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n Humphreys\Desktop\"/>
    </mc:Choice>
  </mc:AlternateContent>
  <bookViews>
    <workbookView xWindow="0" yWindow="0" windowWidth="23955" windowHeight="12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4" i="1" l="1"/>
  <c r="M57" i="1" s="1"/>
  <c r="L54" i="1"/>
  <c r="L57" i="1" s="1"/>
  <c r="J54" i="1"/>
  <c r="J57" i="1" s="1"/>
  <c r="I54" i="1"/>
  <c r="I57" i="1" s="1"/>
  <c r="G54" i="1"/>
  <c r="G57" i="1" s="1"/>
  <c r="F54" i="1"/>
  <c r="F57" i="1" s="1"/>
  <c r="D54" i="1"/>
  <c r="D57" i="1" s="1"/>
  <c r="C54" i="1"/>
  <c r="C57" i="1" s="1"/>
  <c r="M53" i="1"/>
  <c r="M56" i="1" s="1"/>
  <c r="L53" i="1"/>
  <c r="L56" i="1" s="1"/>
  <c r="J53" i="1"/>
  <c r="J56" i="1" s="1"/>
  <c r="I53" i="1"/>
  <c r="I56" i="1" s="1"/>
  <c r="G53" i="1"/>
  <c r="G56" i="1" s="1"/>
  <c r="F53" i="1"/>
  <c r="F56" i="1" s="1"/>
  <c r="D53" i="1"/>
  <c r="D56" i="1" s="1"/>
  <c r="C53" i="1"/>
  <c r="C56" i="1" s="1"/>
  <c r="T8" i="1"/>
  <c r="T19" i="1" s="1"/>
  <c r="S8" i="1"/>
  <c r="S19" i="1" s="1"/>
  <c r="R8" i="1"/>
  <c r="R19" i="1" s="1"/>
  <c r="Q8" i="1"/>
  <c r="Q19" i="1" s="1"/>
  <c r="T7" i="1"/>
  <c r="T18" i="1" s="1"/>
  <c r="S7" i="1"/>
  <c r="S18" i="1" s="1"/>
  <c r="R7" i="1"/>
  <c r="R18" i="1" s="1"/>
  <c r="Q7" i="1"/>
  <c r="Q18" i="1" s="1"/>
  <c r="T6" i="1"/>
  <c r="T17" i="1" s="1"/>
  <c r="S6" i="1"/>
  <c r="S17" i="1" s="1"/>
  <c r="R6" i="1"/>
  <c r="R17" i="1" s="1"/>
  <c r="Q6" i="1"/>
  <c r="Q17" i="1" s="1"/>
  <c r="T5" i="1"/>
  <c r="T16" i="1" s="1"/>
  <c r="S5" i="1"/>
  <c r="S16" i="1" s="1"/>
  <c r="R5" i="1"/>
  <c r="R16" i="1" s="1"/>
  <c r="Q5" i="1"/>
  <c r="Q16" i="1" s="1"/>
</calcChain>
</file>

<file path=xl/sharedStrings.xml><?xml version="1.0" encoding="utf-8"?>
<sst xmlns="http://schemas.openxmlformats.org/spreadsheetml/2006/main" count="84" uniqueCount="31">
  <si>
    <t>Part A WT, E314Q, D279N, Y346F gOSR_PEG400_ADPGlo</t>
  </si>
  <si>
    <t>Raw Data (545-50)</t>
  </si>
  <si>
    <t>PEG</t>
  </si>
  <si>
    <t>SD PEG</t>
  </si>
  <si>
    <t>No PEG</t>
  </si>
  <si>
    <t>SD NoPEG</t>
  </si>
  <si>
    <t>WT</t>
  </si>
  <si>
    <t>E314Q</t>
  </si>
  <si>
    <t>D279N</t>
  </si>
  <si>
    <t>Y346F</t>
  </si>
  <si>
    <t>PEG400</t>
  </si>
  <si>
    <t>NO PEG400</t>
  </si>
  <si>
    <t>No PEG400</t>
  </si>
  <si>
    <t>Part B WT, K236A, M301A, K307A gOSR_PEG400_ADPGlo</t>
  </si>
  <si>
    <t>A</t>
  </si>
  <si>
    <t>B</t>
  </si>
  <si>
    <t>C</t>
  </si>
  <si>
    <t>K236A</t>
  </si>
  <si>
    <t>D</t>
  </si>
  <si>
    <t>E</t>
  </si>
  <si>
    <t>M301A</t>
  </si>
  <si>
    <t>F</t>
  </si>
  <si>
    <t>G</t>
  </si>
  <si>
    <t>K307A</t>
  </si>
  <si>
    <t>H</t>
  </si>
  <si>
    <t>No-pEG400</t>
  </si>
  <si>
    <t>15% PEG400</t>
  </si>
  <si>
    <t>Average</t>
  </si>
  <si>
    <t>SD</t>
  </si>
  <si>
    <t>Ave/100000</t>
  </si>
  <si>
    <t>sd/100000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</si>
</sst>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workbookViewId="0">
      <selection activeCell="E3" sqref="E3"/>
    </sheetView>
  </sheetViews>
  <sheetFormatPr defaultRowHeight="15" x14ac:dyDescent="0.25"/>
  <sheetData>
    <row r="1" spans="1:20" x14ac:dyDescent="0.25">
      <c r="A1" s="11" t="s">
        <v>0</v>
      </c>
    </row>
    <row r="3" spans="1:20" x14ac:dyDescent="0.25">
      <c r="B3" t="s">
        <v>1</v>
      </c>
    </row>
    <row r="4" spans="1:20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Q4" t="s">
        <v>2</v>
      </c>
      <c r="R4" t="s">
        <v>3</v>
      </c>
      <c r="S4" t="s">
        <v>4</v>
      </c>
      <c r="T4" t="s">
        <v>5</v>
      </c>
    </row>
    <row r="5" spans="1:20" x14ac:dyDescent="0.25">
      <c r="A5" s="1" t="s">
        <v>14</v>
      </c>
      <c r="B5" s="2">
        <v>151752</v>
      </c>
      <c r="C5" s="3">
        <v>389</v>
      </c>
      <c r="D5" s="3">
        <v>157012</v>
      </c>
      <c r="E5" s="3">
        <v>380</v>
      </c>
      <c r="F5" s="3">
        <v>116173</v>
      </c>
      <c r="G5" s="3">
        <v>239</v>
      </c>
      <c r="H5" s="3">
        <v>67674</v>
      </c>
      <c r="I5" s="3">
        <v>164</v>
      </c>
      <c r="J5" s="3">
        <v>108179</v>
      </c>
      <c r="K5" s="3">
        <v>226</v>
      </c>
      <c r="L5" s="3">
        <v>125855</v>
      </c>
      <c r="M5" s="4">
        <v>166</v>
      </c>
      <c r="N5" t="s">
        <v>6</v>
      </c>
      <c r="P5" t="s">
        <v>6</v>
      </c>
      <c r="Q5">
        <f>AVERAGE(B5,D5,F5)</f>
        <v>141645.66666666666</v>
      </c>
      <c r="R5">
        <f>STDEV(B5,D5,F5)/(SQRT(3))</f>
        <v>12826.527983484491</v>
      </c>
      <c r="S5">
        <f>AVERAGE(H5,J5,L5)</f>
        <v>100569.33333333333</v>
      </c>
      <c r="T5">
        <f>STDEV(H5,J5,L5)/(SQRT(3))</f>
        <v>17220.989715396092</v>
      </c>
    </row>
    <row r="6" spans="1:20" x14ac:dyDescent="0.25">
      <c r="A6" s="1" t="s">
        <v>15</v>
      </c>
      <c r="B6" s="5">
        <v>280</v>
      </c>
      <c r="C6" s="6">
        <v>353</v>
      </c>
      <c r="D6" s="6">
        <v>371</v>
      </c>
      <c r="E6" s="6">
        <v>326</v>
      </c>
      <c r="F6" s="6">
        <v>327</v>
      </c>
      <c r="G6" s="6">
        <v>215</v>
      </c>
      <c r="H6" s="6">
        <v>208</v>
      </c>
      <c r="I6" s="6">
        <v>151</v>
      </c>
      <c r="J6" s="6">
        <v>193</v>
      </c>
      <c r="K6" s="6">
        <v>199</v>
      </c>
      <c r="L6" s="6">
        <v>263</v>
      </c>
      <c r="M6" s="7">
        <v>105</v>
      </c>
      <c r="P6" t="s">
        <v>7</v>
      </c>
      <c r="Q6">
        <f>AVERAGE(B7,D7,F7)</f>
        <v>135951.33333333334</v>
      </c>
      <c r="R6">
        <f>STDEV(B7,D7,F7)/(SQRT(3))</f>
        <v>4857.1836947396223</v>
      </c>
      <c r="S6">
        <f>AVERAGE(H7,J7,L7)</f>
        <v>79126.666666666672</v>
      </c>
      <c r="T6">
        <f>STDEV(H7,J7,L7)/(SQRT(3))</f>
        <v>9538.1116288521516</v>
      </c>
    </row>
    <row r="7" spans="1:20" x14ac:dyDescent="0.25">
      <c r="A7" s="1" t="s">
        <v>16</v>
      </c>
      <c r="B7" s="5">
        <v>144931</v>
      </c>
      <c r="C7" s="6">
        <v>303</v>
      </c>
      <c r="D7" s="6">
        <v>134671</v>
      </c>
      <c r="E7" s="6">
        <v>389</v>
      </c>
      <c r="F7" s="6">
        <v>128252</v>
      </c>
      <c r="G7" s="6">
        <v>371</v>
      </c>
      <c r="H7" s="6">
        <v>98197</v>
      </c>
      <c r="I7" s="6">
        <v>272</v>
      </c>
      <c r="J7" s="6">
        <v>69181</v>
      </c>
      <c r="K7" s="6">
        <v>256</v>
      </c>
      <c r="L7" s="6">
        <v>70002</v>
      </c>
      <c r="M7" s="7">
        <v>203</v>
      </c>
      <c r="N7" t="s">
        <v>7</v>
      </c>
      <c r="P7" t="s">
        <v>8</v>
      </c>
      <c r="Q7">
        <f>AVERAGE(B9,D9,F9)</f>
        <v>96301.666666666672</v>
      </c>
      <c r="R7">
        <f>STDEV(B9,D9,F9)/(SQRT(3))</f>
        <v>4779.8212774584417</v>
      </c>
      <c r="S7">
        <f>AVERAGE(H9,J9,L9)</f>
        <v>57910.666666666664</v>
      </c>
      <c r="T7">
        <f>STDEV(H9,J9,L9)/(SQRT(3))</f>
        <v>5762.1675994754214</v>
      </c>
    </row>
    <row r="8" spans="1:20" x14ac:dyDescent="0.25">
      <c r="A8" s="1" t="s">
        <v>18</v>
      </c>
      <c r="B8" s="5">
        <v>245</v>
      </c>
      <c r="C8" s="6">
        <v>320</v>
      </c>
      <c r="D8" s="6">
        <v>319</v>
      </c>
      <c r="E8" s="6">
        <v>320</v>
      </c>
      <c r="F8" s="6">
        <v>453</v>
      </c>
      <c r="G8" s="6">
        <v>302</v>
      </c>
      <c r="H8" s="6">
        <v>235</v>
      </c>
      <c r="I8" s="6">
        <v>195</v>
      </c>
      <c r="J8" s="6">
        <v>212</v>
      </c>
      <c r="K8" s="6">
        <v>201</v>
      </c>
      <c r="L8" s="6">
        <v>258</v>
      </c>
      <c r="M8" s="7">
        <v>157</v>
      </c>
      <c r="P8" t="s">
        <v>9</v>
      </c>
      <c r="Q8">
        <f>AVERAGE(B11,D11,F11)</f>
        <v>97007.666666666672</v>
      </c>
      <c r="R8">
        <f>STDEV(B11,D11,F11)/(SQRT(3))</f>
        <v>2452.6781507387213</v>
      </c>
      <c r="S8">
        <f>AVERAGE(H11,J11,L11)</f>
        <v>63439.333333333336</v>
      </c>
      <c r="T8">
        <f>STDEV(H11,J11,L11)/(SQRT(3))</f>
        <v>3502.805415346073</v>
      </c>
    </row>
    <row r="9" spans="1:20" x14ac:dyDescent="0.25">
      <c r="A9" s="1" t="s">
        <v>19</v>
      </c>
      <c r="B9" s="5">
        <v>105270</v>
      </c>
      <c r="C9" s="6">
        <v>232</v>
      </c>
      <c r="D9" s="6">
        <v>94684</v>
      </c>
      <c r="E9" s="6">
        <v>411</v>
      </c>
      <c r="F9" s="6">
        <v>88951</v>
      </c>
      <c r="G9" s="6">
        <v>446</v>
      </c>
      <c r="H9" s="6">
        <v>46387</v>
      </c>
      <c r="I9" s="6">
        <v>222</v>
      </c>
      <c r="J9" s="6">
        <v>63780</v>
      </c>
      <c r="K9" s="6">
        <v>188</v>
      </c>
      <c r="L9" s="6">
        <v>63565</v>
      </c>
      <c r="M9" s="7">
        <v>174</v>
      </c>
      <c r="N9" t="s">
        <v>8</v>
      </c>
    </row>
    <row r="10" spans="1:20" x14ac:dyDescent="0.25">
      <c r="A10" s="1" t="s">
        <v>21</v>
      </c>
      <c r="B10" s="5">
        <v>266</v>
      </c>
      <c r="C10" s="6">
        <v>157</v>
      </c>
      <c r="D10" s="6">
        <v>265</v>
      </c>
      <c r="E10" s="6">
        <v>247</v>
      </c>
      <c r="F10" s="6">
        <v>439</v>
      </c>
      <c r="G10" s="6">
        <v>307</v>
      </c>
      <c r="H10" s="6">
        <v>258</v>
      </c>
      <c r="I10" s="6">
        <v>211</v>
      </c>
      <c r="J10" s="6">
        <v>201</v>
      </c>
      <c r="K10" s="6">
        <v>184</v>
      </c>
      <c r="L10" s="6">
        <v>144</v>
      </c>
      <c r="M10" s="7">
        <v>115</v>
      </c>
    </row>
    <row r="11" spans="1:20" x14ac:dyDescent="0.25">
      <c r="A11" s="1" t="s">
        <v>22</v>
      </c>
      <c r="B11" s="5">
        <v>99792</v>
      </c>
      <c r="C11" s="6">
        <v>252</v>
      </c>
      <c r="D11" s="6">
        <v>92118</v>
      </c>
      <c r="E11" s="6">
        <v>290</v>
      </c>
      <c r="F11" s="6">
        <v>99113</v>
      </c>
      <c r="G11" s="6">
        <v>356</v>
      </c>
      <c r="H11" s="6">
        <v>56434</v>
      </c>
      <c r="I11" s="6">
        <v>282</v>
      </c>
      <c r="J11" s="6">
        <v>66888</v>
      </c>
      <c r="K11" s="6">
        <v>188</v>
      </c>
      <c r="L11" s="6">
        <v>66996</v>
      </c>
      <c r="M11" s="7">
        <v>102</v>
      </c>
      <c r="N11" t="s">
        <v>9</v>
      </c>
    </row>
    <row r="12" spans="1:20" x14ac:dyDescent="0.25">
      <c r="A12" s="1" t="s">
        <v>24</v>
      </c>
      <c r="B12" s="8">
        <v>127</v>
      </c>
      <c r="C12" s="9">
        <v>131</v>
      </c>
      <c r="D12" s="9">
        <v>149</v>
      </c>
      <c r="E12" s="9">
        <v>155</v>
      </c>
      <c r="F12" s="9">
        <v>150</v>
      </c>
      <c r="G12" s="9">
        <v>127</v>
      </c>
      <c r="H12" s="9">
        <v>201</v>
      </c>
      <c r="I12" s="9">
        <v>104</v>
      </c>
      <c r="J12" s="9">
        <v>107</v>
      </c>
      <c r="K12" s="9">
        <v>91</v>
      </c>
      <c r="L12" s="9">
        <v>119</v>
      </c>
      <c r="M12" s="10">
        <v>80</v>
      </c>
    </row>
    <row r="14" spans="1:20" x14ac:dyDescent="0.25">
      <c r="B14" t="s">
        <v>10</v>
      </c>
      <c r="D14" t="s">
        <v>10</v>
      </c>
      <c r="F14" t="s">
        <v>10</v>
      </c>
      <c r="H14" t="s">
        <v>11</v>
      </c>
      <c r="J14" t="s">
        <v>12</v>
      </c>
      <c r="L14" t="s">
        <v>12</v>
      </c>
    </row>
    <row r="15" spans="1:20" x14ac:dyDescent="0.25">
      <c r="Q15" t="s">
        <v>2</v>
      </c>
      <c r="R15" t="s">
        <v>3</v>
      </c>
      <c r="S15" t="s">
        <v>4</v>
      </c>
      <c r="T15" t="s">
        <v>5</v>
      </c>
    </row>
    <row r="16" spans="1:20" x14ac:dyDescent="0.25">
      <c r="P16" t="s">
        <v>6</v>
      </c>
      <c r="Q16">
        <f>Q5/100000</f>
        <v>1.4164566666666665</v>
      </c>
      <c r="R16">
        <f t="shared" ref="R16:T16" si="0">R5/100000</f>
        <v>0.12826527983484493</v>
      </c>
      <c r="S16">
        <f t="shared" si="0"/>
        <v>1.0056933333333333</v>
      </c>
      <c r="T16">
        <f t="shared" si="0"/>
        <v>0.17220989715396093</v>
      </c>
    </row>
    <row r="17" spans="1:20" x14ac:dyDescent="0.25">
      <c r="P17" t="s">
        <v>7</v>
      </c>
      <c r="Q17">
        <f t="shared" ref="Q17:T19" si="1">Q6/100000</f>
        <v>1.3595133333333334</v>
      </c>
      <c r="R17">
        <f t="shared" si="1"/>
        <v>4.8571836947396224E-2</v>
      </c>
      <c r="S17">
        <f t="shared" si="1"/>
        <v>0.79126666666666667</v>
      </c>
      <c r="T17">
        <f t="shared" si="1"/>
        <v>9.5381116288521514E-2</v>
      </c>
    </row>
    <row r="18" spans="1:20" x14ac:dyDescent="0.25">
      <c r="E18" t="s">
        <v>2</v>
      </c>
      <c r="F18" t="s">
        <v>3</v>
      </c>
      <c r="G18" t="s">
        <v>4</v>
      </c>
      <c r="H18" t="s">
        <v>5</v>
      </c>
      <c r="P18" t="s">
        <v>8</v>
      </c>
      <c r="Q18">
        <f t="shared" si="1"/>
        <v>0.96301666666666674</v>
      </c>
      <c r="R18">
        <f t="shared" si="1"/>
        <v>4.7798212774584417E-2</v>
      </c>
      <c r="S18">
        <f t="shared" si="1"/>
        <v>0.57910666666666666</v>
      </c>
      <c r="T18">
        <f t="shared" si="1"/>
        <v>5.7621675994754214E-2</v>
      </c>
    </row>
    <row r="19" spans="1:20" x14ac:dyDescent="0.25">
      <c r="D19" t="s">
        <v>6</v>
      </c>
      <c r="E19">
        <v>141645.66666666666</v>
      </c>
      <c r="F19">
        <v>12826.527983484491</v>
      </c>
      <c r="G19">
        <v>100569.33333333333</v>
      </c>
      <c r="H19">
        <v>17220.989715396092</v>
      </c>
      <c r="P19" t="s">
        <v>9</v>
      </c>
      <c r="Q19">
        <f t="shared" si="1"/>
        <v>0.9700766666666667</v>
      </c>
      <c r="R19">
        <f t="shared" si="1"/>
        <v>2.4526781507387213E-2</v>
      </c>
      <c r="S19">
        <f t="shared" si="1"/>
        <v>0.63439333333333336</v>
      </c>
      <c r="T19">
        <f t="shared" si="1"/>
        <v>3.5028054153460733E-2</v>
      </c>
    </row>
    <row r="20" spans="1:20" x14ac:dyDescent="0.25">
      <c r="D20" t="s">
        <v>7</v>
      </c>
      <c r="E20">
        <v>135951.33333333334</v>
      </c>
      <c r="F20">
        <v>4857.1836947396223</v>
      </c>
      <c r="G20">
        <v>79126.666666666672</v>
      </c>
      <c r="H20">
        <v>9538.1116288521516</v>
      </c>
    </row>
    <row r="21" spans="1:20" x14ac:dyDescent="0.25">
      <c r="D21" t="s">
        <v>8</v>
      </c>
      <c r="E21">
        <v>96301.666666666672</v>
      </c>
      <c r="F21">
        <v>4779.8212774584417</v>
      </c>
      <c r="G21">
        <v>57910.666666666664</v>
      </c>
      <c r="H21">
        <v>5762.1675994754214</v>
      </c>
    </row>
    <row r="22" spans="1:20" x14ac:dyDescent="0.25">
      <c r="D22" t="s">
        <v>9</v>
      </c>
      <c r="E22">
        <v>97007.666666666672</v>
      </c>
      <c r="F22">
        <v>2452.6781507387213</v>
      </c>
      <c r="G22">
        <v>63439.333333333336</v>
      </c>
      <c r="H22">
        <v>3502.805415346073</v>
      </c>
    </row>
    <row r="25" spans="1:20" x14ac:dyDescent="0.25">
      <c r="E25" t="s">
        <v>2</v>
      </c>
      <c r="F25" t="s">
        <v>3</v>
      </c>
      <c r="G25" t="s">
        <v>4</v>
      </c>
      <c r="H25" t="s">
        <v>5</v>
      </c>
    </row>
    <row r="26" spans="1:20" x14ac:dyDescent="0.25">
      <c r="D26" t="s">
        <v>6</v>
      </c>
      <c r="E26">
        <v>1.4164566666666665</v>
      </c>
      <c r="F26">
        <v>0.12826527983484493</v>
      </c>
      <c r="G26">
        <v>1.0056933333333333</v>
      </c>
      <c r="H26">
        <v>0.17220989715396093</v>
      </c>
    </row>
    <row r="27" spans="1:20" x14ac:dyDescent="0.25">
      <c r="D27" t="s">
        <v>7</v>
      </c>
      <c r="E27">
        <v>1.3595133333333334</v>
      </c>
      <c r="F27">
        <v>4.8571836947396224E-2</v>
      </c>
      <c r="G27">
        <v>0.79126666666666667</v>
      </c>
      <c r="H27">
        <v>9.5381116288521514E-2</v>
      </c>
    </row>
    <row r="28" spans="1:20" x14ac:dyDescent="0.25">
      <c r="D28" t="s">
        <v>8</v>
      </c>
      <c r="E28">
        <v>0.96301666666666674</v>
      </c>
      <c r="F28">
        <v>4.7798212774584417E-2</v>
      </c>
      <c r="G28">
        <v>0.57910666666666666</v>
      </c>
      <c r="H28">
        <v>5.7621675994754214E-2</v>
      </c>
    </row>
    <row r="29" spans="1:20" x14ac:dyDescent="0.25">
      <c r="D29" t="s">
        <v>9</v>
      </c>
      <c r="E29">
        <v>0.9700766666666667</v>
      </c>
      <c r="F29">
        <v>2.4526781507387213E-2</v>
      </c>
      <c r="G29">
        <v>0.63439333333333336</v>
      </c>
      <c r="H29">
        <v>3.5028054153460733E-2</v>
      </c>
    </row>
    <row r="31" spans="1:20" x14ac:dyDescent="0.25">
      <c r="A31" s="11" t="s">
        <v>13</v>
      </c>
    </row>
    <row r="33" spans="1:14" x14ac:dyDescent="0.25">
      <c r="B33" t="s">
        <v>1</v>
      </c>
    </row>
    <row r="34" spans="1:14" x14ac:dyDescent="0.25">
      <c r="B34" s="1">
        <v>1</v>
      </c>
      <c r="C34" s="1">
        <v>2</v>
      </c>
      <c r="D34" s="1">
        <v>3</v>
      </c>
      <c r="E34" s="1">
        <v>4</v>
      </c>
      <c r="F34" s="1">
        <v>5</v>
      </c>
      <c r="G34" s="1">
        <v>6</v>
      </c>
      <c r="H34" s="1">
        <v>7</v>
      </c>
      <c r="I34" s="1">
        <v>8</v>
      </c>
      <c r="J34" s="1">
        <v>9</v>
      </c>
      <c r="K34" s="1">
        <v>10</v>
      </c>
      <c r="L34" s="1">
        <v>11</v>
      </c>
      <c r="M34" s="1">
        <v>12</v>
      </c>
    </row>
    <row r="35" spans="1:14" x14ac:dyDescent="0.25">
      <c r="A35" s="1" t="s">
        <v>14</v>
      </c>
      <c r="B35" s="2">
        <v>104557</v>
      </c>
      <c r="C35" s="3">
        <v>253</v>
      </c>
      <c r="D35" s="3">
        <v>93072</v>
      </c>
      <c r="E35" s="3">
        <v>305</v>
      </c>
      <c r="F35" s="3">
        <v>114605</v>
      </c>
      <c r="G35" s="3">
        <v>300</v>
      </c>
      <c r="H35" s="3">
        <v>126857</v>
      </c>
      <c r="I35" s="3">
        <v>355</v>
      </c>
      <c r="J35" s="3">
        <v>125793</v>
      </c>
      <c r="K35" s="3">
        <v>235</v>
      </c>
      <c r="L35" s="3">
        <v>102101</v>
      </c>
      <c r="M35" s="4">
        <v>134</v>
      </c>
      <c r="N35" t="s">
        <v>6</v>
      </c>
    </row>
    <row r="36" spans="1:14" x14ac:dyDescent="0.25">
      <c r="A36" s="1" t="s">
        <v>15</v>
      </c>
      <c r="B36" s="5">
        <v>158</v>
      </c>
      <c r="C36" s="6">
        <v>183</v>
      </c>
      <c r="D36" s="6">
        <v>258</v>
      </c>
      <c r="E36" s="6">
        <v>152</v>
      </c>
      <c r="F36" s="6">
        <v>311</v>
      </c>
      <c r="G36" s="6">
        <v>224</v>
      </c>
      <c r="H36" s="6">
        <v>344</v>
      </c>
      <c r="I36" s="6">
        <v>248</v>
      </c>
      <c r="J36" s="6">
        <v>315</v>
      </c>
      <c r="K36" s="6">
        <v>251</v>
      </c>
      <c r="L36" s="6">
        <v>238</v>
      </c>
      <c r="M36" s="7">
        <v>147</v>
      </c>
    </row>
    <row r="37" spans="1:14" x14ac:dyDescent="0.25">
      <c r="A37" s="1" t="s">
        <v>16</v>
      </c>
      <c r="B37" s="5">
        <v>105877</v>
      </c>
      <c r="C37" s="6">
        <v>252</v>
      </c>
      <c r="D37" s="6">
        <v>116040</v>
      </c>
      <c r="E37" s="6">
        <v>336</v>
      </c>
      <c r="F37" s="6">
        <v>99161</v>
      </c>
      <c r="G37" s="6">
        <v>352</v>
      </c>
      <c r="H37" s="6">
        <v>107142</v>
      </c>
      <c r="I37" s="6">
        <v>268</v>
      </c>
      <c r="J37" s="6">
        <v>161957</v>
      </c>
      <c r="K37" s="6">
        <v>342</v>
      </c>
      <c r="L37" s="6">
        <v>140740</v>
      </c>
      <c r="M37" s="7">
        <v>184</v>
      </c>
      <c r="N37" t="s">
        <v>17</v>
      </c>
    </row>
    <row r="38" spans="1:14" x14ac:dyDescent="0.25">
      <c r="A38" s="1" t="s">
        <v>18</v>
      </c>
      <c r="B38" s="5">
        <v>229</v>
      </c>
      <c r="C38" s="6">
        <v>223</v>
      </c>
      <c r="D38" s="6">
        <v>185</v>
      </c>
      <c r="E38" s="6">
        <v>199</v>
      </c>
      <c r="F38" s="6">
        <v>226</v>
      </c>
      <c r="G38" s="6">
        <v>201</v>
      </c>
      <c r="H38" s="6">
        <v>260</v>
      </c>
      <c r="I38" s="6">
        <v>283</v>
      </c>
      <c r="J38" s="6">
        <v>275</v>
      </c>
      <c r="K38" s="6">
        <v>235</v>
      </c>
      <c r="L38" s="6">
        <v>239</v>
      </c>
      <c r="M38" s="7">
        <v>89</v>
      </c>
    </row>
    <row r="39" spans="1:14" x14ac:dyDescent="0.25">
      <c r="A39" s="1" t="s">
        <v>19</v>
      </c>
      <c r="B39" s="5">
        <v>68757</v>
      </c>
      <c r="C39" s="6">
        <v>178</v>
      </c>
      <c r="D39" s="6">
        <v>83005</v>
      </c>
      <c r="E39" s="6">
        <v>250</v>
      </c>
      <c r="F39" s="6">
        <v>79158</v>
      </c>
      <c r="G39" s="6">
        <v>296</v>
      </c>
      <c r="H39" s="6">
        <v>84165</v>
      </c>
      <c r="I39" s="6">
        <v>274</v>
      </c>
      <c r="J39" s="6">
        <v>92026</v>
      </c>
      <c r="K39" s="6">
        <v>222</v>
      </c>
      <c r="L39" s="6">
        <v>90468</v>
      </c>
      <c r="M39" s="7">
        <v>150</v>
      </c>
      <c r="N39" t="s">
        <v>20</v>
      </c>
    </row>
    <row r="40" spans="1:14" x14ac:dyDescent="0.25">
      <c r="A40" s="1" t="s">
        <v>21</v>
      </c>
      <c r="B40" s="5">
        <v>156</v>
      </c>
      <c r="C40" s="6">
        <v>170</v>
      </c>
      <c r="D40" s="6">
        <v>252</v>
      </c>
      <c r="E40" s="6">
        <v>198</v>
      </c>
      <c r="F40" s="6">
        <v>234</v>
      </c>
      <c r="G40" s="6">
        <v>130</v>
      </c>
      <c r="H40" s="6">
        <v>247</v>
      </c>
      <c r="I40" s="6">
        <v>191</v>
      </c>
      <c r="J40" s="6">
        <v>207</v>
      </c>
      <c r="K40" s="6">
        <v>186</v>
      </c>
      <c r="L40" s="6">
        <v>193</v>
      </c>
      <c r="M40" s="7">
        <v>114</v>
      </c>
    </row>
    <row r="41" spans="1:14" x14ac:dyDescent="0.25">
      <c r="A41" s="1" t="s">
        <v>22</v>
      </c>
      <c r="B41" s="5">
        <v>82288</v>
      </c>
      <c r="C41" s="6">
        <v>209</v>
      </c>
      <c r="D41" s="6">
        <v>92419</v>
      </c>
      <c r="E41" s="6">
        <v>199</v>
      </c>
      <c r="F41" s="6">
        <v>67084</v>
      </c>
      <c r="G41" s="6">
        <v>219</v>
      </c>
      <c r="H41" s="6">
        <v>73441</v>
      </c>
      <c r="I41" s="6">
        <v>198</v>
      </c>
      <c r="J41" s="6">
        <v>78894</v>
      </c>
      <c r="K41" s="6">
        <v>165</v>
      </c>
      <c r="L41" s="6">
        <v>60919</v>
      </c>
      <c r="M41" s="7">
        <v>72</v>
      </c>
      <c r="N41" t="s">
        <v>23</v>
      </c>
    </row>
    <row r="42" spans="1:14" x14ac:dyDescent="0.25">
      <c r="A42" s="1" t="s">
        <v>24</v>
      </c>
      <c r="B42" s="8">
        <v>88</v>
      </c>
      <c r="C42" s="9">
        <v>126</v>
      </c>
      <c r="D42" s="9">
        <v>127</v>
      </c>
      <c r="E42" s="9">
        <v>113</v>
      </c>
      <c r="F42" s="9">
        <v>155</v>
      </c>
      <c r="G42" s="9">
        <v>130</v>
      </c>
      <c r="H42" s="9">
        <v>97</v>
      </c>
      <c r="I42" s="9">
        <v>86</v>
      </c>
      <c r="J42" s="9">
        <v>153</v>
      </c>
      <c r="K42" s="9">
        <v>107</v>
      </c>
      <c r="L42" s="9">
        <v>85</v>
      </c>
      <c r="M42" s="10">
        <v>45</v>
      </c>
    </row>
    <row r="44" spans="1:14" x14ac:dyDescent="0.25">
      <c r="B44" s="12" t="s">
        <v>25</v>
      </c>
      <c r="C44" s="12"/>
      <c r="D44" s="12"/>
      <c r="E44" s="12"/>
      <c r="F44" s="12"/>
      <c r="G44" s="12"/>
      <c r="H44" s="12" t="s">
        <v>10</v>
      </c>
      <c r="I44" s="12"/>
      <c r="J44" s="12"/>
      <c r="K44" s="12"/>
      <c r="L44" s="12"/>
      <c r="M44" s="12"/>
    </row>
    <row r="46" spans="1:14" x14ac:dyDescent="0.25">
      <c r="C46" s="13" t="s">
        <v>6</v>
      </c>
      <c r="D46" s="13"/>
      <c r="F46" s="12" t="s">
        <v>17</v>
      </c>
      <c r="G46" s="12"/>
      <c r="I46" s="12" t="s">
        <v>20</v>
      </c>
      <c r="J46" s="12"/>
      <c r="L46" s="12" t="s">
        <v>23</v>
      </c>
      <c r="M46" s="12"/>
    </row>
    <row r="48" spans="1:14" x14ac:dyDescent="0.25">
      <c r="C48" t="s">
        <v>12</v>
      </c>
      <c r="D48" t="s">
        <v>26</v>
      </c>
      <c r="F48" t="s">
        <v>12</v>
      </c>
      <c r="G48" t="s">
        <v>26</v>
      </c>
      <c r="I48" t="s">
        <v>12</v>
      </c>
      <c r="J48" t="s">
        <v>26</v>
      </c>
      <c r="L48" t="s">
        <v>12</v>
      </c>
      <c r="M48" t="s">
        <v>26</v>
      </c>
    </row>
    <row r="49" spans="2:13" x14ac:dyDescent="0.25">
      <c r="C49" s="2">
        <v>104557</v>
      </c>
      <c r="D49" s="3">
        <v>126857</v>
      </c>
      <c r="F49" s="5">
        <v>105877</v>
      </c>
      <c r="G49" s="6">
        <v>107142</v>
      </c>
      <c r="I49" s="5">
        <v>68757</v>
      </c>
      <c r="J49" s="6">
        <v>84165</v>
      </c>
      <c r="L49" s="5">
        <v>82288</v>
      </c>
      <c r="M49" s="6">
        <v>73441</v>
      </c>
    </row>
    <row r="50" spans="2:13" x14ac:dyDescent="0.25">
      <c r="C50" s="3">
        <v>93072</v>
      </c>
      <c r="D50" s="3">
        <v>125793</v>
      </c>
      <c r="F50" s="6">
        <v>116040</v>
      </c>
      <c r="G50" s="6">
        <v>161957</v>
      </c>
      <c r="I50" s="6">
        <v>83005</v>
      </c>
      <c r="J50" s="6">
        <v>92026</v>
      </c>
      <c r="L50" s="6">
        <v>92419</v>
      </c>
      <c r="M50" s="6">
        <v>78894</v>
      </c>
    </row>
    <row r="51" spans="2:13" x14ac:dyDescent="0.25">
      <c r="C51" s="3">
        <v>114605</v>
      </c>
      <c r="D51" s="3">
        <v>102101</v>
      </c>
      <c r="F51" s="6">
        <v>99161</v>
      </c>
      <c r="G51" s="6">
        <v>140740</v>
      </c>
      <c r="I51" s="6">
        <v>79158</v>
      </c>
      <c r="J51" s="6">
        <v>90468</v>
      </c>
      <c r="L51" s="6">
        <v>67084</v>
      </c>
      <c r="M51" s="6">
        <v>60919</v>
      </c>
    </row>
    <row r="53" spans="2:13" x14ac:dyDescent="0.25">
      <c r="B53" t="s">
        <v>27</v>
      </c>
      <c r="C53">
        <f>AVERAGE(C49:C51)</f>
        <v>104078</v>
      </c>
      <c r="D53">
        <f>AVERAGE(D49:D51)</f>
        <v>118250.33333333333</v>
      </c>
      <c r="F53">
        <f>AVERAGE(F49:F51)</f>
        <v>107026</v>
      </c>
      <c r="G53">
        <f>AVERAGE(G49:G51)</f>
        <v>136613</v>
      </c>
      <c r="I53">
        <f>AVERAGE(I49:I51)</f>
        <v>76973.333333333328</v>
      </c>
      <c r="J53">
        <f>AVERAGE(J49:J51)</f>
        <v>88886.333333333328</v>
      </c>
      <c r="L53">
        <f>AVERAGE(L49:L51)</f>
        <v>80597</v>
      </c>
      <c r="M53">
        <f>AVERAGE(M49:M51)</f>
        <v>71084.666666666672</v>
      </c>
    </row>
    <row r="54" spans="2:13" x14ac:dyDescent="0.25">
      <c r="B54" t="s">
        <v>28</v>
      </c>
      <c r="C54">
        <f>STDEV(C49:C51)/SQRT(3)</f>
        <v>6220.6538509495394</v>
      </c>
      <c r="D54">
        <f>STDEV(D49:D51)/SQRT(3)</f>
        <v>8080.5063647714005</v>
      </c>
      <c r="F54">
        <f>STDEV(F49:F51)/SQRT(3)</f>
        <v>4906.2990464639779</v>
      </c>
      <c r="G54">
        <f>STDEV(G49:G51)/SQRT(3)</f>
        <v>15957.706111259644</v>
      </c>
      <c r="I54">
        <f>STDEV(I49:I51)/SQRT(3)</f>
        <v>4255.62186342307</v>
      </c>
      <c r="J54">
        <f>STDEV(J49:J51)/SQRT(3)</f>
        <v>2403.1286782951192</v>
      </c>
      <c r="L54">
        <f>STDEV(L49:L51)/SQRT(3)</f>
        <v>7362.2950905271391</v>
      </c>
      <c r="M54">
        <f>STDEV(M49:M51)/SQRT(3)</f>
        <v>5321.0082482343205</v>
      </c>
    </row>
    <row r="56" spans="2:13" x14ac:dyDescent="0.25">
      <c r="B56" t="s">
        <v>29</v>
      </c>
      <c r="C56">
        <f>C53/100000</f>
        <v>1.04078</v>
      </c>
      <c r="D56">
        <f>D53/100000</f>
        <v>1.1825033333333332</v>
      </c>
      <c r="F56">
        <f>F53/100000</f>
        <v>1.07026</v>
      </c>
      <c r="G56">
        <f>G53/100000</f>
        <v>1.3661300000000001</v>
      </c>
      <c r="I56">
        <f>I53/100000</f>
        <v>0.76973333333333327</v>
      </c>
      <c r="J56">
        <f>J53/100000</f>
        <v>0.88886333333333334</v>
      </c>
      <c r="L56">
        <f>L53/100000</f>
        <v>0.80596999999999996</v>
      </c>
      <c r="M56">
        <f>M53/100000</f>
        <v>0.71084666666666674</v>
      </c>
    </row>
    <row r="57" spans="2:13" x14ac:dyDescent="0.25">
      <c r="B57" t="s">
        <v>30</v>
      </c>
      <c r="C57">
        <f>C54/100000</f>
        <v>6.2206538509495396E-2</v>
      </c>
      <c r="D57">
        <f>D54/100000</f>
        <v>8.0805063647714004E-2</v>
      </c>
      <c r="F57">
        <f>F54/100000</f>
        <v>4.9062990464639779E-2</v>
      </c>
      <c r="G57">
        <f>G54/100000</f>
        <v>0.15957706111259645</v>
      </c>
      <c r="I57">
        <f>I54/100000</f>
        <v>4.2556218634230703E-2</v>
      </c>
      <c r="J57">
        <f>J54/100000</f>
        <v>2.4031286782951192E-2</v>
      </c>
      <c r="L57">
        <f>L54/100000</f>
        <v>7.3622950905271392E-2</v>
      </c>
      <c r="M57">
        <f>M54/100000</f>
        <v>5.3210082482343206E-2</v>
      </c>
    </row>
    <row r="59" spans="2:13" x14ac:dyDescent="0.25">
      <c r="C59" s="2"/>
      <c r="D59" s="3"/>
      <c r="F59" s="5"/>
      <c r="G59" s="6"/>
      <c r="I59" s="5"/>
      <c r="J59" s="6"/>
      <c r="L59" s="5"/>
      <c r="M59" s="6"/>
    </row>
    <row r="60" spans="2:13" x14ac:dyDescent="0.25">
      <c r="C60" s="3"/>
      <c r="D60" s="3"/>
      <c r="F60" s="6"/>
      <c r="G60" s="6"/>
      <c r="I60" s="6"/>
      <c r="J60" s="6"/>
      <c r="L60" s="6"/>
      <c r="M60" s="6"/>
    </row>
    <row r="61" spans="2:13" x14ac:dyDescent="0.25">
      <c r="C61" s="3"/>
      <c r="D61" s="3"/>
      <c r="F61" s="6"/>
      <c r="G61" s="6"/>
      <c r="I61" s="6"/>
      <c r="J61" s="6"/>
      <c r="L61" s="6"/>
      <c r="M61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Humphreys</dc:creator>
  <cp:lastModifiedBy>John Humphreys</cp:lastModifiedBy>
  <dcterms:created xsi:type="dcterms:W3CDTF">2024-09-26T16:41:17Z</dcterms:created>
  <dcterms:modified xsi:type="dcterms:W3CDTF">2024-09-26T16:48:51Z</dcterms:modified>
</cp:coreProperties>
</file>