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ke Scholz\Desktop\"/>
    </mc:Choice>
  </mc:AlternateContent>
  <xr:revisionPtr revIDLastSave="0" documentId="13_ncr:1_{884B24E4-C858-415D-866E-C87EA17BBD2B}" xr6:coauthVersionLast="36" xr6:coauthVersionMax="36" xr10:uidLastSave="{00000000-0000-0000-0000-000000000000}"/>
  <bookViews>
    <workbookView xWindow="0" yWindow="0" windowWidth="28740" windowHeight="12045" activeTab="1" xr2:uid="{39089D3C-F67F-43FF-84BB-14227E7F41D2}"/>
  </bookViews>
  <sheets>
    <sheet name="Figure 4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3" i="1" l="1"/>
  <c r="S104" i="1" s="1"/>
  <c r="R103" i="1"/>
  <c r="R104" i="1" s="1"/>
  <c r="Q103" i="1"/>
  <c r="Q104" i="1" s="1"/>
  <c r="N103" i="1"/>
  <c r="N104" i="1" s="1"/>
  <c r="M103" i="1"/>
  <c r="M104" i="1" s="1"/>
  <c r="L103" i="1"/>
  <c r="L104" i="1" s="1"/>
  <c r="I103" i="1"/>
  <c r="I104" i="1" s="1"/>
  <c r="H103" i="1"/>
  <c r="H104" i="1" s="1"/>
  <c r="G103" i="1"/>
  <c r="G104" i="1" s="1"/>
  <c r="D103" i="1"/>
  <c r="D104" i="1" s="1"/>
  <c r="C103" i="1"/>
  <c r="C104" i="1" s="1"/>
  <c r="B103" i="1"/>
  <c r="B104" i="1" s="1"/>
  <c r="S102" i="1"/>
  <c r="R102" i="1"/>
  <c r="Q102" i="1"/>
  <c r="N102" i="1"/>
  <c r="M102" i="1"/>
  <c r="L102" i="1"/>
  <c r="I102" i="1"/>
  <c r="H102" i="1"/>
  <c r="G102" i="1"/>
  <c r="D102" i="1"/>
  <c r="C102" i="1"/>
  <c r="B102" i="1"/>
  <c r="S70" i="1"/>
  <c r="R70" i="1"/>
  <c r="O70" i="1"/>
  <c r="N70" i="1"/>
  <c r="K70" i="1"/>
  <c r="J70" i="1"/>
  <c r="G70" i="1"/>
  <c r="F70" i="1"/>
  <c r="C70" i="1"/>
  <c r="B70" i="1"/>
  <c r="W69" i="1"/>
  <c r="W70" i="1" s="1"/>
  <c r="V69" i="1"/>
  <c r="V70" i="1" s="1"/>
  <c r="T69" i="1"/>
  <c r="AF29" i="1" s="1"/>
  <c r="S69" i="1"/>
  <c r="R69" i="1"/>
  <c r="O69" i="1"/>
  <c r="N69" i="1"/>
  <c r="K69" i="1"/>
  <c r="J69" i="1"/>
  <c r="G69" i="1"/>
  <c r="F69" i="1"/>
  <c r="C69" i="1"/>
  <c r="B69" i="1"/>
  <c r="W68" i="1"/>
  <c r="V68" i="1"/>
  <c r="S68" i="1"/>
  <c r="R68" i="1"/>
  <c r="O68" i="1"/>
  <c r="N68" i="1"/>
  <c r="K68" i="1"/>
  <c r="J68" i="1"/>
  <c r="G68" i="1"/>
  <c r="F68" i="1"/>
  <c r="C68" i="1"/>
  <c r="B68" i="1"/>
  <c r="M67" i="1"/>
  <c r="L67" i="1"/>
  <c r="M66" i="1"/>
  <c r="L66" i="1"/>
  <c r="M65" i="1"/>
  <c r="L65" i="1"/>
  <c r="I65" i="1"/>
  <c r="H65" i="1"/>
  <c r="M64" i="1"/>
  <c r="L64" i="1"/>
  <c r="I64" i="1"/>
  <c r="H64" i="1"/>
  <c r="M63" i="1"/>
  <c r="L63" i="1"/>
  <c r="I63" i="1"/>
  <c r="H63" i="1"/>
  <c r="E63" i="1"/>
  <c r="D63" i="1"/>
  <c r="Y62" i="1"/>
  <c r="X62" i="1"/>
  <c r="U62" i="1"/>
  <c r="T62" i="1"/>
  <c r="M62" i="1"/>
  <c r="L62" i="1"/>
  <c r="I62" i="1"/>
  <c r="H62" i="1"/>
  <c r="E62" i="1"/>
  <c r="D62" i="1"/>
  <c r="Y61" i="1"/>
  <c r="X61" i="1"/>
  <c r="U61" i="1"/>
  <c r="T61" i="1"/>
  <c r="M61" i="1"/>
  <c r="L61" i="1"/>
  <c r="I61" i="1"/>
  <c r="H61" i="1"/>
  <c r="E61" i="1"/>
  <c r="D61" i="1"/>
  <c r="Y60" i="1"/>
  <c r="X60" i="1"/>
  <c r="U60" i="1"/>
  <c r="T60" i="1"/>
  <c r="M60" i="1"/>
  <c r="L60" i="1"/>
  <c r="I60" i="1"/>
  <c r="H60" i="1"/>
  <c r="E60" i="1"/>
  <c r="D60" i="1"/>
  <c r="Y59" i="1"/>
  <c r="X59" i="1"/>
  <c r="U59" i="1"/>
  <c r="T59" i="1"/>
  <c r="M59" i="1"/>
  <c r="L59" i="1"/>
  <c r="I59" i="1"/>
  <c r="H59" i="1"/>
  <c r="E59" i="1"/>
  <c r="D59" i="1"/>
  <c r="Y58" i="1"/>
  <c r="X58" i="1"/>
  <c r="U58" i="1"/>
  <c r="T58" i="1"/>
  <c r="Q58" i="1"/>
  <c r="P58" i="1"/>
  <c r="M58" i="1"/>
  <c r="L58" i="1"/>
  <c r="I58" i="1"/>
  <c r="H58" i="1"/>
  <c r="E58" i="1"/>
  <c r="D58" i="1"/>
  <c r="Y57" i="1"/>
  <c r="X57" i="1"/>
  <c r="U57" i="1"/>
  <c r="T57" i="1"/>
  <c r="Q57" i="1"/>
  <c r="P57" i="1"/>
  <c r="M57" i="1"/>
  <c r="L57" i="1"/>
  <c r="I57" i="1"/>
  <c r="H57" i="1"/>
  <c r="E57" i="1"/>
  <c r="D57" i="1"/>
  <c r="Y56" i="1"/>
  <c r="X56" i="1"/>
  <c r="U56" i="1"/>
  <c r="T56" i="1"/>
  <c r="Q56" i="1"/>
  <c r="P56" i="1"/>
  <c r="M56" i="1"/>
  <c r="L56" i="1"/>
  <c r="I56" i="1"/>
  <c r="H56" i="1"/>
  <c r="E56" i="1"/>
  <c r="D56" i="1"/>
  <c r="Y55" i="1"/>
  <c r="X55" i="1"/>
  <c r="U55" i="1"/>
  <c r="T55" i="1"/>
  <c r="Q55" i="1"/>
  <c r="P55" i="1"/>
  <c r="M55" i="1"/>
  <c r="L55" i="1"/>
  <c r="I55" i="1"/>
  <c r="H55" i="1"/>
  <c r="E55" i="1"/>
  <c r="D55" i="1"/>
  <c r="Y54" i="1"/>
  <c r="X54" i="1"/>
  <c r="U54" i="1"/>
  <c r="T54" i="1"/>
  <c r="Q54" i="1"/>
  <c r="P54" i="1"/>
  <c r="M54" i="1"/>
  <c r="L54" i="1"/>
  <c r="I54" i="1"/>
  <c r="H54" i="1"/>
  <c r="E54" i="1"/>
  <c r="D54" i="1"/>
  <c r="Y53" i="1"/>
  <c r="X53" i="1"/>
  <c r="U53" i="1"/>
  <c r="T53" i="1"/>
  <c r="Q53" i="1"/>
  <c r="P53" i="1"/>
  <c r="M53" i="1"/>
  <c r="L53" i="1"/>
  <c r="I53" i="1"/>
  <c r="H53" i="1"/>
  <c r="E53" i="1"/>
  <c r="D53" i="1"/>
  <c r="Y52" i="1"/>
  <c r="X52" i="1"/>
  <c r="U52" i="1"/>
  <c r="T52" i="1"/>
  <c r="Q52" i="1"/>
  <c r="P52" i="1"/>
  <c r="M52" i="1"/>
  <c r="L52" i="1"/>
  <c r="I52" i="1"/>
  <c r="H52" i="1"/>
  <c r="E52" i="1"/>
  <c r="D52" i="1"/>
  <c r="Y51" i="1"/>
  <c r="X51" i="1"/>
  <c r="U51" i="1"/>
  <c r="T51" i="1"/>
  <c r="Q51" i="1"/>
  <c r="P51" i="1"/>
  <c r="M51" i="1"/>
  <c r="L51" i="1"/>
  <c r="I51" i="1"/>
  <c r="H51" i="1"/>
  <c r="E51" i="1"/>
  <c r="D51" i="1"/>
  <c r="Y50" i="1"/>
  <c r="X50" i="1"/>
  <c r="U50" i="1"/>
  <c r="T50" i="1"/>
  <c r="Q50" i="1"/>
  <c r="P50" i="1"/>
  <c r="M50" i="1"/>
  <c r="L50" i="1"/>
  <c r="I50" i="1"/>
  <c r="H50" i="1"/>
  <c r="E50" i="1"/>
  <c r="D50" i="1"/>
  <c r="Y49" i="1"/>
  <c r="X49" i="1"/>
  <c r="U49" i="1"/>
  <c r="T49" i="1"/>
  <c r="Q49" i="1"/>
  <c r="P49" i="1"/>
  <c r="M49" i="1"/>
  <c r="L49" i="1"/>
  <c r="I49" i="1"/>
  <c r="H49" i="1"/>
  <c r="E49" i="1"/>
  <c r="D49" i="1"/>
  <c r="Y48" i="1"/>
  <c r="X48" i="1"/>
  <c r="U48" i="1"/>
  <c r="T48" i="1"/>
  <c r="Q48" i="1"/>
  <c r="P48" i="1"/>
  <c r="M48" i="1"/>
  <c r="L48" i="1"/>
  <c r="I48" i="1"/>
  <c r="H48" i="1"/>
  <c r="E48" i="1"/>
  <c r="D48" i="1"/>
  <c r="Y47" i="1"/>
  <c r="X47" i="1"/>
  <c r="U47" i="1"/>
  <c r="T47" i="1"/>
  <c r="Q47" i="1"/>
  <c r="P47" i="1"/>
  <c r="M47" i="1"/>
  <c r="L47" i="1"/>
  <c r="I47" i="1"/>
  <c r="H47" i="1"/>
  <c r="E47" i="1"/>
  <c r="D47" i="1"/>
  <c r="Y46" i="1"/>
  <c r="X46" i="1"/>
  <c r="U46" i="1"/>
  <c r="T46" i="1"/>
  <c r="Q46" i="1"/>
  <c r="P46" i="1"/>
  <c r="M46" i="1"/>
  <c r="L46" i="1"/>
  <c r="I46" i="1"/>
  <c r="H46" i="1"/>
  <c r="E46" i="1"/>
  <c r="D46" i="1"/>
  <c r="Y45" i="1"/>
  <c r="X45" i="1"/>
  <c r="U45" i="1"/>
  <c r="T45" i="1"/>
  <c r="Q45" i="1"/>
  <c r="P45" i="1"/>
  <c r="M45" i="1"/>
  <c r="L45" i="1"/>
  <c r="I45" i="1"/>
  <c r="H45" i="1"/>
  <c r="E45" i="1"/>
  <c r="D45" i="1"/>
  <c r="Y44" i="1"/>
  <c r="X44" i="1"/>
  <c r="U44" i="1"/>
  <c r="T44" i="1"/>
  <c r="Q44" i="1"/>
  <c r="P44" i="1"/>
  <c r="M44" i="1"/>
  <c r="L44" i="1"/>
  <c r="I44" i="1"/>
  <c r="H44" i="1"/>
  <c r="E44" i="1"/>
  <c r="D44" i="1"/>
  <c r="Y43" i="1"/>
  <c r="X43" i="1"/>
  <c r="U43" i="1"/>
  <c r="T43" i="1"/>
  <c r="Q43" i="1"/>
  <c r="P43" i="1"/>
  <c r="M43" i="1"/>
  <c r="L43" i="1"/>
  <c r="I43" i="1"/>
  <c r="H43" i="1"/>
  <c r="E43" i="1"/>
  <c r="D43" i="1"/>
  <c r="Y42" i="1"/>
  <c r="X42" i="1"/>
  <c r="U42" i="1"/>
  <c r="T42" i="1"/>
  <c r="Q42" i="1"/>
  <c r="P42" i="1"/>
  <c r="M42" i="1"/>
  <c r="L42" i="1"/>
  <c r="I42" i="1"/>
  <c r="H42" i="1"/>
  <c r="E42" i="1"/>
  <c r="D42" i="1"/>
  <c r="Y41" i="1"/>
  <c r="X41" i="1"/>
  <c r="U41" i="1"/>
  <c r="T41" i="1"/>
  <c r="Q41" i="1"/>
  <c r="P41" i="1"/>
  <c r="M41" i="1"/>
  <c r="L41" i="1"/>
  <c r="I41" i="1"/>
  <c r="H41" i="1"/>
  <c r="E41" i="1"/>
  <c r="D41" i="1"/>
  <c r="Y40" i="1"/>
  <c r="X40" i="1"/>
  <c r="U40" i="1"/>
  <c r="T40" i="1"/>
  <c r="Q40" i="1"/>
  <c r="P40" i="1"/>
  <c r="M40" i="1"/>
  <c r="L40" i="1"/>
  <c r="I40" i="1"/>
  <c r="H40" i="1"/>
  <c r="E40" i="1"/>
  <c r="D40" i="1"/>
  <c r="Y39" i="1"/>
  <c r="X39" i="1"/>
  <c r="U39" i="1"/>
  <c r="T39" i="1"/>
  <c r="Q39" i="1"/>
  <c r="P39" i="1"/>
  <c r="M39" i="1"/>
  <c r="L39" i="1"/>
  <c r="I39" i="1"/>
  <c r="H39" i="1"/>
  <c r="E39" i="1"/>
  <c r="D39" i="1"/>
  <c r="Y38" i="1"/>
  <c r="X38" i="1"/>
  <c r="U38" i="1"/>
  <c r="T38" i="1"/>
  <c r="Q38" i="1"/>
  <c r="P38" i="1"/>
  <c r="M38" i="1"/>
  <c r="L38" i="1"/>
  <c r="I38" i="1"/>
  <c r="H38" i="1"/>
  <c r="E38" i="1"/>
  <c r="D38" i="1"/>
  <c r="Y37" i="1"/>
  <c r="X37" i="1"/>
  <c r="U37" i="1"/>
  <c r="T37" i="1"/>
  <c r="Q37" i="1"/>
  <c r="P37" i="1"/>
  <c r="M37" i="1"/>
  <c r="L37" i="1"/>
  <c r="I37" i="1"/>
  <c r="H37" i="1"/>
  <c r="E37" i="1"/>
  <c r="D37" i="1"/>
  <c r="Y36" i="1"/>
  <c r="X36" i="1"/>
  <c r="U36" i="1"/>
  <c r="T36" i="1"/>
  <c r="Q36" i="1"/>
  <c r="P36" i="1"/>
  <c r="M36" i="1"/>
  <c r="L36" i="1"/>
  <c r="I36" i="1"/>
  <c r="H36" i="1"/>
  <c r="E36" i="1"/>
  <c r="D36" i="1"/>
  <c r="Y35" i="1"/>
  <c r="X35" i="1"/>
  <c r="U35" i="1"/>
  <c r="T35" i="1"/>
  <c r="Q35" i="1"/>
  <c r="P35" i="1"/>
  <c r="M35" i="1"/>
  <c r="L35" i="1"/>
  <c r="I35" i="1"/>
  <c r="H35" i="1"/>
  <c r="E35" i="1"/>
  <c r="D35" i="1"/>
  <c r="Y34" i="1"/>
  <c r="X34" i="1"/>
  <c r="U34" i="1"/>
  <c r="T34" i="1"/>
  <c r="Q34" i="1"/>
  <c r="P34" i="1"/>
  <c r="M34" i="1"/>
  <c r="L34" i="1"/>
  <c r="I34" i="1"/>
  <c r="H34" i="1"/>
  <c r="E34" i="1"/>
  <c r="D34" i="1"/>
  <c r="Y33" i="1"/>
  <c r="X33" i="1"/>
  <c r="U33" i="1"/>
  <c r="T33" i="1"/>
  <c r="Q33" i="1"/>
  <c r="P33" i="1"/>
  <c r="M33" i="1"/>
  <c r="L33" i="1"/>
  <c r="I33" i="1"/>
  <c r="H33" i="1"/>
  <c r="E33" i="1"/>
  <c r="D33" i="1"/>
  <c r="Y32" i="1"/>
  <c r="Y69" i="1" s="1"/>
  <c r="X32" i="1"/>
  <c r="X69" i="1" s="1"/>
  <c r="U32" i="1"/>
  <c r="T32" i="1"/>
  <c r="Q32" i="1"/>
  <c r="P32" i="1"/>
  <c r="M32" i="1"/>
  <c r="L32" i="1"/>
  <c r="I32" i="1"/>
  <c r="H32" i="1"/>
  <c r="E32" i="1"/>
  <c r="D32" i="1"/>
  <c r="Y31" i="1"/>
  <c r="X31" i="1"/>
  <c r="U31" i="1"/>
  <c r="T31" i="1"/>
  <c r="Q31" i="1"/>
  <c r="P31" i="1"/>
  <c r="M31" i="1"/>
  <c r="L31" i="1"/>
  <c r="I31" i="1"/>
  <c r="H31" i="1"/>
  <c r="E31" i="1"/>
  <c r="D31" i="1"/>
  <c r="Y30" i="1"/>
  <c r="X30" i="1"/>
  <c r="U30" i="1"/>
  <c r="T30" i="1"/>
  <c r="Q30" i="1"/>
  <c r="P30" i="1"/>
  <c r="M30" i="1"/>
  <c r="L30" i="1"/>
  <c r="I30" i="1"/>
  <c r="H30" i="1"/>
  <c r="E30" i="1"/>
  <c r="D30" i="1"/>
  <c r="Y29" i="1"/>
  <c r="Y68" i="1" s="1"/>
  <c r="AM28" i="1" s="1"/>
  <c r="X29" i="1"/>
  <c r="X68" i="1" s="1"/>
  <c r="AG28" i="1" s="1"/>
  <c r="U29" i="1"/>
  <c r="U68" i="1" s="1"/>
  <c r="AN28" i="1" s="1"/>
  <c r="T29" i="1"/>
  <c r="T68" i="1" s="1"/>
  <c r="AF28" i="1" s="1"/>
  <c r="Q29" i="1"/>
  <c r="Q68" i="1" s="1"/>
  <c r="AO28" i="1" s="1"/>
  <c r="P29" i="1"/>
  <c r="P68" i="1" s="1"/>
  <c r="AE28" i="1" s="1"/>
  <c r="M29" i="1"/>
  <c r="L29" i="1"/>
  <c r="I29" i="1"/>
  <c r="H29" i="1"/>
  <c r="E29" i="1"/>
  <c r="D29" i="1"/>
  <c r="Y28" i="1"/>
  <c r="X28" i="1"/>
  <c r="U28" i="1"/>
  <c r="U69" i="1" s="1"/>
  <c r="T28" i="1"/>
  <c r="Q28" i="1"/>
  <c r="Q69" i="1" s="1"/>
  <c r="P28" i="1"/>
  <c r="P69" i="1" s="1"/>
  <c r="M28" i="1"/>
  <c r="M68" i="1" s="1"/>
  <c r="AJ28" i="1" s="1"/>
  <c r="L28" i="1"/>
  <c r="L68" i="1" s="1"/>
  <c r="AD28" i="1" s="1"/>
  <c r="I28" i="1"/>
  <c r="I68" i="1" s="1"/>
  <c r="AK28" i="1" s="1"/>
  <c r="H28" i="1"/>
  <c r="H68" i="1" s="1"/>
  <c r="AC28" i="1" s="1"/>
  <c r="E28" i="1"/>
  <c r="E68" i="1" s="1"/>
  <c r="AL28" i="1" s="1"/>
  <c r="D28" i="1"/>
  <c r="D68" i="1" s="1"/>
  <c r="AB28" i="1" s="1"/>
  <c r="AN29" i="1" l="1"/>
  <c r="U70" i="1"/>
  <c r="AN30" i="1" s="1"/>
  <c r="AM29" i="1"/>
  <c r="Y70" i="1"/>
  <c r="AM30" i="1" s="1"/>
  <c r="X70" i="1"/>
  <c r="AG30" i="1" s="1"/>
  <c r="AG29" i="1"/>
  <c r="P70" i="1"/>
  <c r="AE30" i="1" s="1"/>
  <c r="AE29" i="1"/>
  <c r="AO29" i="1"/>
  <c r="Q70" i="1"/>
  <c r="AO30" i="1" s="1"/>
  <c r="D69" i="1"/>
  <c r="H69" i="1"/>
  <c r="I69" i="1"/>
  <c r="T70" i="1"/>
  <c r="AF30" i="1" s="1"/>
  <c r="E69" i="1"/>
  <c r="L69" i="1"/>
  <c r="M69" i="1"/>
  <c r="AJ29" i="1" l="1"/>
  <c r="M70" i="1"/>
  <c r="AJ30" i="1" s="1"/>
  <c r="AD29" i="1"/>
  <c r="L70" i="1"/>
  <c r="AD30" i="1" s="1"/>
  <c r="AL29" i="1"/>
  <c r="E70" i="1"/>
  <c r="AL30" i="1" s="1"/>
  <c r="AK29" i="1"/>
  <c r="I70" i="1"/>
  <c r="AK30" i="1" s="1"/>
  <c r="AC29" i="1"/>
  <c r="H70" i="1"/>
  <c r="AC30" i="1" s="1"/>
  <c r="AB29" i="1"/>
  <c r="D70" i="1"/>
  <c r="AB30" i="1" s="1"/>
</calcChain>
</file>

<file path=xl/sharedStrings.xml><?xml version="1.0" encoding="utf-8"?>
<sst xmlns="http://schemas.openxmlformats.org/spreadsheetml/2006/main" count="184" uniqueCount="33">
  <si>
    <t>Figure 4A</t>
  </si>
  <si>
    <t>Glycogen content</t>
  </si>
  <si>
    <t>whole body</t>
  </si>
  <si>
    <t>Genotype</t>
  </si>
  <si>
    <t xml:space="preserve">Starvation </t>
  </si>
  <si>
    <t>per mg fly (µg/mg)</t>
  </si>
  <si>
    <r>
      <rPr>
        <i/>
        <sz val="11"/>
        <color theme="1"/>
        <rFont val="Calibri"/>
        <family val="2"/>
        <scheme val="minor"/>
      </rPr>
      <t>w</t>
    </r>
    <r>
      <rPr>
        <i/>
        <vertAlign val="superscript"/>
        <sz val="11"/>
        <color theme="1"/>
        <rFont val="Calibri"/>
        <family val="2"/>
        <scheme val="minor"/>
      </rPr>
      <t>1118</t>
    </r>
  </si>
  <si>
    <t>0 h</t>
  </si>
  <si>
    <r>
      <t>Tßh</t>
    </r>
    <r>
      <rPr>
        <i/>
        <vertAlign val="superscript"/>
        <sz val="11"/>
        <color theme="1"/>
        <rFont val="Calibri"/>
        <family val="2"/>
        <scheme val="minor"/>
      </rPr>
      <t>nM18</t>
    </r>
  </si>
  <si>
    <t>16 h</t>
  </si>
  <si>
    <t>40 h</t>
  </si>
  <si>
    <t>Figure 4B</t>
  </si>
  <si>
    <t>µl/mg fly</t>
  </si>
  <si>
    <r>
      <t>w</t>
    </r>
    <r>
      <rPr>
        <i/>
        <vertAlign val="superscript"/>
        <sz val="11"/>
        <color theme="1"/>
        <rFont val="Calibri"/>
        <family val="2"/>
        <scheme val="minor"/>
      </rPr>
      <t>1118</t>
    </r>
  </si>
  <si>
    <r>
      <t>Tbh</t>
    </r>
    <r>
      <rPr>
        <i/>
        <vertAlign val="superscript"/>
        <sz val="11"/>
        <color theme="1"/>
        <rFont val="Calibri"/>
        <family val="2"/>
        <scheme val="minor"/>
      </rPr>
      <t>nm18</t>
    </r>
  </si>
  <si>
    <t>PI Sucrose</t>
  </si>
  <si>
    <t>Total intake</t>
  </si>
  <si>
    <t>sated</t>
  </si>
  <si>
    <t>18h starved</t>
  </si>
  <si>
    <t>40h starved</t>
  </si>
  <si>
    <t>5% Yeast</t>
  </si>
  <si>
    <t>5% Sucrose</t>
  </si>
  <si>
    <t>total intake</t>
  </si>
  <si>
    <t>MEAN</t>
  </si>
  <si>
    <t>STDEV</t>
  </si>
  <si>
    <t>SEM</t>
  </si>
  <si>
    <t>Figure 4C</t>
  </si>
  <si>
    <t>Females</t>
  </si>
  <si>
    <t>Males</t>
  </si>
  <si>
    <t>Standard food</t>
  </si>
  <si>
    <t>5% sucrose</t>
  </si>
  <si>
    <t>5% yeast</t>
  </si>
  <si>
    <t>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</si>
</sst>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</cellStyleXfs>
  <cellXfs count="60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5" borderId="0" xfId="0" applyFont="1" applyFill="1" applyAlignment="1"/>
    <xf numFmtId="0" fontId="0" fillId="5" borderId="0" xfId="0" applyFill="1" applyAlignment="1"/>
    <xf numFmtId="0" fontId="5" fillId="6" borderId="0" xfId="0" applyFont="1" applyFill="1" applyAlignment="1"/>
    <xf numFmtId="0" fontId="0" fillId="6" borderId="0" xfId="0" applyFill="1" applyAlignment="1"/>
    <xf numFmtId="0" fontId="0" fillId="0" borderId="0" xfId="0" applyAlignment="1"/>
    <xf numFmtId="0" fontId="5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0" fillId="7" borderId="0" xfId="0" applyFill="1" applyAlignment="1"/>
    <xf numFmtId="0" fontId="0" fillId="8" borderId="0" xfId="0" applyFill="1" applyAlignment="1"/>
    <xf numFmtId="0" fontId="0" fillId="9" borderId="0" xfId="0" applyFill="1" applyAlignment="1"/>
    <xf numFmtId="0" fontId="0" fillId="10" borderId="0" xfId="0" applyFill="1" applyAlignment="1"/>
    <xf numFmtId="164" fontId="0" fillId="11" borderId="0" xfId="0" applyNumberFormat="1" applyFill="1" applyAlignment="1">
      <alignment horizontal="center"/>
    </xf>
    <xf numFmtId="164" fontId="0" fillId="9" borderId="0" xfId="0" applyNumberFormat="1" applyFill="1" applyAlignment="1">
      <alignment horizontal="center"/>
    </xf>
    <xf numFmtId="2" fontId="2" fillId="2" borderId="0" xfId="1" applyNumberFormat="1" applyAlignment="1">
      <alignment horizontal="center"/>
    </xf>
    <xf numFmtId="2" fontId="3" fillId="3" borderId="0" xfId="2" applyNumberFormat="1" applyAlignment="1">
      <alignment horizontal="center"/>
    </xf>
    <xf numFmtId="2" fontId="1" fillId="4" borderId="0" xfId="3" applyNumberFormat="1" applyAlignment="1">
      <alignment horizontal="center"/>
    </xf>
    <xf numFmtId="1" fontId="9" fillId="0" borderId="0" xfId="4" applyNumberFormat="1" applyFont="1" applyAlignment="1">
      <alignment horizontal="center" wrapText="1"/>
    </xf>
    <xf numFmtId="1" fontId="9" fillId="0" borderId="0" xfId="5" applyNumberFormat="1" applyFont="1" applyAlignment="1">
      <alignment horizontal="center" wrapText="1"/>
    </xf>
    <xf numFmtId="165" fontId="9" fillId="0" borderId="0" xfId="4" applyNumberFormat="1" applyFont="1" applyAlignment="1">
      <alignment horizontal="center" wrapText="1"/>
    </xf>
    <xf numFmtId="165" fontId="10" fillId="0" borderId="0" xfId="4" applyNumberFormat="1" applyFont="1" applyAlignment="1">
      <alignment horizontal="center" wrapText="1"/>
    </xf>
    <xf numFmtId="165" fontId="9" fillId="0" borderId="0" xfId="5" applyNumberFormat="1" applyFont="1" applyAlignment="1">
      <alignment horizontal="center" wrapText="1"/>
    </xf>
    <xf numFmtId="2" fontId="10" fillId="0" borderId="0" xfId="4" applyNumberFormat="1" applyFont="1" applyAlignment="1">
      <alignment horizontal="center" wrapText="1"/>
    </xf>
    <xf numFmtId="2" fontId="9" fillId="0" borderId="0" xfId="4" applyNumberFormat="1" applyFont="1" applyAlignment="1">
      <alignment horizontal="center" wrapText="1"/>
    </xf>
    <xf numFmtId="165" fontId="10" fillId="0" borderId="0" xfId="5" applyNumberFormat="1" applyFont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11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64" fontId="2" fillId="2" borderId="0" xfId="1" applyNumberFormat="1" applyAlignment="1">
      <alignment horizontal="center"/>
    </xf>
    <xf numFmtId="164" fontId="3" fillId="3" borderId="0" xfId="2" applyNumberFormat="1" applyAlignment="1">
      <alignment horizontal="center"/>
    </xf>
    <xf numFmtId="164" fontId="1" fillId="4" borderId="0" xfId="3" applyNumberFormat="1" applyAlignment="1">
      <alignment horizontal="center"/>
    </xf>
    <xf numFmtId="0" fontId="4" fillId="0" borderId="0" xfId="0" applyFont="1"/>
    <xf numFmtId="0" fontId="0" fillId="5" borderId="0" xfId="0" applyFill="1"/>
    <xf numFmtId="0" fontId="0" fillId="12" borderId="0" xfId="0" applyFill="1"/>
    <xf numFmtId="0" fontId="5" fillId="12" borderId="0" xfId="0" applyFont="1" applyFill="1" applyAlignment="1"/>
    <xf numFmtId="0" fontId="0" fillId="0" borderId="0" xfId="0" applyFill="1"/>
    <xf numFmtId="164" fontId="0" fillId="13" borderId="0" xfId="0" applyNumberFormat="1" applyFill="1" applyAlignment="1">
      <alignment horizontal="center"/>
    </xf>
    <xf numFmtId="164" fontId="0" fillId="7" borderId="0" xfId="0" applyNumberFormat="1" applyFill="1" applyAlignment="1">
      <alignment horizontal="center"/>
    </xf>
    <xf numFmtId="0" fontId="0" fillId="14" borderId="0" xfId="0" applyNumberFormat="1" applyFill="1"/>
    <xf numFmtId="0" fontId="11" fillId="14" borderId="0" xfId="0" applyNumberFormat="1" applyFont="1" applyFill="1" applyBorder="1" applyAlignment="1">
      <alignment wrapText="1"/>
    </xf>
    <xf numFmtId="164" fontId="11" fillId="0" borderId="0" xfId="0" applyNumberFormat="1" applyFont="1" applyFill="1" applyBorder="1" applyAlignment="1">
      <alignment horizontal="center" wrapText="1"/>
    </xf>
    <xf numFmtId="164" fontId="0" fillId="0" borderId="0" xfId="0" applyNumberFormat="1" applyFill="1" applyAlignment="1">
      <alignment horizontal="center"/>
    </xf>
    <xf numFmtId="164" fontId="12" fillId="0" borderId="0" xfId="0" applyNumberFormat="1" applyFont="1" applyFill="1" applyBorder="1" applyAlignment="1">
      <alignment horizontal="center" wrapText="1"/>
    </xf>
    <xf numFmtId="164" fontId="0" fillId="14" borderId="0" xfId="0" applyNumberFormat="1" applyFill="1" applyAlignment="1">
      <alignment horizontal="center"/>
    </xf>
    <xf numFmtId="164" fontId="11" fillId="14" borderId="0" xfId="0" applyNumberFormat="1" applyFont="1" applyFill="1" applyBorder="1" applyAlignment="1">
      <alignment horizontal="center" wrapText="1"/>
    </xf>
    <xf numFmtId="164" fontId="0" fillId="0" borderId="0" xfId="0" applyNumberFormat="1" applyFont="1" applyAlignment="1">
      <alignment horizontal="center"/>
    </xf>
    <xf numFmtId="164" fontId="12" fillId="14" borderId="0" xfId="0" applyNumberFormat="1" applyFont="1" applyFill="1" applyBorder="1" applyAlignment="1">
      <alignment horizontal="center" wrapText="1"/>
    </xf>
    <xf numFmtId="164" fontId="0" fillId="5" borderId="0" xfId="0" applyNumberFormat="1" applyFill="1" applyAlignment="1">
      <alignment horizontal="center"/>
    </xf>
    <xf numFmtId="164" fontId="0" fillId="12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0" fontId="0" fillId="7" borderId="0" xfId="0" applyFill="1" applyAlignment="1">
      <alignment horizontal="center"/>
    </xf>
    <xf numFmtId="164" fontId="12" fillId="0" borderId="0" xfId="2" applyNumberFormat="1" applyFont="1" applyFill="1" applyAlignment="1">
      <alignment horizontal="center"/>
    </xf>
    <xf numFmtId="164" fontId="1" fillId="0" borderId="0" xfId="3" applyNumberFormat="1" applyFill="1" applyAlignment="1">
      <alignment horizontal="center"/>
    </xf>
    <xf numFmtId="0" fontId="13" fillId="0" borderId="0" xfId="0" applyFont="1" applyFill="1" applyBorder="1" applyAlignment="1">
      <alignment wrapText="1"/>
    </xf>
  </cellXfs>
  <cellStyles count="6">
    <cellStyle name="20 % - Akzent1" xfId="3" builtinId="30"/>
    <cellStyle name="Gut" xfId="1" builtinId="26"/>
    <cellStyle name="Neutral" xfId="2" builtinId="28"/>
    <cellStyle name="Standard" xfId="0" builtinId="0"/>
    <cellStyle name="Standard_Sucrose preference+total consum" xfId="4" xr:uid="{741A3554-D739-4EEB-91E7-0CDAA1D3AD23}"/>
    <cellStyle name="Standard_Sucrose preference+total consum_1" xfId="5" xr:uid="{F43FFD71-49D0-4B78-AC82-5587EFDFAC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5D53A-1C36-4F29-973A-12BCD4267CC2}">
  <dimension ref="A1:AO225"/>
  <sheetViews>
    <sheetView workbookViewId="0">
      <selection activeCell="H15" sqref="H15"/>
    </sheetView>
  </sheetViews>
  <sheetFormatPr baseColWidth="10" defaultRowHeight="15" x14ac:dyDescent="0.25"/>
  <cols>
    <col min="1" max="1" width="16.5703125" bestFit="1" customWidth="1"/>
    <col min="2" max="2" width="13.42578125" bestFit="1" customWidth="1"/>
    <col min="3" max="3" width="17.7109375" bestFit="1" customWidth="1"/>
    <col min="4" max="4" width="12.5703125" bestFit="1" customWidth="1"/>
    <col min="5" max="5" width="14.28515625" bestFit="1" customWidth="1"/>
    <col min="6" max="6" width="12.85546875" bestFit="1" customWidth="1"/>
    <col min="7" max="7" width="17.5703125" bestFit="1" customWidth="1"/>
    <col min="8" max="8" width="12.5703125" bestFit="1" customWidth="1"/>
    <col min="9" max="11" width="11.5703125" bestFit="1" customWidth="1"/>
    <col min="12" max="12" width="13.42578125" bestFit="1" customWidth="1"/>
    <col min="13" max="15" width="11.5703125" bestFit="1" customWidth="1"/>
    <col min="16" max="16" width="12.5703125" bestFit="1" customWidth="1"/>
    <col min="17" max="19" width="11.5703125" bestFit="1" customWidth="1"/>
    <col min="20" max="20" width="12.28515625" bestFit="1" customWidth="1"/>
    <col min="21" max="23" width="11.5703125" bestFit="1" customWidth="1"/>
    <col min="24" max="24" width="12.28515625" bestFit="1" customWidth="1"/>
    <col min="25" max="25" width="11.5703125" bestFit="1" customWidth="1"/>
  </cols>
  <sheetData>
    <row r="1" spans="1:7" x14ac:dyDescent="0.25">
      <c r="A1" s="1" t="s">
        <v>0</v>
      </c>
    </row>
    <row r="2" spans="1:7" x14ac:dyDescent="0.25">
      <c r="A2" t="s">
        <v>1</v>
      </c>
    </row>
    <row r="3" spans="1:7" x14ac:dyDescent="0.25">
      <c r="A3" s="2" t="s">
        <v>2</v>
      </c>
    </row>
    <row r="5" spans="1:7" x14ac:dyDescent="0.25">
      <c r="B5" s="2"/>
      <c r="C5" s="2"/>
      <c r="D5" s="2"/>
      <c r="E5" s="2"/>
      <c r="F5" s="2"/>
      <c r="G5" s="2"/>
    </row>
    <row r="6" spans="1:7" x14ac:dyDescent="0.25">
      <c r="A6" s="3" t="s">
        <v>3</v>
      </c>
      <c r="B6" s="3" t="s">
        <v>4</v>
      </c>
      <c r="C6" s="2" t="s">
        <v>5</v>
      </c>
      <c r="D6" s="2"/>
      <c r="E6" s="3" t="s">
        <v>3</v>
      </c>
      <c r="F6" s="3" t="s">
        <v>4</v>
      </c>
      <c r="G6" s="2" t="s">
        <v>5</v>
      </c>
    </row>
    <row r="7" spans="1:7" ht="17.25" x14ac:dyDescent="0.25">
      <c r="A7" s="3" t="s">
        <v>6</v>
      </c>
      <c r="B7" s="2" t="s">
        <v>7</v>
      </c>
      <c r="C7" s="4">
        <v>2.2210470650449499</v>
      </c>
      <c r="D7" s="5"/>
      <c r="E7" s="6" t="s">
        <v>8</v>
      </c>
      <c r="F7" s="5" t="s">
        <v>7</v>
      </c>
      <c r="G7" s="4">
        <v>2.9913384476817608</v>
      </c>
    </row>
    <row r="8" spans="1:7" ht="17.25" x14ac:dyDescent="0.25">
      <c r="A8" s="3" t="s">
        <v>6</v>
      </c>
      <c r="B8" s="2" t="s">
        <v>7</v>
      </c>
      <c r="C8" s="4">
        <v>2.203221647187446</v>
      </c>
      <c r="D8" s="5"/>
      <c r="E8" s="6" t="s">
        <v>8</v>
      </c>
      <c r="F8" s="5" t="s">
        <v>7</v>
      </c>
      <c r="G8" s="4">
        <v>2.8271384037341023</v>
      </c>
    </row>
    <row r="9" spans="1:7" ht="17.25" x14ac:dyDescent="0.25">
      <c r="A9" s="3" t="s">
        <v>6</v>
      </c>
      <c r="B9" s="2" t="s">
        <v>7</v>
      </c>
      <c r="C9" s="4">
        <v>2.0071420507549069</v>
      </c>
      <c r="D9" s="5"/>
      <c r="E9" s="6" t="s">
        <v>8</v>
      </c>
      <c r="F9" s="5" t="s">
        <v>7</v>
      </c>
      <c r="G9" s="4">
        <v>2.6629383597864433</v>
      </c>
    </row>
    <row r="10" spans="1:7" x14ac:dyDescent="0.25">
      <c r="A10" s="2"/>
      <c r="B10" s="2"/>
      <c r="C10" s="5"/>
      <c r="D10" s="5"/>
      <c r="E10" s="5"/>
      <c r="F10" s="5"/>
      <c r="G10" s="5"/>
    </row>
    <row r="11" spans="1:7" x14ac:dyDescent="0.25">
      <c r="A11" s="3" t="s">
        <v>3</v>
      </c>
      <c r="B11" s="3" t="s">
        <v>4</v>
      </c>
      <c r="C11" s="5" t="s">
        <v>5</v>
      </c>
      <c r="D11" s="5"/>
      <c r="E11" s="6" t="s">
        <v>3</v>
      </c>
      <c r="F11" s="6" t="s">
        <v>4</v>
      </c>
      <c r="G11" s="5" t="s">
        <v>5</v>
      </c>
    </row>
    <row r="12" spans="1:7" ht="17.25" x14ac:dyDescent="0.25">
      <c r="A12" s="3" t="s">
        <v>6</v>
      </c>
      <c r="B12" s="2" t="s">
        <v>9</v>
      </c>
      <c r="C12" s="4">
        <v>1.8868204802167572</v>
      </c>
      <c r="D12" s="5"/>
      <c r="E12" s="6" t="s">
        <v>8</v>
      </c>
      <c r="F12" s="5" t="s">
        <v>9</v>
      </c>
      <c r="G12" s="4">
        <v>2.4214677069222388</v>
      </c>
    </row>
    <row r="13" spans="1:7" ht="17.25" x14ac:dyDescent="0.25">
      <c r="A13" s="3" t="s">
        <v>6</v>
      </c>
      <c r="B13" s="2" t="s">
        <v>9</v>
      </c>
      <c r="C13" s="4">
        <v>1.9447530882536443</v>
      </c>
      <c r="D13" s="5"/>
      <c r="E13" s="6" t="s">
        <v>8</v>
      </c>
      <c r="F13" s="5" t="s">
        <v>9</v>
      </c>
      <c r="G13" s="4">
        <v>2.2331205976881598</v>
      </c>
    </row>
    <row r="14" spans="1:7" ht="17.25" x14ac:dyDescent="0.25">
      <c r="A14" s="3" t="s">
        <v>6</v>
      </c>
      <c r="B14" s="2" t="s">
        <v>9</v>
      </c>
      <c r="C14" s="4">
        <v>1.9358403793248924</v>
      </c>
      <c r="D14" s="5"/>
      <c r="E14" s="6" t="s">
        <v>8</v>
      </c>
      <c r="F14" s="5" t="s">
        <v>9</v>
      </c>
      <c r="G14" s="4">
        <v>2.1799970540580351</v>
      </c>
    </row>
    <row r="15" spans="1:7" x14ac:dyDescent="0.25">
      <c r="A15" s="2"/>
      <c r="B15" s="2"/>
      <c r="C15" s="5"/>
      <c r="D15" s="5"/>
      <c r="E15" s="5"/>
      <c r="F15" s="5"/>
      <c r="G15" s="5"/>
    </row>
    <row r="16" spans="1:7" x14ac:dyDescent="0.25">
      <c r="A16" s="3" t="s">
        <v>3</v>
      </c>
      <c r="B16" s="3" t="s">
        <v>4</v>
      </c>
      <c r="C16" s="5" t="s">
        <v>5</v>
      </c>
      <c r="D16" s="5"/>
      <c r="E16" s="6" t="s">
        <v>3</v>
      </c>
      <c r="F16" s="6" t="s">
        <v>4</v>
      </c>
      <c r="G16" s="5" t="s">
        <v>5</v>
      </c>
    </row>
    <row r="17" spans="1:41" ht="17.25" x14ac:dyDescent="0.25">
      <c r="A17" s="3" t="s">
        <v>6</v>
      </c>
      <c r="B17" s="2" t="s">
        <v>10</v>
      </c>
      <c r="C17" s="4">
        <v>1.5615066043173165</v>
      </c>
      <c r="D17" s="5"/>
      <c r="E17" s="6" t="s">
        <v>8</v>
      </c>
      <c r="F17" s="5" t="s">
        <v>10</v>
      </c>
      <c r="G17" s="4">
        <v>1.6680792699859219</v>
      </c>
    </row>
    <row r="18" spans="1:41" ht="17.25" x14ac:dyDescent="0.25">
      <c r="A18" s="3" t="s">
        <v>6</v>
      </c>
      <c r="B18" s="2" t="s">
        <v>10</v>
      </c>
      <c r="C18" s="4">
        <v>1.4055341980641598</v>
      </c>
      <c r="D18" s="5"/>
      <c r="E18" s="6" t="s">
        <v>8</v>
      </c>
      <c r="F18" s="5" t="s">
        <v>10</v>
      </c>
      <c r="G18" s="4">
        <v>1.8226204878190129</v>
      </c>
    </row>
    <row r="19" spans="1:41" ht="17.25" x14ac:dyDescent="0.25">
      <c r="A19" s="3" t="s">
        <v>6</v>
      </c>
      <c r="B19" s="2" t="s">
        <v>10</v>
      </c>
      <c r="C19" s="4">
        <v>1.3787960712779046</v>
      </c>
      <c r="D19" s="5"/>
      <c r="E19" s="6" t="s">
        <v>8</v>
      </c>
      <c r="F19" s="5" t="s">
        <v>10</v>
      </c>
      <c r="G19" s="4">
        <v>1.9047205097928419</v>
      </c>
    </row>
    <row r="23" spans="1:41" x14ac:dyDescent="0.25">
      <c r="A23" s="1" t="s">
        <v>11</v>
      </c>
    </row>
    <row r="24" spans="1:41" x14ac:dyDescent="0.25">
      <c r="J24" t="s">
        <v>12</v>
      </c>
    </row>
    <row r="25" spans="1:41" ht="17.25" x14ac:dyDescent="0.25">
      <c r="B25" s="7" t="s">
        <v>13</v>
      </c>
      <c r="C25" s="8"/>
      <c r="D25" s="8"/>
      <c r="E25" s="8"/>
      <c r="F25" s="7" t="s">
        <v>13</v>
      </c>
      <c r="G25" s="8"/>
      <c r="H25" s="8"/>
      <c r="I25" s="8"/>
      <c r="J25" s="7" t="s">
        <v>13</v>
      </c>
      <c r="K25" s="8"/>
      <c r="L25" s="8"/>
      <c r="M25" s="8"/>
      <c r="N25" s="9" t="s">
        <v>14</v>
      </c>
      <c r="O25" s="10"/>
      <c r="P25" s="10"/>
      <c r="Q25" s="10"/>
      <c r="R25" s="9" t="s">
        <v>14</v>
      </c>
      <c r="S25" s="10"/>
      <c r="T25" s="10"/>
      <c r="U25" s="10"/>
      <c r="V25" s="9" t="s">
        <v>14</v>
      </c>
      <c r="W25" s="10"/>
      <c r="X25" s="10"/>
      <c r="Y25" s="10"/>
      <c r="AB25" s="1" t="s">
        <v>15</v>
      </c>
      <c r="AH25" s="2"/>
      <c r="AI25" s="2"/>
      <c r="AJ25" s="1" t="s">
        <v>16</v>
      </c>
    </row>
    <row r="26" spans="1:41" ht="17.25" x14ac:dyDescent="0.25">
      <c r="B26" s="11" t="s">
        <v>17</v>
      </c>
      <c r="C26" s="11"/>
      <c r="D26" s="11"/>
      <c r="E26" s="11"/>
      <c r="F26" s="11" t="s">
        <v>18</v>
      </c>
      <c r="G26" s="11"/>
      <c r="H26" s="11"/>
      <c r="I26" s="11"/>
      <c r="J26" s="11" t="s">
        <v>19</v>
      </c>
      <c r="K26" s="11"/>
      <c r="L26" s="11"/>
      <c r="M26" s="11"/>
      <c r="N26" s="11" t="s">
        <v>17</v>
      </c>
      <c r="O26" s="11"/>
      <c r="P26" s="11"/>
      <c r="Q26" s="11"/>
      <c r="R26" s="11" t="s">
        <v>18</v>
      </c>
      <c r="S26" s="11"/>
      <c r="T26" s="11"/>
      <c r="U26" s="11"/>
      <c r="V26" s="11" t="s">
        <v>19</v>
      </c>
      <c r="W26" s="11"/>
      <c r="X26" s="11"/>
      <c r="Y26" s="11"/>
      <c r="AB26" s="12" t="s">
        <v>13</v>
      </c>
      <c r="AC26" s="12" t="s">
        <v>13</v>
      </c>
      <c r="AD26" s="12" t="s">
        <v>13</v>
      </c>
      <c r="AE26" s="13" t="s">
        <v>14</v>
      </c>
      <c r="AF26" s="13" t="s">
        <v>14</v>
      </c>
      <c r="AG26" s="13" t="s">
        <v>14</v>
      </c>
      <c r="AH26" s="2"/>
      <c r="AI26" s="2"/>
      <c r="AJ26" s="12" t="s">
        <v>13</v>
      </c>
      <c r="AK26" s="12" t="s">
        <v>13</v>
      </c>
      <c r="AL26" s="12" t="s">
        <v>13</v>
      </c>
      <c r="AM26" s="13" t="s">
        <v>14</v>
      </c>
      <c r="AN26" s="13" t="s">
        <v>14</v>
      </c>
      <c r="AO26" s="13" t="s">
        <v>14</v>
      </c>
    </row>
    <row r="27" spans="1:41" x14ac:dyDescent="0.25">
      <c r="B27" s="14" t="s">
        <v>20</v>
      </c>
      <c r="C27" s="15" t="s">
        <v>21</v>
      </c>
      <c r="D27" s="16" t="s">
        <v>15</v>
      </c>
      <c r="E27" s="17" t="s">
        <v>22</v>
      </c>
      <c r="F27" s="14" t="s">
        <v>20</v>
      </c>
      <c r="G27" s="15" t="s">
        <v>21</v>
      </c>
      <c r="H27" s="16" t="s">
        <v>15</v>
      </c>
      <c r="I27" s="17" t="s">
        <v>22</v>
      </c>
      <c r="J27" s="14" t="s">
        <v>20</v>
      </c>
      <c r="K27" s="15" t="s">
        <v>21</v>
      </c>
      <c r="L27" s="16" t="s">
        <v>15</v>
      </c>
      <c r="M27" s="17" t="s">
        <v>22</v>
      </c>
      <c r="N27" s="14" t="s">
        <v>20</v>
      </c>
      <c r="O27" s="15" t="s">
        <v>21</v>
      </c>
      <c r="P27" s="16" t="s">
        <v>15</v>
      </c>
      <c r="Q27" s="17" t="s">
        <v>22</v>
      </c>
      <c r="R27" s="14" t="s">
        <v>20</v>
      </c>
      <c r="S27" s="15" t="s">
        <v>21</v>
      </c>
      <c r="T27" s="16" t="s">
        <v>15</v>
      </c>
      <c r="U27" s="17" t="s">
        <v>22</v>
      </c>
      <c r="V27" s="14" t="s">
        <v>20</v>
      </c>
      <c r="W27" s="15" t="s">
        <v>21</v>
      </c>
      <c r="X27" s="16" t="s">
        <v>15</v>
      </c>
      <c r="Y27" s="17" t="s">
        <v>22</v>
      </c>
      <c r="AB27" s="2" t="s">
        <v>17</v>
      </c>
      <c r="AC27" s="2" t="s">
        <v>18</v>
      </c>
      <c r="AD27" s="2" t="s">
        <v>19</v>
      </c>
      <c r="AE27" s="2" t="s">
        <v>17</v>
      </c>
      <c r="AF27" s="2" t="s">
        <v>18</v>
      </c>
      <c r="AG27" s="2" t="s">
        <v>19</v>
      </c>
      <c r="AH27" s="2"/>
      <c r="AI27" s="2"/>
      <c r="AJ27" s="2" t="s">
        <v>17</v>
      </c>
      <c r="AK27" s="2" t="s">
        <v>18</v>
      </c>
      <c r="AL27" s="2" t="s">
        <v>19</v>
      </c>
      <c r="AM27" s="2" t="s">
        <v>17</v>
      </c>
      <c r="AN27" s="2" t="s">
        <v>18</v>
      </c>
      <c r="AO27" s="2" t="s">
        <v>19</v>
      </c>
    </row>
    <row r="28" spans="1:41" x14ac:dyDescent="0.25">
      <c r="B28" s="5">
        <v>0.16025024370222157</v>
      </c>
      <c r="C28" s="5">
        <v>0.57426344210148283</v>
      </c>
      <c r="D28" s="18">
        <f>(C28-B28)/(B28+C28)*100</f>
        <v>56.365620736698496</v>
      </c>
      <c r="E28" s="19">
        <f>B28+C28</f>
        <v>0.73451368580370446</v>
      </c>
      <c r="F28" s="5">
        <v>0.11472602739726022</v>
      </c>
      <c r="G28" s="5">
        <v>0.95442571127502629</v>
      </c>
      <c r="H28" s="18">
        <f>(G28-F28)/(F28+G28)*100</f>
        <v>78.538869040285832</v>
      </c>
      <c r="I28" s="19">
        <f>F28+G28</f>
        <v>1.0691517386722864</v>
      </c>
      <c r="J28" s="5">
        <v>0.49997072942278414</v>
      </c>
      <c r="K28" s="5">
        <v>0.41268586816532021</v>
      </c>
      <c r="L28" s="18">
        <f>(K28-J28)/(J28+K28)*100</f>
        <v>-9.5638229634380956</v>
      </c>
      <c r="M28" s="19">
        <f>J28+K28</f>
        <v>0.91265659758810436</v>
      </c>
      <c r="N28" s="5">
        <v>0</v>
      </c>
      <c r="O28" s="5">
        <v>0.28586594663719828</v>
      </c>
      <c r="P28" s="18">
        <f>(O28-N28)/(N28+O28)*100</f>
        <v>100</v>
      </c>
      <c r="Q28" s="19">
        <f>N28+O28</f>
        <v>0.28586594663719828</v>
      </c>
      <c r="R28" s="5">
        <v>0.42971024485918302</v>
      </c>
      <c r="S28" s="5">
        <v>1.0678112837485827</v>
      </c>
      <c r="T28" s="18">
        <f>(S28-R28)/(R28+S28)*100</f>
        <v>42.610475155080898</v>
      </c>
      <c r="U28" s="19">
        <f>R28+S28</f>
        <v>1.4975215286077657</v>
      </c>
      <c r="V28" s="5">
        <v>0.59160575832797035</v>
      </c>
      <c r="W28" s="5">
        <v>1.3308376237320341</v>
      </c>
      <c r="X28" s="18">
        <f>(W28-V28)/(V28+W28)*100</f>
        <v>38.452724917804126</v>
      </c>
      <c r="Y28" s="19">
        <f>V28+W28</f>
        <v>1.9224433820600044</v>
      </c>
      <c r="AA28" t="s">
        <v>23</v>
      </c>
      <c r="AB28" s="20">
        <f>D68</f>
        <v>87.966161855247549</v>
      </c>
      <c r="AC28" s="20">
        <f>H68</f>
        <v>53.845019745815776</v>
      </c>
      <c r="AD28" s="20">
        <f>L68</f>
        <v>38.755098908938479</v>
      </c>
      <c r="AE28" s="20">
        <f>P68</f>
        <v>73.759010094971188</v>
      </c>
      <c r="AF28" s="20">
        <f>T68</f>
        <v>37.531397215097492</v>
      </c>
      <c r="AG28" s="20">
        <f>X68</f>
        <v>30.633785902071221</v>
      </c>
      <c r="AH28" s="2"/>
      <c r="AI28" t="s">
        <v>23</v>
      </c>
      <c r="AJ28" s="20">
        <f>M68</f>
        <v>1.9094188368562715</v>
      </c>
      <c r="AK28" s="20">
        <f>I68</f>
        <v>1.1138802617713937</v>
      </c>
      <c r="AL28" s="20">
        <f>E68</f>
        <v>0.73792516061544089</v>
      </c>
      <c r="AM28" s="20">
        <f>Y68</f>
        <v>2.8108895629901629</v>
      </c>
      <c r="AN28" s="20">
        <f>U68</f>
        <v>1.5064945180671023</v>
      </c>
      <c r="AO28" s="20">
        <f>Q68</f>
        <v>0.73039014898529797</v>
      </c>
    </row>
    <row r="29" spans="1:41" x14ac:dyDescent="0.25">
      <c r="B29" s="5">
        <v>5.6115643117336301E-4</v>
      </c>
      <c r="C29" s="5">
        <v>0.48311560463803815</v>
      </c>
      <c r="D29" s="18">
        <f t="shared" ref="D29:D31" si="0">(C29-B29)/(B29+C29)*100</f>
        <v>99.767962210988642</v>
      </c>
      <c r="E29" s="19">
        <f t="shared" ref="E29:E31" si="1">B29+C29</f>
        <v>0.48367676106921154</v>
      </c>
      <c r="F29" s="5">
        <v>0.33324552160168591</v>
      </c>
      <c r="G29" s="5">
        <v>0.88105900948366711</v>
      </c>
      <c r="H29" s="18">
        <f t="shared" ref="H29:H53" si="2">(G29-F29)/(F29+G29)*100</f>
        <v>45.113352858227579</v>
      </c>
      <c r="I29" s="19">
        <f t="shared" ref="I29:I53" si="3">F29+G29</f>
        <v>1.2143045310853531</v>
      </c>
      <c r="J29" s="5">
        <v>0.70233774343363375</v>
      </c>
      <c r="K29" s="5">
        <v>0.54310580337977588</v>
      </c>
      <c r="L29" s="18">
        <f t="shared" ref="L29:L46" si="4">(K29-J29)/(J29+K29)*100</f>
        <v>-12.785159187766363</v>
      </c>
      <c r="M29" s="19">
        <f t="shared" ref="M29:M67" si="5">J29+K29</f>
        <v>1.2454435468134095</v>
      </c>
      <c r="N29" s="5">
        <v>1.9112751332680044E-2</v>
      </c>
      <c r="O29" s="5">
        <v>0.46322359139022684</v>
      </c>
      <c r="P29" s="18">
        <f t="shared" ref="P29:P46" si="6">(O29-N29)/(N29+O29)*100</f>
        <v>92.07492795389048</v>
      </c>
      <c r="Q29" s="19">
        <f t="shared" ref="Q29:Q46" si="7">N29+O29</f>
        <v>0.48233634272290687</v>
      </c>
      <c r="R29" s="5">
        <v>0.10735573534369158</v>
      </c>
      <c r="S29" s="5">
        <v>0.80421033679629805</v>
      </c>
      <c r="T29" s="18">
        <f t="shared" ref="T29:T62" si="8">(S29-R29)/(R29+S29)*100</f>
        <v>76.445868571728738</v>
      </c>
      <c r="U29" s="19">
        <f t="shared" ref="U29:U62" si="9">R29+S29</f>
        <v>0.91156607213998964</v>
      </c>
      <c r="V29" s="5">
        <v>0.75723621709417432</v>
      </c>
      <c r="W29" s="5">
        <v>0.99339968128466771</v>
      </c>
      <c r="X29" s="18">
        <f t="shared" ref="X29:X62" si="10">(W29-V29)/(V29+W29)*100</f>
        <v>13.490153172866506</v>
      </c>
      <c r="Y29" s="19">
        <f t="shared" ref="Y29:Y62" si="11">V29+W29</f>
        <v>1.7506358983788419</v>
      </c>
      <c r="AA29" t="s">
        <v>24</v>
      </c>
      <c r="AB29" s="21">
        <f>D69</f>
        <v>23.189904505486261</v>
      </c>
      <c r="AC29" s="21">
        <f>H69</f>
        <v>37.021399260613379</v>
      </c>
      <c r="AD29" s="21">
        <f>L69</f>
        <v>34.671828581945391</v>
      </c>
      <c r="AE29" s="21">
        <f>P69</f>
        <v>22.688090167658945</v>
      </c>
      <c r="AF29" s="21">
        <f>T69</f>
        <v>30.545422397604156</v>
      </c>
      <c r="AG29" s="21">
        <f>X69</f>
        <v>25.466830188867096</v>
      </c>
      <c r="AH29" s="2"/>
      <c r="AI29" t="s">
        <v>24</v>
      </c>
      <c r="AJ29" s="21">
        <f>M69</f>
        <v>1.0363990772248592</v>
      </c>
      <c r="AK29" s="21">
        <f>I69</f>
        <v>0.36046120558002293</v>
      </c>
      <c r="AL29" s="21">
        <f>E69</f>
        <v>0.19664351206503466</v>
      </c>
      <c r="AM29" s="21">
        <f>Y69</f>
        <v>1.0010597240052423</v>
      </c>
      <c r="AN29" s="21">
        <f>U69</f>
        <v>0.48343957717463337</v>
      </c>
      <c r="AO29" s="21">
        <f>Q69</f>
        <v>0.31375897019548571</v>
      </c>
    </row>
    <row r="30" spans="1:41" x14ac:dyDescent="0.25">
      <c r="B30" s="5">
        <v>2.6294187060694665E-2</v>
      </c>
      <c r="C30" s="5">
        <v>0.65831665897080716</v>
      </c>
      <c r="D30" s="18">
        <f t="shared" si="0"/>
        <v>92.318501170960204</v>
      </c>
      <c r="E30" s="19">
        <f t="shared" si="1"/>
        <v>0.6846108460315018</v>
      </c>
      <c r="F30" s="5">
        <v>7.6132771338250749E-2</v>
      </c>
      <c r="G30" s="5">
        <v>0.56190727081138037</v>
      </c>
      <c r="H30" s="18">
        <f t="shared" si="2"/>
        <v>76.135425268373254</v>
      </c>
      <c r="I30" s="19">
        <f t="shared" si="3"/>
        <v>0.63804004214963106</v>
      </c>
      <c r="J30" s="5">
        <v>0.10831177954465623</v>
      </c>
      <c r="K30" s="5">
        <v>0.45527987993741409</v>
      </c>
      <c r="L30" s="18">
        <f t="shared" si="4"/>
        <v>61.563739376770535</v>
      </c>
      <c r="M30" s="19">
        <f t="shared" si="5"/>
        <v>0.56359165948207035</v>
      </c>
      <c r="N30" s="5">
        <v>0.11723935419750774</v>
      </c>
      <c r="O30" s="5">
        <v>0.29277259995968957</v>
      </c>
      <c r="P30" s="18">
        <f t="shared" si="6"/>
        <v>42.811738531624108</v>
      </c>
      <c r="Q30" s="19">
        <f t="shared" si="7"/>
        <v>0.41001195415719732</v>
      </c>
      <c r="R30" s="5">
        <v>0.69661518188225924</v>
      </c>
      <c r="S30" s="5">
        <v>0.73798688363825826</v>
      </c>
      <c r="T30" s="18">
        <f t="shared" si="8"/>
        <v>2.8838451268357894</v>
      </c>
      <c r="U30" s="19">
        <f t="shared" si="9"/>
        <v>1.4346020655205174</v>
      </c>
      <c r="V30" s="5">
        <v>0.86454406852379617</v>
      </c>
      <c r="W30" s="5">
        <v>1.2163471851919951</v>
      </c>
      <c r="X30" s="18">
        <f t="shared" si="10"/>
        <v>16.906367213567439</v>
      </c>
      <c r="Y30" s="19">
        <f t="shared" si="11"/>
        <v>2.0808912537157913</v>
      </c>
      <c r="AA30" t="s">
        <v>25</v>
      </c>
      <c r="AB30" s="22">
        <f>D70</f>
        <v>3.8649840842477103</v>
      </c>
      <c r="AC30" s="22">
        <f>H70</f>
        <v>6.005664000306064</v>
      </c>
      <c r="AD30" s="22">
        <f>L70</f>
        <v>5.4820974480936702</v>
      </c>
      <c r="AE30" s="22">
        <f>P70</f>
        <v>4.0749012869730867</v>
      </c>
      <c r="AF30" s="22">
        <f>T70</f>
        <v>5.1631187403629752</v>
      </c>
      <c r="AG30" s="22">
        <f>X70</f>
        <v>4.3046799777139313</v>
      </c>
      <c r="AH30" s="2"/>
      <c r="AI30" t="s">
        <v>25</v>
      </c>
      <c r="AJ30" s="22">
        <f>M70</f>
        <v>0.16386908244636475</v>
      </c>
      <c r="AK30" s="22">
        <f>I70</f>
        <v>5.8474529031699272E-2</v>
      </c>
      <c r="AL30" s="22">
        <f>E70</f>
        <v>3.277391867750578E-2</v>
      </c>
      <c r="AM30" s="22">
        <f>Y70</f>
        <v>0.16920997699607701</v>
      </c>
      <c r="AN30" s="22">
        <f>U70</f>
        <v>8.1716203110659288E-2</v>
      </c>
      <c r="AO30" s="22">
        <f>Q70</f>
        <v>5.6352774605570082E-2</v>
      </c>
    </row>
    <row r="31" spans="1:41" x14ac:dyDescent="0.25">
      <c r="B31" s="5">
        <v>3.9280950182135413E-3</v>
      </c>
      <c r="C31" s="5">
        <v>0.23324066235698532</v>
      </c>
      <c r="D31" s="18">
        <f t="shared" si="0"/>
        <v>96.687510562785192</v>
      </c>
      <c r="E31" s="19">
        <f t="shared" si="1"/>
        <v>0.23716875737519885</v>
      </c>
      <c r="F31" s="5">
        <v>0.25184404636459423</v>
      </c>
      <c r="G31" s="5">
        <v>0.60590094836670183</v>
      </c>
      <c r="H31" s="18">
        <f t="shared" si="2"/>
        <v>41.277641277641294</v>
      </c>
      <c r="I31" s="19">
        <f t="shared" si="3"/>
        <v>0.85774499473129606</v>
      </c>
      <c r="J31" s="5">
        <v>0.73902353354408146</v>
      </c>
      <c r="K31" s="5">
        <v>0.72453459782226903</v>
      </c>
      <c r="L31" s="18">
        <f t="shared" si="4"/>
        <v>-0.98998020039599133</v>
      </c>
      <c r="M31" s="19">
        <f t="shared" si="5"/>
        <v>1.4635581313663506</v>
      </c>
      <c r="N31" s="5">
        <v>2.8625688927809426E-2</v>
      </c>
      <c r="O31" s="5">
        <v>0.39702397086521685</v>
      </c>
      <c r="P31" s="18">
        <f t="shared" si="6"/>
        <v>86.549647923257467</v>
      </c>
      <c r="Q31" s="19">
        <f t="shared" si="7"/>
        <v>0.42564965979302627</v>
      </c>
      <c r="R31" s="5">
        <v>0.24985826361435454</v>
      </c>
      <c r="S31" s="5">
        <v>1.4042436640004905</v>
      </c>
      <c r="T31" s="18">
        <f t="shared" si="8"/>
        <v>69.789254284390921</v>
      </c>
      <c r="U31" s="19">
        <f t="shared" si="9"/>
        <v>1.654101927614845</v>
      </c>
      <c r="V31" s="5">
        <v>0.84098518280163026</v>
      </c>
      <c r="W31" s="5">
        <v>1.1350402991020809</v>
      </c>
      <c r="X31" s="18">
        <f t="shared" si="10"/>
        <v>14.881139893861933</v>
      </c>
      <c r="Y31" s="19">
        <f t="shared" si="11"/>
        <v>1.9760254819037111</v>
      </c>
    </row>
    <row r="32" spans="1:41" x14ac:dyDescent="0.25">
      <c r="B32" s="5">
        <v>0</v>
      </c>
      <c r="C32" s="5">
        <v>0.57185848596788269</v>
      </c>
      <c r="D32" s="18">
        <f>(C32-B32)/(B32+C32)*100</f>
        <v>100</v>
      </c>
      <c r="E32" s="19">
        <f>B32+C32</f>
        <v>0.57185848596788269</v>
      </c>
      <c r="F32" s="5">
        <v>0.33021601685985236</v>
      </c>
      <c r="G32" s="5">
        <v>0.84207060063224448</v>
      </c>
      <c r="H32" s="18">
        <f t="shared" si="2"/>
        <v>43.662921348314626</v>
      </c>
      <c r="I32" s="19">
        <f t="shared" si="3"/>
        <v>1.1722866174920967</v>
      </c>
      <c r="J32" s="5">
        <v>0.57821098232057144</v>
      </c>
      <c r="K32" s="5">
        <v>0.42805292120360611</v>
      </c>
      <c r="L32" s="18">
        <f t="shared" si="4"/>
        <v>-14.92233405084648</v>
      </c>
      <c r="M32" s="19">
        <f t="shared" si="5"/>
        <v>1.0062639035241776</v>
      </c>
      <c r="N32" s="5">
        <v>0</v>
      </c>
      <c r="O32" s="5">
        <v>4.647873619538101E-2</v>
      </c>
      <c r="P32" s="18">
        <f>(O32-N32)/(N32+O32)*100</f>
        <v>100</v>
      </c>
      <c r="Q32" s="19">
        <f>N32+O32</f>
        <v>4.647873619538101E-2</v>
      </c>
      <c r="R32" s="5">
        <v>8.6095277496858788E-2</v>
      </c>
      <c r="S32" s="5">
        <v>0.60467806686892833</v>
      </c>
      <c r="T32" s="18">
        <f t="shared" si="8"/>
        <v>75.072785248856249</v>
      </c>
      <c r="U32" s="19">
        <f t="shared" si="9"/>
        <v>0.69077334436578708</v>
      </c>
      <c r="V32" s="5">
        <v>0.93435881523704434</v>
      </c>
      <c r="W32" s="5">
        <v>1.1471070454475805</v>
      </c>
      <c r="X32" s="18">
        <f t="shared" si="10"/>
        <v>10.221077089420055</v>
      </c>
      <c r="Y32" s="19">
        <f t="shared" si="11"/>
        <v>2.0814658606846246</v>
      </c>
    </row>
    <row r="33" spans="2:25" x14ac:dyDescent="0.25">
      <c r="B33" s="5">
        <v>0.13223250474578013</v>
      </c>
      <c r="C33" s="5">
        <v>0.69499224000820903</v>
      </c>
      <c r="D33" s="18">
        <f t="shared" ref="D33:D40" si="12">(C33-B33)/(B33+C33)*100</f>
        <v>68.02984785347418</v>
      </c>
      <c r="E33" s="19">
        <f t="shared" ref="E33:E40" si="13">B33+C33</f>
        <v>0.82722474475398911</v>
      </c>
      <c r="F33" s="5">
        <v>-6.0985247629083306E-2</v>
      </c>
      <c r="G33" s="5">
        <v>-1.9494204425711321E-2</v>
      </c>
      <c r="H33" s="18">
        <f t="shared" si="2"/>
        <v>-51.554828150572781</v>
      </c>
      <c r="I33" s="19">
        <f t="shared" si="3"/>
        <v>-8.047945205479462E-2</v>
      </c>
      <c r="J33" s="5">
        <v>0.23520372321742186</v>
      </c>
      <c r="K33" s="5">
        <v>0.70385493501931851</v>
      </c>
      <c r="L33" s="18">
        <f>(K33-J33)/(J33+K33)*100</f>
        <v>49.906489620347848</v>
      </c>
      <c r="M33" s="19">
        <f t="shared" si="5"/>
        <v>0.9390586582367404</v>
      </c>
      <c r="N33" s="5">
        <v>0.13265986947728367</v>
      </c>
      <c r="O33" s="5">
        <v>0.78449156606409376</v>
      </c>
      <c r="P33" s="18">
        <f t="shared" si="6"/>
        <v>71.071327081557243</v>
      </c>
      <c r="Q33" s="19">
        <f t="shared" si="7"/>
        <v>0.91715143554137746</v>
      </c>
      <c r="R33" s="5">
        <v>0.68253731114584293</v>
      </c>
      <c r="S33" s="5">
        <v>0.93048021819741966</v>
      </c>
      <c r="T33" s="18">
        <f t="shared" si="8"/>
        <v>15.371370895921151</v>
      </c>
      <c r="U33" s="19">
        <f t="shared" si="9"/>
        <v>1.6130175293432627</v>
      </c>
      <c r="V33" s="5">
        <v>1.520920801283034</v>
      </c>
      <c r="W33" s="5">
        <v>3.8109211077400844</v>
      </c>
      <c r="X33" s="18">
        <f t="shared" si="10"/>
        <v>42.94951623718746</v>
      </c>
      <c r="Y33" s="19">
        <f t="shared" si="11"/>
        <v>5.3318419090231188</v>
      </c>
    </row>
    <row r="34" spans="2:25" x14ac:dyDescent="0.25">
      <c r="B34" s="5">
        <v>4.938176594325587E-2</v>
      </c>
      <c r="C34" s="5">
        <v>0.93957627879534178</v>
      </c>
      <c r="D34" s="18">
        <f t="shared" si="12"/>
        <v>90.013374944271078</v>
      </c>
      <c r="E34" s="19">
        <f t="shared" si="13"/>
        <v>0.98895804473859761</v>
      </c>
      <c r="F34" s="5">
        <v>0.17742360379346672</v>
      </c>
      <c r="G34" s="5">
        <v>0.85234457323498414</v>
      </c>
      <c r="H34" s="18">
        <f t="shared" si="2"/>
        <v>65.541059094397568</v>
      </c>
      <c r="I34" s="19">
        <f t="shared" si="3"/>
        <v>1.0297681770284508</v>
      </c>
      <c r="J34" s="5">
        <v>0.53373141318346795</v>
      </c>
      <c r="K34" s="5">
        <v>0.59421613394216122</v>
      </c>
      <c r="L34" s="18">
        <f t="shared" si="4"/>
        <v>5.3623699889970657</v>
      </c>
      <c r="M34" s="19">
        <f t="shared" si="5"/>
        <v>1.1279475471256291</v>
      </c>
      <c r="N34" s="5">
        <v>5.6295740288984819E-2</v>
      </c>
      <c r="O34" s="5">
        <v>0.67020600070890946</v>
      </c>
      <c r="P34" s="18">
        <f t="shared" si="6"/>
        <v>84.50224215246638</v>
      </c>
      <c r="Q34" s="19">
        <f t="shared" si="7"/>
        <v>0.72650174099789422</v>
      </c>
      <c r="R34" s="5">
        <v>0.79041976954429838</v>
      </c>
      <c r="S34" s="5">
        <v>0.48860745916459808</v>
      </c>
      <c r="T34" s="18">
        <f t="shared" si="8"/>
        <v>-23.597019954325933</v>
      </c>
      <c r="U34" s="19">
        <f t="shared" si="9"/>
        <v>1.2790272287088964</v>
      </c>
      <c r="V34" s="5">
        <v>1.2412787431174857</v>
      </c>
      <c r="W34" s="5">
        <v>1.8656849825830246</v>
      </c>
      <c r="X34" s="18">
        <f t="shared" si="10"/>
        <v>20.096991615978958</v>
      </c>
      <c r="Y34" s="19">
        <f t="shared" si="11"/>
        <v>3.1069637257005103</v>
      </c>
    </row>
    <row r="35" spans="2:25" x14ac:dyDescent="0.25">
      <c r="B35" s="5">
        <v>0.27352367759478741</v>
      </c>
      <c r="C35" s="5">
        <v>0.61166050997896482</v>
      </c>
      <c r="D35" s="18">
        <f t="shared" si="12"/>
        <v>38.199601521463499</v>
      </c>
      <c r="E35" s="19">
        <f t="shared" si="13"/>
        <v>0.88518418757375228</v>
      </c>
      <c r="F35" s="5">
        <v>0.40200210748155946</v>
      </c>
      <c r="G35" s="5">
        <v>0.46193361433087454</v>
      </c>
      <c r="H35" s="18">
        <f t="shared" si="2"/>
        <v>6.9370330843116363</v>
      </c>
      <c r="I35" s="19">
        <f t="shared" si="3"/>
        <v>0.86393572181243394</v>
      </c>
      <c r="J35" s="5">
        <v>0.70111588446678019</v>
      </c>
      <c r="K35" s="5">
        <v>0.34859906514279537</v>
      </c>
      <c r="L35" s="18">
        <f t="shared" si="4"/>
        <v>-33.58214717767882</v>
      </c>
      <c r="M35" s="19">
        <f t="shared" si="5"/>
        <v>1.0497149496095757</v>
      </c>
      <c r="N35" s="5">
        <v>0.122104418173099</v>
      </c>
      <c r="O35" s="5">
        <v>0.58941118825712557</v>
      </c>
      <c r="P35" s="18">
        <f t="shared" si="6"/>
        <v>65.677655677655665</v>
      </c>
      <c r="Q35" s="19">
        <f t="shared" si="7"/>
        <v>0.7115156064302246</v>
      </c>
      <c r="R35" s="5">
        <v>0.59074384787472045</v>
      </c>
      <c r="S35" s="5">
        <v>1.4836830774416967</v>
      </c>
      <c r="T35" s="18">
        <f t="shared" si="8"/>
        <v>43.045104104150312</v>
      </c>
      <c r="U35" s="19">
        <f t="shared" si="9"/>
        <v>2.0744269253164171</v>
      </c>
      <c r="V35" s="5">
        <v>0.21543930618123872</v>
      </c>
      <c r="W35" s="5">
        <v>0.7263798228678251</v>
      </c>
      <c r="X35" s="18">
        <f t="shared" si="10"/>
        <v>54.250386398763517</v>
      </c>
      <c r="Y35" s="19">
        <f t="shared" si="11"/>
        <v>0.94181912904906384</v>
      </c>
    </row>
    <row r="36" spans="2:25" x14ac:dyDescent="0.25">
      <c r="B36" s="5">
        <v>0</v>
      </c>
      <c r="C36" s="5">
        <v>0.65975963265096715</v>
      </c>
      <c r="D36" s="18">
        <f>(C36-B36)/(B36+C36)*100</f>
        <v>100</v>
      </c>
      <c r="E36" s="19">
        <f>B36+C36</f>
        <v>0.65975963265096715</v>
      </c>
      <c r="F36" s="5">
        <v>0.50645416227608009</v>
      </c>
      <c r="G36" s="5">
        <v>0.63843519494204426</v>
      </c>
      <c r="H36" s="18">
        <f t="shared" si="2"/>
        <v>11.527841693511274</v>
      </c>
      <c r="I36" s="19">
        <f t="shared" si="3"/>
        <v>1.1448893572181245</v>
      </c>
      <c r="J36" s="5">
        <v>0.65204202190503557</v>
      </c>
      <c r="K36" s="5">
        <v>0.47099019701759431</v>
      </c>
      <c r="L36" s="18">
        <f t="shared" si="4"/>
        <v>-16.121694626101789</v>
      </c>
      <c r="M36" s="19">
        <f t="shared" si="5"/>
        <v>1.1230322189226298</v>
      </c>
      <c r="N36" s="5">
        <v>6.646024895227403E-3</v>
      </c>
      <c r="O36" s="5">
        <v>0.66408123266820962</v>
      </c>
      <c r="P36" s="18">
        <f t="shared" si="6"/>
        <v>98.018263065863607</v>
      </c>
      <c r="Q36" s="19">
        <f t="shared" si="7"/>
        <v>0.67072725756343698</v>
      </c>
      <c r="R36" s="5">
        <v>0.97501225828200166</v>
      </c>
      <c r="S36" s="5">
        <v>1.3753696638166162</v>
      </c>
      <c r="T36" s="18">
        <f t="shared" si="8"/>
        <v>17.033717021493334</v>
      </c>
      <c r="U36" s="19">
        <f t="shared" si="9"/>
        <v>2.350381922098618</v>
      </c>
      <c r="V36" s="5">
        <v>1.7573396463485649</v>
      </c>
      <c r="W36" s="5">
        <v>2.7422159909288717</v>
      </c>
      <c r="X36" s="18">
        <f t="shared" si="10"/>
        <v>21.888302400817285</v>
      </c>
      <c r="Y36" s="19">
        <f t="shared" si="11"/>
        <v>4.499555637277437</v>
      </c>
    </row>
    <row r="37" spans="2:25" x14ac:dyDescent="0.25">
      <c r="B37" s="5">
        <v>5.3590439177056082E-2</v>
      </c>
      <c r="C37" s="5">
        <v>0.70316909086244939</v>
      </c>
      <c r="D37" s="18">
        <f t="shared" si="12"/>
        <v>85.836864406779654</v>
      </c>
      <c r="E37" s="19">
        <f t="shared" si="13"/>
        <v>0.75675953003950547</v>
      </c>
      <c r="F37" s="5">
        <v>0.10774499473129605</v>
      </c>
      <c r="G37" s="5">
        <v>0.82033719704952579</v>
      </c>
      <c r="H37" s="18">
        <f t="shared" si="2"/>
        <v>76.781152426908889</v>
      </c>
      <c r="I37" s="19">
        <f t="shared" si="3"/>
        <v>0.92808219178082185</v>
      </c>
      <c r="J37" s="5">
        <v>0.83529712296835601</v>
      </c>
      <c r="K37" s="5">
        <v>0.98502410831177967</v>
      </c>
      <c r="L37" s="18">
        <f t="shared" si="4"/>
        <v>8.2253056642166715</v>
      </c>
      <c r="M37" s="19">
        <f t="shared" si="5"/>
        <v>1.8203212312801358</v>
      </c>
      <c r="N37" s="5">
        <v>8.2619211442630514E-2</v>
      </c>
      <c r="O37" s="5">
        <v>0.68949250432643205</v>
      </c>
      <c r="P37" s="18">
        <f t="shared" si="6"/>
        <v>78.599156118143455</v>
      </c>
      <c r="Q37" s="19">
        <f t="shared" si="7"/>
        <v>0.77211171576906257</v>
      </c>
      <c r="R37" s="5">
        <v>0.98377501455670979</v>
      </c>
      <c r="S37" s="5">
        <v>1.0061846863412094</v>
      </c>
      <c r="T37" s="18">
        <f t="shared" si="8"/>
        <v>1.1261369652052651</v>
      </c>
      <c r="U37" s="19">
        <f t="shared" si="9"/>
        <v>1.9899597008979191</v>
      </c>
      <c r="V37" s="5">
        <v>1.6926826812365103</v>
      </c>
      <c r="W37" s="5">
        <v>1.2420266442515224</v>
      </c>
      <c r="X37" s="18">
        <f t="shared" si="10"/>
        <v>-15.35607063606019</v>
      </c>
      <c r="Y37" s="19">
        <f t="shared" si="11"/>
        <v>2.9347093254880328</v>
      </c>
    </row>
    <row r="38" spans="2:25" x14ac:dyDescent="0.25">
      <c r="B38" s="5">
        <v>0</v>
      </c>
      <c r="C38" s="5">
        <v>0.6478550997896465</v>
      </c>
      <c r="D38" s="18">
        <f>(C38-B38)/(B38+C38)*100</f>
        <v>100</v>
      </c>
      <c r="E38" s="19">
        <f>B38+C38</f>
        <v>0.6478550997896465</v>
      </c>
      <c r="F38" s="5">
        <v>-0.11362838075166841</v>
      </c>
      <c r="G38" s="5">
        <v>0.49503863716192487</v>
      </c>
      <c r="H38" s="18">
        <f t="shared" si="2"/>
        <v>159.58328536894209</v>
      </c>
      <c r="I38" s="19">
        <f t="shared" si="3"/>
        <v>0.38141025641025644</v>
      </c>
      <c r="J38" s="5">
        <v>0.26489872380283336</v>
      </c>
      <c r="K38" s="5">
        <v>1.2359208523592085</v>
      </c>
      <c r="L38" s="18">
        <f t="shared" si="4"/>
        <v>64.699457814876951</v>
      </c>
      <c r="M38" s="19">
        <f t="shared" si="5"/>
        <v>1.5008195761620418</v>
      </c>
      <c r="N38" s="5">
        <v>0.10803048310085282</v>
      </c>
      <c r="O38" s="5">
        <v>0.54419215612685312</v>
      </c>
      <c r="P38" s="18">
        <f t="shared" si="6"/>
        <v>66.873126873126864</v>
      </c>
      <c r="Q38" s="19">
        <f t="shared" si="7"/>
        <v>0.65222263922770596</v>
      </c>
      <c r="R38" s="5">
        <v>0.8853416485346246</v>
      </c>
      <c r="S38" s="5">
        <v>2.2393072027622001</v>
      </c>
      <c r="T38" s="18">
        <f t="shared" si="8"/>
        <v>43.331766821274606</v>
      </c>
      <c r="U38" s="19">
        <f t="shared" si="9"/>
        <v>3.1246488512968247</v>
      </c>
      <c r="V38" s="5">
        <v>1.7618215807054642</v>
      </c>
      <c r="W38" s="5">
        <v>1.3855689375134077</v>
      </c>
      <c r="X38" s="18">
        <f t="shared" si="10"/>
        <v>-11.954431489009513</v>
      </c>
      <c r="Y38" s="19">
        <f t="shared" si="11"/>
        <v>3.1473905182188719</v>
      </c>
    </row>
    <row r="39" spans="2:25" x14ac:dyDescent="0.25">
      <c r="B39" s="5">
        <v>1.0421476578933856E-2</v>
      </c>
      <c r="C39" s="5">
        <v>0.57077625570776258</v>
      </c>
      <c r="D39" s="18">
        <f t="shared" si="12"/>
        <v>96.41379310344827</v>
      </c>
      <c r="E39" s="19">
        <f t="shared" si="13"/>
        <v>0.58119773228669647</v>
      </c>
      <c r="F39" s="5">
        <v>0.11938004917456974</v>
      </c>
      <c r="G39" s="5">
        <v>1.0312609764664558</v>
      </c>
      <c r="H39" s="18">
        <f t="shared" si="2"/>
        <v>79.249818750715434</v>
      </c>
      <c r="I39" s="19">
        <f t="shared" si="3"/>
        <v>1.1506410256410255</v>
      </c>
      <c r="J39" s="5">
        <v>0.42770167427701666</v>
      </c>
      <c r="K39" s="5">
        <v>1.3263669359559771</v>
      </c>
      <c r="L39" s="18">
        <f t="shared" si="4"/>
        <v>51.233187598037588</v>
      </c>
      <c r="M39" s="19">
        <f t="shared" si="5"/>
        <v>1.7540686102329937</v>
      </c>
      <c r="N39" s="5">
        <v>3.2448239194345467E-2</v>
      </c>
      <c r="O39" s="5">
        <v>0.22492233272867546</v>
      </c>
      <c r="P39" s="18">
        <f t="shared" si="6"/>
        <v>74.784810126582229</v>
      </c>
      <c r="Q39" s="19">
        <f t="shared" si="7"/>
        <v>0.25737057192302093</v>
      </c>
      <c r="R39" s="5">
        <v>0.53342680273359688</v>
      </c>
      <c r="S39" s="5">
        <v>0.96682410897612703</v>
      </c>
      <c r="T39" s="18">
        <f t="shared" si="8"/>
        <v>28.888321470747819</v>
      </c>
      <c r="U39" s="19">
        <f t="shared" si="9"/>
        <v>1.500250911709724</v>
      </c>
      <c r="V39" s="5">
        <v>1.741154883393093</v>
      </c>
      <c r="W39" s="5">
        <v>1.2311911985535227</v>
      </c>
      <c r="X39" s="18">
        <f t="shared" si="10"/>
        <v>-17.156941714727601</v>
      </c>
      <c r="Y39" s="19">
        <f t="shared" si="11"/>
        <v>2.9723460819466156</v>
      </c>
    </row>
    <row r="40" spans="2:25" x14ac:dyDescent="0.25">
      <c r="B40" s="5">
        <v>2.7857408547534723E-2</v>
      </c>
      <c r="C40" s="5">
        <v>0.90085648504437965</v>
      </c>
      <c r="D40" s="18">
        <f t="shared" si="12"/>
        <v>94.000863185153221</v>
      </c>
      <c r="E40" s="19">
        <f t="shared" si="13"/>
        <v>0.92871389359191436</v>
      </c>
      <c r="F40" s="5">
        <v>0.46066034422198809</v>
      </c>
      <c r="G40" s="5">
        <v>0.63426413768879519</v>
      </c>
      <c r="H40" s="18">
        <f t="shared" si="2"/>
        <v>15.855321196567482</v>
      </c>
      <c r="I40" s="19">
        <f t="shared" si="3"/>
        <v>1.0949244819107833</v>
      </c>
      <c r="J40" s="5">
        <v>0.34158763610818399</v>
      </c>
      <c r="K40" s="5">
        <v>0.58513347383210401</v>
      </c>
      <c r="L40" s="18">
        <f t="shared" si="4"/>
        <v>26.280380916283708</v>
      </c>
      <c r="M40" s="19">
        <f t="shared" si="5"/>
        <v>0.926721109940288</v>
      </c>
      <c r="N40" s="5">
        <v>0.36800733929651186</v>
      </c>
      <c r="O40" s="5">
        <v>0.68284647943120458</v>
      </c>
      <c r="P40" s="18">
        <f t="shared" si="6"/>
        <v>29.960317460317455</v>
      </c>
      <c r="Q40" s="19">
        <f t="shared" si="7"/>
        <v>1.0508538187277163</v>
      </c>
      <c r="R40" s="5">
        <v>0.2866331096196868</v>
      </c>
      <c r="S40" s="5">
        <v>0.99110125340933475</v>
      </c>
      <c r="T40" s="18">
        <f t="shared" si="8"/>
        <v>55.13416279418378</v>
      </c>
      <c r="U40" s="19">
        <f t="shared" si="9"/>
        <v>1.2777343630290217</v>
      </c>
      <c r="V40" s="5">
        <v>0.86969956993860653</v>
      </c>
      <c r="W40" s="5">
        <v>3.5557956135780908</v>
      </c>
      <c r="X40" s="18">
        <f t="shared" si="10"/>
        <v>60.695943216573369</v>
      </c>
      <c r="Y40" s="19">
        <f t="shared" si="11"/>
        <v>4.4254951835166976</v>
      </c>
    </row>
    <row r="41" spans="2:25" x14ac:dyDescent="0.25">
      <c r="B41" s="5">
        <v>0</v>
      </c>
      <c r="C41" s="5">
        <v>0.7030488430557692</v>
      </c>
      <c r="D41" s="18">
        <f>(C41-B41)/(B41+C41)*100</f>
        <v>100</v>
      </c>
      <c r="E41" s="19">
        <f>B41+C41</f>
        <v>0.7030488430557692</v>
      </c>
      <c r="F41" s="5">
        <v>6.2873199859501253E-2</v>
      </c>
      <c r="G41" s="5">
        <v>0.90309975412715127</v>
      </c>
      <c r="H41" s="18">
        <f t="shared" si="2"/>
        <v>86.982409890459522</v>
      </c>
      <c r="I41" s="19">
        <f t="shared" si="3"/>
        <v>0.9659729539866525</v>
      </c>
      <c r="J41" s="5">
        <v>0.90491243915901431</v>
      </c>
      <c r="K41" s="5">
        <v>1.4969642229916202</v>
      </c>
      <c r="L41" s="18">
        <f t="shared" si="4"/>
        <v>24.6495497942215</v>
      </c>
      <c r="M41" s="19">
        <f t="shared" si="5"/>
        <v>2.4018766621506344</v>
      </c>
      <c r="N41" s="5">
        <v>0.14608223348137034</v>
      </c>
      <c r="O41" s="5">
        <v>1.1368611997247764</v>
      </c>
      <c r="P41" s="18">
        <f t="shared" si="6"/>
        <v>77.227018791264598</v>
      </c>
      <c r="Q41" s="19">
        <f t="shared" si="7"/>
        <v>1.2829434332061467</v>
      </c>
      <c r="R41" s="5">
        <v>0.64073465416321906</v>
      </c>
      <c r="S41" s="5">
        <v>0.85549400876467163</v>
      </c>
      <c r="T41" s="18">
        <f t="shared" si="8"/>
        <v>14.353377924280727</v>
      </c>
      <c r="U41" s="19">
        <f t="shared" si="9"/>
        <v>1.4962286629278907</v>
      </c>
      <c r="V41" s="5">
        <v>1.3150838160031875</v>
      </c>
      <c r="W41" s="5">
        <v>0.91515736569519801</v>
      </c>
      <c r="X41" s="18">
        <f t="shared" si="10"/>
        <v>-17.931982136722777</v>
      </c>
      <c r="Y41" s="19">
        <f t="shared" si="11"/>
        <v>2.2302411816983856</v>
      </c>
    </row>
    <row r="42" spans="2:25" x14ac:dyDescent="0.25">
      <c r="B42" s="5">
        <v>0</v>
      </c>
      <c r="C42" s="5">
        <v>0.95484775024370239</v>
      </c>
      <c r="D42" s="18">
        <f>(C42-B42)/(B42+C42)*100</f>
        <v>100</v>
      </c>
      <c r="E42" s="19">
        <f>B42+C42</f>
        <v>0.95484775024370239</v>
      </c>
      <c r="F42" s="5">
        <v>0.32038110291534949</v>
      </c>
      <c r="G42" s="5">
        <v>1.0564190375834213</v>
      </c>
      <c r="H42" s="18">
        <f t="shared" si="2"/>
        <v>53.460042094521341</v>
      </c>
      <c r="I42" s="19">
        <f t="shared" si="3"/>
        <v>1.3768001404987706</v>
      </c>
      <c r="J42" s="5">
        <v>0.88385434960777409</v>
      </c>
      <c r="K42" s="5">
        <v>3.2108652382624978</v>
      </c>
      <c r="L42" s="18">
        <f t="shared" si="4"/>
        <v>56.829554227546964</v>
      </c>
      <c r="M42" s="19">
        <f t="shared" si="5"/>
        <v>4.094719587870272</v>
      </c>
      <c r="N42" s="5">
        <v>0.27730864660870297</v>
      </c>
      <c r="O42" s="5">
        <v>0.80091115698171433</v>
      </c>
      <c r="P42" s="18">
        <f t="shared" si="6"/>
        <v>48.561759729272403</v>
      </c>
      <c r="Q42" s="19">
        <f t="shared" si="7"/>
        <v>1.0782198035904174</v>
      </c>
      <c r="R42" s="5">
        <v>0.74272739113113295</v>
      </c>
      <c r="S42" s="5">
        <v>1.0028806962704178</v>
      </c>
      <c r="T42" s="18">
        <f t="shared" si="8"/>
        <v>14.903305445069268</v>
      </c>
      <c r="U42" s="19">
        <f t="shared" si="9"/>
        <v>1.7456080874015507</v>
      </c>
      <c r="V42" s="5">
        <v>1.0395278518382316</v>
      </c>
      <c r="W42" s="5">
        <v>1.2758828516850031</v>
      </c>
      <c r="X42" s="18">
        <f t="shared" si="10"/>
        <v>10.207908233607238</v>
      </c>
      <c r="Y42" s="19">
        <f t="shared" si="11"/>
        <v>2.3154107035232347</v>
      </c>
    </row>
    <row r="43" spans="2:25" x14ac:dyDescent="0.25">
      <c r="B43" s="5">
        <v>5.9001590477656303E-2</v>
      </c>
      <c r="C43" s="5">
        <v>0.77627975732389298</v>
      </c>
      <c r="D43" s="18">
        <f t="shared" ref="D43:D62" si="14">(C43-B43)/(B43+C43)*100</f>
        <v>85.872642641201608</v>
      </c>
      <c r="E43" s="19">
        <f t="shared" ref="E43:E62" si="15">B43+C43</f>
        <v>0.83528134780154928</v>
      </c>
      <c r="F43" s="5">
        <v>0.16798384264137695</v>
      </c>
      <c r="G43" s="5">
        <v>0.5763083948015455</v>
      </c>
      <c r="H43" s="18">
        <f t="shared" si="2"/>
        <v>54.860783388390743</v>
      </c>
      <c r="I43" s="19">
        <f t="shared" si="3"/>
        <v>0.74429223744292239</v>
      </c>
      <c r="J43" s="5">
        <v>0.51414744565429504</v>
      </c>
      <c r="K43" s="5">
        <v>0.67302813878156331</v>
      </c>
      <c r="L43" s="18">
        <f t="shared" si="4"/>
        <v>13.383082941582551</v>
      </c>
      <c r="M43" s="19">
        <f t="shared" si="5"/>
        <v>1.1871755844358582</v>
      </c>
      <c r="N43" s="5">
        <v>5.3168199161818967E-2</v>
      </c>
      <c r="O43" s="5">
        <v>0.61391026041992458</v>
      </c>
      <c r="P43" s="18">
        <f t="shared" si="6"/>
        <v>84.059386598945125</v>
      </c>
      <c r="Q43" s="19">
        <f t="shared" si="7"/>
        <v>0.6670784595817435</v>
      </c>
      <c r="R43" s="5">
        <v>0.27370445282093714</v>
      </c>
      <c r="S43" s="5">
        <v>1.2390441604609113</v>
      </c>
      <c r="T43" s="18">
        <f t="shared" si="8"/>
        <v>63.813623702203081</v>
      </c>
      <c r="U43" s="19">
        <f t="shared" si="9"/>
        <v>1.5127486132818484</v>
      </c>
      <c r="V43" s="5">
        <v>0.94707997507482666</v>
      </c>
      <c r="W43" s="5">
        <v>1.4226630096125361</v>
      </c>
      <c r="X43" s="18">
        <f t="shared" si="10"/>
        <v>20.068971091413633</v>
      </c>
      <c r="Y43" s="19">
        <f t="shared" si="11"/>
        <v>2.3697429846873628</v>
      </c>
    </row>
    <row r="44" spans="2:25" x14ac:dyDescent="0.25">
      <c r="B44" s="5">
        <v>0</v>
      </c>
      <c r="C44" s="5">
        <v>0.44716151044071617</v>
      </c>
      <c r="D44" s="18">
        <f>(C44-B44)/(B44+C44)*100</f>
        <v>100</v>
      </c>
      <c r="E44" s="19">
        <f>B44+C44</f>
        <v>0.44716151044071617</v>
      </c>
      <c r="F44" s="5">
        <v>0.28257815244116613</v>
      </c>
      <c r="G44" s="5">
        <v>0.86542852125043912</v>
      </c>
      <c r="H44" s="18">
        <f t="shared" si="2"/>
        <v>50.770642903583585</v>
      </c>
      <c r="I44" s="19">
        <f t="shared" si="3"/>
        <v>1.1480066736916053</v>
      </c>
      <c r="J44" s="5">
        <v>0.50320512820512819</v>
      </c>
      <c r="K44" s="5">
        <v>1.3322356866877414</v>
      </c>
      <c r="L44" s="18">
        <f t="shared" si="4"/>
        <v>45.167926514209164</v>
      </c>
      <c r="M44" s="19">
        <f t="shared" si="5"/>
        <v>1.8354408148928696</v>
      </c>
      <c r="N44" s="5">
        <v>3.4533266612455919E-2</v>
      </c>
      <c r="O44" s="5">
        <v>0.73262650903859383</v>
      </c>
      <c r="P44" s="18">
        <f t="shared" si="6"/>
        <v>90.997112281297774</v>
      </c>
      <c r="Q44" s="19">
        <f t="shared" si="7"/>
        <v>0.76715977565104976</v>
      </c>
      <c r="R44" s="5">
        <v>0.49780117066593127</v>
      </c>
      <c r="S44" s="5">
        <v>0.83423355091783891</v>
      </c>
      <c r="T44" s="18">
        <f t="shared" si="8"/>
        <v>25.257027823711258</v>
      </c>
      <c r="U44" s="19">
        <f t="shared" si="9"/>
        <v>1.3320347215837702</v>
      </c>
      <c r="V44" s="5">
        <v>1.1065014863166929</v>
      </c>
      <c r="W44" s="5">
        <v>4.2697128497441081</v>
      </c>
      <c r="X44" s="18">
        <f t="shared" si="10"/>
        <v>58.837151305710911</v>
      </c>
      <c r="Y44" s="19">
        <f t="shared" si="11"/>
        <v>5.3762143360608015</v>
      </c>
    </row>
    <row r="45" spans="2:25" x14ac:dyDescent="0.25">
      <c r="B45" s="5">
        <v>0</v>
      </c>
      <c r="C45" s="5">
        <v>0.49225443794571849</v>
      </c>
      <c r="D45" s="18">
        <f>(C45-B45)/(B45+C45)*100</f>
        <v>100</v>
      </c>
      <c r="E45" s="19">
        <f>B45+C45</f>
        <v>0.49225443794571849</v>
      </c>
      <c r="F45" s="5">
        <v>0.28257815244116619</v>
      </c>
      <c r="G45" s="5">
        <v>1.0685370565507553</v>
      </c>
      <c r="H45" s="18">
        <f t="shared" si="2"/>
        <v>58.171124037305432</v>
      </c>
      <c r="I45" s="19">
        <f t="shared" si="3"/>
        <v>1.3511152089919214</v>
      </c>
      <c r="J45" s="5">
        <v>0.47494438590329002</v>
      </c>
      <c r="K45" s="5">
        <v>1.2072942278421732</v>
      </c>
      <c r="L45" s="18">
        <f t="shared" si="4"/>
        <v>43.534242761692653</v>
      </c>
      <c r="M45" s="19">
        <f t="shared" si="5"/>
        <v>1.6822386137454632</v>
      </c>
      <c r="N45" s="5">
        <v>2.9972269135338952E-3</v>
      </c>
      <c r="O45" s="5">
        <v>0.54197681449511059</v>
      </c>
      <c r="P45" s="18">
        <f t="shared" si="6"/>
        <v>98.900047824007657</v>
      </c>
      <c r="Q45" s="19">
        <f t="shared" si="7"/>
        <v>0.54497404140864447</v>
      </c>
      <c r="R45" s="5">
        <v>0.60927492261959493</v>
      </c>
      <c r="S45" s="5">
        <v>1.2348782599368697</v>
      </c>
      <c r="T45" s="18">
        <f t="shared" si="8"/>
        <v>33.923610209539632</v>
      </c>
      <c r="U45" s="19">
        <f t="shared" si="9"/>
        <v>1.8441531825564645</v>
      </c>
      <c r="V45" s="5">
        <v>0.57447927839579949</v>
      </c>
      <c r="W45" s="5">
        <v>2.5982450226267453</v>
      </c>
      <c r="X45" s="18">
        <f t="shared" si="10"/>
        <v>63.786372600313925</v>
      </c>
      <c r="Y45" s="19">
        <f t="shared" si="11"/>
        <v>3.1727243010225448</v>
      </c>
    </row>
    <row r="46" spans="2:25" x14ac:dyDescent="0.25">
      <c r="B46" s="5">
        <v>0.41445410702375463</v>
      </c>
      <c r="C46" s="5">
        <v>0.28001705915550767</v>
      </c>
      <c r="D46" s="18">
        <f t="shared" si="14"/>
        <v>-19.358190003463012</v>
      </c>
      <c r="E46" s="19">
        <f t="shared" si="15"/>
        <v>0.6944711661792623</v>
      </c>
      <c r="F46" s="5">
        <v>0.62478047067088172</v>
      </c>
      <c r="G46" s="5">
        <v>0.86911661397962769</v>
      </c>
      <c r="H46" s="18">
        <f t="shared" si="2"/>
        <v>16.355620867009545</v>
      </c>
      <c r="I46" s="19">
        <f t="shared" si="3"/>
        <v>1.4938970846505093</v>
      </c>
      <c r="J46" s="5">
        <v>0.99311556023884806</v>
      </c>
      <c r="K46" s="5">
        <v>1.2702493853178782</v>
      </c>
      <c r="L46" s="18">
        <f t="shared" si="4"/>
        <v>12.244327881063951</v>
      </c>
      <c r="M46" s="19">
        <f t="shared" si="5"/>
        <v>2.2633649455567264</v>
      </c>
      <c r="N46" s="5">
        <v>4.6131231625695865E-2</v>
      </c>
      <c r="O46" s="5">
        <v>0.69353224494902099</v>
      </c>
      <c r="P46" s="18">
        <f t="shared" si="6"/>
        <v>87.526427061310784</v>
      </c>
      <c r="Q46" s="19">
        <f t="shared" si="7"/>
        <v>0.73966347657471687</v>
      </c>
      <c r="R46" s="5">
        <v>0.40399658300389207</v>
      </c>
      <c r="S46" s="5">
        <v>0.96366377064754372</v>
      </c>
      <c r="T46" s="18">
        <f t="shared" si="8"/>
        <v>40.921504096351782</v>
      </c>
      <c r="U46" s="19">
        <f t="shared" si="9"/>
        <v>1.3676603536514358</v>
      </c>
      <c r="V46" s="5">
        <v>0.22605995832184123</v>
      </c>
      <c r="W46" s="5">
        <v>1.903625003830713</v>
      </c>
      <c r="X46" s="18">
        <f t="shared" si="10"/>
        <v>78.770572893245799</v>
      </c>
      <c r="Y46" s="19">
        <f t="shared" si="11"/>
        <v>2.1296849621525542</v>
      </c>
    </row>
    <row r="47" spans="2:25" x14ac:dyDescent="0.25">
      <c r="B47" s="5">
        <v>1.090246780565386E-2</v>
      </c>
      <c r="C47" s="5">
        <v>0.54696718998512128</v>
      </c>
      <c r="D47" s="18">
        <f t="shared" si="14"/>
        <v>96.09139244144275</v>
      </c>
      <c r="E47" s="19">
        <f t="shared" si="15"/>
        <v>0.55786965779077513</v>
      </c>
      <c r="F47" s="5">
        <v>0.16666666666666666</v>
      </c>
      <c r="G47" s="5">
        <v>0.63768879522304178</v>
      </c>
      <c r="H47" s="18">
        <f t="shared" si="2"/>
        <v>58.558951965065511</v>
      </c>
      <c r="I47" s="19">
        <f t="shared" si="3"/>
        <v>0.80435546188970841</v>
      </c>
      <c r="J47" s="5">
        <v>0.63255180892167195</v>
      </c>
      <c r="K47" s="5">
        <v>0.91495433789954328</v>
      </c>
      <c r="L47" s="18">
        <f>(K47-J47)/(J47+K47)*100</f>
        <v>18.248879305453094</v>
      </c>
      <c r="M47" s="19">
        <f t="shared" si="5"/>
        <v>1.5475061468212152</v>
      </c>
      <c r="N47" s="5">
        <v>2.0719959967473566E-2</v>
      </c>
      <c r="O47" s="5">
        <v>0.79947770063176338</v>
      </c>
      <c r="P47" s="18">
        <f>(O47-N47)/(N47+O47)*100</f>
        <v>94.947569113441375</v>
      </c>
      <c r="Q47" s="19">
        <f>N47+O47</f>
        <v>0.82019766059923693</v>
      </c>
      <c r="R47" s="5">
        <v>0.17903795470564801</v>
      </c>
      <c r="S47" s="5">
        <v>1.5233309582911958</v>
      </c>
      <c r="T47" s="18">
        <f t="shared" si="8"/>
        <v>78.966021602160225</v>
      </c>
      <c r="U47" s="19">
        <f t="shared" si="9"/>
        <v>1.7023689129968438</v>
      </c>
      <c r="V47" s="5">
        <v>0.53658714106218008</v>
      </c>
      <c r="W47" s="5">
        <v>1.9607505133155589</v>
      </c>
      <c r="X47" s="18">
        <f t="shared" si="10"/>
        <v>57.027265406296749</v>
      </c>
      <c r="Y47" s="19">
        <f t="shared" si="11"/>
        <v>2.497337654377739</v>
      </c>
    </row>
    <row r="48" spans="2:25" x14ac:dyDescent="0.25">
      <c r="B48" s="5">
        <v>0</v>
      </c>
      <c r="C48" s="5">
        <v>0.75860332974193234</v>
      </c>
      <c r="D48" s="18">
        <f>(C48-B48)/(B48+C48)*100</f>
        <v>100</v>
      </c>
      <c r="E48" s="19">
        <f>B48+C48</f>
        <v>0.75860332974193234</v>
      </c>
      <c r="F48" s="5">
        <v>3.3719704952581739E-2</v>
      </c>
      <c r="G48" s="5">
        <v>1.1603003161222338</v>
      </c>
      <c r="H48" s="18">
        <f t="shared" si="2"/>
        <v>94.351902923331494</v>
      </c>
      <c r="I48" s="19">
        <f t="shared" si="3"/>
        <v>1.1940200210748155</v>
      </c>
      <c r="J48" s="5">
        <v>0.70288900597119774</v>
      </c>
      <c r="K48" s="5">
        <v>1.2139532841587637</v>
      </c>
      <c r="L48" s="18">
        <f>(K48-J48)/(J48+K48)*100</f>
        <v>26.661780200650515</v>
      </c>
      <c r="M48" s="19">
        <f>J48+K48</f>
        <v>1.9168422901299613</v>
      </c>
      <c r="N48" s="5">
        <v>1.7853047267571562E-2</v>
      </c>
      <c r="O48" s="5">
        <v>0.65912929255019703</v>
      </c>
      <c r="P48" s="18">
        <f>(O48-N48)/(N48+O48)*100</f>
        <v>94.725697786333015</v>
      </c>
      <c r="Q48" s="19">
        <f>N48+O48</f>
        <v>0.67698233981776856</v>
      </c>
      <c r="R48" s="5">
        <v>0.56011410417496654</v>
      </c>
      <c r="S48" s="5">
        <v>1.5233469195958855</v>
      </c>
      <c r="T48" s="18">
        <f t="shared" si="8"/>
        <v>46.232341494805873</v>
      </c>
      <c r="U48" s="19">
        <f t="shared" si="9"/>
        <v>2.0834610237708522</v>
      </c>
      <c r="V48" s="5">
        <v>0.34431726476867602</v>
      </c>
      <c r="W48" s="5">
        <v>1.1234843145066553</v>
      </c>
      <c r="X48" s="18">
        <f t="shared" si="10"/>
        <v>53.083949543279687</v>
      </c>
      <c r="Y48" s="19">
        <f t="shared" si="11"/>
        <v>1.4678015792753314</v>
      </c>
    </row>
    <row r="49" spans="2:41" x14ac:dyDescent="0.25">
      <c r="B49" s="5">
        <v>0</v>
      </c>
      <c r="C49" s="5">
        <v>0.65567120722384697</v>
      </c>
      <c r="D49" s="18">
        <f>(C49-B49)/(B49+C49)*100</f>
        <v>100</v>
      </c>
      <c r="E49" s="19">
        <f>B49+C49</f>
        <v>0.65567120722384697</v>
      </c>
      <c r="F49" s="5">
        <v>0.21246048472075879</v>
      </c>
      <c r="G49" s="5">
        <v>1.3371970495258167</v>
      </c>
      <c r="H49" s="18">
        <f t="shared" si="2"/>
        <v>72.579685507862308</v>
      </c>
      <c r="I49" s="19">
        <f t="shared" si="3"/>
        <v>1.5496575342465755</v>
      </c>
      <c r="J49" s="5">
        <v>0.29018850251726958</v>
      </c>
      <c r="K49" s="5">
        <v>1.6746282636693597</v>
      </c>
      <c r="L49" s="18">
        <f>(K49-J49)/(J49+K49)*100</f>
        <v>70.461520126329603</v>
      </c>
      <c r="M49" s="19">
        <f t="shared" si="5"/>
        <v>1.9648167661866291</v>
      </c>
      <c r="N49" s="5">
        <v>3.5097961538194257E-2</v>
      </c>
      <c r="O49" s="5">
        <v>0.72797863541905583</v>
      </c>
      <c r="P49" s="18">
        <f t="shared" ref="P49:P58" si="16">(O49-N49)/(N49+O49)*100</f>
        <v>90.800933568622995</v>
      </c>
      <c r="Q49" s="19">
        <f t="shared" ref="Q49:Q58" si="17">N49+O49</f>
        <v>0.76307659695725005</v>
      </c>
      <c r="R49" s="5">
        <v>0.31737458245226935</v>
      </c>
      <c r="S49" s="5">
        <v>1.6151244215623182</v>
      </c>
      <c r="T49" s="18">
        <f t="shared" si="8"/>
        <v>67.153971951038201</v>
      </c>
      <c r="U49" s="19">
        <f t="shared" si="9"/>
        <v>1.9324990040145875</v>
      </c>
      <c r="V49" s="5">
        <v>0.32739828179747271</v>
      </c>
      <c r="W49" s="5">
        <v>1.9952907766643173</v>
      </c>
      <c r="X49" s="18">
        <f t="shared" si="10"/>
        <v>71.808686091258934</v>
      </c>
      <c r="Y49" s="19">
        <f t="shared" si="11"/>
        <v>2.3226890584617901</v>
      </c>
    </row>
    <row r="50" spans="2:41" x14ac:dyDescent="0.25">
      <c r="B50" s="5">
        <v>0</v>
      </c>
      <c r="C50" s="5">
        <v>0.5919398696834437</v>
      </c>
      <c r="D50" s="18">
        <f>(C50-B50)/(B50+C50)*100</f>
        <v>100</v>
      </c>
      <c r="E50" s="19">
        <f>B50+C50</f>
        <v>0.5919398696834437</v>
      </c>
      <c r="F50" s="5">
        <v>0.14778714436248686</v>
      </c>
      <c r="G50" s="5">
        <v>0.9633825079030558</v>
      </c>
      <c r="H50" s="18">
        <f t="shared" si="2"/>
        <v>73.399715504978644</v>
      </c>
      <c r="I50" s="19">
        <f t="shared" si="3"/>
        <v>1.1111696522655428</v>
      </c>
      <c r="J50" s="5">
        <v>0.59782226905514579</v>
      </c>
      <c r="K50" s="5">
        <v>0.51183702142606258</v>
      </c>
      <c r="L50" s="18">
        <f t="shared" ref="L50:L67" si="18">(K50-J50)/(J50+K50)*100</f>
        <v>-7.748797163838943</v>
      </c>
      <c r="M50" s="19">
        <f t="shared" si="5"/>
        <v>1.1096592904812084</v>
      </c>
      <c r="N50" s="5">
        <v>0.12410256944878829</v>
      </c>
      <c r="O50" s="5">
        <v>0.43034097148377509</v>
      </c>
      <c r="P50" s="18">
        <f t="shared" si="16"/>
        <v>55.233469131933553</v>
      </c>
      <c r="Q50" s="19">
        <f t="shared" si="17"/>
        <v>0.55444354093256343</v>
      </c>
      <c r="R50" s="5">
        <v>0.28591485090864521</v>
      </c>
      <c r="S50" s="5">
        <v>0.87689811835371267</v>
      </c>
      <c r="T50" s="18">
        <f t="shared" si="8"/>
        <v>50.823587547356276</v>
      </c>
      <c r="U50" s="19">
        <f t="shared" si="9"/>
        <v>1.1628129692623579</v>
      </c>
      <c r="V50" s="5">
        <v>0.95371987782578949</v>
      </c>
      <c r="W50" s="5">
        <v>2.4802590583596373</v>
      </c>
      <c r="X50" s="18">
        <f t="shared" si="10"/>
        <v>44.453947123786861</v>
      </c>
      <c r="Y50" s="19">
        <f t="shared" si="11"/>
        <v>3.4339789361854267</v>
      </c>
      <c r="AB50" s="23"/>
      <c r="AC50" s="23"/>
      <c r="AD50" s="23"/>
      <c r="AE50" s="23"/>
      <c r="AF50" s="23"/>
      <c r="AG50" s="23"/>
      <c r="AL50" s="24"/>
      <c r="AM50" s="24"/>
      <c r="AN50" s="24"/>
      <c r="AO50" s="24"/>
    </row>
    <row r="51" spans="2:41" x14ac:dyDescent="0.25">
      <c r="B51" s="5">
        <v>0</v>
      </c>
      <c r="C51" s="5">
        <v>0.85684578779949727</v>
      </c>
      <c r="D51" s="18">
        <f>(C51-B51)/(B51+C51)*100</f>
        <v>100</v>
      </c>
      <c r="E51" s="19">
        <f>B51+C51</f>
        <v>0.85684578779949727</v>
      </c>
      <c r="F51" s="5">
        <v>0.66833508956796639</v>
      </c>
      <c r="G51" s="5">
        <v>0.74446786090621719</v>
      </c>
      <c r="H51" s="18">
        <f t="shared" si="2"/>
        <v>5.3887749393995907</v>
      </c>
      <c r="I51" s="19">
        <f t="shared" si="3"/>
        <v>1.4128029504741835</v>
      </c>
      <c r="J51" s="5">
        <v>0.58728486125746382</v>
      </c>
      <c r="K51" s="5">
        <v>1.7953986652616791</v>
      </c>
      <c r="L51" s="18">
        <f t="shared" si="18"/>
        <v>50.703913908749179</v>
      </c>
      <c r="M51" s="19">
        <f t="shared" si="5"/>
        <v>2.3826835265191431</v>
      </c>
      <c r="N51" s="5">
        <v>9.7388155654246925E-2</v>
      </c>
      <c r="O51" s="5">
        <v>0.57577163389698582</v>
      </c>
      <c r="P51" s="18">
        <f t="shared" si="16"/>
        <v>71.065367490482018</v>
      </c>
      <c r="Q51" s="19">
        <f t="shared" si="17"/>
        <v>0.67315978955123279</v>
      </c>
      <c r="R51" s="5">
        <v>0.20805560663173062</v>
      </c>
      <c r="S51" s="5">
        <v>0.83768119273083874</v>
      </c>
      <c r="T51" s="18">
        <f t="shared" si="8"/>
        <v>60.208800769265991</v>
      </c>
      <c r="U51" s="19">
        <f t="shared" si="9"/>
        <v>1.0457367993625692</v>
      </c>
      <c r="V51" s="5">
        <v>0.86976341515736577</v>
      </c>
      <c r="W51" s="5">
        <v>3.0389047225031409</v>
      </c>
      <c r="X51" s="18">
        <f t="shared" si="10"/>
        <v>55.495663252805407</v>
      </c>
      <c r="Y51" s="19">
        <f t="shared" si="11"/>
        <v>3.9086681376605066</v>
      </c>
      <c r="AA51" s="23"/>
      <c r="AB51" s="25"/>
      <c r="AC51" s="26"/>
      <c r="AD51" s="26"/>
      <c r="AE51" s="25"/>
      <c r="AF51" s="25"/>
      <c r="AG51" s="25"/>
      <c r="AJ51" s="24"/>
      <c r="AK51" s="24"/>
      <c r="AL51" s="27"/>
      <c r="AM51" s="27"/>
      <c r="AN51" s="27"/>
      <c r="AO51" s="27"/>
    </row>
    <row r="52" spans="2:41" x14ac:dyDescent="0.25">
      <c r="B52" s="5">
        <v>6.3811502744856669E-2</v>
      </c>
      <c r="C52" s="5">
        <v>1.0551344210148275</v>
      </c>
      <c r="D52" s="18">
        <f t="shared" si="14"/>
        <v>88.594354492047557</v>
      </c>
      <c r="E52" s="19">
        <f t="shared" si="15"/>
        <v>1.1189459237596842</v>
      </c>
      <c r="F52" s="5">
        <v>0.78398314014752368</v>
      </c>
      <c r="G52" s="5">
        <v>0.75579557428872501</v>
      </c>
      <c r="H52" s="18">
        <f t="shared" si="2"/>
        <v>-1.8306244653549999</v>
      </c>
      <c r="I52" s="19">
        <f t="shared" si="3"/>
        <v>1.5397787144362487</v>
      </c>
      <c r="J52" s="5">
        <v>0.45827688293441721</v>
      </c>
      <c r="K52" s="5">
        <v>0.63169250840483715</v>
      </c>
      <c r="L52" s="18">
        <f t="shared" si="18"/>
        <v>15.910137188104223</v>
      </c>
      <c r="M52" s="19">
        <f t="shared" si="5"/>
        <v>1.0899693913392543</v>
      </c>
      <c r="N52" s="5">
        <v>0.48715796862728744</v>
      </c>
      <c r="O52" s="5">
        <v>0.79300542802137863</v>
      </c>
      <c r="P52" s="18">
        <f t="shared" si="16"/>
        <v>23.891282956126371</v>
      </c>
      <c r="Q52" s="19">
        <f t="shared" si="17"/>
        <v>1.2801633966486661</v>
      </c>
      <c r="R52" s="5">
        <v>0.40658231436364189</v>
      </c>
      <c r="S52" s="5">
        <v>1.2252535932089117</v>
      </c>
      <c r="T52" s="18">
        <f t="shared" si="8"/>
        <v>50.168725608145778</v>
      </c>
      <c r="U52" s="19">
        <f t="shared" si="9"/>
        <v>1.6318359075725537</v>
      </c>
      <c r="V52" s="5">
        <v>0.6543815696730102</v>
      </c>
      <c r="W52" s="5">
        <v>2.0239572798872238</v>
      </c>
      <c r="X52" s="18">
        <f t="shared" si="10"/>
        <v>51.135266564164915</v>
      </c>
      <c r="Y52" s="19">
        <f t="shared" si="11"/>
        <v>2.6783388495602338</v>
      </c>
      <c r="AA52" s="23"/>
      <c r="AB52" s="26"/>
      <c r="AC52" s="25"/>
      <c r="AD52" s="25"/>
      <c r="AE52" s="26"/>
      <c r="AF52" s="26"/>
      <c r="AG52" s="26"/>
      <c r="AJ52" s="24"/>
      <c r="AK52" s="24"/>
      <c r="AL52" s="27"/>
      <c r="AM52" s="27"/>
      <c r="AN52" s="27"/>
      <c r="AO52" s="27"/>
    </row>
    <row r="53" spans="2:41" x14ac:dyDescent="0.25">
      <c r="B53" s="5">
        <v>1.2345441485814006E-2</v>
      </c>
      <c r="C53" s="5">
        <v>0.85287761017905717</v>
      </c>
      <c r="D53" s="18">
        <f t="shared" si="14"/>
        <v>97.146298526822932</v>
      </c>
      <c r="E53" s="19">
        <f t="shared" si="15"/>
        <v>0.86522305166487112</v>
      </c>
      <c r="F53" s="5">
        <v>0.2447312961011591</v>
      </c>
      <c r="G53" s="5">
        <v>1.0824552160168599</v>
      </c>
      <c r="H53" s="18">
        <f t="shared" si="2"/>
        <v>63.120285827709409</v>
      </c>
      <c r="I53" s="19">
        <f t="shared" si="3"/>
        <v>1.3271865121180191</v>
      </c>
      <c r="J53" s="5">
        <v>0.17604495960660335</v>
      </c>
      <c r="K53" s="5">
        <v>1.8963821566561292</v>
      </c>
      <c r="L53" s="18">
        <f t="shared" si="18"/>
        <v>83.010745398461069</v>
      </c>
      <c r="M53" s="19">
        <f t="shared" si="5"/>
        <v>2.0724271162627326</v>
      </c>
      <c r="N53" s="5">
        <v>0.17609794068792006</v>
      </c>
      <c r="O53" s="5">
        <v>0.65474204735792274</v>
      </c>
      <c r="P53" s="18">
        <f t="shared" si="16"/>
        <v>57.609661734720554</v>
      </c>
      <c r="Q53" s="19">
        <f t="shared" si="17"/>
        <v>0.8308399880458428</v>
      </c>
      <c r="R53" s="5">
        <v>0.49109742269620915</v>
      </c>
      <c r="S53" s="5">
        <v>0.97506014219607118</v>
      </c>
      <c r="T53" s="18">
        <f t="shared" si="8"/>
        <v>33.008916032528816</v>
      </c>
      <c r="U53" s="19">
        <f t="shared" si="9"/>
        <v>1.4661575648922804</v>
      </c>
      <c r="V53" s="5">
        <v>1.0964139417527301</v>
      </c>
      <c r="W53" s="5">
        <v>1.7725348084132679</v>
      </c>
      <c r="X53" s="18">
        <f t="shared" si="10"/>
        <v>23.566850632009974</v>
      </c>
      <c r="Y53" s="19">
        <f t="shared" si="11"/>
        <v>2.8689487501659983</v>
      </c>
      <c r="AA53" s="23"/>
      <c r="AB53" s="25"/>
      <c r="AC53" s="26"/>
      <c r="AD53" s="26"/>
      <c r="AE53" s="25"/>
      <c r="AF53" s="25"/>
      <c r="AG53" s="25"/>
      <c r="AJ53" s="24"/>
      <c r="AK53" s="24"/>
      <c r="AL53" s="27"/>
      <c r="AM53" s="27"/>
      <c r="AN53" s="27"/>
      <c r="AO53" s="27"/>
    </row>
    <row r="54" spans="2:41" x14ac:dyDescent="0.25">
      <c r="B54" s="5">
        <v>0.1243362321071263</v>
      </c>
      <c r="C54" s="5">
        <v>0.71667692781283665</v>
      </c>
      <c r="D54" s="18">
        <f t="shared" si="14"/>
        <v>70.431798684586795</v>
      </c>
      <c r="E54" s="19">
        <f t="shared" si="15"/>
        <v>0.84101315991996295</v>
      </c>
      <c r="F54" s="5">
        <v>0.7747629083245523</v>
      </c>
      <c r="G54" s="5">
        <v>0.70284510010537415</v>
      </c>
      <c r="H54" s="18">
        <f>(G54-F54)/(F54+G54)*100</f>
        <v>-4.8671777500445748</v>
      </c>
      <c r="I54" s="19">
        <f>F54+G54</f>
        <v>1.4776080084299266</v>
      </c>
      <c r="J54" s="5">
        <v>0.25787378527104549</v>
      </c>
      <c r="K54" s="5">
        <v>2.1328298794052216</v>
      </c>
      <c r="L54" s="18">
        <f t="shared" si="18"/>
        <v>78.426955286742739</v>
      </c>
      <c r="M54" s="19">
        <f t="shared" si="5"/>
        <v>2.3907036646762672</v>
      </c>
      <c r="N54" s="5">
        <v>3.0667278274709331E-2</v>
      </c>
      <c r="O54" s="5">
        <v>1.5466125254547098</v>
      </c>
      <c r="P54" s="18">
        <f t="shared" si="16"/>
        <v>96.111371209826217</v>
      </c>
      <c r="Q54" s="19">
        <f t="shared" si="17"/>
        <v>1.5772798037294191</v>
      </c>
      <c r="R54" s="5">
        <v>0.50158399987741731</v>
      </c>
      <c r="S54" s="5">
        <v>9.0740017161594758E-2</v>
      </c>
      <c r="T54" s="18">
        <f t="shared" si="8"/>
        <v>-69.361358124494771</v>
      </c>
      <c r="U54" s="19">
        <f t="shared" si="9"/>
        <v>0.59232401703901205</v>
      </c>
      <c r="V54" s="5">
        <v>0.51203865444924579</v>
      </c>
      <c r="W54" s="5">
        <v>1.4427104083029432</v>
      </c>
      <c r="X54" s="18">
        <f t="shared" si="10"/>
        <v>47.610804455041311</v>
      </c>
      <c r="Y54" s="19">
        <f t="shared" si="11"/>
        <v>1.9547490627521888</v>
      </c>
      <c r="AA54" s="23"/>
      <c r="AB54" s="25"/>
      <c r="AC54" s="26"/>
      <c r="AD54" s="28"/>
      <c r="AE54" s="29"/>
      <c r="AF54" s="25"/>
      <c r="AG54" s="25"/>
      <c r="AJ54" s="24"/>
      <c r="AK54" s="24"/>
      <c r="AL54" s="27"/>
      <c r="AM54" s="27"/>
      <c r="AN54" s="27"/>
      <c r="AO54" s="30"/>
    </row>
    <row r="55" spans="2:41" x14ac:dyDescent="0.25">
      <c r="B55" s="5">
        <v>0</v>
      </c>
      <c r="C55" s="5">
        <v>0.98579151916269037</v>
      </c>
      <c r="D55" s="18">
        <f>(C55-B55)/(B55+C55)*100</f>
        <v>100</v>
      </c>
      <c r="E55" s="19">
        <f>B55+C55</f>
        <v>0.98579151916269037</v>
      </c>
      <c r="F55" s="5">
        <v>0.15516332982086412</v>
      </c>
      <c r="G55" s="5">
        <v>1.3545837723919916</v>
      </c>
      <c r="H55" s="18">
        <f>(G55-F55)/(F55+G55)*100</f>
        <v>79.445123015180599</v>
      </c>
      <c r="I55" s="19">
        <f>F55+G55</f>
        <v>1.5097471022128557</v>
      </c>
      <c r="J55" s="5">
        <v>0.43264840182648395</v>
      </c>
      <c r="K55" s="5">
        <v>2.6044081489286968</v>
      </c>
      <c r="L55" s="18">
        <f t="shared" si="18"/>
        <v>71.50870294338749</v>
      </c>
      <c r="M55" s="19">
        <f t="shared" si="5"/>
        <v>3.0370565507551808</v>
      </c>
      <c r="N55" s="5">
        <v>0.15238075380691254</v>
      </c>
      <c r="O55" s="5">
        <v>0.64171062599473194</v>
      </c>
      <c r="P55" s="18">
        <f t="shared" si="16"/>
        <v>61.621355505716338</v>
      </c>
      <c r="Q55" s="19">
        <f t="shared" si="17"/>
        <v>0.79409137980164446</v>
      </c>
      <c r="R55" s="5">
        <v>0.25838160031871532</v>
      </c>
      <c r="S55" s="5">
        <v>0.83327587263645009</v>
      </c>
      <c r="T55" s="18">
        <f t="shared" si="8"/>
        <v>52.662514255636474</v>
      </c>
      <c r="U55" s="19">
        <f t="shared" si="9"/>
        <v>1.0916574729551654</v>
      </c>
      <c r="V55" s="5">
        <v>1.638874842940762</v>
      </c>
      <c r="W55" s="5">
        <v>2.2660583494223285</v>
      </c>
      <c r="X55" s="18">
        <f t="shared" si="10"/>
        <v>16.061312078479457</v>
      </c>
      <c r="Y55" s="19">
        <f t="shared" si="11"/>
        <v>3.9049331923630906</v>
      </c>
    </row>
    <row r="56" spans="2:41" x14ac:dyDescent="0.25">
      <c r="B56" s="5">
        <v>0</v>
      </c>
      <c r="C56" s="5">
        <v>0.71727816684623669</v>
      </c>
      <c r="D56" s="18">
        <f>(C56-B56)/(B56+C56)*100</f>
        <v>100</v>
      </c>
      <c r="E56" s="19">
        <f>B56+C56</f>
        <v>0.71727816684623669</v>
      </c>
      <c r="F56" s="5">
        <v>0.13404460835967683</v>
      </c>
      <c r="G56" s="5">
        <v>1.1058570425008782</v>
      </c>
      <c r="H56" s="18">
        <f t="shared" ref="H56:H65" si="19">(G56-F56)/(F56+G56)*100</f>
        <v>78.37818696883852</v>
      </c>
      <c r="I56" s="19">
        <f t="shared" ref="I56:I65" si="20">F56+G56</f>
        <v>1.2399016508605551</v>
      </c>
      <c r="J56" s="5">
        <v>1.2421094886848312</v>
      </c>
      <c r="K56" s="5">
        <v>1.2362386471975513</v>
      </c>
      <c r="L56" s="18">
        <f t="shared" si="18"/>
        <v>-0.23688526249721834</v>
      </c>
      <c r="M56" s="19">
        <f t="shared" si="5"/>
        <v>2.4783481358823822</v>
      </c>
      <c r="N56" s="5">
        <v>0.10116726784957225</v>
      </c>
      <c r="O56" s="5">
        <v>0.53980491093457883</v>
      </c>
      <c r="P56" s="18">
        <f t="shared" si="16"/>
        <v>68.433179723502292</v>
      </c>
      <c r="Q56" s="19">
        <f t="shared" si="17"/>
        <v>0.64097217878415114</v>
      </c>
      <c r="R56" s="5">
        <v>0.51293248751187526</v>
      </c>
      <c r="S56" s="5">
        <v>1.0336700530170699</v>
      </c>
      <c r="T56" s="18">
        <f t="shared" si="8"/>
        <v>33.669773057989424</v>
      </c>
      <c r="U56" s="19">
        <f t="shared" si="9"/>
        <v>1.5466025405289452</v>
      </c>
      <c r="V56" s="5">
        <v>1.3122107811590205</v>
      </c>
      <c r="W56" s="5">
        <v>1.5544076185222642</v>
      </c>
      <c r="X56" s="18">
        <f t="shared" si="10"/>
        <v>8.4488691410817562</v>
      </c>
      <c r="Y56" s="19">
        <f t="shared" si="11"/>
        <v>2.8666183996812844</v>
      </c>
    </row>
    <row r="57" spans="2:41" x14ac:dyDescent="0.25">
      <c r="B57" s="5">
        <v>1.9239649068800945E-2</v>
      </c>
      <c r="C57" s="5">
        <v>0.64056006618439276</v>
      </c>
      <c r="D57" s="18">
        <f t="shared" si="14"/>
        <v>94.16803353380719</v>
      </c>
      <c r="E57" s="19">
        <f t="shared" si="15"/>
        <v>0.6597997152531937</v>
      </c>
      <c r="F57" s="5">
        <v>0.42751141552511401</v>
      </c>
      <c r="G57" s="5">
        <v>0.74350193185809621</v>
      </c>
      <c r="H57" s="18">
        <f t="shared" si="19"/>
        <v>26.984365040680903</v>
      </c>
      <c r="I57" s="19">
        <f t="shared" si="20"/>
        <v>1.1710133473832103</v>
      </c>
      <c r="J57" s="5">
        <v>0.50291534949069183</v>
      </c>
      <c r="K57" s="5">
        <v>1.6217773094485421</v>
      </c>
      <c r="L57" s="18">
        <f t="shared" si="18"/>
        <v>52.659943792362384</v>
      </c>
      <c r="M57" s="19">
        <f t="shared" si="5"/>
        <v>2.1246926589392339</v>
      </c>
      <c r="N57" s="5">
        <v>6.8197771800699164E-2</v>
      </c>
      <c r="O57" s="5">
        <v>0.47855723052758148</v>
      </c>
      <c r="P57" s="18">
        <f t="shared" si="16"/>
        <v>75.05362675776594</v>
      </c>
      <c r="Q57" s="19">
        <f t="shared" si="17"/>
        <v>0.54675500232828067</v>
      </c>
      <c r="R57" s="5">
        <v>0.39930395942508656</v>
      </c>
      <c r="S57" s="5">
        <v>0.56565267690233223</v>
      </c>
      <c r="T57" s="18">
        <f t="shared" si="8"/>
        <v>17.238983723699892</v>
      </c>
      <c r="U57" s="19">
        <f t="shared" si="9"/>
        <v>0.96495663632741879</v>
      </c>
      <c r="V57" s="5">
        <v>0.71585083421987006</v>
      </c>
      <c r="W57" s="5">
        <v>1.3715594723685192</v>
      </c>
      <c r="X57" s="18">
        <f t="shared" si="10"/>
        <v>31.412541946308714</v>
      </c>
      <c r="Y57" s="19">
        <f t="shared" si="11"/>
        <v>2.0874103065883891</v>
      </c>
      <c r="AA57" s="23"/>
    </row>
    <row r="58" spans="2:41" x14ac:dyDescent="0.25">
      <c r="B58" s="5">
        <v>0.10593831768508537</v>
      </c>
      <c r="C58" s="5">
        <v>0.62095967369555172</v>
      </c>
      <c r="D58" s="18">
        <f t="shared" si="14"/>
        <v>70.851943755169572</v>
      </c>
      <c r="E58" s="19">
        <f t="shared" si="15"/>
        <v>0.72689799138063704</v>
      </c>
      <c r="F58" s="5">
        <v>0.23138391289076213</v>
      </c>
      <c r="G58" s="5">
        <v>1.0733227959255356</v>
      </c>
      <c r="H58" s="18">
        <f t="shared" si="19"/>
        <v>64.530892448512589</v>
      </c>
      <c r="I58" s="19">
        <f t="shared" si="20"/>
        <v>1.3047067088162978</v>
      </c>
      <c r="J58" s="5">
        <v>0.36260391054911612</v>
      </c>
      <c r="K58" s="5">
        <v>2.748975529797447</v>
      </c>
      <c r="L58" s="18">
        <f t="shared" si="18"/>
        <v>76.693257074051772</v>
      </c>
      <c r="M58" s="19">
        <f t="shared" si="5"/>
        <v>3.1115794403465631</v>
      </c>
      <c r="N58" s="5">
        <v>0.40388718611649743</v>
      </c>
      <c r="O58" s="5">
        <v>0.59140933953281483</v>
      </c>
      <c r="P58" s="18">
        <f t="shared" si="16"/>
        <v>18.840832715052588</v>
      </c>
      <c r="Q58" s="19">
        <f t="shared" si="17"/>
        <v>0.99529652564931226</v>
      </c>
      <c r="R58" s="5">
        <v>0.5461958464854485</v>
      </c>
      <c r="S58" s="5">
        <v>1.3395365347879828</v>
      </c>
      <c r="T58" s="18">
        <f t="shared" si="8"/>
        <v>42.070693391115917</v>
      </c>
      <c r="U58" s="19">
        <f t="shared" si="9"/>
        <v>1.8857323812734315</v>
      </c>
      <c r="V58" s="5">
        <v>0.70261663244562955</v>
      </c>
      <c r="W58" s="5">
        <v>1.4005725639218329</v>
      </c>
      <c r="X58" s="18">
        <f t="shared" si="10"/>
        <v>33.185598931455282</v>
      </c>
      <c r="Y58" s="19">
        <f t="shared" si="11"/>
        <v>2.1031891963674623</v>
      </c>
      <c r="AA58" s="23"/>
    </row>
    <row r="59" spans="2:41" x14ac:dyDescent="0.25">
      <c r="B59" s="5">
        <v>0</v>
      </c>
      <c r="C59" s="5">
        <v>1.0813885254732956</v>
      </c>
      <c r="D59" s="18">
        <f>(C59-B59)/(B59+C59)*100</f>
        <v>100</v>
      </c>
      <c r="E59" s="19">
        <f>B59+C59</f>
        <v>1.0813885254732956</v>
      </c>
      <c r="F59" s="5">
        <v>0.44041974007727425</v>
      </c>
      <c r="G59" s="5">
        <v>0.62442922374429222</v>
      </c>
      <c r="H59" s="18">
        <f t="shared" si="19"/>
        <v>17.280336453222287</v>
      </c>
      <c r="I59" s="19">
        <f t="shared" si="20"/>
        <v>1.0648489638215666</v>
      </c>
      <c r="J59" s="5">
        <v>1.1297857393747806</v>
      </c>
      <c r="K59" s="5">
        <v>4.2694063926940631</v>
      </c>
      <c r="L59" s="18">
        <f t="shared" si="18"/>
        <v>58.149822723872092</v>
      </c>
      <c r="M59" s="19">
        <f t="shared" si="5"/>
        <v>5.3991921320688441</v>
      </c>
      <c r="N59" s="5"/>
      <c r="O59" s="5"/>
      <c r="P59" s="18"/>
      <c r="Q59" s="19"/>
      <c r="R59" s="5">
        <v>0.32934556096963014</v>
      </c>
      <c r="S59" s="5">
        <v>0.93368844044007238</v>
      </c>
      <c r="T59" s="18">
        <f t="shared" si="8"/>
        <v>47.848504378814873</v>
      </c>
      <c r="U59" s="19">
        <f t="shared" si="9"/>
        <v>1.2630340014097026</v>
      </c>
      <c r="V59" s="5">
        <v>1.0927492261959486</v>
      </c>
      <c r="W59" s="5">
        <v>1.5699028531151362</v>
      </c>
      <c r="X59" s="18">
        <f t="shared" si="10"/>
        <v>17.920239396903963</v>
      </c>
      <c r="Y59" s="19">
        <f t="shared" si="11"/>
        <v>2.6626520793110848</v>
      </c>
      <c r="AA59" s="23"/>
    </row>
    <row r="60" spans="2:41" x14ac:dyDescent="0.25">
      <c r="B60" s="5">
        <v>1.4910728028320703E-2</v>
      </c>
      <c r="C60" s="5">
        <v>0.55061470678774815</v>
      </c>
      <c r="D60" s="18">
        <f t="shared" si="14"/>
        <v>94.726770146714884</v>
      </c>
      <c r="E60" s="19">
        <f t="shared" si="15"/>
        <v>0.56552543481606887</v>
      </c>
      <c r="F60" s="5">
        <v>0.15485598876009835</v>
      </c>
      <c r="G60" s="5">
        <v>0.93949771689497708</v>
      </c>
      <c r="H60" s="18">
        <f t="shared" si="19"/>
        <v>71.699097291875631</v>
      </c>
      <c r="I60" s="19">
        <f t="shared" si="20"/>
        <v>1.0943537056550754</v>
      </c>
      <c r="J60" s="5">
        <v>1.3041798384264141</v>
      </c>
      <c r="K60" s="5">
        <v>3.4843695117667717</v>
      </c>
      <c r="L60" s="18">
        <f t="shared" si="18"/>
        <v>45.529230543534055</v>
      </c>
      <c r="M60" s="19">
        <f t="shared" si="5"/>
        <v>4.7885493501931862</v>
      </c>
      <c r="N60" s="5"/>
      <c r="O60" s="5"/>
      <c r="P60" s="18"/>
      <c r="Q60" s="19"/>
      <c r="R60" s="5">
        <v>0.11027665410192758</v>
      </c>
      <c r="S60" s="5">
        <v>0.98727054028377914</v>
      </c>
      <c r="T60" s="18">
        <f t="shared" si="8"/>
        <v>79.904890711574552</v>
      </c>
      <c r="U60" s="19">
        <f t="shared" si="9"/>
        <v>1.0975471943857067</v>
      </c>
      <c r="V60" s="5">
        <v>0.83126474824553354</v>
      </c>
      <c r="W60" s="5">
        <v>2.3723606386564926</v>
      </c>
      <c r="X60" s="18">
        <f t="shared" si="10"/>
        <v>48.104747100322847</v>
      </c>
      <c r="Y60" s="19">
        <f t="shared" si="11"/>
        <v>3.2036253869020261</v>
      </c>
    </row>
    <row r="61" spans="2:41" x14ac:dyDescent="0.25">
      <c r="B61" s="5">
        <v>3.5232607357241784E-2</v>
      </c>
      <c r="C61" s="5">
        <v>0.70729759889179622</v>
      </c>
      <c r="D61" s="18">
        <f t="shared" si="14"/>
        <v>90.510121457489888</v>
      </c>
      <c r="E61" s="19">
        <f t="shared" si="15"/>
        <v>0.74253020624903798</v>
      </c>
      <c r="F61" s="5">
        <v>0.18831225851773795</v>
      </c>
      <c r="G61" s="5">
        <v>0.98283280646294335</v>
      </c>
      <c r="H61" s="18">
        <f t="shared" si="19"/>
        <v>67.841343630501598</v>
      </c>
      <c r="I61" s="19">
        <f t="shared" si="20"/>
        <v>1.1711450649806814</v>
      </c>
      <c r="J61" s="5">
        <v>0.15615434793516988</v>
      </c>
      <c r="K61" s="5">
        <v>1.3083446234131166</v>
      </c>
      <c r="L61" s="18">
        <f t="shared" si="18"/>
        <v>78.674707051325981</v>
      </c>
      <c r="M61" s="19">
        <f t="shared" si="5"/>
        <v>1.4644989713482865</v>
      </c>
      <c r="N61" s="5"/>
      <c r="O61" s="5"/>
      <c r="P61" s="18"/>
      <c r="Q61" s="19"/>
      <c r="R61" s="5">
        <v>0.25608317244338197</v>
      </c>
      <c r="S61" s="5">
        <v>0.99201104777665394</v>
      </c>
      <c r="T61" s="18">
        <f t="shared" si="8"/>
        <v>58.964128141185498</v>
      </c>
      <c r="U61" s="19">
        <f t="shared" si="9"/>
        <v>1.248094220220036</v>
      </c>
      <c r="V61" s="5">
        <v>1.0886120560203487</v>
      </c>
      <c r="W61" s="5">
        <v>1.6875823603322</v>
      </c>
      <c r="X61" s="18">
        <f t="shared" si="10"/>
        <v>21.575229053979488</v>
      </c>
      <c r="Y61" s="19">
        <f t="shared" si="11"/>
        <v>2.7761944163525487</v>
      </c>
      <c r="AB61" s="24"/>
      <c r="AC61" s="24"/>
      <c r="AD61" s="24"/>
      <c r="AE61" s="24"/>
      <c r="AF61" s="24"/>
      <c r="AG61" s="24"/>
      <c r="AL61" s="24"/>
      <c r="AM61" s="24"/>
      <c r="AN61" s="24"/>
      <c r="AO61" s="24"/>
    </row>
    <row r="62" spans="2:41" x14ac:dyDescent="0.25">
      <c r="B62" s="5">
        <v>5.9402416499922985E-2</v>
      </c>
      <c r="C62" s="5">
        <v>0.53798868708634739</v>
      </c>
      <c r="D62" s="18">
        <f t="shared" si="14"/>
        <v>80.112721417069253</v>
      </c>
      <c r="E62" s="19">
        <f t="shared" si="15"/>
        <v>0.59739110358627034</v>
      </c>
      <c r="F62" s="5">
        <v>6.3839128907622056E-2</v>
      </c>
      <c r="G62" s="5">
        <v>0.83359676852827536</v>
      </c>
      <c r="H62" s="18">
        <f t="shared" si="19"/>
        <v>85.772994129158519</v>
      </c>
      <c r="I62" s="19">
        <f t="shared" si="20"/>
        <v>0.89743589743589736</v>
      </c>
      <c r="J62" s="5">
        <v>0.34970144011239901</v>
      </c>
      <c r="K62" s="5">
        <v>1.0458025992272568</v>
      </c>
      <c r="L62" s="18">
        <f t="shared" si="18"/>
        <v>49.881701485023918</v>
      </c>
      <c r="M62" s="19">
        <f t="shared" si="5"/>
        <v>1.3955040393396558</v>
      </c>
      <c r="N62" s="5"/>
      <c r="O62" s="5"/>
      <c r="P62" s="18"/>
      <c r="Q62" s="19"/>
      <c r="R62" s="5">
        <v>0.50187130336183394</v>
      </c>
      <c r="S62" s="5">
        <v>0.81417019092274234</v>
      </c>
      <c r="T62" s="18">
        <f t="shared" si="8"/>
        <v>23.730170280890704</v>
      </c>
      <c r="U62" s="19">
        <f t="shared" si="9"/>
        <v>1.3160414942845762</v>
      </c>
      <c r="V62" s="5">
        <v>1.0335264012748613</v>
      </c>
      <c r="W62" s="5">
        <v>1.8448714412675065</v>
      </c>
      <c r="X62" s="18">
        <f t="shared" si="10"/>
        <v>28.187383550705352</v>
      </c>
      <c r="Y62" s="19">
        <f t="shared" si="11"/>
        <v>2.878397842542368</v>
      </c>
      <c r="AA62" s="24"/>
      <c r="AB62" s="27"/>
      <c r="AC62" s="27"/>
      <c r="AD62" s="27"/>
      <c r="AE62" s="27"/>
      <c r="AF62" s="27"/>
      <c r="AG62" s="27"/>
      <c r="AJ62" s="24"/>
      <c r="AK62" s="24"/>
      <c r="AL62" s="27"/>
      <c r="AM62" s="27"/>
      <c r="AN62" s="27"/>
      <c r="AO62" s="27"/>
    </row>
    <row r="63" spans="2:41" x14ac:dyDescent="0.25">
      <c r="B63" s="5">
        <v>0</v>
      </c>
      <c r="C63" s="5">
        <v>1.1280446744651378</v>
      </c>
      <c r="D63" s="18">
        <f>(C63-B63)/(B63+C63)*100</f>
        <v>100</v>
      </c>
      <c r="E63" s="19">
        <f>B63+C63</f>
        <v>1.1280446744651378</v>
      </c>
      <c r="F63" s="5">
        <v>8.7943449244819061E-2</v>
      </c>
      <c r="G63" s="5">
        <v>0.80185282753775877</v>
      </c>
      <c r="H63" s="18">
        <f t="shared" si="19"/>
        <v>80.23290239810521</v>
      </c>
      <c r="I63" s="19">
        <f t="shared" si="20"/>
        <v>0.88979627678257778</v>
      </c>
      <c r="J63" s="5">
        <v>0.13042969207352775</v>
      </c>
      <c r="K63" s="5">
        <v>2.2944620067907739</v>
      </c>
      <c r="L63" s="18">
        <f t="shared" si="18"/>
        <v>89.242431558109217</v>
      </c>
      <c r="M63" s="19">
        <f t="shared" si="5"/>
        <v>2.4248916988643017</v>
      </c>
      <c r="N63" s="5"/>
      <c r="O63" s="5"/>
      <c r="P63" s="18"/>
      <c r="Q63" s="19"/>
      <c r="R63" s="5"/>
      <c r="S63" s="5"/>
      <c r="T63" s="18"/>
      <c r="U63" s="19"/>
      <c r="V63" s="5"/>
      <c r="W63" s="5"/>
      <c r="X63" s="18"/>
      <c r="Y63" s="19"/>
      <c r="AA63" s="24"/>
      <c r="AB63" s="27"/>
      <c r="AC63" s="27"/>
      <c r="AD63" s="27"/>
      <c r="AE63" s="30"/>
      <c r="AF63" s="30"/>
      <c r="AG63" s="30"/>
      <c r="AJ63" s="24"/>
      <c r="AK63" s="24"/>
      <c r="AL63" s="27"/>
      <c r="AM63" s="27"/>
      <c r="AN63" s="27"/>
      <c r="AO63" s="27"/>
    </row>
    <row r="64" spans="2:41" x14ac:dyDescent="0.25">
      <c r="B64" s="5"/>
      <c r="C64" s="5"/>
      <c r="D64" s="18"/>
      <c r="E64" s="19"/>
      <c r="F64" s="5">
        <v>0.27327010888654718</v>
      </c>
      <c r="G64" s="5">
        <v>1.7988233227959258</v>
      </c>
      <c r="H64" s="18">
        <f t="shared" si="19"/>
        <v>73.623765732932156</v>
      </c>
      <c r="I64" s="19">
        <f t="shared" si="20"/>
        <v>2.0720934316824731</v>
      </c>
      <c r="J64" s="5">
        <v>0.13253717363306414</v>
      </c>
      <c r="K64" s="5">
        <v>0.8743706825898605</v>
      </c>
      <c r="L64" s="18">
        <f t="shared" si="18"/>
        <v>73.674418604651152</v>
      </c>
      <c r="M64" s="19">
        <f t="shared" si="5"/>
        <v>1.0069078562229246</v>
      </c>
      <c r="N64" s="5"/>
      <c r="O64" s="5"/>
      <c r="P64" s="18"/>
      <c r="Q64" s="19"/>
      <c r="R64" s="5"/>
      <c r="S64" s="5"/>
      <c r="T64" s="18"/>
      <c r="U64" s="19"/>
      <c r="V64" s="5"/>
      <c r="W64" s="5"/>
      <c r="X64" s="18"/>
      <c r="Y64" s="19"/>
      <c r="AA64" s="24"/>
      <c r="AB64" s="27"/>
      <c r="AC64" s="30"/>
      <c r="AD64" s="30"/>
      <c r="AE64" s="27"/>
      <c r="AF64" s="27"/>
      <c r="AG64" s="27"/>
      <c r="AJ64" s="24"/>
      <c r="AK64" s="24"/>
      <c r="AL64" s="27"/>
      <c r="AM64" s="27"/>
      <c r="AN64" s="27"/>
      <c r="AO64" s="27"/>
    </row>
    <row r="65" spans="1:41" x14ac:dyDescent="0.25">
      <c r="B65" s="5"/>
      <c r="C65" s="5"/>
      <c r="D65" s="18"/>
      <c r="E65" s="19"/>
      <c r="F65" s="5">
        <v>0.14089392342816998</v>
      </c>
      <c r="G65" s="5">
        <v>0.81015103617843331</v>
      </c>
      <c r="H65" s="18">
        <f t="shared" si="19"/>
        <v>70.370712340150504</v>
      </c>
      <c r="I65" s="19">
        <f t="shared" si="20"/>
        <v>0.95104495960660329</v>
      </c>
      <c r="J65" s="5">
        <v>0.25793232642547714</v>
      </c>
      <c r="K65" s="5">
        <v>2.1455333099168716</v>
      </c>
      <c r="L65" s="18">
        <f t="shared" si="18"/>
        <v>78.536632891660176</v>
      </c>
      <c r="M65" s="19">
        <f t="shared" si="5"/>
        <v>2.4034656363423488</v>
      </c>
      <c r="N65" s="5"/>
      <c r="O65" s="5"/>
      <c r="P65" s="18"/>
      <c r="Q65" s="19"/>
      <c r="R65" s="5"/>
      <c r="S65" s="5"/>
      <c r="T65" s="18"/>
      <c r="U65" s="19"/>
      <c r="V65" s="5"/>
      <c r="W65" s="5"/>
      <c r="X65" s="18"/>
      <c r="Y65" s="19"/>
      <c r="AA65" s="24"/>
      <c r="AB65" s="27"/>
      <c r="AC65" s="30"/>
      <c r="AD65" s="30"/>
      <c r="AE65" s="27"/>
      <c r="AF65" s="27"/>
      <c r="AG65" s="27"/>
      <c r="AJ65" s="24"/>
      <c r="AK65" s="24"/>
      <c r="AL65" s="30"/>
      <c r="AM65" s="27"/>
      <c r="AN65" s="27"/>
      <c r="AO65" s="30"/>
    </row>
    <row r="66" spans="1:41" x14ac:dyDescent="0.25">
      <c r="B66" s="5"/>
      <c r="C66" s="5"/>
      <c r="D66" s="18"/>
      <c r="E66" s="19"/>
      <c r="F66" s="5"/>
      <c r="G66" s="5"/>
      <c r="H66" s="18"/>
      <c r="I66" s="19"/>
      <c r="J66" s="5">
        <v>0.14546640574037842</v>
      </c>
      <c r="K66" s="5">
        <v>1.0572532490340709</v>
      </c>
      <c r="L66" s="18">
        <f t="shared" si="18"/>
        <v>75.810421794818296</v>
      </c>
      <c r="M66" s="19">
        <f t="shared" si="5"/>
        <v>1.2027196547744494</v>
      </c>
      <c r="N66" s="5"/>
      <c r="O66" s="5"/>
      <c r="P66" s="18"/>
      <c r="Q66" s="19"/>
      <c r="R66" s="5"/>
      <c r="S66" s="5"/>
      <c r="T66" s="18"/>
      <c r="U66" s="19"/>
      <c r="V66" s="5"/>
      <c r="W66" s="5"/>
      <c r="X66" s="18"/>
      <c r="Y66" s="19"/>
    </row>
    <row r="67" spans="1:41" x14ac:dyDescent="0.25">
      <c r="B67" s="31"/>
      <c r="C67" s="31"/>
      <c r="D67" s="32"/>
      <c r="E67" s="33"/>
      <c r="F67" s="31"/>
      <c r="G67" s="31"/>
      <c r="H67" s="32"/>
      <c r="I67" s="33"/>
      <c r="J67" s="31">
        <v>0.11602856808336273</v>
      </c>
      <c r="K67" s="31">
        <v>2.0506966397377355</v>
      </c>
      <c r="L67" s="32">
        <f t="shared" si="18"/>
        <v>89.289960012968763</v>
      </c>
      <c r="M67" s="33">
        <f t="shared" si="5"/>
        <v>2.1667252078210981</v>
      </c>
      <c r="N67" s="31"/>
      <c r="O67" s="31"/>
      <c r="P67" s="32"/>
      <c r="Q67" s="33"/>
      <c r="R67" s="31"/>
      <c r="S67" s="31"/>
      <c r="T67" s="32"/>
      <c r="U67" s="33"/>
      <c r="V67" s="31"/>
      <c r="W67" s="31"/>
      <c r="X67" s="32"/>
      <c r="Y67" s="33"/>
    </row>
    <row r="68" spans="1:41" x14ac:dyDescent="0.25">
      <c r="A68" t="s">
        <v>23</v>
      </c>
      <c r="B68" s="34">
        <f>AVERAGE(B28:B67)</f>
        <v>4.6044889307885688E-2</v>
      </c>
      <c r="C68" s="34">
        <f>AVERAGE(C28:C67)</f>
        <v>0.69188027130755503</v>
      </c>
      <c r="D68" s="34">
        <f>AVERAGE(D28:D67)</f>
        <v>87.966161855247549</v>
      </c>
      <c r="E68" s="34">
        <f>AVERAGE(E28:E67)</f>
        <v>0.73792516061544089</v>
      </c>
      <c r="F68" s="34">
        <f t="shared" ref="F68:U68" si="21">AVERAGE(F28:F67)</f>
        <v>0.2572756641339915</v>
      </c>
      <c r="G68" s="34">
        <f t="shared" si="21"/>
        <v>0.85660459763740215</v>
      </c>
      <c r="H68" s="34">
        <f t="shared" si="21"/>
        <v>53.845019745815776</v>
      </c>
      <c r="I68" s="34">
        <f t="shared" si="21"/>
        <v>1.1138802617713937</v>
      </c>
      <c r="J68" s="34">
        <f t="shared" si="21"/>
        <v>0.52147592587134206</v>
      </c>
      <c r="K68" s="34">
        <f t="shared" si="21"/>
        <v>1.3879429109849288</v>
      </c>
      <c r="L68" s="34">
        <f t="shared" si="21"/>
        <v>38.755098908938479</v>
      </c>
      <c r="M68" s="34">
        <f t="shared" si="21"/>
        <v>1.9094188368562715</v>
      </c>
      <c r="N68" s="34">
        <f t="shared" si="21"/>
        <v>0.10802347696033493</v>
      </c>
      <c r="O68" s="34">
        <f t="shared" si="21"/>
        <v>0.6223666720249631</v>
      </c>
      <c r="P68" s="34">
        <f t="shared" si="21"/>
        <v>73.759010094971188</v>
      </c>
      <c r="Q68" s="34">
        <f t="shared" si="21"/>
        <v>0.73039014898529797</v>
      </c>
      <c r="R68" s="34">
        <f t="shared" si="21"/>
        <v>0.466569001723456</v>
      </c>
      <c r="S68" s="34">
        <f t="shared" si="21"/>
        <v>1.0399255163436465</v>
      </c>
      <c r="T68" s="34">
        <f t="shared" si="21"/>
        <v>37.531397215097492</v>
      </c>
      <c r="U68" s="34">
        <f t="shared" si="21"/>
        <v>1.5064945180671023</v>
      </c>
      <c r="V68" s="34">
        <f>AVERAGE(V28:V67)</f>
        <v>0.96308929397507548</v>
      </c>
      <c r="W68" s="34">
        <f>AVERAGE(W28:W67)</f>
        <v>1.8478002690150865</v>
      </c>
      <c r="X68" s="34">
        <f>AVERAGE(X28:X67)</f>
        <v>30.633785902071221</v>
      </c>
      <c r="Y68" s="34">
        <f>AVERAGE(Y28:Y67)</f>
        <v>2.8108895629901629</v>
      </c>
    </row>
    <row r="69" spans="1:41" x14ac:dyDescent="0.25">
      <c r="A69" t="s">
        <v>24</v>
      </c>
      <c r="B69" s="35">
        <f>STDEV(B28:B67)</f>
        <v>8.6222267120669563E-2</v>
      </c>
      <c r="C69" s="35">
        <f>STDEV(C28:C67)</f>
        <v>0.20433013242803144</v>
      </c>
      <c r="D69" s="35">
        <f>STDEV(D28:D67)</f>
        <v>23.189904505486261</v>
      </c>
      <c r="E69" s="35">
        <f>STDEV(E28:E67)</f>
        <v>0.19664351206503466</v>
      </c>
      <c r="F69" s="35">
        <f t="shared" ref="F69:U69" si="22">STDEV(F28:F67)</f>
        <v>0.21000778375106721</v>
      </c>
      <c r="G69" s="35">
        <f t="shared" si="22"/>
        <v>0.29994368924365727</v>
      </c>
      <c r="H69" s="35">
        <f t="shared" si="22"/>
        <v>37.021399260613379</v>
      </c>
      <c r="I69" s="35">
        <f t="shared" si="22"/>
        <v>0.36046120558002293</v>
      </c>
      <c r="J69" s="35">
        <f t="shared" si="22"/>
        <v>0.31108548278693526</v>
      </c>
      <c r="K69" s="35">
        <f t="shared" si="22"/>
        <v>0.91621943707276166</v>
      </c>
      <c r="L69" s="35">
        <f t="shared" si="22"/>
        <v>34.671828581945391</v>
      </c>
      <c r="M69" s="35">
        <f t="shared" si="22"/>
        <v>1.0363990772248592</v>
      </c>
      <c r="N69" s="35">
        <f t="shared" si="22"/>
        <v>0.12188186223374425</v>
      </c>
      <c r="O69" s="35">
        <f t="shared" si="22"/>
        <v>0.26768996167487985</v>
      </c>
      <c r="P69" s="35">
        <f t="shared" si="22"/>
        <v>22.688090167658945</v>
      </c>
      <c r="Q69" s="35">
        <f t="shared" si="22"/>
        <v>0.31375897019548571</v>
      </c>
      <c r="R69" s="35">
        <f t="shared" si="22"/>
        <v>0.23735794655328066</v>
      </c>
      <c r="S69" s="35">
        <f t="shared" si="22"/>
        <v>0.38092691978169185</v>
      </c>
      <c r="T69" s="35">
        <f t="shared" si="22"/>
        <v>30.545422397604156</v>
      </c>
      <c r="U69" s="35">
        <f t="shared" si="22"/>
        <v>0.48343957717463337</v>
      </c>
      <c r="V69" s="35">
        <f>STDEV(V28:V67)</f>
        <v>0.43622857094678658</v>
      </c>
      <c r="W69" s="35">
        <f>STDEV(W28:W67)</f>
        <v>0.83382462778123434</v>
      </c>
      <c r="X69" s="35">
        <f>STDEV(X28:X67)</f>
        <v>25.466830188867096</v>
      </c>
      <c r="Y69" s="35">
        <f>STDEV(Y28:Y67)</f>
        <v>1.0010597240052423</v>
      </c>
    </row>
    <row r="70" spans="1:41" x14ac:dyDescent="0.25">
      <c r="A70" t="s">
        <v>25</v>
      </c>
      <c r="B70" s="36">
        <f>B69/SQRT(COUNT(B28:B67))</f>
        <v>1.4370377853444928E-2</v>
      </c>
      <c r="C70" s="36">
        <f>C69/SQRT(COUNT(C28:C67))</f>
        <v>3.4055022071338571E-2</v>
      </c>
      <c r="D70" s="36">
        <f>D69/SQRT(COUNT(D28:D67))</f>
        <v>3.8649840842477103</v>
      </c>
      <c r="E70" s="36">
        <f>E69/SQRT(COUNT(E28:E67))</f>
        <v>3.277391867750578E-2</v>
      </c>
      <c r="F70" s="36">
        <f t="shared" ref="F70:U70" si="23">F69/SQRT(COUNT(F28:F67))</f>
        <v>3.4067761128619985E-2</v>
      </c>
      <c r="G70" s="36">
        <f t="shared" si="23"/>
        <v>4.8657291528309901E-2</v>
      </c>
      <c r="H70" s="36">
        <f t="shared" si="23"/>
        <v>6.005664000306064</v>
      </c>
      <c r="I70" s="36">
        <f t="shared" si="23"/>
        <v>5.8474529031699272E-2</v>
      </c>
      <c r="J70" s="36">
        <f t="shared" si="23"/>
        <v>4.9186933630991012E-2</v>
      </c>
      <c r="K70" s="36">
        <f t="shared" si="23"/>
        <v>0.14486701288336212</v>
      </c>
      <c r="L70" s="36">
        <f t="shared" si="23"/>
        <v>5.4820974480936702</v>
      </c>
      <c r="M70" s="36">
        <f t="shared" si="23"/>
        <v>0.16386908244636475</v>
      </c>
      <c r="N70" s="36">
        <f t="shared" si="23"/>
        <v>2.1890628678077409E-2</v>
      </c>
      <c r="O70" s="36">
        <f t="shared" si="23"/>
        <v>4.8078536416152597E-2</v>
      </c>
      <c r="P70" s="36">
        <f t="shared" si="23"/>
        <v>4.0749012869730867</v>
      </c>
      <c r="Q70" s="36">
        <f t="shared" si="23"/>
        <v>5.6352774605570082E-2</v>
      </c>
      <c r="R70" s="36">
        <f t="shared" si="23"/>
        <v>4.0120815684625798E-2</v>
      </c>
      <c r="S70" s="36">
        <f t="shared" si="23"/>
        <v>6.438840139882504E-2</v>
      </c>
      <c r="T70" s="36">
        <f t="shared" si="23"/>
        <v>5.1631187403629752</v>
      </c>
      <c r="U70" s="36">
        <f t="shared" si="23"/>
        <v>8.1716203110659288E-2</v>
      </c>
      <c r="V70" s="36">
        <f>V69/SQRT(COUNT(V28:V67))</f>
        <v>7.3736086553963451E-2</v>
      </c>
      <c r="W70" s="36">
        <f>W69/SQRT(COUNT(W28:W67))</f>
        <v>0.14094208637334638</v>
      </c>
      <c r="X70" s="36">
        <f>X69/SQRT(COUNT(X28:X67))</f>
        <v>4.3046799777139313</v>
      </c>
      <c r="Y70" s="36">
        <f>Y69/SQRT(COUNT(Y28:Y67))</f>
        <v>0.16920997699607701</v>
      </c>
    </row>
    <row r="74" spans="1:41" x14ac:dyDescent="0.25">
      <c r="A74" s="37" t="s">
        <v>26</v>
      </c>
    </row>
    <row r="77" spans="1:41" ht="17.25" x14ac:dyDescent="0.25">
      <c r="A77" s="38" t="s">
        <v>27</v>
      </c>
      <c r="B77" s="7" t="s">
        <v>13</v>
      </c>
      <c r="C77" s="7"/>
      <c r="D77" s="7"/>
      <c r="F77" s="39" t="s">
        <v>27</v>
      </c>
      <c r="G77" s="40" t="s">
        <v>14</v>
      </c>
      <c r="H77" s="40"/>
      <c r="I77" s="40"/>
      <c r="K77" s="38" t="s">
        <v>28</v>
      </c>
      <c r="L77" s="7" t="s">
        <v>13</v>
      </c>
      <c r="M77" s="7"/>
      <c r="N77" s="7"/>
      <c r="P77" s="39" t="s">
        <v>28</v>
      </c>
      <c r="Q77" s="40" t="s">
        <v>14</v>
      </c>
      <c r="R77" s="40"/>
      <c r="S77" s="40"/>
    </row>
    <row r="78" spans="1:41" x14ac:dyDescent="0.25">
      <c r="A78" s="41"/>
      <c r="B78" s="42" t="s">
        <v>29</v>
      </c>
      <c r="C78" s="19" t="s">
        <v>30</v>
      </c>
      <c r="D78" s="43" t="s">
        <v>31</v>
      </c>
      <c r="E78" s="41"/>
      <c r="F78" s="41"/>
      <c r="G78" s="42" t="s">
        <v>29</v>
      </c>
      <c r="H78" s="19" t="s">
        <v>30</v>
      </c>
      <c r="I78" s="43" t="s">
        <v>31</v>
      </c>
      <c r="J78" s="41"/>
      <c r="K78" s="41"/>
      <c r="L78" s="42" t="s">
        <v>29</v>
      </c>
      <c r="M78" s="19" t="s">
        <v>30</v>
      </c>
      <c r="N78" s="43" t="s">
        <v>31</v>
      </c>
      <c r="O78" s="41"/>
      <c r="P78" s="41"/>
      <c r="Q78" s="44">
        <v>0.35629948603972766</v>
      </c>
      <c r="R78" s="45">
        <v>0.30626569865464681</v>
      </c>
      <c r="S78" s="45">
        <v>0.85237317957306102</v>
      </c>
    </row>
    <row r="79" spans="1:41" x14ac:dyDescent="0.25">
      <c r="B79" s="46">
        <v>0.98470658991322269</v>
      </c>
      <c r="C79" s="5">
        <v>0.51220383804452707</v>
      </c>
      <c r="D79" s="5">
        <v>0.84012303730462479</v>
      </c>
      <c r="F79" s="41"/>
      <c r="G79" s="47">
        <v>-2.2766145679740554E-2</v>
      </c>
      <c r="H79" s="46">
        <v>0.22600671495238295</v>
      </c>
      <c r="I79" s="47">
        <v>0.38798940241389457</v>
      </c>
      <c r="L79" s="5">
        <v>1</v>
      </c>
      <c r="M79" s="48">
        <v>0.46198916789758737</v>
      </c>
      <c r="N79" s="46">
        <v>1</v>
      </c>
      <c r="O79" s="5"/>
      <c r="P79" s="5"/>
      <c r="Q79" s="49">
        <v>0.99068095586766924</v>
      </c>
      <c r="R79" s="50">
        <v>-0.32505507710795117</v>
      </c>
      <c r="S79" s="50">
        <v>0.74852102372723228</v>
      </c>
    </row>
    <row r="80" spans="1:41" x14ac:dyDescent="0.25">
      <c r="B80" s="46">
        <v>0.10557693120798266</v>
      </c>
      <c r="C80" s="5">
        <v>-4.4243620624083137E-2</v>
      </c>
      <c r="D80" s="5">
        <v>0.73814006605142135</v>
      </c>
      <c r="F80" s="41"/>
      <c r="G80" s="47">
        <v>-0.13225858848371641</v>
      </c>
      <c r="H80" s="46">
        <v>1.7098149531888773E-2</v>
      </c>
      <c r="I80" s="47">
        <v>0.70803211392451049</v>
      </c>
      <c r="L80" s="5">
        <v>1</v>
      </c>
      <c r="M80" s="48">
        <v>0.21634387217790221</v>
      </c>
      <c r="N80" s="46">
        <v>1</v>
      </c>
      <c r="O80" s="5"/>
      <c r="P80" s="5"/>
      <c r="Q80" s="49">
        <v>0.84200482482987071</v>
      </c>
      <c r="R80" s="50">
        <v>0.37759641435595531</v>
      </c>
      <c r="S80" s="50">
        <v>0.91298577779743861</v>
      </c>
    </row>
    <row r="81" spans="1:19" x14ac:dyDescent="0.25">
      <c r="B81" s="46">
        <v>0.10381254741100772</v>
      </c>
      <c r="C81" s="5">
        <v>0.48741467576791808</v>
      </c>
      <c r="D81" s="5">
        <v>0.75746307631243603</v>
      </c>
      <c r="F81" s="41"/>
      <c r="G81" s="47">
        <v>0.93839401820546176</v>
      </c>
      <c r="H81" s="46">
        <v>-0.14013570768691669</v>
      </c>
      <c r="I81" s="47">
        <v>0.4912730339994808</v>
      </c>
      <c r="L81" s="5">
        <v>1</v>
      </c>
      <c r="M81" s="48">
        <v>0.91639394041634348</v>
      </c>
      <c r="N81" s="46">
        <v>1</v>
      </c>
      <c r="O81" s="5"/>
      <c r="P81" s="5"/>
      <c r="Q81" s="49">
        <v>1</v>
      </c>
      <c r="R81" s="50">
        <v>0.31767911004443294</v>
      </c>
      <c r="S81" s="50">
        <v>1</v>
      </c>
    </row>
    <row r="82" spans="1:19" x14ac:dyDescent="0.25">
      <c r="B82" s="51">
        <v>0.42728788938505408</v>
      </c>
      <c r="C82" s="5">
        <v>0.6384667505565772</v>
      </c>
      <c r="D82" s="5">
        <v>-0.84697074118163029</v>
      </c>
      <c r="F82" s="41"/>
      <c r="G82" s="47">
        <v>-1.9230769230769058E-2</v>
      </c>
      <c r="H82" s="46">
        <v>0.25887789335977895</v>
      </c>
      <c r="I82" s="47">
        <v>0.77433084003789432</v>
      </c>
      <c r="L82" s="5">
        <v>1</v>
      </c>
      <c r="M82" s="48">
        <v>1</v>
      </c>
      <c r="N82" s="46">
        <v>0.846026146503424</v>
      </c>
      <c r="O82" s="5"/>
      <c r="P82" s="5"/>
      <c r="Q82" s="49">
        <v>0.94069987933114962</v>
      </c>
      <c r="R82" s="50">
        <v>0.47525485907792153</v>
      </c>
      <c r="S82" s="50">
        <v>0.92600274832119056</v>
      </c>
    </row>
    <row r="83" spans="1:19" x14ac:dyDescent="0.25">
      <c r="B83" s="5">
        <v>0.29548497470990781</v>
      </c>
      <c r="C83" s="5">
        <v>0.28106850369176084</v>
      </c>
      <c r="D83" s="5">
        <v>0.89815846385739573</v>
      </c>
      <c r="F83" s="41"/>
      <c r="G83" s="47">
        <v>0.4448994339395399</v>
      </c>
      <c r="H83" s="46">
        <v>0.26657749767631655</v>
      </c>
      <c r="I83" s="47">
        <v>0.70500714902532591</v>
      </c>
      <c r="L83" s="5">
        <v>1</v>
      </c>
      <c r="M83" s="48">
        <v>1</v>
      </c>
      <c r="N83" s="46">
        <v>-1</v>
      </c>
      <c r="O83" s="5"/>
      <c r="P83" s="5"/>
      <c r="Q83" s="49">
        <v>0.92464235341527301</v>
      </c>
      <c r="R83" s="50">
        <v>0.27647690655209445</v>
      </c>
      <c r="S83" s="50">
        <v>0.97890598183917366</v>
      </c>
    </row>
    <row r="84" spans="1:19" x14ac:dyDescent="0.25">
      <c r="B84" s="5">
        <v>-3.2583878332881837E-2</v>
      </c>
      <c r="C84" s="5">
        <v>-2.3813638405972445E-2</v>
      </c>
      <c r="D84" s="5">
        <v>0.8379011361371338</v>
      </c>
      <c r="F84" s="41"/>
      <c r="G84" s="47">
        <v>-1.23503346846423E-2</v>
      </c>
      <c r="H84" s="46">
        <v>-4.6718851520683342E-3</v>
      </c>
      <c r="I84" s="47">
        <v>0.55686308047549826</v>
      </c>
      <c r="L84" s="5">
        <v>1</v>
      </c>
      <c r="M84" s="48">
        <v>1</v>
      </c>
      <c r="N84" s="46">
        <v>0.9369418132611641</v>
      </c>
      <c r="O84" s="5"/>
      <c r="P84" s="5"/>
      <c r="Q84" s="49">
        <v>0.84242424242424241</v>
      </c>
      <c r="R84" s="50">
        <v>-0.10460372117248769</v>
      </c>
      <c r="S84" s="50">
        <v>0.95669995528394602</v>
      </c>
    </row>
    <row r="85" spans="1:19" x14ac:dyDescent="0.25">
      <c r="B85" s="5">
        <v>-6.534286698828394E-2</v>
      </c>
      <c r="C85" s="5">
        <v>-7.7758603187493627E-2</v>
      </c>
      <c r="D85" s="5">
        <v>0.89967314958622135</v>
      </c>
      <c r="F85" s="41"/>
      <c r="G85" s="47">
        <v>0.20188707503369779</v>
      </c>
      <c r="H85" s="46">
        <v>9.058963860859583E-3</v>
      </c>
      <c r="I85" s="47">
        <v>0.57922678426167729</v>
      </c>
      <c r="L85" s="5">
        <v>0.94669777458722182</v>
      </c>
      <c r="M85" s="48">
        <v>1</v>
      </c>
      <c r="N85" s="46">
        <v>0.33810725038652423</v>
      </c>
      <c r="O85" s="5"/>
      <c r="P85" s="5"/>
      <c r="Q85" s="49">
        <v>0.85334809075816298</v>
      </c>
      <c r="R85" s="50">
        <v>2.5491439441978403E-2</v>
      </c>
      <c r="S85" s="50">
        <v>0.74711127525985355</v>
      </c>
    </row>
    <row r="86" spans="1:19" x14ac:dyDescent="0.25">
      <c r="B86" s="5">
        <v>0.13025396284302024</v>
      </c>
      <c r="C86" s="5">
        <v>0.33368739126453634</v>
      </c>
      <c r="D86" s="5">
        <v>0.83001586245714576</v>
      </c>
      <c r="F86" s="41"/>
      <c r="G86" s="47">
        <v>0.14796554796554798</v>
      </c>
      <c r="H86" s="46">
        <v>0.10956630936897341</v>
      </c>
      <c r="I86" s="47">
        <v>0.68734347909843951</v>
      </c>
      <c r="L86" s="5">
        <v>1</v>
      </c>
      <c r="M86" s="48">
        <v>0.93922204213938432</v>
      </c>
      <c r="N86" s="46">
        <v>0.99392040696051354</v>
      </c>
      <c r="O86" s="5"/>
      <c r="P86" s="5"/>
      <c r="Q86" s="49">
        <v>0.72091910004786974</v>
      </c>
      <c r="R86" s="50">
        <v>0.40948860847217816</v>
      </c>
      <c r="S86" s="50">
        <v>1</v>
      </c>
    </row>
    <row r="87" spans="1:19" x14ac:dyDescent="0.25">
      <c r="B87" s="5">
        <v>0.74378653874981271</v>
      </c>
      <c r="C87" s="5">
        <v>0.15135337408007982</v>
      </c>
      <c r="D87" s="5">
        <v>0.53445965931828865</v>
      </c>
      <c r="F87" s="41"/>
      <c r="G87" s="47">
        <v>0.76325125208681155</v>
      </c>
      <c r="H87" s="46">
        <v>0.44696423940293351</v>
      </c>
      <c r="I87" s="47">
        <v>0.73868433277453494</v>
      </c>
      <c r="L87" s="5">
        <v>1</v>
      </c>
      <c r="M87" s="48">
        <v>0.93605305228255098</v>
      </c>
      <c r="N87" s="46">
        <v>1</v>
      </c>
      <c r="O87" s="5"/>
      <c r="P87" s="5"/>
      <c r="Q87" s="49">
        <v>0.94831911690918236</v>
      </c>
      <c r="R87" s="50">
        <v>7.0823918248955682E-4</v>
      </c>
      <c r="S87" s="50">
        <v>0.7652566175844755</v>
      </c>
    </row>
    <row r="88" spans="1:19" s="41" customFormat="1" x14ac:dyDescent="0.25">
      <c r="A88"/>
      <c r="B88" s="5">
        <v>0.14369867285768731</v>
      </c>
      <c r="C88" s="5">
        <v>-0.19540120217536486</v>
      </c>
      <c r="D88" s="5">
        <v>0.68302862853447766</v>
      </c>
      <c r="E88"/>
      <c r="G88" s="47">
        <v>-6.7655102922124588E-3</v>
      </c>
      <c r="H88" s="46">
        <v>0.70297585626052761</v>
      </c>
      <c r="I88" s="47">
        <v>0.53272421122367308</v>
      </c>
      <c r="J88"/>
      <c r="K88"/>
      <c r="L88" s="5">
        <v>1</v>
      </c>
      <c r="M88" s="48">
        <v>0.80362509391435011</v>
      </c>
      <c r="N88" s="46">
        <v>1</v>
      </c>
      <c r="O88" s="5"/>
      <c r="P88" s="5"/>
      <c r="Q88" s="49">
        <v>1</v>
      </c>
      <c r="R88" s="50">
        <v>0.32866744150790855</v>
      </c>
      <c r="S88" s="50">
        <v>0.74315217391304356</v>
      </c>
    </row>
    <row r="89" spans="1:19" x14ac:dyDescent="0.25">
      <c r="B89" s="5">
        <v>0.23877751814045023</v>
      </c>
      <c r="C89" s="5">
        <v>0.59129335349678969</v>
      </c>
      <c r="D89" s="5">
        <v>0.51009228435379872</v>
      </c>
      <c r="F89" s="41"/>
      <c r="G89" s="47">
        <v>0.19790841388052613</v>
      </c>
      <c r="H89" s="46">
        <v>0.33217281215382194</v>
      </c>
      <c r="I89" s="47">
        <v>0.79214599771125704</v>
      </c>
      <c r="L89" s="5">
        <v>1</v>
      </c>
      <c r="M89" s="48">
        <v>1</v>
      </c>
      <c r="N89" s="46">
        <v>1</v>
      </c>
      <c r="O89" s="5"/>
      <c r="P89" s="5"/>
      <c r="Q89" s="49">
        <v>1</v>
      </c>
      <c r="R89" s="50">
        <v>0.4135402521823473</v>
      </c>
      <c r="S89" s="50">
        <v>0.93932438501072779</v>
      </c>
    </row>
    <row r="90" spans="1:19" x14ac:dyDescent="0.25">
      <c r="B90" s="5">
        <v>-1</v>
      </c>
      <c r="C90" s="5">
        <v>-0.2212900632974982</v>
      </c>
      <c r="D90" s="5">
        <v>0.58932529983516191</v>
      </c>
      <c r="F90" s="41"/>
      <c r="G90" s="47">
        <v>-0.25952252561400058</v>
      </c>
      <c r="H90" s="46">
        <v>0.23664976133651547</v>
      </c>
      <c r="I90" s="47">
        <v>0.35654980196567404</v>
      </c>
      <c r="L90" s="5">
        <v>1</v>
      </c>
      <c r="M90" s="48">
        <v>1</v>
      </c>
      <c r="N90" s="46">
        <v>0.95441014332965834</v>
      </c>
      <c r="O90" s="5"/>
      <c r="P90" s="5"/>
      <c r="Q90" s="49">
        <v>1</v>
      </c>
      <c r="R90" s="50">
        <v>0.27511208889136429</v>
      </c>
      <c r="S90" s="50">
        <v>1</v>
      </c>
    </row>
    <row r="91" spans="1:19" x14ac:dyDescent="0.25">
      <c r="B91" s="5">
        <v>0.50510657874559117</v>
      </c>
      <c r="C91" s="5">
        <v>0.53807106598984777</v>
      </c>
      <c r="D91" s="5">
        <v>0.99071911493546405</v>
      </c>
      <c r="F91" s="41"/>
      <c r="G91" s="47">
        <v>0.81026537422532996</v>
      </c>
      <c r="H91" s="46">
        <v>0.28437448582240993</v>
      </c>
      <c r="I91" s="47">
        <v>0.49480519480519475</v>
      </c>
      <c r="L91" s="5">
        <v>1</v>
      </c>
      <c r="M91" s="48">
        <v>0.50511465727348737</v>
      </c>
      <c r="N91" s="46">
        <v>1</v>
      </c>
      <c r="O91" s="5"/>
      <c r="P91" s="5"/>
      <c r="Q91" s="49">
        <v>1</v>
      </c>
      <c r="R91" s="50">
        <v>0.2049756301767186</v>
      </c>
      <c r="S91" s="50">
        <v>0.91595765408845753</v>
      </c>
    </row>
    <row r="92" spans="1:19" x14ac:dyDescent="0.25">
      <c r="B92" s="5">
        <v>0.67928490933306007</v>
      </c>
      <c r="C92" s="5">
        <v>0.35329835524376596</v>
      </c>
      <c r="D92" s="5">
        <v>0.92744526268966532</v>
      </c>
      <c r="F92" s="41"/>
      <c r="G92" s="47">
        <v>0.63891094724900743</v>
      </c>
      <c r="H92" s="46">
        <v>0.39146725106924474</v>
      </c>
      <c r="I92" s="47">
        <v>0.40103842919302346</v>
      </c>
      <c r="L92" s="5">
        <v>1</v>
      </c>
      <c r="M92" s="48">
        <v>1</v>
      </c>
      <c r="N92" s="46">
        <v>1</v>
      </c>
      <c r="O92" s="5"/>
      <c r="P92" s="5"/>
      <c r="Q92" s="49">
        <v>0.5871825705595245</v>
      </c>
      <c r="R92" s="50">
        <v>0.36408896935212726</v>
      </c>
      <c r="S92" s="50">
        <v>0.75662814411964652</v>
      </c>
    </row>
    <row r="93" spans="1:19" x14ac:dyDescent="0.25">
      <c r="B93" s="5">
        <v>0.46188176315950363</v>
      </c>
      <c r="C93" s="5">
        <v>0.26378072216041248</v>
      </c>
      <c r="D93" s="5"/>
      <c r="F93" s="41"/>
      <c r="G93" s="47">
        <v>0.26705956845745477</v>
      </c>
      <c r="H93" s="46">
        <v>0.16398985629754878</v>
      </c>
      <c r="I93" s="47">
        <v>0.46471160142066309</v>
      </c>
      <c r="L93" s="5">
        <v>1</v>
      </c>
      <c r="M93" s="48">
        <v>1</v>
      </c>
      <c r="N93" s="5"/>
      <c r="O93" s="5"/>
      <c r="P93" s="5"/>
      <c r="Q93" s="49">
        <v>1</v>
      </c>
      <c r="R93" s="50">
        <v>0.17554218553239115</v>
      </c>
      <c r="S93" s="5"/>
    </row>
    <row r="94" spans="1:19" x14ac:dyDescent="0.25">
      <c r="B94" s="5">
        <v>0.36034151306117829</v>
      </c>
      <c r="C94" s="5">
        <v>4.9100344945461359E-2</v>
      </c>
      <c r="D94" s="5"/>
      <c r="F94" s="41"/>
      <c r="G94" s="47">
        <v>0.26301311891663132</v>
      </c>
      <c r="H94" s="47"/>
      <c r="I94" s="47">
        <v>0.28917423068408243</v>
      </c>
      <c r="L94" s="5">
        <v>1</v>
      </c>
      <c r="M94" s="48">
        <v>0.83774367116521131</v>
      </c>
      <c r="N94" s="5"/>
      <c r="O94" s="5"/>
      <c r="P94" s="5"/>
      <c r="Q94" s="49">
        <v>1</v>
      </c>
      <c r="R94" s="52">
        <v>1</v>
      </c>
      <c r="S94" s="5"/>
    </row>
    <row r="95" spans="1:19" x14ac:dyDescent="0.25">
      <c r="B95" s="5">
        <v>-5.1969647737915486E-2</v>
      </c>
      <c r="C95" s="5"/>
      <c r="D95" s="5"/>
      <c r="F95" s="41"/>
      <c r="G95" s="47">
        <v>0.48888185487061797</v>
      </c>
      <c r="H95" s="47"/>
      <c r="I95" s="47"/>
      <c r="L95" s="5">
        <v>1</v>
      </c>
      <c r="M95" s="48">
        <v>1</v>
      </c>
      <c r="N95" s="5"/>
      <c r="O95" s="5"/>
      <c r="P95" s="5"/>
      <c r="Q95" s="49">
        <v>1</v>
      </c>
      <c r="R95" s="52">
        <v>0.66740482969524428</v>
      </c>
      <c r="S95" s="5"/>
    </row>
    <row r="96" spans="1:19" x14ac:dyDescent="0.25">
      <c r="B96" s="5">
        <v>0.19917892891738551</v>
      </c>
      <c r="C96" s="5"/>
      <c r="D96" s="5"/>
      <c r="F96" s="41"/>
      <c r="G96" s="47">
        <v>0.69250393937120136</v>
      </c>
      <c r="H96" s="47"/>
      <c r="I96" s="47"/>
      <c r="L96" s="5">
        <v>1</v>
      </c>
      <c r="M96" s="48">
        <v>1</v>
      </c>
      <c r="N96" s="5"/>
      <c r="O96" s="5"/>
      <c r="P96" s="5"/>
      <c r="Q96" s="49">
        <v>0.74788823911630953</v>
      </c>
      <c r="R96" s="52">
        <v>0.88515438966311444</v>
      </c>
      <c r="S96" s="5"/>
    </row>
    <row r="97" spans="1:19" x14ac:dyDescent="0.25">
      <c r="B97" s="5">
        <v>8.5622876743955842E-2</v>
      </c>
      <c r="C97" s="5"/>
      <c r="D97" s="5"/>
      <c r="F97" s="41"/>
      <c r="G97" s="47">
        <v>0.15450698807539429</v>
      </c>
      <c r="H97" s="47"/>
      <c r="I97" s="47"/>
      <c r="L97" s="5">
        <v>1</v>
      </c>
      <c r="M97" s="48">
        <v>0.97307814126057635</v>
      </c>
      <c r="N97" s="5"/>
      <c r="O97" s="5"/>
      <c r="P97" s="5"/>
      <c r="Q97" s="49">
        <v>0.95533065782585946</v>
      </c>
      <c r="R97" s="52">
        <v>0.6473339036213287</v>
      </c>
      <c r="S97" s="5"/>
    </row>
    <row r="98" spans="1:19" x14ac:dyDescent="0.25">
      <c r="B98" s="5">
        <v>0.43576436537837782</v>
      </c>
      <c r="C98" s="5"/>
      <c r="D98" s="5"/>
      <c r="F98" s="41"/>
      <c r="G98" s="47">
        <v>-0.16344525256550771</v>
      </c>
      <c r="H98" s="47"/>
      <c r="I98" s="47"/>
      <c r="L98" s="5">
        <v>1</v>
      </c>
      <c r="M98" s="48">
        <v>0.43823069133756787</v>
      </c>
      <c r="N98" s="5"/>
      <c r="O98" s="5"/>
      <c r="P98" s="5"/>
      <c r="Q98" s="49">
        <v>0.29908832467405172</v>
      </c>
      <c r="R98" s="5"/>
      <c r="S98" s="5"/>
    </row>
    <row r="99" spans="1:19" x14ac:dyDescent="0.25">
      <c r="L99" s="5">
        <v>1</v>
      </c>
      <c r="M99" s="5"/>
      <c r="N99" s="5"/>
      <c r="O99" s="5"/>
      <c r="P99" s="5"/>
      <c r="Q99" s="49">
        <v>0.46246469451464239</v>
      </c>
      <c r="R99" s="5"/>
      <c r="S99" s="5"/>
    </row>
    <row r="100" spans="1:19" ht="17.25" x14ac:dyDescent="0.25">
      <c r="A100" s="38"/>
      <c r="B100" s="7" t="s">
        <v>13</v>
      </c>
      <c r="C100" s="38" t="s">
        <v>27</v>
      </c>
      <c r="D100" s="38"/>
      <c r="F100" s="39"/>
      <c r="G100" s="40" t="s">
        <v>14</v>
      </c>
      <c r="H100" s="39" t="s">
        <v>27</v>
      </c>
      <c r="I100" s="39"/>
      <c r="K100" s="38"/>
      <c r="L100" s="7" t="s">
        <v>13</v>
      </c>
      <c r="M100" s="38" t="s">
        <v>28</v>
      </c>
      <c r="N100" s="53"/>
      <c r="P100" s="39"/>
      <c r="Q100" s="40" t="s">
        <v>14</v>
      </c>
      <c r="R100" s="39" t="s">
        <v>28</v>
      </c>
      <c r="S100" s="54"/>
    </row>
    <row r="101" spans="1:19" x14ac:dyDescent="0.25">
      <c r="A101" t="s">
        <v>32</v>
      </c>
      <c r="B101" s="42" t="s">
        <v>29</v>
      </c>
      <c r="C101" s="55" t="s">
        <v>30</v>
      </c>
      <c r="D101" s="56" t="s">
        <v>31</v>
      </c>
      <c r="F101" t="s">
        <v>32</v>
      </c>
      <c r="G101" s="42" t="s">
        <v>29</v>
      </c>
      <c r="H101" s="55" t="s">
        <v>30</v>
      </c>
      <c r="I101" s="56" t="s">
        <v>31</v>
      </c>
      <c r="K101" t="s">
        <v>32</v>
      </c>
      <c r="L101" s="42" t="s">
        <v>29</v>
      </c>
      <c r="M101" s="19" t="s">
        <v>30</v>
      </c>
      <c r="N101" s="43" t="s">
        <v>31</v>
      </c>
      <c r="P101" t="s">
        <v>32</v>
      </c>
      <c r="Q101" s="42" t="s">
        <v>29</v>
      </c>
      <c r="R101" s="19" t="s">
        <v>30</v>
      </c>
      <c r="S101" s="43" t="s">
        <v>31</v>
      </c>
    </row>
    <row r="102" spans="1:19" x14ac:dyDescent="0.25">
      <c r="A102" t="s">
        <v>23</v>
      </c>
      <c r="B102" s="5">
        <f>AVERAGE(B79:B99)</f>
        <v>0.23753350837490581</v>
      </c>
      <c r="C102" s="5">
        <f>AVERAGE(C79:C99)</f>
        <v>0.22732695297195399</v>
      </c>
      <c r="D102" s="5">
        <f>AVERAGE(D79:D99)</f>
        <v>0.65639816429940034</v>
      </c>
      <c r="F102" t="s">
        <v>23</v>
      </c>
      <c r="G102" s="5">
        <f>AVERAGE(G79:G99)</f>
        <v>0.26965542028633166</v>
      </c>
      <c r="H102" s="5">
        <f>AVERAGE(H79:H99)</f>
        <v>0.22006481321694779</v>
      </c>
      <c r="I102" s="5">
        <f>AVERAGE(I79:I99)</f>
        <v>0.55999373018842658</v>
      </c>
      <c r="K102" t="s">
        <v>23</v>
      </c>
      <c r="L102" s="5">
        <f>AVERAGE(L79:L99)</f>
        <v>0.99746179878986774</v>
      </c>
      <c r="M102" s="5">
        <f>AVERAGE(M79:M99)</f>
        <v>0.85138971649324824</v>
      </c>
      <c r="N102" s="5">
        <f>AVERAGE(N79:N99)</f>
        <v>0.79067184003152025</v>
      </c>
      <c r="P102" t="s">
        <v>23</v>
      </c>
      <c r="Q102" s="5">
        <f>AVERAGE(Q79:Q99)</f>
        <v>0.86261871667970524</v>
      </c>
      <c r="R102" s="5">
        <f>AVERAGE(R79:R99)</f>
        <v>0.33762402470890296</v>
      </c>
      <c r="S102" s="5">
        <f>AVERAGE(S79:S99)</f>
        <v>0.88503898121037039</v>
      </c>
    </row>
    <row r="103" spans="1:19" x14ac:dyDescent="0.25">
      <c r="A103" t="s">
        <v>24</v>
      </c>
      <c r="B103" s="57">
        <f>STDEV(B79:B99)</f>
        <v>0.40298425225758144</v>
      </c>
      <c r="C103" s="57">
        <f t="shared" ref="C103:D103" si="24">STDEV(C79:C99)</f>
        <v>0.2858508478239502</v>
      </c>
      <c r="D103" s="57">
        <f t="shared" si="24"/>
        <v>0.45726657202041665</v>
      </c>
      <c r="F103" t="s">
        <v>24</v>
      </c>
      <c r="G103" s="57">
        <f>STDEV(G79:G99)</f>
        <v>0.35310121225335245</v>
      </c>
      <c r="H103" s="57">
        <f t="shared" ref="H103:I103" si="25">STDEV(H79:H99)</f>
        <v>0.20977431136996222</v>
      </c>
      <c r="I103" s="57">
        <f t="shared" si="25"/>
        <v>0.1590988430086982</v>
      </c>
      <c r="K103" t="s">
        <v>24</v>
      </c>
      <c r="L103" s="57">
        <f>STDEV(L79:L99)</f>
        <v>1.1631499174459749E-2</v>
      </c>
      <c r="M103" s="57">
        <f t="shared" ref="M103:N103" si="26">STDEV(M79:M99)</f>
        <v>0.24091455849504384</v>
      </c>
      <c r="N103" s="57">
        <f t="shared" si="26"/>
        <v>0.5445143065979472</v>
      </c>
      <c r="P103" t="s">
        <v>24</v>
      </c>
      <c r="Q103" s="57">
        <f>STDEV(Q79:Q99)</f>
        <v>0.1976091986335386</v>
      </c>
      <c r="R103" s="57">
        <f t="shared" ref="R103:S103" si="27">STDEV(R79:R99)</f>
        <v>0.3225776448558923</v>
      </c>
      <c r="S103" s="57">
        <f t="shared" si="27"/>
        <v>0.10690994347389282</v>
      </c>
    </row>
    <row r="104" spans="1:19" x14ac:dyDescent="0.25">
      <c r="A104" t="s">
        <v>25</v>
      </c>
      <c r="B104" s="58">
        <f>B103/SQRT(COUNT(B79:B99))</f>
        <v>9.0110018190987518E-2</v>
      </c>
      <c r="C104" s="58">
        <f t="shared" ref="C104:D104" si="28">C103/SQRT(COUNT(C79:C99))</f>
        <v>7.1462711955987551E-2</v>
      </c>
      <c r="D104" s="58">
        <f t="shared" si="28"/>
        <v>0.1222096319232136</v>
      </c>
      <c r="F104" t="s">
        <v>25</v>
      </c>
      <c r="G104" s="58">
        <f>G103/SQRT(COUNT(G79:G99))</f>
        <v>7.8955831353607772E-2</v>
      </c>
      <c r="H104" s="58">
        <f t="shared" ref="H104:I104" si="29">H103/SQRT(COUNT(H79:H99))</f>
        <v>5.416349429319952E-2</v>
      </c>
      <c r="I104" s="58">
        <f t="shared" si="29"/>
        <v>3.977471075217455E-2</v>
      </c>
      <c r="K104" t="s">
        <v>25</v>
      </c>
      <c r="L104" s="58">
        <f>L103/SQRT(COUNT(L79:L99))</f>
        <v>2.5382012101322934E-3</v>
      </c>
      <c r="M104" s="58">
        <f t="shared" ref="M104:N104" si="30">M103/SQRT(COUNT(M79:M99))</f>
        <v>5.3870132956426744E-2</v>
      </c>
      <c r="N104" s="58">
        <f t="shared" si="30"/>
        <v>0.14552756982044998</v>
      </c>
      <c r="P104" t="s">
        <v>25</v>
      </c>
      <c r="Q104" s="58">
        <f>Q103/SQRT(COUNT(Q79:Q99))</f>
        <v>4.3121862417035944E-2</v>
      </c>
      <c r="R104" s="58">
        <f t="shared" ref="R104:S104" si="31">R103/SQRT(COUNT(R79:R99))</f>
        <v>7.4004387124851967E-2</v>
      </c>
      <c r="S104" s="58">
        <f t="shared" si="31"/>
        <v>2.8572884265619686E-2</v>
      </c>
    </row>
    <row r="115" spans="1:16" x14ac:dyDescent="0.25">
      <c r="A115" s="41"/>
      <c r="N115" s="41"/>
      <c r="O115" s="41"/>
      <c r="P115" s="41"/>
    </row>
    <row r="116" spans="1:16" x14ac:dyDescent="0.25">
      <c r="A116" s="41"/>
      <c r="N116" s="41"/>
      <c r="O116" s="41"/>
      <c r="P116" s="41"/>
    </row>
    <row r="117" spans="1:16" x14ac:dyDescent="0.25">
      <c r="A117" s="41"/>
      <c r="N117" s="41"/>
      <c r="O117" s="41"/>
      <c r="P117" s="41"/>
    </row>
    <row r="118" spans="1:16" x14ac:dyDescent="0.25">
      <c r="A118" s="41"/>
      <c r="N118" s="41"/>
      <c r="O118" s="41"/>
      <c r="P118" s="41"/>
    </row>
    <row r="119" spans="1:16" x14ac:dyDescent="0.25">
      <c r="A119" s="41"/>
      <c r="N119" s="41"/>
      <c r="O119" s="41"/>
      <c r="P119" s="41"/>
    </row>
    <row r="120" spans="1:16" x14ac:dyDescent="0.25">
      <c r="A120" s="41"/>
      <c r="N120" s="41"/>
      <c r="O120" s="41"/>
      <c r="P120" s="41"/>
    </row>
    <row r="121" spans="1:16" x14ac:dyDescent="0.25">
      <c r="A121" s="41"/>
      <c r="N121" s="41"/>
      <c r="O121" s="41"/>
      <c r="P121" s="41"/>
    </row>
    <row r="122" spans="1:16" x14ac:dyDescent="0.25">
      <c r="A122" s="41"/>
      <c r="N122" s="41"/>
      <c r="O122" s="41"/>
      <c r="P122" s="41"/>
    </row>
    <row r="123" spans="1:16" x14ac:dyDescent="0.25">
      <c r="A123" s="41"/>
      <c r="N123" s="41"/>
      <c r="O123" s="41"/>
      <c r="P123" s="41"/>
    </row>
    <row r="124" spans="1:16" x14ac:dyDescent="0.25">
      <c r="A124" s="41"/>
      <c r="N124" s="41"/>
      <c r="O124" s="41"/>
      <c r="P124" s="41"/>
    </row>
    <row r="125" spans="1:16" x14ac:dyDescent="0.25">
      <c r="A125" s="41"/>
      <c r="N125" s="41"/>
      <c r="O125" s="41"/>
      <c r="P125" s="41"/>
    </row>
    <row r="126" spans="1:16" x14ac:dyDescent="0.25">
      <c r="A126" s="41"/>
      <c r="N126" s="41"/>
      <c r="O126" s="41"/>
      <c r="P126" s="41"/>
    </row>
    <row r="127" spans="1:16" x14ac:dyDescent="0.25">
      <c r="A127" s="41"/>
      <c r="N127" s="41"/>
      <c r="O127" s="41"/>
      <c r="P127" s="41"/>
    </row>
    <row r="128" spans="1:16" x14ac:dyDescent="0.25">
      <c r="A128" s="41"/>
      <c r="N128" s="41"/>
      <c r="O128" s="41"/>
      <c r="P128" s="41"/>
    </row>
    <row r="129" spans="1:16" x14ac:dyDescent="0.25">
      <c r="A129" s="41"/>
      <c r="N129" s="41"/>
      <c r="O129" s="41"/>
      <c r="P129" s="41"/>
    </row>
    <row r="130" spans="1:16" x14ac:dyDescent="0.25">
      <c r="A130" s="41"/>
      <c r="N130" s="41"/>
      <c r="O130" s="41"/>
      <c r="P130" s="41"/>
    </row>
    <row r="131" spans="1:16" x14ac:dyDescent="0.25">
      <c r="A131" s="41"/>
      <c r="N131" s="41"/>
      <c r="O131" s="41"/>
      <c r="P131" s="41"/>
    </row>
    <row r="132" spans="1:16" x14ac:dyDescent="0.25">
      <c r="A132" s="41"/>
      <c r="N132" s="41"/>
      <c r="O132" s="41"/>
      <c r="P132" s="41"/>
    </row>
    <row r="133" spans="1:16" x14ac:dyDescent="0.25">
      <c r="A133" s="41"/>
      <c r="N133" s="41"/>
      <c r="O133" s="41"/>
      <c r="P133" s="41"/>
    </row>
    <row r="134" spans="1:16" x14ac:dyDescent="0.25">
      <c r="A134" s="41"/>
      <c r="N134" s="41"/>
      <c r="O134" s="41"/>
      <c r="P134" s="41"/>
    </row>
    <row r="135" spans="1:16" x14ac:dyDescent="0.25">
      <c r="A135" s="41"/>
      <c r="N135" s="41"/>
      <c r="O135" s="41"/>
      <c r="P135" s="41"/>
    </row>
    <row r="136" spans="1:16" x14ac:dyDescent="0.25">
      <c r="A136" s="41"/>
      <c r="F136" s="59"/>
      <c r="N136" s="41"/>
      <c r="O136" s="41"/>
      <c r="P136" s="41"/>
    </row>
    <row r="137" spans="1:16" x14ac:dyDescent="0.25">
      <c r="A137" s="41"/>
      <c r="F137" s="59"/>
      <c r="N137" s="41"/>
      <c r="O137" s="41"/>
      <c r="P137" s="41"/>
    </row>
    <row r="138" spans="1:16" x14ac:dyDescent="0.25">
      <c r="A138" s="41"/>
      <c r="F138" s="59"/>
      <c r="N138" s="41"/>
      <c r="O138" s="41"/>
      <c r="P138" s="41"/>
    </row>
    <row r="139" spans="1:16" x14ac:dyDescent="0.25">
      <c r="A139" s="41"/>
      <c r="N139" s="41"/>
      <c r="O139" s="41"/>
      <c r="P139" s="41"/>
    </row>
    <row r="140" spans="1:16" x14ac:dyDescent="0.25">
      <c r="A140" s="41"/>
      <c r="N140" s="41"/>
      <c r="O140" s="41"/>
      <c r="P140" s="41"/>
    </row>
    <row r="141" spans="1:16" x14ac:dyDescent="0.25">
      <c r="A141" s="41"/>
      <c r="N141" s="41"/>
      <c r="O141" s="41"/>
      <c r="P141" s="41"/>
    </row>
    <row r="142" spans="1:16" x14ac:dyDescent="0.25">
      <c r="A142" s="41"/>
      <c r="N142" s="41"/>
      <c r="O142" s="41"/>
      <c r="P142" s="41"/>
    </row>
    <row r="143" spans="1:16" x14ac:dyDescent="0.25">
      <c r="A143" s="41"/>
      <c r="N143" s="41"/>
      <c r="O143" s="41"/>
      <c r="P143" s="41"/>
    </row>
    <row r="144" spans="1:16" x14ac:dyDescent="0.25">
      <c r="A144" s="41"/>
      <c r="N144" s="41"/>
      <c r="O144" s="41"/>
      <c r="P144" s="41"/>
    </row>
    <row r="145" spans="1:16" x14ac:dyDescent="0.25">
      <c r="A145" s="41"/>
      <c r="N145" s="41"/>
      <c r="O145" s="41"/>
      <c r="P145" s="41"/>
    </row>
    <row r="146" spans="1:16" x14ac:dyDescent="0.25">
      <c r="A146" s="41"/>
      <c r="N146" s="41"/>
      <c r="O146" s="41"/>
      <c r="P146" s="41"/>
    </row>
    <row r="147" spans="1:16" x14ac:dyDescent="0.25">
      <c r="A147" s="41"/>
      <c r="N147" s="41"/>
      <c r="O147" s="41"/>
      <c r="P147" s="41"/>
    </row>
    <row r="148" spans="1:16" x14ac:dyDescent="0.25">
      <c r="A148" s="41"/>
      <c r="N148" s="41"/>
      <c r="O148" s="41"/>
      <c r="P148" s="41"/>
    </row>
    <row r="149" spans="1:16" x14ac:dyDescent="0.25">
      <c r="A149" s="41"/>
      <c r="N149" s="41"/>
      <c r="O149" s="41"/>
      <c r="P149" s="41"/>
    </row>
    <row r="150" spans="1:16" x14ac:dyDescent="0.25">
      <c r="A150" s="41"/>
      <c r="N150" s="41"/>
      <c r="O150" s="41"/>
      <c r="P150" s="41"/>
    </row>
    <row r="151" spans="1:16" x14ac:dyDescent="0.25">
      <c r="A151" s="41"/>
      <c r="N151" s="41"/>
      <c r="O151" s="41"/>
      <c r="P151" s="41"/>
    </row>
    <row r="152" spans="1:16" x14ac:dyDescent="0.25">
      <c r="A152" s="41"/>
      <c r="N152" s="41"/>
      <c r="O152" s="41"/>
      <c r="P152" s="41"/>
    </row>
    <row r="153" spans="1:16" x14ac:dyDescent="0.25">
      <c r="A153" s="41"/>
      <c r="N153" s="41"/>
      <c r="O153" s="41"/>
      <c r="P153" s="41"/>
    </row>
    <row r="154" spans="1:16" x14ac:dyDescent="0.25">
      <c r="A154" s="41"/>
      <c r="N154" s="41"/>
      <c r="O154" s="41"/>
      <c r="P154" s="41"/>
    </row>
    <row r="155" spans="1:16" x14ac:dyDescent="0.25">
      <c r="A155" s="41"/>
      <c r="N155" s="41"/>
      <c r="O155" s="41"/>
      <c r="P155" s="41"/>
    </row>
    <row r="156" spans="1:16" x14ac:dyDescent="0.25">
      <c r="A156" s="41"/>
      <c r="N156" s="41"/>
      <c r="O156" s="41"/>
      <c r="P156" s="41"/>
    </row>
    <row r="157" spans="1:16" x14ac:dyDescent="0.25">
      <c r="A157" s="41"/>
      <c r="N157" s="41"/>
      <c r="O157" s="41"/>
      <c r="P157" s="41"/>
    </row>
    <row r="158" spans="1:16" x14ac:dyDescent="0.25">
      <c r="A158" s="41"/>
      <c r="N158" s="41"/>
      <c r="O158" s="41"/>
      <c r="P158" s="41"/>
    </row>
    <row r="159" spans="1:16" x14ac:dyDescent="0.25">
      <c r="A159" s="41"/>
      <c r="N159" s="41"/>
      <c r="O159" s="41"/>
      <c r="P159" s="41"/>
    </row>
    <row r="160" spans="1:16" x14ac:dyDescent="0.25">
      <c r="A160" s="41"/>
      <c r="N160" s="41"/>
      <c r="O160" s="41"/>
      <c r="P160" s="41"/>
    </row>
    <row r="161" spans="1:16" x14ac:dyDescent="0.25">
      <c r="A161" s="41"/>
      <c r="N161" s="41"/>
      <c r="O161" s="41"/>
      <c r="P161" s="41"/>
    </row>
    <row r="162" spans="1:16" x14ac:dyDescent="0.25">
      <c r="A162" s="41"/>
      <c r="N162" s="41"/>
      <c r="O162" s="41"/>
      <c r="P162" s="41"/>
    </row>
    <row r="163" spans="1:16" x14ac:dyDescent="0.25">
      <c r="A163" s="41"/>
      <c r="N163" s="41"/>
      <c r="O163" s="41"/>
      <c r="P163" s="41"/>
    </row>
    <row r="164" spans="1:16" x14ac:dyDescent="0.25">
      <c r="A164" s="41"/>
      <c r="N164" s="41"/>
      <c r="O164" s="41"/>
      <c r="P164" s="41"/>
    </row>
    <row r="165" spans="1:16" x14ac:dyDescent="0.25">
      <c r="A165" s="41"/>
      <c r="N165" s="41"/>
      <c r="O165" s="41"/>
      <c r="P165" s="41"/>
    </row>
    <row r="166" spans="1:16" x14ac:dyDescent="0.25">
      <c r="A166" s="41"/>
      <c r="N166" s="41"/>
      <c r="O166" s="41"/>
      <c r="P166" s="41"/>
    </row>
    <row r="167" spans="1:16" x14ac:dyDescent="0.25">
      <c r="A167" s="41"/>
      <c r="N167" s="41"/>
      <c r="O167" s="41"/>
      <c r="P167" s="41"/>
    </row>
    <row r="168" spans="1:16" x14ac:dyDescent="0.25">
      <c r="A168" s="41"/>
      <c r="N168" s="41"/>
      <c r="O168" s="41"/>
      <c r="P168" s="41"/>
    </row>
    <row r="169" spans="1:16" x14ac:dyDescent="0.25">
      <c r="A169" s="41"/>
      <c r="N169" s="41"/>
      <c r="O169" s="41"/>
      <c r="P169" s="41"/>
    </row>
    <row r="170" spans="1:16" x14ac:dyDescent="0.25">
      <c r="A170" s="41"/>
      <c r="N170" s="41"/>
      <c r="O170" s="41"/>
      <c r="P170" s="41"/>
    </row>
    <row r="171" spans="1:16" x14ac:dyDescent="0.25">
      <c r="A171" s="41"/>
      <c r="N171" s="41"/>
      <c r="O171" s="41"/>
      <c r="P171" s="41"/>
    </row>
    <row r="172" spans="1:16" x14ac:dyDescent="0.25">
      <c r="A172" s="41"/>
      <c r="N172" s="41"/>
      <c r="O172" s="41"/>
      <c r="P172" s="41"/>
    </row>
    <row r="173" spans="1:16" x14ac:dyDescent="0.25">
      <c r="A173" s="41"/>
      <c r="N173" s="41"/>
      <c r="O173" s="41"/>
      <c r="P173" s="41"/>
    </row>
    <row r="174" spans="1:16" x14ac:dyDescent="0.25">
      <c r="A174" s="41"/>
      <c r="N174" s="41"/>
      <c r="O174" s="41"/>
      <c r="P174" s="41"/>
    </row>
    <row r="175" spans="1:16" x14ac:dyDescent="0.25">
      <c r="A175" s="41"/>
      <c r="N175" s="41"/>
      <c r="O175" s="41"/>
      <c r="P175" s="41"/>
    </row>
    <row r="176" spans="1:16" x14ac:dyDescent="0.25">
      <c r="A176" s="41"/>
      <c r="N176" s="41"/>
      <c r="O176" s="41"/>
      <c r="P176" s="41"/>
    </row>
    <row r="177" spans="1:16" x14ac:dyDescent="0.25">
      <c r="A177" s="41"/>
      <c r="N177" s="41"/>
      <c r="O177" s="41"/>
      <c r="P177" s="41"/>
    </row>
    <row r="178" spans="1:16" x14ac:dyDescent="0.25">
      <c r="A178" s="41"/>
      <c r="N178" s="41"/>
      <c r="O178" s="41"/>
      <c r="P178" s="41"/>
    </row>
    <row r="179" spans="1:16" x14ac:dyDescent="0.25">
      <c r="A179" s="41"/>
      <c r="N179" s="41"/>
      <c r="O179" s="41"/>
      <c r="P179" s="41"/>
    </row>
    <row r="180" spans="1:16" x14ac:dyDescent="0.25">
      <c r="A180" s="41"/>
      <c r="N180" s="41"/>
      <c r="O180" s="41"/>
      <c r="P180" s="41"/>
    </row>
    <row r="181" spans="1:16" x14ac:dyDescent="0.25">
      <c r="A181" s="41"/>
      <c r="N181" s="41"/>
      <c r="O181" s="41"/>
      <c r="P181" s="41"/>
    </row>
    <row r="182" spans="1:16" x14ac:dyDescent="0.25">
      <c r="A182" s="41"/>
      <c r="N182" s="41"/>
      <c r="O182" s="41"/>
      <c r="P182" s="41"/>
    </row>
    <row r="183" spans="1:16" x14ac:dyDescent="0.25">
      <c r="A183" s="41"/>
      <c r="N183" s="41"/>
      <c r="O183" s="41"/>
      <c r="P183" s="41"/>
    </row>
    <row r="184" spans="1:16" x14ac:dyDescent="0.25">
      <c r="A184" s="41"/>
      <c r="N184" s="41"/>
      <c r="O184" s="41"/>
      <c r="P184" s="41"/>
    </row>
    <row r="185" spans="1:16" x14ac:dyDescent="0.25">
      <c r="A185" s="41"/>
      <c r="N185" s="41"/>
      <c r="O185" s="41"/>
      <c r="P185" s="41"/>
    </row>
    <row r="186" spans="1:16" x14ac:dyDescent="0.25">
      <c r="A186" s="41"/>
      <c r="N186" s="41"/>
      <c r="O186" s="41"/>
      <c r="P186" s="41"/>
    </row>
    <row r="187" spans="1:16" x14ac:dyDescent="0.25">
      <c r="A187" s="41"/>
      <c r="N187" s="41"/>
      <c r="O187" s="41"/>
      <c r="P187" s="41"/>
    </row>
    <row r="188" spans="1:16" x14ac:dyDescent="0.25">
      <c r="A188" s="41"/>
      <c r="N188" s="41"/>
      <c r="O188" s="41"/>
      <c r="P188" s="41"/>
    </row>
    <row r="189" spans="1:16" x14ac:dyDescent="0.25">
      <c r="A189" s="41"/>
      <c r="N189" s="41"/>
      <c r="O189" s="41"/>
      <c r="P189" s="41"/>
    </row>
    <row r="190" spans="1:16" x14ac:dyDescent="0.25">
      <c r="A190" s="41"/>
      <c r="N190" s="41"/>
      <c r="O190" s="41"/>
      <c r="P190" s="41"/>
    </row>
    <row r="191" spans="1:16" x14ac:dyDescent="0.25">
      <c r="A191" s="41"/>
      <c r="N191" s="41"/>
      <c r="O191" s="41"/>
      <c r="P191" s="41"/>
    </row>
    <row r="192" spans="1:16" x14ac:dyDescent="0.25">
      <c r="A192" s="41"/>
      <c r="N192" s="41"/>
      <c r="O192" s="41"/>
      <c r="P192" s="41"/>
    </row>
    <row r="193" spans="1:16" x14ac:dyDescent="0.25">
      <c r="A193" s="41"/>
      <c r="N193" s="41"/>
      <c r="O193" s="41"/>
      <c r="P193" s="41"/>
    </row>
    <row r="194" spans="1:16" x14ac:dyDescent="0.25">
      <c r="A194" s="41"/>
      <c r="N194" s="41"/>
      <c r="O194" s="41"/>
      <c r="P194" s="41"/>
    </row>
    <row r="195" spans="1:16" x14ac:dyDescent="0.25">
      <c r="A195" s="41"/>
      <c r="N195" s="41"/>
      <c r="O195" s="41"/>
      <c r="P195" s="41"/>
    </row>
    <row r="196" spans="1:16" x14ac:dyDescent="0.25">
      <c r="A196" s="41"/>
      <c r="N196" s="41"/>
      <c r="O196" s="41"/>
      <c r="P196" s="41"/>
    </row>
    <row r="197" spans="1:16" x14ac:dyDescent="0.25">
      <c r="A197" s="41"/>
      <c r="N197" s="41"/>
      <c r="O197" s="41"/>
      <c r="P197" s="41"/>
    </row>
    <row r="198" spans="1:16" x14ac:dyDescent="0.25">
      <c r="A198" s="41"/>
      <c r="N198" s="41"/>
      <c r="O198" s="41"/>
      <c r="P198" s="41"/>
    </row>
    <row r="199" spans="1:16" x14ac:dyDescent="0.25">
      <c r="A199" s="41"/>
      <c r="N199" s="41"/>
      <c r="O199" s="41"/>
      <c r="P199" s="41"/>
    </row>
    <row r="200" spans="1:16" x14ac:dyDescent="0.25">
      <c r="A200" s="41"/>
      <c r="N200" s="41"/>
      <c r="O200" s="41"/>
      <c r="P200" s="41"/>
    </row>
    <row r="201" spans="1:16" x14ac:dyDescent="0.25">
      <c r="A201" s="41"/>
      <c r="N201" s="41"/>
      <c r="O201" s="41"/>
      <c r="P201" s="41"/>
    </row>
    <row r="202" spans="1:16" x14ac:dyDescent="0.25">
      <c r="A202" s="41"/>
      <c r="N202" s="41"/>
      <c r="O202" s="41"/>
      <c r="P202" s="41"/>
    </row>
    <row r="203" spans="1:16" x14ac:dyDescent="0.25">
      <c r="A203" s="41"/>
      <c r="N203" s="41"/>
      <c r="O203" s="41"/>
      <c r="P203" s="41"/>
    </row>
    <row r="204" spans="1:16" x14ac:dyDescent="0.25">
      <c r="A204" s="41"/>
      <c r="N204" s="41"/>
      <c r="O204" s="41"/>
      <c r="P204" s="41"/>
    </row>
    <row r="205" spans="1:16" x14ac:dyDescent="0.25">
      <c r="A205" s="41"/>
      <c r="N205" s="41"/>
      <c r="O205" s="41"/>
      <c r="P205" s="41"/>
    </row>
    <row r="206" spans="1:16" x14ac:dyDescent="0.25">
      <c r="A206" s="41"/>
      <c r="N206" s="41"/>
      <c r="O206" s="41"/>
      <c r="P206" s="41"/>
    </row>
    <row r="207" spans="1:16" x14ac:dyDescent="0.25">
      <c r="A207" s="41"/>
      <c r="N207" s="41"/>
      <c r="O207" s="41"/>
      <c r="P207" s="41"/>
    </row>
    <row r="208" spans="1:16" x14ac:dyDescent="0.25">
      <c r="A208" s="41"/>
      <c r="N208" s="41"/>
      <c r="O208" s="41"/>
      <c r="P208" s="41"/>
    </row>
    <row r="209" spans="1:16" x14ac:dyDescent="0.25">
      <c r="A209" s="41"/>
      <c r="N209" s="41"/>
      <c r="O209" s="41"/>
      <c r="P209" s="41"/>
    </row>
    <row r="210" spans="1:16" x14ac:dyDescent="0.25">
      <c r="A210" s="41"/>
      <c r="N210" s="41"/>
      <c r="O210" s="41"/>
      <c r="P210" s="41"/>
    </row>
    <row r="211" spans="1:16" x14ac:dyDescent="0.25">
      <c r="A211" s="41"/>
      <c r="N211" s="41"/>
      <c r="O211" s="41"/>
      <c r="P211" s="41"/>
    </row>
    <row r="212" spans="1:16" x14ac:dyDescent="0.25">
      <c r="A212" s="41"/>
      <c r="N212" s="41"/>
      <c r="O212" s="41"/>
      <c r="P212" s="41"/>
    </row>
    <row r="213" spans="1:16" x14ac:dyDescent="0.25">
      <c r="A213" s="41"/>
      <c r="N213" s="41"/>
      <c r="O213" s="41"/>
      <c r="P213" s="41"/>
    </row>
    <row r="214" spans="1:16" x14ac:dyDescent="0.25">
      <c r="A214" s="41"/>
      <c r="N214" s="41"/>
      <c r="O214" s="41"/>
      <c r="P214" s="41"/>
    </row>
    <row r="215" spans="1:16" x14ac:dyDescent="0.25">
      <c r="A215" s="41"/>
      <c r="N215" s="41"/>
      <c r="O215" s="41"/>
      <c r="P215" s="41"/>
    </row>
    <row r="216" spans="1:16" x14ac:dyDescent="0.25">
      <c r="A216" s="41"/>
      <c r="N216" s="41"/>
      <c r="O216" s="41"/>
      <c r="P216" s="41"/>
    </row>
    <row r="217" spans="1:16" x14ac:dyDescent="0.25">
      <c r="A217" s="41"/>
      <c r="N217" s="41"/>
      <c r="O217" s="41"/>
      <c r="P217" s="41"/>
    </row>
    <row r="218" spans="1:16" x14ac:dyDescent="0.25">
      <c r="A218" s="41"/>
      <c r="N218" s="41"/>
      <c r="O218" s="41"/>
      <c r="P218" s="41"/>
    </row>
    <row r="219" spans="1:16" x14ac:dyDescent="0.25">
      <c r="A219" s="41"/>
      <c r="N219" s="41"/>
      <c r="O219" s="41"/>
      <c r="P219" s="41"/>
    </row>
    <row r="220" spans="1:16" x14ac:dyDescent="0.25">
      <c r="N220" s="41"/>
      <c r="O220" s="41"/>
      <c r="P220" s="41"/>
    </row>
    <row r="221" spans="1:16" x14ac:dyDescent="0.25">
      <c r="N221" s="41"/>
      <c r="O221" s="41"/>
      <c r="P221" s="41"/>
    </row>
    <row r="222" spans="1:16" x14ac:dyDescent="0.25">
      <c r="N222" s="41"/>
      <c r="O222" s="41"/>
      <c r="P222" s="41"/>
    </row>
    <row r="223" spans="1:16" x14ac:dyDescent="0.25">
      <c r="N223" s="41"/>
      <c r="O223" s="41"/>
      <c r="P223" s="41"/>
    </row>
    <row r="224" spans="1:16" x14ac:dyDescent="0.25">
      <c r="N224" s="41"/>
      <c r="O224" s="41"/>
      <c r="P224" s="41"/>
    </row>
    <row r="225" spans="14:16" x14ac:dyDescent="0.25">
      <c r="N225" s="41"/>
      <c r="O225" s="41"/>
      <c r="P225" s="4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2448C-873B-40E0-9B68-07C47B3D39C5}">
  <dimension ref="A1"/>
  <sheetViews>
    <sheetView tabSelected="1"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Figure 4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Henrike Scholz</dc:creator>
  <cp:lastModifiedBy>Henrike Scholz</cp:lastModifiedBy>
  <dcterms:created xsi:type="dcterms:W3CDTF">2024-03-25T14:14:11Z</dcterms:created>
  <dcterms:modified xsi:type="dcterms:W3CDTF">2024-03-25T14:15:58Z</dcterms:modified>
</cp:coreProperties>
</file>