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rike Scholz\Desktop\Supplemt tables\"/>
    </mc:Choice>
  </mc:AlternateContent>
  <xr:revisionPtr revIDLastSave="0" documentId="13_ncr:1_{E9C6410C-047F-4E41-B820-36EB8D27992B}" xr6:coauthVersionLast="36" xr6:coauthVersionMax="36" xr10:uidLastSave="{00000000-0000-0000-0000-000000000000}"/>
  <bookViews>
    <workbookView xWindow="0" yWindow="0" windowWidth="28740" windowHeight="12045" activeTab="4" xr2:uid="{CDE2EB25-4AF0-43C7-A9E1-5B3A337AB911}"/>
  </bookViews>
  <sheets>
    <sheet name="Figure 5" sheetId="1" r:id="rId1"/>
    <sheet name="Figure 5 sensory acuity" sheetId="2" r:id="rId2"/>
    <sheet name="Figure 5- figure suppl.3" sheetId="3" r:id="rId3"/>
    <sheet name="Figure 5- Figure suppl. 4" sheetId="4" r:id="rId4"/>
    <sheet name="sensory acuity Figure suppl.4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5" i="4" l="1"/>
  <c r="L124" i="4"/>
  <c r="L123" i="4"/>
  <c r="L103" i="4"/>
  <c r="L104" i="4" s="1"/>
  <c r="L102" i="4"/>
  <c r="L82" i="4"/>
  <c r="L83" i="4" s="1"/>
  <c r="L81" i="4"/>
  <c r="L53" i="4"/>
  <c r="H53" i="4"/>
  <c r="D53" i="4"/>
  <c r="L52" i="4"/>
  <c r="H52" i="4"/>
  <c r="D52" i="4"/>
  <c r="L51" i="4"/>
  <c r="H51" i="4"/>
  <c r="D51" i="4"/>
  <c r="L50" i="4"/>
  <c r="H50" i="4"/>
  <c r="D50" i="4"/>
  <c r="L49" i="4"/>
  <c r="H49" i="4"/>
  <c r="D49" i="4"/>
  <c r="L48" i="4"/>
  <c r="H48" i="4"/>
  <c r="D48" i="4"/>
  <c r="L47" i="4"/>
  <c r="L54" i="4" s="1"/>
  <c r="H47" i="4"/>
  <c r="D47" i="4"/>
  <c r="L46" i="4"/>
  <c r="H46" i="4"/>
  <c r="D46" i="4"/>
  <c r="L45" i="4"/>
  <c r="H45" i="4"/>
  <c r="D45" i="4"/>
  <c r="L44" i="4"/>
  <c r="H44" i="4"/>
  <c r="D44" i="4"/>
  <c r="L36" i="4"/>
  <c r="H36" i="4"/>
  <c r="D36" i="4"/>
  <c r="L35" i="4"/>
  <c r="H35" i="4"/>
  <c r="D35" i="4"/>
  <c r="L34" i="4"/>
  <c r="H34" i="4"/>
  <c r="D34" i="4"/>
  <c r="L33" i="4"/>
  <c r="H33" i="4"/>
  <c r="D33" i="4"/>
  <c r="L32" i="4"/>
  <c r="H32" i="4"/>
  <c r="D32" i="4"/>
  <c r="L31" i="4"/>
  <c r="H31" i="4"/>
  <c r="D31" i="4"/>
  <c r="L30" i="4"/>
  <c r="L38" i="4" s="1"/>
  <c r="L39" i="4" s="1"/>
  <c r="H30" i="4"/>
  <c r="D30" i="4"/>
  <c r="L29" i="4"/>
  <c r="H29" i="4"/>
  <c r="D29" i="4"/>
  <c r="L28" i="4"/>
  <c r="H28" i="4"/>
  <c r="D28" i="4"/>
  <c r="L27" i="4"/>
  <c r="H27" i="4"/>
  <c r="D27" i="4"/>
  <c r="L19" i="4"/>
  <c r="H19" i="4"/>
  <c r="D19" i="4"/>
  <c r="L18" i="4"/>
  <c r="H18" i="4"/>
  <c r="D18" i="4"/>
  <c r="L17" i="4"/>
  <c r="H17" i="4"/>
  <c r="D17" i="4"/>
  <c r="L16" i="4"/>
  <c r="H16" i="4"/>
  <c r="D16" i="4"/>
  <c r="L15" i="4"/>
  <c r="H15" i="4"/>
  <c r="D15" i="4"/>
  <c r="L14" i="4"/>
  <c r="L21" i="4" s="1"/>
  <c r="L22" i="4" s="1"/>
  <c r="H14" i="4"/>
  <c r="D14" i="4"/>
  <c r="L13" i="4"/>
  <c r="H13" i="4"/>
  <c r="D13" i="4"/>
  <c r="L12" i="4"/>
  <c r="H12" i="4"/>
  <c r="D12" i="4"/>
  <c r="L11" i="4"/>
  <c r="H11" i="4"/>
  <c r="D11" i="4"/>
  <c r="L10" i="4"/>
  <c r="H10" i="4"/>
  <c r="D10" i="4"/>
  <c r="J85" i="3"/>
  <c r="J86" i="3" s="1"/>
  <c r="J87" i="3" s="1"/>
  <c r="I85" i="3"/>
  <c r="I86" i="3" s="1"/>
  <c r="I87" i="3" s="1"/>
  <c r="J77" i="3"/>
  <c r="J78" i="3" s="1"/>
  <c r="J79" i="3" s="1"/>
  <c r="I77" i="3"/>
  <c r="I78" i="3" s="1"/>
  <c r="I79" i="3" s="1"/>
  <c r="J69" i="3"/>
  <c r="J70" i="3" s="1"/>
  <c r="J71" i="3" s="1"/>
  <c r="I69" i="3"/>
  <c r="I70" i="3" s="1"/>
  <c r="I71" i="3" s="1"/>
  <c r="I59" i="3"/>
  <c r="I60" i="3" s="1"/>
  <c r="I61" i="3" s="1"/>
  <c r="Y58" i="3"/>
  <c r="X58" i="3"/>
  <c r="W58" i="3"/>
  <c r="J58" i="3"/>
  <c r="Y57" i="3"/>
  <c r="X57" i="3"/>
  <c r="W57" i="3"/>
  <c r="J57" i="3"/>
  <c r="J56" i="3"/>
  <c r="J55" i="3"/>
  <c r="J54" i="3"/>
  <c r="J53" i="3"/>
  <c r="O50" i="3"/>
  <c r="O51" i="3" s="1"/>
  <c r="O52" i="3" s="1"/>
  <c r="N50" i="3"/>
  <c r="N51" i="3" s="1"/>
  <c r="N52" i="3" s="1"/>
  <c r="D50" i="3"/>
  <c r="D51" i="3" s="1"/>
  <c r="D52" i="3" s="1"/>
  <c r="C50" i="3"/>
  <c r="C51" i="3" s="1"/>
  <c r="C52" i="3" s="1"/>
  <c r="I48" i="3"/>
  <c r="I49" i="3" s="1"/>
  <c r="I50" i="3" s="1"/>
  <c r="J47" i="3"/>
  <c r="J46" i="3"/>
  <c r="J45" i="3"/>
  <c r="J44" i="3"/>
  <c r="O43" i="3"/>
  <c r="O44" i="3" s="1"/>
  <c r="N43" i="3"/>
  <c r="N44" i="3" s="1"/>
  <c r="J43" i="3"/>
  <c r="O42" i="3"/>
  <c r="N42" i="3"/>
  <c r="J42" i="3"/>
  <c r="D42" i="3"/>
  <c r="D43" i="3" s="1"/>
  <c r="D44" i="3" s="1"/>
  <c r="C42" i="3"/>
  <c r="C43" i="3" s="1"/>
  <c r="C44" i="3" s="1"/>
  <c r="I37" i="3"/>
  <c r="I38" i="3" s="1"/>
  <c r="I39" i="3" s="1"/>
  <c r="J36" i="3"/>
  <c r="J35" i="3"/>
  <c r="O34" i="3"/>
  <c r="O35" i="3" s="1"/>
  <c r="O36" i="3" s="1"/>
  <c r="N34" i="3"/>
  <c r="N35" i="3" s="1"/>
  <c r="N36" i="3" s="1"/>
  <c r="J34" i="3"/>
  <c r="D34" i="3"/>
  <c r="D35" i="3" s="1"/>
  <c r="D36" i="3" s="1"/>
  <c r="C34" i="3"/>
  <c r="C35" i="3" s="1"/>
  <c r="C36" i="3" s="1"/>
  <c r="J33" i="3"/>
  <c r="J32" i="3"/>
  <c r="J31" i="3"/>
  <c r="J37" i="3" s="1"/>
  <c r="T24" i="3"/>
  <c r="T25" i="3" s="1"/>
  <c r="T26" i="3" s="1"/>
  <c r="S24" i="3"/>
  <c r="S25" i="3" s="1"/>
  <c r="S26" i="3" s="1"/>
  <c r="O24" i="3"/>
  <c r="O25" i="3" s="1"/>
  <c r="O26" i="3" s="1"/>
  <c r="N24" i="3"/>
  <c r="N25" i="3" s="1"/>
  <c r="N26" i="3" s="1"/>
  <c r="J24" i="3"/>
  <c r="J25" i="3" s="1"/>
  <c r="J26" i="3" s="1"/>
  <c r="I24" i="3"/>
  <c r="I25" i="3" s="1"/>
  <c r="I26" i="3" s="1"/>
  <c r="D24" i="3"/>
  <c r="D25" i="3" s="1"/>
  <c r="D26" i="3" s="1"/>
  <c r="C24" i="3"/>
  <c r="C25" i="3" s="1"/>
  <c r="C26" i="3" s="1"/>
  <c r="T16" i="3"/>
  <c r="T17" i="3" s="1"/>
  <c r="T18" i="3" s="1"/>
  <c r="S16" i="3"/>
  <c r="S17" i="3" s="1"/>
  <c r="S18" i="3" s="1"/>
  <c r="O16" i="3"/>
  <c r="O17" i="3" s="1"/>
  <c r="O18" i="3" s="1"/>
  <c r="N16" i="3"/>
  <c r="N17" i="3" s="1"/>
  <c r="N18" i="3" s="1"/>
  <c r="J16" i="3"/>
  <c r="J17" i="3" s="1"/>
  <c r="J18" i="3" s="1"/>
  <c r="I16" i="3"/>
  <c r="I17" i="3" s="1"/>
  <c r="I18" i="3" s="1"/>
  <c r="D16" i="3"/>
  <c r="D17" i="3" s="1"/>
  <c r="D18" i="3" s="1"/>
  <c r="C16" i="3"/>
  <c r="C17" i="3" s="1"/>
  <c r="C18" i="3" s="1"/>
  <c r="T9" i="3"/>
  <c r="T10" i="3" s="1"/>
  <c r="S9" i="3"/>
  <c r="S10" i="3" s="1"/>
  <c r="O9" i="3"/>
  <c r="O10" i="3" s="1"/>
  <c r="N9" i="3"/>
  <c r="N10" i="3" s="1"/>
  <c r="J9" i="3"/>
  <c r="J10" i="3" s="1"/>
  <c r="I9" i="3"/>
  <c r="I10" i="3" s="1"/>
  <c r="D9" i="3"/>
  <c r="D10" i="3" s="1"/>
  <c r="C9" i="3"/>
  <c r="C10" i="3" s="1"/>
  <c r="T8" i="3"/>
  <c r="S8" i="3"/>
  <c r="O8" i="3"/>
  <c r="N8" i="3"/>
  <c r="J8" i="3"/>
  <c r="I8" i="3"/>
  <c r="D8" i="3"/>
  <c r="C8" i="3"/>
  <c r="U148" i="1"/>
  <c r="Q148" i="1"/>
  <c r="W148" i="1" s="1"/>
  <c r="I148" i="1"/>
  <c r="E148" i="1"/>
  <c r="K148" i="1" s="1"/>
  <c r="U147" i="1"/>
  <c r="Q147" i="1"/>
  <c r="W147" i="1" s="1"/>
  <c r="I147" i="1"/>
  <c r="E147" i="1"/>
  <c r="K147" i="1" s="1"/>
  <c r="U146" i="1"/>
  <c r="Q146" i="1"/>
  <c r="W146" i="1" s="1"/>
  <c r="I146" i="1"/>
  <c r="E146" i="1"/>
  <c r="K146" i="1" s="1"/>
  <c r="U145" i="1"/>
  <c r="W145" i="1" s="1"/>
  <c r="Q145" i="1"/>
  <c r="I145" i="1"/>
  <c r="K145" i="1" s="1"/>
  <c r="E145" i="1"/>
  <c r="U144" i="1"/>
  <c r="Q144" i="1"/>
  <c r="W144" i="1" s="1"/>
  <c r="I144" i="1"/>
  <c r="E144" i="1"/>
  <c r="K144" i="1" s="1"/>
  <c r="U143" i="1"/>
  <c r="W143" i="1" s="1"/>
  <c r="Q143" i="1"/>
  <c r="I143" i="1"/>
  <c r="E143" i="1"/>
  <c r="K143" i="1" s="1"/>
  <c r="U142" i="1"/>
  <c r="Q142" i="1"/>
  <c r="W142" i="1" s="1"/>
  <c r="I142" i="1"/>
  <c r="E142" i="1"/>
  <c r="K142" i="1" s="1"/>
  <c r="U141" i="1"/>
  <c r="Q141" i="1"/>
  <c r="W141" i="1" s="1"/>
  <c r="I141" i="1"/>
  <c r="E141" i="1"/>
  <c r="K141" i="1" s="1"/>
  <c r="U140" i="1"/>
  <c r="Q140" i="1"/>
  <c r="W140" i="1" s="1"/>
  <c r="I140" i="1"/>
  <c r="E140" i="1"/>
  <c r="K140" i="1" s="1"/>
  <c r="W139" i="1"/>
  <c r="U139" i="1"/>
  <c r="Q139" i="1"/>
  <c r="I139" i="1"/>
  <c r="E139" i="1"/>
  <c r="K139" i="1" s="1"/>
  <c r="U138" i="1"/>
  <c r="Q138" i="1"/>
  <c r="W138" i="1" s="1"/>
  <c r="K138" i="1"/>
  <c r="I138" i="1"/>
  <c r="E138" i="1"/>
  <c r="I133" i="1"/>
  <c r="E133" i="1"/>
  <c r="K133" i="1" s="1"/>
  <c r="U132" i="1"/>
  <c r="Q132" i="1"/>
  <c r="W132" i="1" s="1"/>
  <c r="I132" i="1"/>
  <c r="E132" i="1"/>
  <c r="K132" i="1" s="1"/>
  <c r="U131" i="1"/>
  <c r="Q131" i="1"/>
  <c r="W131" i="1" s="1"/>
  <c r="I131" i="1"/>
  <c r="E131" i="1"/>
  <c r="K131" i="1" s="1"/>
  <c r="U130" i="1"/>
  <c r="Q130" i="1"/>
  <c r="W130" i="1" s="1"/>
  <c r="I130" i="1"/>
  <c r="E130" i="1"/>
  <c r="K130" i="1" s="1"/>
  <c r="U129" i="1"/>
  <c r="Q129" i="1"/>
  <c r="W129" i="1" s="1"/>
  <c r="I129" i="1"/>
  <c r="E129" i="1"/>
  <c r="K129" i="1" s="1"/>
  <c r="U128" i="1"/>
  <c r="Q128" i="1"/>
  <c r="W128" i="1" s="1"/>
  <c r="I128" i="1"/>
  <c r="E128" i="1"/>
  <c r="K128" i="1" s="1"/>
  <c r="U127" i="1"/>
  <c r="Q127" i="1"/>
  <c r="W127" i="1" s="1"/>
  <c r="I127" i="1"/>
  <c r="E127" i="1"/>
  <c r="K127" i="1" s="1"/>
  <c r="U126" i="1"/>
  <c r="Q126" i="1"/>
  <c r="W126" i="1" s="1"/>
  <c r="I126" i="1"/>
  <c r="E126" i="1"/>
  <c r="K126" i="1" s="1"/>
  <c r="U125" i="1"/>
  <c r="Q125" i="1"/>
  <c r="W125" i="1" s="1"/>
  <c r="I125" i="1"/>
  <c r="E125" i="1"/>
  <c r="K125" i="1" s="1"/>
  <c r="W124" i="1"/>
  <c r="U124" i="1"/>
  <c r="Q124" i="1"/>
  <c r="I124" i="1"/>
  <c r="E124" i="1"/>
  <c r="K124" i="1" s="1"/>
  <c r="U123" i="1"/>
  <c r="Q123" i="1"/>
  <c r="W123" i="1" s="1"/>
  <c r="I123" i="1"/>
  <c r="K123" i="1" s="1"/>
  <c r="E123" i="1"/>
  <c r="U122" i="1"/>
  <c r="Q122" i="1"/>
  <c r="W122" i="1" s="1"/>
  <c r="I122" i="1"/>
  <c r="E122" i="1"/>
  <c r="K122" i="1" s="1"/>
  <c r="I116" i="1"/>
  <c r="E116" i="1"/>
  <c r="K116" i="1" s="1"/>
  <c r="U115" i="1"/>
  <c r="Q115" i="1"/>
  <c r="W115" i="1" s="1"/>
  <c r="I115" i="1"/>
  <c r="E115" i="1"/>
  <c r="K115" i="1" s="1"/>
  <c r="U114" i="1"/>
  <c r="Q114" i="1"/>
  <c r="W114" i="1" s="1"/>
  <c r="I114" i="1"/>
  <c r="E114" i="1"/>
  <c r="K114" i="1" s="1"/>
  <c r="W113" i="1"/>
  <c r="U113" i="1"/>
  <c r="Q113" i="1"/>
  <c r="I113" i="1"/>
  <c r="E113" i="1"/>
  <c r="K113" i="1" s="1"/>
  <c r="U112" i="1"/>
  <c r="Q112" i="1"/>
  <c r="W112" i="1" s="1"/>
  <c r="K112" i="1"/>
  <c r="I112" i="1"/>
  <c r="E112" i="1"/>
  <c r="U111" i="1"/>
  <c r="Q111" i="1"/>
  <c r="W111" i="1" s="1"/>
  <c r="I111" i="1"/>
  <c r="E111" i="1"/>
  <c r="K111" i="1" s="1"/>
  <c r="U110" i="1"/>
  <c r="Q110" i="1"/>
  <c r="W110" i="1" s="1"/>
  <c r="I110" i="1"/>
  <c r="E110" i="1"/>
  <c r="K110" i="1" s="1"/>
  <c r="U109" i="1"/>
  <c r="Q109" i="1"/>
  <c r="W109" i="1" s="1"/>
  <c r="I109" i="1"/>
  <c r="E109" i="1"/>
  <c r="K109" i="1" s="1"/>
  <c r="U108" i="1"/>
  <c r="Q108" i="1"/>
  <c r="W108" i="1" s="1"/>
  <c r="I108" i="1"/>
  <c r="E108" i="1"/>
  <c r="K108" i="1" s="1"/>
  <c r="U107" i="1"/>
  <c r="Q107" i="1"/>
  <c r="W107" i="1" s="1"/>
  <c r="I107" i="1"/>
  <c r="E107" i="1"/>
  <c r="K107" i="1" s="1"/>
  <c r="U106" i="1"/>
  <c r="Q106" i="1"/>
  <c r="W106" i="1" s="1"/>
  <c r="I106" i="1"/>
  <c r="E106" i="1"/>
  <c r="K106" i="1" s="1"/>
  <c r="U105" i="1"/>
  <c r="Q105" i="1"/>
  <c r="W105" i="1" s="1"/>
  <c r="I105" i="1"/>
  <c r="E105" i="1"/>
  <c r="K105" i="1" s="1"/>
  <c r="U95" i="1"/>
  <c r="Q95" i="1"/>
  <c r="W95" i="1" s="1"/>
  <c r="I95" i="1"/>
  <c r="E95" i="1"/>
  <c r="K95" i="1" s="1"/>
  <c r="U94" i="1"/>
  <c r="Q94" i="1"/>
  <c r="W94" i="1" s="1"/>
  <c r="I94" i="1"/>
  <c r="K94" i="1" s="1"/>
  <c r="E94" i="1"/>
  <c r="U93" i="1"/>
  <c r="Q93" i="1"/>
  <c r="W93" i="1" s="1"/>
  <c r="I93" i="1"/>
  <c r="E93" i="1"/>
  <c r="K93" i="1" s="1"/>
  <c r="U92" i="1"/>
  <c r="W92" i="1" s="1"/>
  <c r="Q92" i="1"/>
  <c r="I92" i="1"/>
  <c r="E92" i="1"/>
  <c r="K92" i="1" s="1"/>
  <c r="U91" i="1"/>
  <c r="Q91" i="1"/>
  <c r="W91" i="1" s="1"/>
  <c r="I91" i="1"/>
  <c r="E91" i="1"/>
  <c r="K91" i="1" s="1"/>
  <c r="U90" i="1"/>
  <c r="Q90" i="1"/>
  <c r="W90" i="1" s="1"/>
  <c r="I90" i="1"/>
  <c r="E90" i="1"/>
  <c r="K90" i="1" s="1"/>
  <c r="U89" i="1"/>
  <c r="Q89" i="1"/>
  <c r="W89" i="1" s="1"/>
  <c r="I89" i="1"/>
  <c r="E89" i="1"/>
  <c r="K89" i="1" s="1"/>
  <c r="W88" i="1"/>
  <c r="U88" i="1"/>
  <c r="Q88" i="1"/>
  <c r="I88" i="1"/>
  <c r="E88" i="1"/>
  <c r="K88" i="1" s="1"/>
  <c r="U87" i="1"/>
  <c r="Q87" i="1"/>
  <c r="W87" i="1" s="1"/>
  <c r="K87" i="1"/>
  <c r="I87" i="1"/>
  <c r="E87" i="1"/>
  <c r="U86" i="1"/>
  <c r="Q86" i="1"/>
  <c r="W86" i="1" s="1"/>
  <c r="I86" i="1"/>
  <c r="E86" i="1"/>
  <c r="K86" i="1" s="1"/>
  <c r="U85" i="1"/>
  <c r="Q85" i="1"/>
  <c r="W85" i="1" s="1"/>
  <c r="I85" i="1"/>
  <c r="E85" i="1"/>
  <c r="K85" i="1" s="1"/>
  <c r="U84" i="1"/>
  <c r="Q84" i="1"/>
  <c r="W84" i="1" s="1"/>
  <c r="I84" i="1"/>
  <c r="E84" i="1"/>
  <c r="K84" i="1" s="1"/>
  <c r="U83" i="1"/>
  <c r="Q83" i="1"/>
  <c r="W83" i="1" s="1"/>
  <c r="I83" i="1"/>
  <c r="E83" i="1"/>
  <c r="K83" i="1" s="1"/>
  <c r="I77" i="1"/>
  <c r="E77" i="1"/>
  <c r="K77" i="1" s="1"/>
  <c r="I76" i="1"/>
  <c r="E76" i="1"/>
  <c r="K76" i="1" s="1"/>
  <c r="I75" i="1"/>
  <c r="E75" i="1"/>
  <c r="K75" i="1" s="1"/>
  <c r="U74" i="1"/>
  <c r="Q74" i="1"/>
  <c r="W74" i="1" s="1"/>
  <c r="I74" i="1"/>
  <c r="E74" i="1"/>
  <c r="K74" i="1" s="1"/>
  <c r="U73" i="1"/>
  <c r="Q73" i="1"/>
  <c r="W73" i="1" s="1"/>
  <c r="I73" i="1"/>
  <c r="E73" i="1"/>
  <c r="K73" i="1" s="1"/>
  <c r="U72" i="1"/>
  <c r="Q72" i="1"/>
  <c r="W72" i="1" s="1"/>
  <c r="I72" i="1"/>
  <c r="E72" i="1"/>
  <c r="K72" i="1" s="1"/>
  <c r="U71" i="1"/>
  <c r="W71" i="1" s="1"/>
  <c r="Q71" i="1"/>
  <c r="I71" i="1"/>
  <c r="E71" i="1"/>
  <c r="K71" i="1" s="1"/>
  <c r="U70" i="1"/>
  <c r="Q70" i="1"/>
  <c r="W70" i="1" s="1"/>
  <c r="I70" i="1"/>
  <c r="K70" i="1" s="1"/>
  <c r="E70" i="1"/>
  <c r="U69" i="1"/>
  <c r="Q69" i="1"/>
  <c r="W69" i="1" s="1"/>
  <c r="I69" i="1"/>
  <c r="E69" i="1"/>
  <c r="K69" i="1" s="1"/>
  <c r="U68" i="1"/>
  <c r="Q68" i="1"/>
  <c r="W68" i="1" s="1"/>
  <c r="I68" i="1"/>
  <c r="E68" i="1"/>
  <c r="K68" i="1" s="1"/>
  <c r="U67" i="1"/>
  <c r="Q67" i="1"/>
  <c r="W67" i="1" s="1"/>
  <c r="I67" i="1"/>
  <c r="E67" i="1"/>
  <c r="K67" i="1" s="1"/>
  <c r="U66" i="1"/>
  <c r="Q66" i="1"/>
  <c r="W66" i="1" s="1"/>
  <c r="K66" i="1"/>
  <c r="I66" i="1"/>
  <c r="E66" i="1"/>
  <c r="U65" i="1"/>
  <c r="Q65" i="1"/>
  <c r="W65" i="1" s="1"/>
  <c r="I65" i="1"/>
  <c r="E65" i="1"/>
  <c r="K65" i="1" s="1"/>
  <c r="W64" i="1"/>
  <c r="U64" i="1"/>
  <c r="Q64" i="1"/>
  <c r="I64" i="1"/>
  <c r="E64" i="1"/>
  <c r="K64" i="1" s="1"/>
  <c r="U63" i="1"/>
  <c r="Q63" i="1"/>
  <c r="W63" i="1" s="1"/>
  <c r="I63" i="1"/>
  <c r="E63" i="1"/>
  <c r="K63" i="1" s="1"/>
  <c r="U62" i="1"/>
  <c r="Q62" i="1"/>
  <c r="W62" i="1" s="1"/>
  <c r="I62" i="1"/>
  <c r="E62" i="1"/>
  <c r="K62" i="1" s="1"/>
  <c r="U57" i="1"/>
  <c r="Q57" i="1"/>
  <c r="W57" i="1" s="1"/>
  <c r="I57" i="1"/>
  <c r="E57" i="1"/>
  <c r="K57" i="1" s="1"/>
  <c r="U56" i="1"/>
  <c r="Q56" i="1"/>
  <c r="W56" i="1" s="1"/>
  <c r="I56" i="1"/>
  <c r="E56" i="1"/>
  <c r="K56" i="1" s="1"/>
  <c r="U55" i="1"/>
  <c r="Q55" i="1"/>
  <c r="W55" i="1" s="1"/>
  <c r="I55" i="1"/>
  <c r="E55" i="1"/>
  <c r="K55" i="1" s="1"/>
  <c r="U54" i="1"/>
  <c r="Q54" i="1"/>
  <c r="W54" i="1" s="1"/>
  <c r="I54" i="1"/>
  <c r="E54" i="1"/>
  <c r="K54" i="1" s="1"/>
  <c r="U53" i="1"/>
  <c r="Q53" i="1"/>
  <c r="W53" i="1" s="1"/>
  <c r="I53" i="1"/>
  <c r="E53" i="1"/>
  <c r="K53" i="1" s="1"/>
  <c r="U52" i="1"/>
  <c r="Q52" i="1"/>
  <c r="W52" i="1" s="1"/>
  <c r="I52" i="1"/>
  <c r="E52" i="1"/>
  <c r="K52" i="1" s="1"/>
  <c r="U42" i="1"/>
  <c r="W42" i="1" s="1"/>
  <c r="Q42" i="1"/>
  <c r="U41" i="1"/>
  <c r="Q41" i="1"/>
  <c r="W41" i="1" s="1"/>
  <c r="U40" i="1"/>
  <c r="Q40" i="1"/>
  <c r="W40" i="1" s="1"/>
  <c r="U39" i="1"/>
  <c r="W39" i="1" s="1"/>
  <c r="Q39" i="1"/>
  <c r="U38" i="1"/>
  <c r="Q38" i="1"/>
  <c r="W38" i="1" s="1"/>
  <c r="I38" i="1"/>
  <c r="E38" i="1"/>
  <c r="K38" i="1" s="1"/>
  <c r="U37" i="1"/>
  <c r="Q37" i="1"/>
  <c r="W37" i="1" s="1"/>
  <c r="I37" i="1"/>
  <c r="E37" i="1"/>
  <c r="K37" i="1" s="1"/>
  <c r="U36" i="1"/>
  <c r="Q36" i="1"/>
  <c r="W36" i="1" s="1"/>
  <c r="I36" i="1"/>
  <c r="E36" i="1"/>
  <c r="K36" i="1" s="1"/>
  <c r="U35" i="1"/>
  <c r="Q35" i="1"/>
  <c r="W35" i="1" s="1"/>
  <c r="K35" i="1"/>
  <c r="I35" i="1"/>
  <c r="E35" i="1"/>
  <c r="U34" i="1"/>
  <c r="Q34" i="1"/>
  <c r="W34" i="1" s="1"/>
  <c r="I34" i="1"/>
  <c r="E34" i="1"/>
  <c r="K34" i="1" s="1"/>
  <c r="W33" i="1"/>
  <c r="U33" i="1"/>
  <c r="Q33" i="1"/>
  <c r="I33" i="1"/>
  <c r="E33" i="1"/>
  <c r="K33" i="1" s="1"/>
  <c r="I28" i="1"/>
  <c r="E28" i="1"/>
  <c r="K28" i="1" s="1"/>
  <c r="U27" i="1"/>
  <c r="Q27" i="1"/>
  <c r="W27" i="1" s="1"/>
  <c r="I27" i="1"/>
  <c r="E27" i="1"/>
  <c r="K27" i="1" s="1"/>
  <c r="U26" i="1"/>
  <c r="Q26" i="1"/>
  <c r="W26" i="1" s="1"/>
  <c r="I26" i="1"/>
  <c r="E26" i="1"/>
  <c r="K26" i="1" s="1"/>
  <c r="U25" i="1"/>
  <c r="Q25" i="1"/>
  <c r="W25" i="1" s="1"/>
  <c r="I25" i="1"/>
  <c r="E25" i="1"/>
  <c r="K25" i="1" s="1"/>
  <c r="U24" i="1"/>
  <c r="Q24" i="1"/>
  <c r="W24" i="1" s="1"/>
  <c r="I24" i="1"/>
  <c r="E24" i="1"/>
  <c r="K24" i="1" s="1"/>
  <c r="U23" i="1"/>
  <c r="Q23" i="1"/>
  <c r="W23" i="1" s="1"/>
  <c r="I23" i="1"/>
  <c r="E23" i="1"/>
  <c r="K23" i="1" s="1"/>
  <c r="U22" i="1"/>
  <c r="Q22" i="1"/>
  <c r="W22" i="1" s="1"/>
  <c r="I22" i="1"/>
  <c r="E22" i="1"/>
  <c r="K22" i="1" s="1"/>
  <c r="U21" i="1"/>
  <c r="Q21" i="1"/>
  <c r="W21" i="1" s="1"/>
  <c r="I21" i="1"/>
  <c r="E21" i="1"/>
  <c r="K21" i="1" s="1"/>
  <c r="I16" i="1"/>
  <c r="E16" i="1"/>
  <c r="K16" i="1" s="1"/>
  <c r="U15" i="1"/>
  <c r="W15" i="1" s="1"/>
  <c r="Q15" i="1"/>
  <c r="I15" i="1"/>
  <c r="E15" i="1"/>
  <c r="K15" i="1" s="1"/>
  <c r="U14" i="1"/>
  <c r="Q14" i="1"/>
  <c r="W14" i="1" s="1"/>
  <c r="I14" i="1"/>
  <c r="K14" i="1" s="1"/>
  <c r="E14" i="1"/>
  <c r="U13" i="1"/>
  <c r="Q13" i="1"/>
  <c r="W13" i="1" s="1"/>
  <c r="I13" i="1"/>
  <c r="E13" i="1"/>
  <c r="K13" i="1" s="1"/>
  <c r="U12" i="1"/>
  <c r="Q12" i="1"/>
  <c r="W12" i="1" s="1"/>
  <c r="I12" i="1"/>
  <c r="E12" i="1"/>
  <c r="K12" i="1" s="1"/>
  <c r="U11" i="1"/>
  <c r="Q11" i="1"/>
  <c r="W11" i="1" s="1"/>
  <c r="I11" i="1"/>
  <c r="E11" i="1"/>
  <c r="K11" i="1" s="1"/>
  <c r="U10" i="1"/>
  <c r="Q10" i="1"/>
  <c r="W10" i="1" s="1"/>
  <c r="K10" i="1"/>
  <c r="I10" i="1"/>
  <c r="E10" i="1"/>
  <c r="U9" i="1"/>
  <c r="Q9" i="1"/>
  <c r="W9" i="1" s="1"/>
  <c r="I9" i="1"/>
  <c r="E9" i="1"/>
  <c r="K9" i="1" s="1"/>
  <c r="L55" i="4" l="1"/>
  <c r="L56" i="4" s="1"/>
  <c r="L20" i="4"/>
  <c r="L37" i="4"/>
  <c r="J48" i="3"/>
  <c r="J49" i="3" s="1"/>
  <c r="J50" i="3" s="1"/>
  <c r="J38" i="3"/>
  <c r="J39" i="3" s="1"/>
  <c r="J59" i="3"/>
  <c r="J60" i="3" s="1"/>
  <c r="J61" i="3" s="1"/>
</calcChain>
</file>

<file path=xl/sharedStrings.xml><?xml version="1.0" encoding="utf-8"?>
<sst xmlns="http://schemas.openxmlformats.org/spreadsheetml/2006/main" count="1314" uniqueCount="149">
  <si>
    <t>Figure 5 B</t>
  </si>
  <si>
    <t>Training</t>
  </si>
  <si>
    <t>Test</t>
  </si>
  <si>
    <t>STM</t>
  </si>
  <si>
    <t>2 min</t>
  </si>
  <si>
    <t>2 M Sucrose</t>
  </si>
  <si>
    <t>Reinforced</t>
  </si>
  <si>
    <t>Genotype</t>
  </si>
  <si>
    <t xml:space="preserve">Starvation </t>
  </si>
  <si>
    <t>3OCT</t>
  </si>
  <si>
    <t>MCH</t>
  </si>
  <si>
    <t>AI</t>
  </si>
  <si>
    <t>LI</t>
  </si>
  <si>
    <t>mef2-Gal4/+</t>
  </si>
  <si>
    <t>16 h</t>
  </si>
  <si>
    <t>UAS-GlyP-RNAi</t>
  </si>
  <si>
    <t>UAS-GlyS-RNAi</t>
  </si>
  <si>
    <t>mef2-Gal4/UAS-GlyP-RNAi</t>
  </si>
  <si>
    <t>mef2-Gal4/UAS-GlyS-RNAi</t>
  </si>
  <si>
    <t>Figure 5 C</t>
  </si>
  <si>
    <t>FB-Gal4/+</t>
  </si>
  <si>
    <t>FB-Gal4/UAS-GlyP-RNAi</t>
  </si>
  <si>
    <t>FB-Gal4/UAS-GlyS-RNAi</t>
  </si>
  <si>
    <t>Figure 5 D</t>
  </si>
  <si>
    <t>mef2-Gal4; FB-Gal4/+</t>
  </si>
  <si>
    <t>mef2-G4;FB-G4/UAS-GlyP-RNAi</t>
  </si>
  <si>
    <t>mef2-G4;FB-G4/UAS-GlyS-RNAi</t>
  </si>
  <si>
    <t>3-Oct [1:100]</t>
  </si>
  <si>
    <t>MCH [1:80]</t>
  </si>
  <si>
    <t>Balance</t>
  </si>
  <si>
    <t>Sucrose preference 2 M</t>
  </si>
  <si>
    <t>N</t>
  </si>
  <si>
    <r>
      <t>w</t>
    </r>
    <r>
      <rPr>
        <i/>
        <vertAlign val="superscript"/>
        <sz val="14"/>
        <color theme="1"/>
        <rFont val="Arial"/>
        <family val="2"/>
      </rPr>
      <t>1118;</t>
    </r>
    <r>
      <rPr>
        <i/>
        <sz val="14"/>
        <color theme="1"/>
        <rFont val="Arial"/>
        <family val="2"/>
      </rPr>
      <t xml:space="preserve"> mef-G4</t>
    </r>
  </si>
  <si>
    <t xml:space="preserve">-0.46 ± 0.07* </t>
  </si>
  <si>
    <t>-0.40 ± 0.13*</t>
  </si>
  <si>
    <t>0.06 ± 0.05</t>
  </si>
  <si>
    <t>0.28 ± 0.06*</t>
  </si>
  <si>
    <t>6 - 8</t>
  </si>
  <si>
    <r>
      <t>w</t>
    </r>
    <r>
      <rPr>
        <i/>
        <vertAlign val="superscript"/>
        <sz val="14"/>
        <color theme="1"/>
        <rFont val="Arial"/>
        <family val="2"/>
      </rPr>
      <t>1118,</t>
    </r>
    <r>
      <rPr>
        <i/>
        <sz val="14"/>
        <color theme="1"/>
        <rFont val="Arial"/>
        <family val="2"/>
      </rPr>
      <t xml:space="preserve"> UAS-GlyP</t>
    </r>
    <r>
      <rPr>
        <i/>
        <vertAlign val="superscript"/>
        <sz val="14"/>
        <color theme="1"/>
        <rFont val="Arial"/>
        <family val="2"/>
      </rPr>
      <t xml:space="preserve">RNAI </t>
    </r>
  </si>
  <si>
    <t>-0.43 ± 0.04*</t>
  </si>
  <si>
    <t>-0.33 ± 0.08*</t>
  </si>
  <si>
    <t>-0.10 ± 0.06</t>
  </si>
  <si>
    <t>0.46 ± 0.06*</t>
  </si>
  <si>
    <t>8 - 17</t>
  </si>
  <si>
    <r>
      <t>w</t>
    </r>
    <r>
      <rPr>
        <i/>
        <vertAlign val="superscript"/>
        <sz val="14"/>
        <color theme="1"/>
        <rFont val="Arial"/>
        <family val="2"/>
      </rPr>
      <t>1118;</t>
    </r>
    <r>
      <rPr>
        <i/>
        <sz val="14"/>
        <color theme="1"/>
        <rFont val="Arial"/>
        <family val="2"/>
      </rPr>
      <t xml:space="preserve"> mef-G4; UAS-GlyP</t>
    </r>
    <r>
      <rPr>
        <i/>
        <vertAlign val="superscript"/>
        <sz val="14"/>
        <color theme="1"/>
        <rFont val="Arial"/>
        <family val="2"/>
      </rPr>
      <t>RNAI</t>
    </r>
  </si>
  <si>
    <t>-0.25 ± 0.06*</t>
  </si>
  <si>
    <t>-0.28 ± 0.06*</t>
  </si>
  <si>
    <t>-0.01 ± 0.05*</t>
  </si>
  <si>
    <t>0.27 ± 0.07*</t>
  </si>
  <si>
    <t>8 - 9</t>
  </si>
  <si>
    <r>
      <t>w</t>
    </r>
    <r>
      <rPr>
        <i/>
        <vertAlign val="superscript"/>
        <sz val="14"/>
        <color theme="1"/>
        <rFont val="Arial"/>
        <family val="2"/>
      </rPr>
      <t>1118,</t>
    </r>
    <r>
      <rPr>
        <i/>
        <sz val="14"/>
        <color theme="1"/>
        <rFont val="Arial"/>
        <family val="2"/>
      </rPr>
      <t xml:space="preserve"> UAS-GlyS</t>
    </r>
    <r>
      <rPr>
        <i/>
        <vertAlign val="superscript"/>
        <sz val="14"/>
        <color theme="1"/>
        <rFont val="Arial"/>
        <family val="2"/>
      </rPr>
      <t xml:space="preserve">RNAI </t>
    </r>
  </si>
  <si>
    <t>-0.37 ± 0.07*</t>
  </si>
  <si>
    <t>-0.47 ± 0.04*</t>
  </si>
  <si>
    <t>-0.15 ± 0.10</t>
  </si>
  <si>
    <t>0.27 ± 0.06*</t>
  </si>
  <si>
    <t>6 - 10</t>
  </si>
  <si>
    <r>
      <t>w</t>
    </r>
    <r>
      <rPr>
        <i/>
        <vertAlign val="superscript"/>
        <sz val="14"/>
        <color theme="1"/>
        <rFont val="Arial"/>
        <family val="2"/>
      </rPr>
      <t>1118;</t>
    </r>
    <r>
      <rPr>
        <i/>
        <sz val="14"/>
        <color theme="1"/>
        <rFont val="Arial"/>
        <family val="2"/>
      </rPr>
      <t xml:space="preserve"> mef-G4; UAS-GlyS</t>
    </r>
    <r>
      <rPr>
        <i/>
        <vertAlign val="superscript"/>
        <sz val="14"/>
        <color theme="1"/>
        <rFont val="Arial"/>
        <family val="2"/>
      </rPr>
      <t>RNAI</t>
    </r>
  </si>
  <si>
    <t>-0.19 ± 0.04*</t>
  </si>
  <si>
    <t>-0.15 ± 0.04*</t>
  </si>
  <si>
    <t>-0.09 ± 0.08</t>
  </si>
  <si>
    <t>0.25 ± 0.07*</t>
  </si>
  <si>
    <r>
      <rPr>
        <i/>
        <sz val="14"/>
        <color theme="1"/>
        <rFont val="Arial"/>
        <family val="2"/>
      </rPr>
      <t xml:space="preserve">P* </t>
    </r>
    <r>
      <rPr>
        <sz val="14"/>
        <color theme="1"/>
        <rFont val="Arial"/>
        <family val="2"/>
      </rPr>
      <t>&lt; 0.05</t>
    </r>
  </si>
  <si>
    <r>
      <t>w</t>
    </r>
    <r>
      <rPr>
        <i/>
        <vertAlign val="superscript"/>
        <sz val="14"/>
        <color theme="1"/>
        <rFont val="Arial"/>
        <family val="2"/>
      </rPr>
      <t>1118;</t>
    </r>
    <r>
      <rPr>
        <i/>
        <sz val="14"/>
        <color theme="1"/>
        <rFont val="Arial"/>
        <family val="2"/>
      </rPr>
      <t xml:space="preserve"> FB-G4</t>
    </r>
  </si>
  <si>
    <t>-0.35 ± 0.06 *</t>
  </si>
  <si>
    <t>-0.39 ± 0.05*</t>
  </si>
  <si>
    <t>0.05 ± 0.14</t>
  </si>
  <si>
    <t>0.20 ± 0.06*</t>
  </si>
  <si>
    <t>6 - 9</t>
  </si>
  <si>
    <r>
      <t>w</t>
    </r>
    <r>
      <rPr>
        <i/>
        <vertAlign val="superscript"/>
        <sz val="14"/>
        <color theme="1"/>
        <rFont val="Arial"/>
        <family val="2"/>
      </rPr>
      <t>1118;</t>
    </r>
    <r>
      <rPr>
        <i/>
        <sz val="14"/>
        <color theme="1"/>
        <rFont val="Arial"/>
        <family val="2"/>
      </rPr>
      <t xml:space="preserve"> FB; UAS-GlyP</t>
    </r>
    <r>
      <rPr>
        <i/>
        <vertAlign val="superscript"/>
        <sz val="14"/>
        <color theme="1"/>
        <rFont val="Arial"/>
        <family val="2"/>
      </rPr>
      <t>RNAI</t>
    </r>
  </si>
  <si>
    <t>-0.75 ± 0.07*</t>
  </si>
  <si>
    <t>-0.43 ± 0.09*</t>
  </si>
  <si>
    <t>0.03 ± 0.09</t>
  </si>
  <si>
    <t>0.22 ± 0.05*</t>
  </si>
  <si>
    <r>
      <t>w</t>
    </r>
    <r>
      <rPr>
        <i/>
        <vertAlign val="superscript"/>
        <sz val="14"/>
        <color theme="1"/>
        <rFont val="Arial"/>
        <family val="2"/>
      </rPr>
      <t>1118;</t>
    </r>
    <r>
      <rPr>
        <i/>
        <sz val="14"/>
        <color theme="1"/>
        <rFont val="Arial"/>
        <family val="2"/>
      </rPr>
      <t xml:space="preserve"> FB; UAS-GlyS</t>
    </r>
    <r>
      <rPr>
        <i/>
        <vertAlign val="superscript"/>
        <sz val="14"/>
        <color theme="1"/>
        <rFont val="Arial"/>
        <family val="2"/>
      </rPr>
      <t>RNAI</t>
    </r>
  </si>
  <si>
    <t>-0.22 ± 0.09*</t>
  </si>
  <si>
    <t>-0.48 ± 0.12*</t>
  </si>
  <si>
    <t>-0.18 ± 0.18</t>
  </si>
  <si>
    <t>0.25 ± 0.06*</t>
  </si>
  <si>
    <r>
      <t>w</t>
    </r>
    <r>
      <rPr>
        <i/>
        <vertAlign val="superscript"/>
        <sz val="14"/>
        <color theme="1"/>
        <rFont val="Arial"/>
        <family val="2"/>
      </rPr>
      <t>1118;</t>
    </r>
    <r>
      <rPr>
        <i/>
        <sz val="14"/>
        <color theme="1"/>
        <rFont val="Arial"/>
        <family val="2"/>
      </rPr>
      <t xml:space="preserve"> mef2-G4;FB-G4</t>
    </r>
  </si>
  <si>
    <t>-0.39 ± 0.05 *</t>
  </si>
  <si>
    <t>0.06 ± 0.08</t>
  </si>
  <si>
    <t>0.19 ± 0.09*</t>
  </si>
  <si>
    <t>7- 18</t>
  </si>
  <si>
    <r>
      <t>w</t>
    </r>
    <r>
      <rPr>
        <i/>
        <vertAlign val="superscript"/>
        <sz val="14"/>
        <color theme="1"/>
        <rFont val="Arial"/>
        <family val="2"/>
      </rPr>
      <t>1118;</t>
    </r>
    <r>
      <rPr>
        <i/>
        <sz val="14"/>
        <color theme="1"/>
        <rFont val="Arial"/>
        <family val="2"/>
      </rPr>
      <t xml:space="preserve"> mef2-G4; FB-G4; UAS-GlyP</t>
    </r>
    <r>
      <rPr>
        <i/>
        <vertAlign val="superscript"/>
        <sz val="14"/>
        <color theme="1"/>
        <rFont val="Arial"/>
        <family val="2"/>
      </rPr>
      <t>RNAI</t>
    </r>
  </si>
  <si>
    <t>-0.52 ± 0.06*</t>
  </si>
  <si>
    <t>-0.39 ± 0.06*</t>
  </si>
  <si>
    <t>0.03 ± 0.05</t>
  </si>
  <si>
    <t>0.31 ± 0.06*</t>
  </si>
  <si>
    <r>
      <t>w</t>
    </r>
    <r>
      <rPr>
        <i/>
        <vertAlign val="superscript"/>
        <sz val="14"/>
        <color theme="1"/>
        <rFont val="Arial"/>
        <family val="2"/>
      </rPr>
      <t xml:space="preserve">1118; </t>
    </r>
    <r>
      <rPr>
        <i/>
        <sz val="14"/>
        <color theme="1"/>
        <rFont val="Arial"/>
        <family val="2"/>
      </rPr>
      <t>mef2-G4;</t>
    </r>
    <r>
      <rPr>
        <i/>
        <vertAlign val="superscript"/>
        <sz val="14"/>
        <color theme="1"/>
        <rFont val="Arial"/>
        <family val="2"/>
      </rPr>
      <t xml:space="preserve"> </t>
    </r>
    <r>
      <rPr>
        <i/>
        <sz val="14"/>
        <color theme="1"/>
        <rFont val="Arial"/>
        <family val="2"/>
      </rPr>
      <t xml:space="preserve"> FB; UAS-GlyS</t>
    </r>
    <r>
      <rPr>
        <i/>
        <vertAlign val="superscript"/>
        <sz val="14"/>
        <color theme="1"/>
        <rFont val="Arial"/>
        <family val="2"/>
      </rPr>
      <t>RNAI</t>
    </r>
  </si>
  <si>
    <t>-0.71 ± 0.09*</t>
  </si>
  <si>
    <t>-0.73 ± 0.05*</t>
  </si>
  <si>
    <t>-0.07 ± 0.08</t>
  </si>
  <si>
    <t>6 - 13</t>
  </si>
  <si>
    <t>Figure S3</t>
  </si>
  <si>
    <t>Glycogen whole body</t>
  </si>
  <si>
    <t>Glycogen Thorax</t>
  </si>
  <si>
    <t>Abdomen</t>
  </si>
  <si>
    <t>per mg fly (µg/mg)</t>
  </si>
  <si>
    <t>Normalized</t>
  </si>
  <si>
    <t>Mean</t>
  </si>
  <si>
    <t>STDEV</t>
  </si>
  <si>
    <t>SEM</t>
  </si>
  <si>
    <t>FB,Mef2-Gal4</t>
  </si>
  <si>
    <t>GlyS-RNAi</t>
  </si>
  <si>
    <t>FB, Mef2-GlyS</t>
  </si>
  <si>
    <t>FB-Gal4;mef2-Gal4/+</t>
  </si>
  <si>
    <t>FB-Gal4;mef2-Gal4/UAS-GlyS-RNAi</t>
  </si>
  <si>
    <t>Figure S4A</t>
  </si>
  <si>
    <t>3-Oct[1:80] MCH[1:100] 2M sucrose</t>
  </si>
  <si>
    <t>2M sucrose</t>
  </si>
  <si>
    <t>reinforced</t>
  </si>
  <si>
    <t>3-Oct</t>
  </si>
  <si>
    <r>
      <rPr>
        <i/>
        <sz val="11"/>
        <color theme="1"/>
        <rFont val="Calibri"/>
        <family val="2"/>
        <scheme val="minor"/>
      </rPr>
      <t>w</t>
    </r>
    <r>
      <rPr>
        <i/>
        <vertAlign val="superscript"/>
        <sz val="11"/>
        <color theme="1"/>
        <rFont val="Calibri"/>
        <family val="2"/>
        <scheme val="minor"/>
      </rPr>
      <t>1118</t>
    </r>
    <r>
      <rPr>
        <i/>
        <sz val="11"/>
        <color theme="1"/>
        <rFont val="Calibri"/>
        <family val="2"/>
        <scheme val="minor"/>
      </rPr>
      <t>; MB247-G80; Mef2-G4/+</t>
    </r>
  </si>
  <si>
    <r>
      <t>w</t>
    </r>
    <r>
      <rPr>
        <i/>
        <vertAlign val="superscript"/>
        <sz val="11"/>
        <color theme="1"/>
        <rFont val="Calibri"/>
        <family val="2"/>
        <scheme val="minor"/>
      </rPr>
      <t>1118</t>
    </r>
    <r>
      <rPr>
        <i/>
        <sz val="11"/>
        <color theme="1"/>
        <rFont val="Calibri"/>
        <family val="2"/>
        <scheme val="minor"/>
      </rPr>
      <t>; MB247-G80; Mef2-G4/UAS-GlyS-RNAi</t>
    </r>
  </si>
  <si>
    <t>Figure S4B</t>
  </si>
  <si>
    <r>
      <t>w</t>
    </r>
    <r>
      <rPr>
        <i/>
        <vertAlign val="superscript"/>
        <sz val="11"/>
        <color theme="1"/>
        <rFont val="Calibri"/>
        <family val="2"/>
        <scheme val="minor"/>
      </rPr>
      <t>1118</t>
    </r>
    <r>
      <rPr>
        <i/>
        <sz val="11"/>
        <color theme="1"/>
        <rFont val="Calibri"/>
        <family val="2"/>
        <scheme val="minor"/>
      </rPr>
      <t>; MB247-G4/+</t>
    </r>
  </si>
  <si>
    <r>
      <t>w</t>
    </r>
    <r>
      <rPr>
        <i/>
        <vertAlign val="superscript"/>
        <sz val="11"/>
        <color theme="1"/>
        <rFont val="Calibri"/>
        <family val="2"/>
        <scheme val="minor"/>
      </rPr>
      <t>1118</t>
    </r>
    <r>
      <rPr>
        <i/>
        <sz val="11"/>
        <color theme="1"/>
        <rFont val="Calibri"/>
        <family val="2"/>
        <scheme val="minor"/>
      </rPr>
      <t>; MB247-G4/UAS-GlyS-RNAi</t>
    </r>
  </si>
  <si>
    <t>Sensory perception</t>
  </si>
  <si>
    <t>Sucrose preference</t>
  </si>
  <si>
    <t>mef2-G4; mb247-G80</t>
  </si>
  <si>
    <t>- 0.61 ± 0.07*</t>
  </si>
  <si>
    <t>- 0.61 ± 0.08*</t>
  </si>
  <si>
    <t>0.1 ± 0.06</t>
  </si>
  <si>
    <t>0.3± 0.1*</t>
  </si>
  <si>
    <t>8 - 11</t>
  </si>
  <si>
    <t>UAS-GlyS RNAi/+</t>
  </si>
  <si>
    <t>- 0.53 ± 0.07*</t>
  </si>
  <si>
    <t>- 0.52  ± 0.07*</t>
  </si>
  <si>
    <t>0.05 ± 0.07</t>
  </si>
  <si>
    <t>mef2-G4; mb247-G80; UAS-GlyS RNAi</t>
  </si>
  <si>
    <t>- 0.48 ± 0.07*</t>
  </si>
  <si>
    <t>- 0.45 ± 0.07*</t>
  </si>
  <si>
    <t>0.1 ± 0.05</t>
  </si>
  <si>
    <t>0.32 ± 0.08*</t>
  </si>
  <si>
    <t>mb247-G4/+</t>
  </si>
  <si>
    <t>- 0.31 ± 0.08*</t>
  </si>
  <si>
    <t>- 0.18  ± 0.03*</t>
  </si>
  <si>
    <t>- 0.13 ± 0.4</t>
  </si>
  <si>
    <t>0.15± 0.03*</t>
  </si>
  <si>
    <t>8 - 10</t>
  </si>
  <si>
    <t>- 0.37 ± 0.08*</t>
  </si>
  <si>
    <t>- 0.29 ± 0.05*</t>
  </si>
  <si>
    <t>0.11 ± 0.16</t>
  </si>
  <si>
    <t>0.29 ± 0.05*</t>
  </si>
  <si>
    <t>mb247;UAS-GlyS RNAi</t>
  </si>
  <si>
    <t>- 0.48 ± 0.1*</t>
  </si>
  <si>
    <t>- 0.57  ± 0.0*</t>
  </si>
  <si>
    <t>- 0.09 ± 0.24</t>
  </si>
  <si>
    <t>0.28 ± 0.07*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</si>
</sst>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2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4"/>
      <color theme="1"/>
      <name val="Arial"/>
      <family val="2"/>
    </font>
    <font>
      <i/>
      <vertAlign val="superscript"/>
      <sz val="14"/>
      <color theme="1"/>
      <name val="Arial"/>
      <family val="2"/>
    </font>
    <font>
      <b/>
      <i/>
      <sz val="10"/>
      <color theme="1"/>
      <name val="Arial"/>
      <family val="2"/>
    </font>
    <font>
      <b/>
      <i/>
      <vertAlign val="superscript"/>
      <sz val="10"/>
      <color theme="1"/>
      <name val="Arial"/>
      <family val="2"/>
    </font>
    <font>
      <i/>
      <sz val="11"/>
      <color theme="1"/>
      <name val="Calibri"/>
      <family val="2"/>
    </font>
    <font>
      <sz val="11"/>
      <color rgb="FF000000"/>
      <name val="Calibri"/>
      <family val="2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0" fillId="0" borderId="0" xfId="0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0" xfId="0" applyFont="1" applyBorder="1" applyAlignment="1">
      <alignment horizontal="justify" vertical="center" wrapText="1"/>
    </xf>
    <xf numFmtId="0" fontId="11" fillId="0" borderId="0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left"/>
    </xf>
    <xf numFmtId="0" fontId="8" fillId="0" borderId="2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/>
    </xf>
    <xf numFmtId="0" fontId="14" fillId="0" borderId="0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 wrapText="1"/>
    </xf>
    <xf numFmtId="2" fontId="8" fillId="0" borderId="0" xfId="0" applyNumberFormat="1" applyFont="1" applyAlignment="1">
      <alignment horizontal="center"/>
    </xf>
    <xf numFmtId="14" fontId="10" fillId="0" borderId="0" xfId="0" applyNumberFormat="1" applyFont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2" fontId="2" fillId="0" borderId="0" xfId="0" applyNumberFormat="1" applyFont="1"/>
    <xf numFmtId="2" fontId="0" fillId="0" borderId="0" xfId="0" applyNumberFormat="1"/>
    <xf numFmtId="164" fontId="16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164" fontId="17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Fill="1" applyBorder="1"/>
    <xf numFmtId="0" fontId="18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/>
    <xf numFmtId="164" fontId="0" fillId="0" borderId="0" xfId="0" applyNumberForma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4" fontId="16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4" fontId="0" fillId="0" borderId="0" xfId="0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19" fillId="0" borderId="0" xfId="0" applyFont="1" applyFill="1" applyBorder="1"/>
    <xf numFmtId="0" fontId="1" fillId="0" borderId="0" xfId="0" applyFont="1" applyFill="1" applyBorder="1" applyAlignment="1">
      <alignment horizontal="center"/>
    </xf>
    <xf numFmtId="16" fontId="0" fillId="0" borderId="0" xfId="0" applyNumberFormat="1" applyFon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21" fillId="0" borderId="0" xfId="0" applyFont="1"/>
    <xf numFmtId="0" fontId="8" fillId="0" borderId="2" xfId="0" applyFont="1" applyFill="1" applyBorder="1" applyAlignment="1"/>
    <xf numFmtId="2" fontId="8" fillId="0" borderId="2" xfId="0" quotePrefix="1" applyNumberFormat="1" applyFont="1" applyBorder="1" applyAlignment="1">
      <alignment horizontal="center"/>
    </xf>
    <xf numFmtId="0" fontId="8" fillId="0" borderId="3" xfId="0" applyFont="1" applyFill="1" applyBorder="1" applyAlignment="1"/>
    <xf numFmtId="2" fontId="8" fillId="0" borderId="3" xfId="0" quotePrefix="1" applyNumberFormat="1" applyFont="1" applyBorder="1" applyAlignment="1">
      <alignment horizontal="center"/>
    </xf>
    <xf numFmtId="0" fontId="9" fillId="0" borderId="0" xfId="0" applyFont="1" applyFill="1" applyAlignme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1" xfId="0" applyFont="1" applyFill="1" applyBorder="1" applyAlignment="1"/>
    <xf numFmtId="16" fontId="8" fillId="0" borderId="2" xfId="0" quotePrefix="1" applyNumberFormat="1" applyFont="1" applyBorder="1" applyAlignment="1">
      <alignment horizontal="center"/>
    </xf>
    <xf numFmtId="16" fontId="8" fillId="0" borderId="3" xfId="0" quotePrefix="1" applyNumberFormat="1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10" fillId="0" borderId="0" xfId="0" applyFont="1" applyBorder="1" applyAlignment="1">
      <alignment horizontal="righ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4B5AC-9F2E-406B-8EAA-6A650425F2FA}">
  <dimension ref="A1:X148"/>
  <sheetViews>
    <sheetView workbookViewId="0">
      <selection activeCell="B32" sqref="B32"/>
    </sheetView>
  </sheetViews>
  <sheetFormatPr baseColWidth="10" defaultRowHeight="15" x14ac:dyDescent="0.25"/>
  <cols>
    <col min="1" max="1" width="29.28515625" style="2" bestFit="1" customWidth="1"/>
    <col min="2" max="2" width="11.28515625" style="2" bestFit="1" customWidth="1"/>
    <col min="3" max="3" width="11.42578125" style="2"/>
    <col min="4" max="4" width="5.85546875" style="2" bestFit="1" customWidth="1"/>
    <col min="5" max="5" width="6.28515625" style="2" bestFit="1" customWidth="1"/>
    <col min="6" max="6" width="24.28515625" style="2" bestFit="1" customWidth="1"/>
    <col min="7" max="7" width="6.140625" style="2" bestFit="1" customWidth="1"/>
    <col min="8" max="8" width="11.42578125" style="2"/>
    <col min="9" max="9" width="6.28515625" style="2" bestFit="1" customWidth="1"/>
    <col min="10" max="10" width="11.42578125" style="2"/>
    <col min="11" max="11" width="6.28515625" style="2" bestFit="1" customWidth="1"/>
    <col min="12" max="12" width="11.42578125" style="2"/>
    <col min="13" max="13" width="29.140625" style="2" bestFit="1" customWidth="1"/>
    <col min="14" max="14" width="11.28515625" style="2" bestFit="1" customWidth="1"/>
    <col min="15" max="15" width="11.42578125" style="2"/>
    <col min="16" max="16" width="5.85546875" style="2" bestFit="1" customWidth="1"/>
    <col min="17" max="17" width="6.28515625" style="2" bestFit="1" customWidth="1"/>
    <col min="18" max="18" width="11.42578125" style="2"/>
    <col min="19" max="19" width="6.140625" style="2" bestFit="1" customWidth="1"/>
    <col min="20" max="20" width="11.42578125" style="2"/>
    <col min="21" max="21" width="6.28515625" style="2" bestFit="1" customWidth="1"/>
    <col min="22" max="22" width="11.42578125" style="2"/>
    <col min="23" max="23" width="6.28515625" style="2" bestFit="1" customWidth="1"/>
  </cols>
  <sheetData>
    <row r="1" spans="1:24" x14ac:dyDescent="0.25">
      <c r="A1" s="1" t="s">
        <v>0</v>
      </c>
    </row>
    <row r="2" spans="1:24" x14ac:dyDescent="0.25">
      <c r="B2" s="3" t="s">
        <v>1</v>
      </c>
      <c r="C2" s="3" t="s">
        <v>2</v>
      </c>
    </row>
    <row r="3" spans="1:24" x14ac:dyDescent="0.25">
      <c r="B3" s="3" t="s">
        <v>3</v>
      </c>
      <c r="C3" s="3" t="s">
        <v>4</v>
      </c>
    </row>
    <row r="6" spans="1:24" x14ac:dyDescent="0.25">
      <c r="C6" s="2" t="s">
        <v>5</v>
      </c>
      <c r="H6" s="2" t="s">
        <v>5</v>
      </c>
      <c r="O6" s="2" t="s">
        <v>5</v>
      </c>
      <c r="T6" s="2" t="s">
        <v>5</v>
      </c>
    </row>
    <row r="7" spans="1:24" x14ac:dyDescent="0.25">
      <c r="C7" s="2" t="s">
        <v>6</v>
      </c>
      <c r="H7" s="2" t="s">
        <v>6</v>
      </c>
      <c r="N7" s="4"/>
      <c r="O7" s="2" t="s">
        <v>6</v>
      </c>
      <c r="Q7" s="4"/>
      <c r="R7" s="4"/>
      <c r="S7" s="4"/>
      <c r="T7" s="2" t="s">
        <v>6</v>
      </c>
      <c r="V7" s="4"/>
      <c r="W7" s="4"/>
      <c r="X7" s="5"/>
    </row>
    <row r="8" spans="1:24" s="9" customFormat="1" x14ac:dyDescent="0.25">
      <c r="A8" s="6" t="s">
        <v>7</v>
      </c>
      <c r="B8" s="6" t="s">
        <v>8</v>
      </c>
      <c r="C8" s="6" t="s">
        <v>9</v>
      </c>
      <c r="D8" s="6" t="s">
        <v>10</v>
      </c>
      <c r="E8" s="6" t="s">
        <v>11</v>
      </c>
      <c r="F8" s="6"/>
      <c r="G8" s="6" t="s">
        <v>9</v>
      </c>
      <c r="H8" s="6" t="s">
        <v>10</v>
      </c>
      <c r="I8" s="6" t="s">
        <v>11</v>
      </c>
      <c r="J8" s="6"/>
      <c r="K8" s="7" t="s">
        <v>12</v>
      </c>
      <c r="L8" s="8"/>
      <c r="M8" s="6" t="s">
        <v>7</v>
      </c>
      <c r="N8" s="6" t="s">
        <v>8</v>
      </c>
      <c r="O8" s="6" t="s">
        <v>9</v>
      </c>
      <c r="P8" s="6" t="s">
        <v>10</v>
      </c>
      <c r="Q8" s="6" t="s">
        <v>11</v>
      </c>
      <c r="R8" s="6"/>
      <c r="S8" s="6" t="s">
        <v>9</v>
      </c>
      <c r="T8" s="6" t="s">
        <v>10</v>
      </c>
      <c r="U8" s="6" t="s">
        <v>11</v>
      </c>
      <c r="V8" s="6"/>
      <c r="W8" s="7" t="s">
        <v>12</v>
      </c>
    </row>
    <row r="9" spans="1:24" x14ac:dyDescent="0.25">
      <c r="A9" s="10" t="s">
        <v>13</v>
      </c>
      <c r="B9" s="4" t="s">
        <v>14</v>
      </c>
      <c r="C9" s="4">
        <v>35</v>
      </c>
      <c r="D9" s="4">
        <v>26</v>
      </c>
      <c r="E9" s="11">
        <f>(C9-D9)/(C9+D9)</f>
        <v>0.14754098360655737</v>
      </c>
      <c r="F9" s="4"/>
      <c r="G9" s="4">
        <v>17</v>
      </c>
      <c r="H9" s="4">
        <v>31</v>
      </c>
      <c r="I9" s="11">
        <f>(H9-G9)/(G9+H9)</f>
        <v>0.29166666666666669</v>
      </c>
      <c r="J9" s="11"/>
      <c r="K9" s="12">
        <f>(E9+I9)/2</f>
        <v>0.21960382513661203</v>
      </c>
      <c r="M9" s="10" t="s">
        <v>13</v>
      </c>
      <c r="N9" s="4" t="s">
        <v>14</v>
      </c>
      <c r="O9" s="4">
        <v>20</v>
      </c>
      <c r="P9" s="4">
        <v>15</v>
      </c>
      <c r="Q9" s="11">
        <f t="shared" ref="Q9:Q12" si="0">(O9-P9)/(O9+P9)</f>
        <v>0.14285714285714285</v>
      </c>
      <c r="R9" s="4"/>
      <c r="S9" s="13">
        <v>7</v>
      </c>
      <c r="T9" s="13">
        <v>18</v>
      </c>
      <c r="U9" s="11">
        <f>(T9-S9)/(S9+T9)</f>
        <v>0.44</v>
      </c>
      <c r="V9" s="14"/>
      <c r="W9" s="12">
        <f>(Q9+U9)/2</f>
        <v>0.29142857142857143</v>
      </c>
    </row>
    <row r="10" spans="1:24" x14ac:dyDescent="0.25">
      <c r="A10" s="10" t="s">
        <v>13</v>
      </c>
      <c r="B10" s="4" t="s">
        <v>14</v>
      </c>
      <c r="C10" s="4">
        <v>16</v>
      </c>
      <c r="D10" s="4">
        <v>2</v>
      </c>
      <c r="E10" s="11">
        <f t="shared" ref="E10:E38" si="1">(C10-D10)/(C10+D10)</f>
        <v>0.77777777777777779</v>
      </c>
      <c r="F10" s="4"/>
      <c r="G10" s="4">
        <v>8</v>
      </c>
      <c r="H10" s="4">
        <v>15</v>
      </c>
      <c r="I10" s="11">
        <f t="shared" ref="I10:I16" si="2">(H10-G10)/(G10+H10)</f>
        <v>0.30434782608695654</v>
      </c>
      <c r="J10" s="11"/>
      <c r="K10" s="12">
        <f t="shared" ref="K10:K16" si="3">(E10+I10)/2</f>
        <v>0.54106280193236711</v>
      </c>
      <c r="M10" s="10" t="s">
        <v>13</v>
      </c>
      <c r="N10" s="4" t="s">
        <v>14</v>
      </c>
      <c r="O10" s="4">
        <v>25</v>
      </c>
      <c r="P10" s="4">
        <v>15</v>
      </c>
      <c r="Q10" s="11">
        <f t="shared" si="0"/>
        <v>0.25</v>
      </c>
      <c r="R10" s="4"/>
      <c r="S10" s="13">
        <v>11</v>
      </c>
      <c r="T10" s="13">
        <v>27</v>
      </c>
      <c r="U10" s="11">
        <f t="shared" ref="U10:U15" si="4">(T10-S10)/(S10+T10)</f>
        <v>0.42105263157894735</v>
      </c>
      <c r="V10" s="14"/>
      <c r="W10" s="12">
        <f>(Q10+U10)/2</f>
        <v>0.33552631578947367</v>
      </c>
    </row>
    <row r="11" spans="1:24" x14ac:dyDescent="0.25">
      <c r="A11" s="10" t="s">
        <v>13</v>
      </c>
      <c r="B11" s="4" t="s">
        <v>14</v>
      </c>
      <c r="C11" s="4">
        <v>26</v>
      </c>
      <c r="D11" s="4">
        <v>14</v>
      </c>
      <c r="E11" s="11">
        <f t="shared" si="1"/>
        <v>0.3</v>
      </c>
      <c r="F11" s="4"/>
      <c r="G11" s="4">
        <v>22</v>
      </c>
      <c r="H11" s="4">
        <v>27</v>
      </c>
      <c r="I11" s="11">
        <f t="shared" si="2"/>
        <v>0.10204081632653061</v>
      </c>
      <c r="J11" s="11"/>
      <c r="K11" s="12">
        <f t="shared" si="3"/>
        <v>0.2010204081632653</v>
      </c>
      <c r="M11" s="10" t="s">
        <v>13</v>
      </c>
      <c r="N11" s="4" t="s">
        <v>14</v>
      </c>
      <c r="O11" s="4">
        <v>16</v>
      </c>
      <c r="P11" s="4">
        <v>8</v>
      </c>
      <c r="Q11" s="11">
        <f t="shared" si="0"/>
        <v>0.33333333333333331</v>
      </c>
      <c r="R11" s="4"/>
      <c r="S11" s="13">
        <v>11</v>
      </c>
      <c r="T11" s="13">
        <v>22</v>
      </c>
      <c r="U11" s="11">
        <f t="shared" si="4"/>
        <v>0.33333333333333331</v>
      </c>
      <c r="V11" s="14"/>
      <c r="W11" s="12">
        <f t="shared" ref="W11:W15" si="5">(Q11+U11)/2</f>
        <v>0.33333333333333331</v>
      </c>
    </row>
    <row r="12" spans="1:24" x14ac:dyDescent="0.25">
      <c r="A12" s="10" t="s">
        <v>13</v>
      </c>
      <c r="B12" s="4" t="s">
        <v>14</v>
      </c>
      <c r="C12" s="4">
        <v>22</v>
      </c>
      <c r="D12" s="4">
        <v>18</v>
      </c>
      <c r="E12" s="11">
        <f t="shared" si="1"/>
        <v>0.1</v>
      </c>
      <c r="F12" s="4"/>
      <c r="G12" s="4">
        <v>28</v>
      </c>
      <c r="H12" s="4">
        <v>32</v>
      </c>
      <c r="I12" s="11">
        <f t="shared" si="2"/>
        <v>6.6666666666666666E-2</v>
      </c>
      <c r="J12" s="11"/>
      <c r="K12" s="12">
        <f t="shared" si="3"/>
        <v>8.3333333333333343E-2</v>
      </c>
      <c r="M12" s="10" t="s">
        <v>13</v>
      </c>
      <c r="N12" s="4" t="s">
        <v>14</v>
      </c>
      <c r="O12" s="4">
        <v>11</v>
      </c>
      <c r="P12" s="4">
        <v>8</v>
      </c>
      <c r="Q12" s="11">
        <f t="shared" si="0"/>
        <v>0.15789473684210525</v>
      </c>
      <c r="R12" s="4"/>
      <c r="S12" s="13">
        <v>3</v>
      </c>
      <c r="T12" s="13">
        <v>14</v>
      </c>
      <c r="U12" s="11">
        <f t="shared" si="4"/>
        <v>0.6470588235294118</v>
      </c>
      <c r="V12" s="14"/>
      <c r="W12" s="12">
        <f t="shared" si="5"/>
        <v>0.4024767801857585</v>
      </c>
    </row>
    <row r="13" spans="1:24" x14ac:dyDescent="0.25">
      <c r="A13" s="10" t="s">
        <v>13</v>
      </c>
      <c r="B13" s="4" t="s">
        <v>14</v>
      </c>
      <c r="C13" s="4">
        <v>16</v>
      </c>
      <c r="D13" s="4">
        <v>11</v>
      </c>
      <c r="E13" s="11">
        <f t="shared" si="1"/>
        <v>0.18518518518518517</v>
      </c>
      <c r="F13" s="4"/>
      <c r="G13" s="4">
        <v>7</v>
      </c>
      <c r="H13" s="4">
        <v>15</v>
      </c>
      <c r="I13" s="11">
        <f t="shared" si="2"/>
        <v>0.36363636363636365</v>
      </c>
      <c r="J13" s="11"/>
      <c r="K13" s="12">
        <f t="shared" si="3"/>
        <v>0.27441077441077444</v>
      </c>
      <c r="M13" s="10" t="s">
        <v>13</v>
      </c>
      <c r="N13" s="4" t="s">
        <v>14</v>
      </c>
      <c r="O13" s="4">
        <v>11</v>
      </c>
      <c r="P13" s="4">
        <v>9</v>
      </c>
      <c r="Q13" s="11">
        <f>(O13-P13)/(O13+P13)</f>
        <v>0.1</v>
      </c>
      <c r="R13" s="4"/>
      <c r="S13" s="13">
        <v>4</v>
      </c>
      <c r="T13" s="13">
        <v>9</v>
      </c>
      <c r="U13" s="11">
        <f t="shared" si="4"/>
        <v>0.38461538461538464</v>
      </c>
      <c r="V13" s="14"/>
      <c r="W13" s="12">
        <f t="shared" si="5"/>
        <v>0.24230769230769234</v>
      </c>
    </row>
    <row r="14" spans="1:24" x14ac:dyDescent="0.25">
      <c r="A14" s="10" t="s">
        <v>13</v>
      </c>
      <c r="B14" s="4" t="s">
        <v>14</v>
      </c>
      <c r="C14" s="4">
        <v>15</v>
      </c>
      <c r="D14" s="4">
        <v>10</v>
      </c>
      <c r="E14" s="11">
        <f t="shared" si="1"/>
        <v>0.2</v>
      </c>
      <c r="F14" s="4"/>
      <c r="G14" s="4">
        <v>11</v>
      </c>
      <c r="H14" s="4">
        <v>10</v>
      </c>
      <c r="I14" s="11">
        <f t="shared" si="2"/>
        <v>-4.7619047619047616E-2</v>
      </c>
      <c r="J14" s="11"/>
      <c r="K14" s="12">
        <f t="shared" si="3"/>
        <v>7.6190476190476197E-2</v>
      </c>
      <c r="M14" s="10" t="s">
        <v>13</v>
      </c>
      <c r="N14" s="4" t="s">
        <v>14</v>
      </c>
      <c r="O14" s="4">
        <v>16</v>
      </c>
      <c r="P14" s="4">
        <v>8</v>
      </c>
      <c r="Q14" s="11">
        <f t="shared" ref="Q14:Q15" si="6">(O14-P14)/(O14+P14)</f>
        <v>0.33333333333333331</v>
      </c>
      <c r="R14" s="4"/>
      <c r="S14" s="13">
        <v>14</v>
      </c>
      <c r="T14" s="13">
        <v>19</v>
      </c>
      <c r="U14" s="11">
        <f t="shared" si="4"/>
        <v>0.15151515151515152</v>
      </c>
      <c r="V14" s="14"/>
      <c r="W14" s="12">
        <f t="shared" si="5"/>
        <v>0.24242424242424243</v>
      </c>
    </row>
    <row r="15" spans="1:24" x14ac:dyDescent="0.25">
      <c r="A15" s="10" t="s">
        <v>13</v>
      </c>
      <c r="B15" s="4" t="s">
        <v>14</v>
      </c>
      <c r="C15" s="4">
        <v>13</v>
      </c>
      <c r="D15" s="4">
        <v>6</v>
      </c>
      <c r="E15" s="11">
        <f t="shared" si="1"/>
        <v>0.36842105263157893</v>
      </c>
      <c r="F15" s="4"/>
      <c r="G15" s="4">
        <v>4</v>
      </c>
      <c r="H15" s="4">
        <v>4</v>
      </c>
      <c r="I15" s="11">
        <f t="shared" si="2"/>
        <v>0</v>
      </c>
      <c r="J15" s="11"/>
      <c r="K15" s="12">
        <f t="shared" si="3"/>
        <v>0.18421052631578946</v>
      </c>
      <c r="M15" s="10" t="s">
        <v>13</v>
      </c>
      <c r="N15" s="4" t="s">
        <v>14</v>
      </c>
      <c r="O15" s="4">
        <v>21</v>
      </c>
      <c r="P15" s="4">
        <v>12</v>
      </c>
      <c r="Q15" s="11">
        <f t="shared" si="6"/>
        <v>0.27272727272727271</v>
      </c>
      <c r="R15" s="4"/>
      <c r="S15" s="13">
        <v>12</v>
      </c>
      <c r="T15" s="13">
        <v>18</v>
      </c>
      <c r="U15" s="11">
        <f t="shared" si="4"/>
        <v>0.2</v>
      </c>
      <c r="V15" s="14"/>
      <c r="W15" s="12">
        <f t="shared" si="5"/>
        <v>0.23636363636363636</v>
      </c>
    </row>
    <row r="16" spans="1:24" x14ac:dyDescent="0.25">
      <c r="A16" s="10" t="s">
        <v>13</v>
      </c>
      <c r="B16" s="4" t="s">
        <v>14</v>
      </c>
      <c r="C16" s="4">
        <v>33</v>
      </c>
      <c r="D16" s="4">
        <v>27</v>
      </c>
      <c r="E16" s="11">
        <f t="shared" si="1"/>
        <v>0.1</v>
      </c>
      <c r="F16" s="4"/>
      <c r="G16" s="4">
        <v>14</v>
      </c>
      <c r="H16" s="4">
        <v>38</v>
      </c>
      <c r="I16" s="11">
        <f t="shared" si="2"/>
        <v>0.46153846153846156</v>
      </c>
      <c r="J16" s="11"/>
      <c r="K16" s="12">
        <f t="shared" si="3"/>
        <v>0.28076923076923077</v>
      </c>
      <c r="M16" s="10"/>
      <c r="N16" s="4"/>
      <c r="O16" s="4"/>
      <c r="P16" s="4"/>
      <c r="Q16" s="4"/>
      <c r="R16" s="4"/>
      <c r="S16" s="4"/>
      <c r="T16" s="4"/>
      <c r="U16" s="7"/>
      <c r="V16" s="4"/>
      <c r="W16" s="13"/>
    </row>
    <row r="17" spans="1:23" x14ac:dyDescent="0.25">
      <c r="E17" s="11"/>
      <c r="I17" s="15"/>
      <c r="J17" s="15"/>
      <c r="K17" s="15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x14ac:dyDescent="0.25">
      <c r="C18" s="2" t="s">
        <v>5</v>
      </c>
      <c r="E18" s="11"/>
      <c r="H18" s="2" t="s">
        <v>5</v>
      </c>
      <c r="I18" s="15"/>
      <c r="J18" s="15"/>
      <c r="K18" s="15"/>
      <c r="O18" s="2" t="s">
        <v>5</v>
      </c>
      <c r="R18" s="4"/>
      <c r="T18" s="2" t="s">
        <v>5</v>
      </c>
    </row>
    <row r="19" spans="1:23" x14ac:dyDescent="0.25">
      <c r="A19" s="4"/>
      <c r="B19" s="4"/>
      <c r="C19" s="2" t="s">
        <v>6</v>
      </c>
      <c r="D19" s="4"/>
      <c r="E19" s="11"/>
      <c r="F19" s="4"/>
      <c r="G19" s="4"/>
      <c r="H19" s="2" t="s">
        <v>6</v>
      </c>
      <c r="I19" s="11"/>
      <c r="J19" s="11"/>
      <c r="K19" s="11"/>
      <c r="L19" s="4"/>
      <c r="M19" s="4"/>
      <c r="N19" s="4"/>
      <c r="O19" s="2" t="s">
        <v>6</v>
      </c>
      <c r="P19" s="4"/>
      <c r="Q19" s="4"/>
      <c r="R19" s="4"/>
      <c r="S19" s="4"/>
      <c r="T19" s="2" t="s">
        <v>6</v>
      </c>
      <c r="U19" s="4"/>
      <c r="V19" s="4"/>
      <c r="W19" s="4"/>
    </row>
    <row r="20" spans="1:23" s="9" customFormat="1" x14ac:dyDescent="0.25">
      <c r="A20" s="6" t="s">
        <v>7</v>
      </c>
      <c r="B20" s="6" t="s">
        <v>8</v>
      </c>
      <c r="C20" s="6" t="s">
        <v>9</v>
      </c>
      <c r="D20" s="6" t="s">
        <v>10</v>
      </c>
      <c r="E20" s="6" t="s">
        <v>11</v>
      </c>
      <c r="F20" s="6"/>
      <c r="G20" s="6" t="s">
        <v>9</v>
      </c>
      <c r="H20" s="6" t="s">
        <v>10</v>
      </c>
      <c r="I20" s="16" t="s">
        <v>11</v>
      </c>
      <c r="J20" s="16"/>
      <c r="K20" s="11" t="s">
        <v>12</v>
      </c>
      <c r="L20" s="6"/>
      <c r="M20" s="6" t="s">
        <v>7</v>
      </c>
      <c r="N20" s="6" t="s">
        <v>8</v>
      </c>
      <c r="O20" s="6" t="s">
        <v>9</v>
      </c>
      <c r="P20" s="6" t="s">
        <v>10</v>
      </c>
      <c r="Q20" s="6" t="s">
        <v>11</v>
      </c>
      <c r="R20" s="6"/>
      <c r="S20" s="6" t="s">
        <v>9</v>
      </c>
      <c r="T20" s="6" t="s">
        <v>10</v>
      </c>
      <c r="U20" s="6" t="s">
        <v>11</v>
      </c>
      <c r="V20" s="6"/>
      <c r="W20" s="7" t="s">
        <v>12</v>
      </c>
    </row>
    <row r="21" spans="1:23" x14ac:dyDescent="0.25">
      <c r="A21" s="10" t="s">
        <v>15</v>
      </c>
      <c r="B21" s="4" t="s">
        <v>14</v>
      </c>
      <c r="C21" s="4">
        <v>11</v>
      </c>
      <c r="D21" s="4">
        <v>7</v>
      </c>
      <c r="E21" s="11">
        <f t="shared" si="1"/>
        <v>0.22222222222222221</v>
      </c>
      <c r="F21" s="4"/>
      <c r="G21" s="13">
        <v>5</v>
      </c>
      <c r="H21" s="13">
        <v>8</v>
      </c>
      <c r="I21" s="11">
        <f t="shared" ref="I21:I28" si="7">(H21-G21)/(G21+H21)</f>
        <v>0.23076923076923078</v>
      </c>
      <c r="J21" s="12"/>
      <c r="K21" s="12">
        <f t="shared" ref="K21:K28" si="8">(E21+I21)/2</f>
        <v>0.2264957264957265</v>
      </c>
      <c r="L21" s="4"/>
      <c r="M21" s="10" t="s">
        <v>16</v>
      </c>
      <c r="N21" s="4" t="s">
        <v>14</v>
      </c>
      <c r="O21" s="4">
        <v>24</v>
      </c>
      <c r="P21" s="4">
        <v>17</v>
      </c>
      <c r="Q21" s="11">
        <f t="shared" ref="Q21:Q27" si="9">(O21-P21)/(O21+P21)</f>
        <v>0.17073170731707318</v>
      </c>
      <c r="R21" s="4"/>
      <c r="S21" s="4">
        <v>11</v>
      </c>
      <c r="T21" s="4">
        <v>25</v>
      </c>
      <c r="U21" s="11">
        <f t="shared" ref="U21:U27" si="10">(T21-S21)/(S21+T21)</f>
        <v>0.3888888888888889</v>
      </c>
      <c r="V21" s="17"/>
      <c r="W21" s="12">
        <f t="shared" ref="W21:W27" si="11">(Q21+U21)/2</f>
        <v>0.27981029810298103</v>
      </c>
    </row>
    <row r="22" spans="1:23" x14ac:dyDescent="0.25">
      <c r="A22" s="10" t="s">
        <v>15</v>
      </c>
      <c r="B22" s="4" t="s">
        <v>14</v>
      </c>
      <c r="C22" s="4">
        <v>15</v>
      </c>
      <c r="D22" s="4">
        <v>10</v>
      </c>
      <c r="E22" s="11">
        <f t="shared" si="1"/>
        <v>0.2</v>
      </c>
      <c r="F22" s="4"/>
      <c r="G22" s="13">
        <v>3</v>
      </c>
      <c r="H22" s="13">
        <v>11</v>
      </c>
      <c r="I22" s="11">
        <f t="shared" si="7"/>
        <v>0.5714285714285714</v>
      </c>
      <c r="J22" s="12"/>
      <c r="K22" s="12">
        <f t="shared" si="8"/>
        <v>0.38571428571428568</v>
      </c>
      <c r="L22" s="4"/>
      <c r="M22" s="10" t="s">
        <v>16</v>
      </c>
      <c r="N22" s="4" t="s">
        <v>14</v>
      </c>
      <c r="O22" s="4">
        <v>9</v>
      </c>
      <c r="P22" s="4">
        <v>12</v>
      </c>
      <c r="Q22" s="11">
        <f t="shared" si="9"/>
        <v>-0.14285714285714285</v>
      </c>
      <c r="R22" s="4"/>
      <c r="S22" s="4">
        <v>5</v>
      </c>
      <c r="T22" s="4">
        <v>13</v>
      </c>
      <c r="U22" s="11">
        <f t="shared" si="10"/>
        <v>0.44444444444444442</v>
      </c>
      <c r="V22" s="17"/>
      <c r="W22" s="12">
        <f t="shared" si="11"/>
        <v>0.15079365079365079</v>
      </c>
    </row>
    <row r="23" spans="1:23" x14ac:dyDescent="0.25">
      <c r="A23" s="10" t="s">
        <v>15</v>
      </c>
      <c r="B23" s="4" t="s">
        <v>14</v>
      </c>
      <c r="C23" s="4">
        <v>21</v>
      </c>
      <c r="D23" s="4">
        <v>13</v>
      </c>
      <c r="E23" s="11">
        <f t="shared" si="1"/>
        <v>0.23529411764705882</v>
      </c>
      <c r="F23" s="4"/>
      <c r="G23" s="13">
        <v>14</v>
      </c>
      <c r="H23" s="13">
        <v>12</v>
      </c>
      <c r="I23" s="11">
        <f t="shared" si="7"/>
        <v>-7.6923076923076927E-2</v>
      </c>
      <c r="J23" s="12"/>
      <c r="K23" s="12">
        <f t="shared" si="8"/>
        <v>7.9185520361990946E-2</v>
      </c>
      <c r="L23" s="4"/>
      <c r="M23" s="10" t="s">
        <v>16</v>
      </c>
      <c r="N23" s="4" t="s">
        <v>14</v>
      </c>
      <c r="O23" s="4">
        <v>29</v>
      </c>
      <c r="P23" s="4">
        <v>20</v>
      </c>
      <c r="Q23" s="11">
        <f t="shared" si="9"/>
        <v>0.18367346938775511</v>
      </c>
      <c r="R23" s="4"/>
      <c r="S23" s="4">
        <v>13</v>
      </c>
      <c r="T23" s="4">
        <v>17</v>
      </c>
      <c r="U23" s="11">
        <f t="shared" si="10"/>
        <v>0.13333333333333333</v>
      </c>
      <c r="V23" s="17"/>
      <c r="W23" s="12">
        <f t="shared" si="11"/>
        <v>0.15850340136054422</v>
      </c>
    </row>
    <row r="24" spans="1:23" x14ac:dyDescent="0.25">
      <c r="A24" s="10" t="s">
        <v>15</v>
      </c>
      <c r="B24" s="4" t="s">
        <v>14</v>
      </c>
      <c r="C24" s="4">
        <v>22</v>
      </c>
      <c r="D24" s="4">
        <v>18</v>
      </c>
      <c r="E24" s="11">
        <f t="shared" si="1"/>
        <v>0.1</v>
      </c>
      <c r="F24" s="4"/>
      <c r="G24" s="13">
        <v>16</v>
      </c>
      <c r="H24" s="13">
        <v>34</v>
      </c>
      <c r="I24" s="11">
        <f t="shared" si="7"/>
        <v>0.36</v>
      </c>
      <c r="J24" s="12"/>
      <c r="K24" s="12">
        <f t="shared" si="8"/>
        <v>0.22999999999999998</v>
      </c>
      <c r="L24" s="4"/>
      <c r="M24" s="10" t="s">
        <v>16</v>
      </c>
      <c r="N24" s="4" t="s">
        <v>14</v>
      </c>
      <c r="O24" s="4">
        <v>19</v>
      </c>
      <c r="P24" s="4">
        <v>12</v>
      </c>
      <c r="Q24" s="11">
        <f t="shared" si="9"/>
        <v>0.22580645161290322</v>
      </c>
      <c r="R24" s="4"/>
      <c r="S24" s="4">
        <v>9</v>
      </c>
      <c r="T24" s="4">
        <v>22</v>
      </c>
      <c r="U24" s="11">
        <f t="shared" si="10"/>
        <v>0.41935483870967744</v>
      </c>
      <c r="V24" s="17"/>
      <c r="W24" s="12">
        <f t="shared" si="11"/>
        <v>0.32258064516129031</v>
      </c>
    </row>
    <row r="25" spans="1:23" x14ac:dyDescent="0.25">
      <c r="A25" s="10" t="s">
        <v>15</v>
      </c>
      <c r="B25" s="4" t="s">
        <v>14</v>
      </c>
      <c r="C25" s="4">
        <v>21</v>
      </c>
      <c r="D25" s="4">
        <v>19</v>
      </c>
      <c r="E25" s="11">
        <f t="shared" si="1"/>
        <v>0.05</v>
      </c>
      <c r="F25" s="4"/>
      <c r="G25" s="13">
        <v>23</v>
      </c>
      <c r="H25" s="13">
        <v>23</v>
      </c>
      <c r="I25" s="11">
        <f t="shared" si="7"/>
        <v>0</v>
      </c>
      <c r="J25" s="12"/>
      <c r="K25" s="12">
        <f t="shared" si="8"/>
        <v>2.5000000000000001E-2</v>
      </c>
      <c r="L25" s="4"/>
      <c r="M25" s="10" t="s">
        <v>16</v>
      </c>
      <c r="N25" s="4" t="s">
        <v>14</v>
      </c>
      <c r="O25" s="4">
        <v>20</v>
      </c>
      <c r="P25" s="4">
        <v>6</v>
      </c>
      <c r="Q25" s="11">
        <f t="shared" si="9"/>
        <v>0.53846153846153844</v>
      </c>
      <c r="R25" s="4"/>
      <c r="S25" s="4">
        <v>2</v>
      </c>
      <c r="T25" s="4">
        <v>3</v>
      </c>
      <c r="U25" s="11">
        <f t="shared" si="10"/>
        <v>0.2</v>
      </c>
      <c r="V25" s="17"/>
      <c r="W25" s="12">
        <f t="shared" si="11"/>
        <v>0.36923076923076925</v>
      </c>
    </row>
    <row r="26" spans="1:23" x14ac:dyDescent="0.25">
      <c r="A26" s="10" t="s">
        <v>15</v>
      </c>
      <c r="B26" s="4" t="s">
        <v>14</v>
      </c>
      <c r="C26" s="4">
        <v>25</v>
      </c>
      <c r="D26" s="4">
        <v>28</v>
      </c>
      <c r="E26" s="11">
        <f t="shared" si="1"/>
        <v>-5.6603773584905662E-2</v>
      </c>
      <c r="F26" s="4"/>
      <c r="G26" s="13">
        <v>16</v>
      </c>
      <c r="H26" s="13">
        <v>23</v>
      </c>
      <c r="I26" s="11">
        <f t="shared" si="7"/>
        <v>0.17948717948717949</v>
      </c>
      <c r="J26" s="12"/>
      <c r="K26" s="12">
        <f t="shared" si="8"/>
        <v>6.1441702951136913E-2</v>
      </c>
      <c r="L26" s="4"/>
      <c r="M26" s="10" t="s">
        <v>16</v>
      </c>
      <c r="N26" s="4" t="s">
        <v>14</v>
      </c>
      <c r="O26" s="4">
        <v>10</v>
      </c>
      <c r="P26" s="4">
        <v>6</v>
      </c>
      <c r="Q26" s="11">
        <f t="shared" si="9"/>
        <v>0.25</v>
      </c>
      <c r="R26" s="4"/>
      <c r="S26" s="4">
        <v>17</v>
      </c>
      <c r="T26" s="4">
        <v>17</v>
      </c>
      <c r="U26" s="11">
        <f t="shared" si="10"/>
        <v>0</v>
      </c>
      <c r="V26" s="17"/>
      <c r="W26" s="12">
        <f t="shared" si="11"/>
        <v>0.125</v>
      </c>
    </row>
    <row r="27" spans="1:23" x14ac:dyDescent="0.25">
      <c r="A27" s="10" t="s">
        <v>15</v>
      </c>
      <c r="B27" s="4" t="s">
        <v>14</v>
      </c>
      <c r="C27" s="4">
        <v>10</v>
      </c>
      <c r="D27" s="4">
        <v>6</v>
      </c>
      <c r="E27" s="11">
        <f t="shared" si="1"/>
        <v>0.25</v>
      </c>
      <c r="F27" s="4"/>
      <c r="G27" s="13">
        <v>5</v>
      </c>
      <c r="H27" s="13">
        <v>15</v>
      </c>
      <c r="I27" s="11">
        <f t="shared" si="7"/>
        <v>0.5</v>
      </c>
      <c r="J27" s="12"/>
      <c r="K27" s="12">
        <f t="shared" si="8"/>
        <v>0.375</v>
      </c>
      <c r="L27" s="4"/>
      <c r="M27" s="10" t="s">
        <v>16</v>
      </c>
      <c r="N27" s="4" t="s">
        <v>14</v>
      </c>
      <c r="O27" s="4">
        <v>9</v>
      </c>
      <c r="P27" s="4">
        <v>4</v>
      </c>
      <c r="Q27" s="11">
        <f t="shared" si="9"/>
        <v>0.38461538461538464</v>
      </c>
      <c r="R27" s="4"/>
      <c r="S27" s="4">
        <v>7</v>
      </c>
      <c r="T27" s="4">
        <v>14</v>
      </c>
      <c r="U27" s="11">
        <f t="shared" si="10"/>
        <v>0.33333333333333331</v>
      </c>
      <c r="V27" s="17"/>
      <c r="W27" s="12">
        <f t="shared" si="11"/>
        <v>0.35897435897435898</v>
      </c>
    </row>
    <row r="28" spans="1:23" x14ac:dyDescent="0.25">
      <c r="A28" s="10" t="s">
        <v>15</v>
      </c>
      <c r="B28" s="4" t="s">
        <v>14</v>
      </c>
      <c r="C28" s="4">
        <v>3</v>
      </c>
      <c r="D28" s="4">
        <v>12</v>
      </c>
      <c r="E28" s="11">
        <f t="shared" si="1"/>
        <v>-0.6</v>
      </c>
      <c r="F28" s="4"/>
      <c r="G28" s="13">
        <v>4</v>
      </c>
      <c r="H28" s="13">
        <v>17</v>
      </c>
      <c r="I28" s="11">
        <f t="shared" si="7"/>
        <v>0.61904761904761907</v>
      </c>
      <c r="J28" s="12"/>
      <c r="K28" s="12">
        <f t="shared" si="8"/>
        <v>9.5238095238095455E-3</v>
      </c>
      <c r="L28" s="4"/>
      <c r="M28" s="10"/>
      <c r="N28" s="4"/>
      <c r="O28" s="4"/>
      <c r="P28" s="4"/>
      <c r="Q28" s="4"/>
      <c r="R28" s="4"/>
      <c r="S28" s="13"/>
      <c r="T28" s="13"/>
      <c r="U28" s="13"/>
      <c r="V28" s="13"/>
      <c r="W28" s="13"/>
    </row>
    <row r="29" spans="1:23" x14ac:dyDescent="0.25">
      <c r="A29" s="4"/>
      <c r="B29" s="4"/>
      <c r="C29" s="4"/>
      <c r="D29" s="4"/>
      <c r="E29" s="11"/>
      <c r="F29" s="4"/>
      <c r="G29" s="4"/>
      <c r="H29" s="4"/>
      <c r="I29" s="11"/>
      <c r="J29" s="11"/>
      <c r="K29" s="11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x14ac:dyDescent="0.25">
      <c r="C30" s="2" t="s">
        <v>5</v>
      </c>
      <c r="E30" s="11"/>
      <c r="F30" s="4"/>
      <c r="H30" s="2" t="s">
        <v>5</v>
      </c>
      <c r="I30" s="15"/>
      <c r="J30" s="15"/>
      <c r="K30" s="15"/>
      <c r="O30" s="2" t="s">
        <v>5</v>
      </c>
      <c r="R30" s="4"/>
      <c r="T30" s="2" t="s">
        <v>5</v>
      </c>
      <c r="V30" s="4"/>
    </row>
    <row r="31" spans="1:23" x14ac:dyDescent="0.25">
      <c r="C31" s="2" t="s">
        <v>6</v>
      </c>
      <c r="E31" s="11"/>
      <c r="F31" s="4"/>
      <c r="H31" s="2" t="s">
        <v>6</v>
      </c>
      <c r="I31" s="15"/>
      <c r="J31" s="11"/>
      <c r="K31" s="15"/>
      <c r="O31" s="2" t="s">
        <v>6</v>
      </c>
      <c r="R31" s="4"/>
      <c r="T31" s="2" t="s">
        <v>6</v>
      </c>
      <c r="V31" s="4"/>
    </row>
    <row r="32" spans="1:23" s="9" customFormat="1" x14ac:dyDescent="0.25">
      <c r="A32" s="6" t="s">
        <v>7</v>
      </c>
      <c r="B32" s="6" t="s">
        <v>8</v>
      </c>
      <c r="C32" s="6" t="s">
        <v>9</v>
      </c>
      <c r="D32" s="6" t="s">
        <v>10</v>
      </c>
      <c r="E32" s="6" t="s">
        <v>11</v>
      </c>
      <c r="F32" s="6"/>
      <c r="G32" s="6" t="s">
        <v>9</v>
      </c>
      <c r="H32" s="6" t="s">
        <v>10</v>
      </c>
      <c r="I32" s="16" t="s">
        <v>11</v>
      </c>
      <c r="J32" s="16"/>
      <c r="K32" s="11" t="s">
        <v>12</v>
      </c>
      <c r="L32" s="6"/>
      <c r="M32" s="6" t="s">
        <v>7</v>
      </c>
      <c r="N32" s="6" t="s">
        <v>8</v>
      </c>
      <c r="O32" s="6" t="s">
        <v>9</v>
      </c>
      <c r="P32" s="6" t="s">
        <v>10</v>
      </c>
      <c r="Q32" s="6" t="s">
        <v>11</v>
      </c>
      <c r="R32" s="6"/>
      <c r="S32" s="6" t="s">
        <v>9</v>
      </c>
      <c r="T32" s="6" t="s">
        <v>10</v>
      </c>
      <c r="U32" s="6" t="s">
        <v>11</v>
      </c>
      <c r="V32" s="6"/>
      <c r="W32" s="7" t="s">
        <v>12</v>
      </c>
    </row>
    <row r="33" spans="1:23" x14ac:dyDescent="0.25">
      <c r="A33" s="10" t="s">
        <v>17</v>
      </c>
      <c r="B33" s="4" t="s">
        <v>14</v>
      </c>
      <c r="C33" s="4">
        <v>4</v>
      </c>
      <c r="D33" s="4">
        <v>3</v>
      </c>
      <c r="E33" s="11">
        <f t="shared" si="1"/>
        <v>0.14285714285714285</v>
      </c>
      <c r="F33" s="4"/>
      <c r="G33" s="4">
        <v>22</v>
      </c>
      <c r="H33" s="4">
        <v>11</v>
      </c>
      <c r="I33" s="11">
        <f>(H33-G33)/(G33+H33)</f>
        <v>-0.33333333333333331</v>
      </c>
      <c r="J33" s="11"/>
      <c r="K33" s="12">
        <f t="shared" ref="K33:K38" si="12">(E33+I33)/2</f>
        <v>-9.5238095238095233E-2</v>
      </c>
      <c r="L33" s="4"/>
      <c r="M33" s="10" t="s">
        <v>18</v>
      </c>
      <c r="N33" s="4" t="s">
        <v>14</v>
      </c>
      <c r="O33" s="13">
        <v>12</v>
      </c>
      <c r="P33" s="13">
        <v>7</v>
      </c>
      <c r="Q33" s="11">
        <f t="shared" ref="Q33:Q41" si="13">(O33-P33)/(O33+P33)</f>
        <v>0.26315789473684209</v>
      </c>
      <c r="R33" s="4"/>
      <c r="S33" s="4">
        <v>8</v>
      </c>
      <c r="T33" s="4">
        <v>17</v>
      </c>
      <c r="U33" s="11">
        <f t="shared" ref="U33:U41" si="14">(T33-S33)/(S33+T33)</f>
        <v>0.36</v>
      </c>
      <c r="V33" s="17"/>
      <c r="W33" s="12">
        <f>(Q33+U33)/2</f>
        <v>0.31157894736842107</v>
      </c>
    </row>
    <row r="34" spans="1:23" x14ac:dyDescent="0.25">
      <c r="A34" s="10" t="s">
        <v>17</v>
      </c>
      <c r="B34" s="4" t="s">
        <v>14</v>
      </c>
      <c r="C34" s="4">
        <v>6</v>
      </c>
      <c r="D34" s="4">
        <v>18</v>
      </c>
      <c r="E34" s="11">
        <f t="shared" si="1"/>
        <v>-0.5</v>
      </c>
      <c r="F34" s="4"/>
      <c r="G34" s="4">
        <v>5</v>
      </c>
      <c r="H34" s="4">
        <v>42</v>
      </c>
      <c r="I34" s="11">
        <f t="shared" ref="I34:I38" si="15">(H34-G34)/(G34+H34)</f>
        <v>0.78723404255319152</v>
      </c>
      <c r="J34" s="11"/>
      <c r="K34" s="12">
        <f t="shared" si="12"/>
        <v>0.14361702127659576</v>
      </c>
      <c r="L34" s="4"/>
      <c r="M34" s="10" t="s">
        <v>18</v>
      </c>
      <c r="N34" s="4" t="s">
        <v>14</v>
      </c>
      <c r="O34" s="13">
        <v>20</v>
      </c>
      <c r="P34" s="13">
        <v>10</v>
      </c>
      <c r="Q34" s="11">
        <f t="shared" si="13"/>
        <v>0.33333333333333331</v>
      </c>
      <c r="R34" s="4"/>
      <c r="S34" s="4">
        <v>11</v>
      </c>
      <c r="T34" s="4">
        <v>14</v>
      </c>
      <c r="U34" s="11">
        <f t="shared" si="14"/>
        <v>0.12</v>
      </c>
      <c r="V34" s="17"/>
      <c r="W34" s="12">
        <f t="shared" ref="W34:W41" si="16">(Q34+U34)/2</f>
        <v>0.22666666666666666</v>
      </c>
    </row>
    <row r="35" spans="1:23" x14ac:dyDescent="0.25">
      <c r="A35" s="10" t="s">
        <v>17</v>
      </c>
      <c r="B35" s="4" t="s">
        <v>14</v>
      </c>
      <c r="C35" s="4">
        <v>8</v>
      </c>
      <c r="D35" s="4">
        <v>6</v>
      </c>
      <c r="E35" s="11">
        <f t="shared" si="1"/>
        <v>0.14285714285714285</v>
      </c>
      <c r="F35" s="4"/>
      <c r="G35" s="4">
        <v>4</v>
      </c>
      <c r="H35" s="4">
        <v>13</v>
      </c>
      <c r="I35" s="11">
        <f t="shared" si="15"/>
        <v>0.52941176470588236</v>
      </c>
      <c r="J35" s="11"/>
      <c r="K35" s="12">
        <f t="shared" si="12"/>
        <v>0.33613445378151263</v>
      </c>
      <c r="L35" s="4"/>
      <c r="M35" s="10" t="s">
        <v>18</v>
      </c>
      <c r="N35" s="4" t="s">
        <v>14</v>
      </c>
      <c r="O35" s="13">
        <v>10</v>
      </c>
      <c r="P35" s="13">
        <v>7</v>
      </c>
      <c r="Q35" s="11">
        <f t="shared" si="13"/>
        <v>0.17647058823529413</v>
      </c>
      <c r="R35" s="4"/>
      <c r="S35" s="4">
        <v>4</v>
      </c>
      <c r="T35" s="4">
        <v>24</v>
      </c>
      <c r="U35" s="11">
        <f t="shared" si="14"/>
        <v>0.7142857142857143</v>
      </c>
      <c r="V35" s="17"/>
      <c r="W35" s="12">
        <f t="shared" si="16"/>
        <v>0.44537815126050423</v>
      </c>
    </row>
    <row r="36" spans="1:23" x14ac:dyDescent="0.25">
      <c r="A36" s="10" t="s">
        <v>17</v>
      </c>
      <c r="B36" s="4" t="s">
        <v>14</v>
      </c>
      <c r="C36" s="4">
        <v>10</v>
      </c>
      <c r="D36" s="4">
        <v>20</v>
      </c>
      <c r="E36" s="11">
        <f t="shared" si="1"/>
        <v>-0.33333333333333331</v>
      </c>
      <c r="F36" s="4"/>
      <c r="G36" s="4">
        <v>4</v>
      </c>
      <c r="H36" s="4">
        <v>19</v>
      </c>
      <c r="I36" s="11">
        <f t="shared" si="15"/>
        <v>0.65217391304347827</v>
      </c>
      <c r="J36" s="11"/>
      <c r="K36" s="12">
        <f t="shared" si="12"/>
        <v>0.15942028985507248</v>
      </c>
      <c r="L36" s="4"/>
      <c r="M36" s="10" t="s">
        <v>18</v>
      </c>
      <c r="N36" s="4" t="s">
        <v>14</v>
      </c>
      <c r="O36" s="13">
        <v>26</v>
      </c>
      <c r="P36" s="13">
        <v>9</v>
      </c>
      <c r="Q36" s="11">
        <f t="shared" si="13"/>
        <v>0.48571428571428571</v>
      </c>
      <c r="R36" s="4"/>
      <c r="S36" s="4">
        <v>9</v>
      </c>
      <c r="T36" s="4">
        <v>22</v>
      </c>
      <c r="U36" s="11">
        <f t="shared" si="14"/>
        <v>0.41935483870967744</v>
      </c>
      <c r="V36" s="17"/>
      <c r="W36" s="12">
        <f t="shared" si="16"/>
        <v>0.45253456221198157</v>
      </c>
    </row>
    <row r="37" spans="1:23" x14ac:dyDescent="0.25">
      <c r="A37" s="10" t="s">
        <v>17</v>
      </c>
      <c r="B37" s="4" t="s">
        <v>14</v>
      </c>
      <c r="C37" s="4">
        <v>7</v>
      </c>
      <c r="D37" s="4">
        <v>12</v>
      </c>
      <c r="E37" s="11">
        <f t="shared" si="1"/>
        <v>-0.26315789473684209</v>
      </c>
      <c r="F37" s="4"/>
      <c r="G37" s="4">
        <v>0</v>
      </c>
      <c r="H37" s="4">
        <v>13</v>
      </c>
      <c r="I37" s="11">
        <f t="shared" si="15"/>
        <v>1</v>
      </c>
      <c r="J37" s="11"/>
      <c r="K37" s="12">
        <f t="shared" si="12"/>
        <v>0.36842105263157898</v>
      </c>
      <c r="L37" s="4"/>
      <c r="M37" s="10" t="s">
        <v>18</v>
      </c>
      <c r="N37" s="4" t="s">
        <v>14</v>
      </c>
      <c r="O37" s="13">
        <v>28</v>
      </c>
      <c r="P37" s="13">
        <v>7</v>
      </c>
      <c r="Q37" s="11">
        <f t="shared" si="13"/>
        <v>0.6</v>
      </c>
      <c r="R37" s="4"/>
      <c r="S37" s="4">
        <v>7</v>
      </c>
      <c r="T37" s="4">
        <v>24</v>
      </c>
      <c r="U37" s="11">
        <f t="shared" si="14"/>
        <v>0.54838709677419351</v>
      </c>
      <c r="V37" s="17"/>
      <c r="W37" s="12">
        <f t="shared" si="16"/>
        <v>0.5741935483870968</v>
      </c>
    </row>
    <row r="38" spans="1:23" x14ac:dyDescent="0.25">
      <c r="A38" s="10" t="s">
        <v>17</v>
      </c>
      <c r="B38" s="4" t="s">
        <v>14</v>
      </c>
      <c r="C38" s="4">
        <v>28</v>
      </c>
      <c r="D38" s="4">
        <v>14</v>
      </c>
      <c r="E38" s="11">
        <f t="shared" si="1"/>
        <v>0.33333333333333331</v>
      </c>
      <c r="F38" s="4"/>
      <c r="G38" s="4">
        <v>14</v>
      </c>
      <c r="H38" s="4">
        <v>16</v>
      </c>
      <c r="I38" s="11">
        <f t="shared" si="15"/>
        <v>6.6666666666666666E-2</v>
      </c>
      <c r="J38" s="11"/>
      <c r="K38" s="12">
        <f t="shared" si="12"/>
        <v>0.19999999999999998</v>
      </c>
      <c r="L38" s="4"/>
      <c r="M38" s="10" t="s">
        <v>18</v>
      </c>
      <c r="N38" s="4" t="s">
        <v>14</v>
      </c>
      <c r="O38" s="13">
        <v>10</v>
      </c>
      <c r="P38" s="13">
        <v>8</v>
      </c>
      <c r="Q38" s="11">
        <f t="shared" si="13"/>
        <v>0.1111111111111111</v>
      </c>
      <c r="R38" s="4"/>
      <c r="S38" s="4">
        <v>2</v>
      </c>
      <c r="T38" s="4">
        <v>28</v>
      </c>
      <c r="U38" s="11">
        <f t="shared" si="14"/>
        <v>0.8666666666666667</v>
      </c>
      <c r="V38" s="17"/>
      <c r="W38" s="12">
        <f t="shared" si="16"/>
        <v>0.48888888888888893</v>
      </c>
    </row>
    <row r="39" spans="1:23" x14ac:dyDescent="0.25">
      <c r="A39" s="10"/>
      <c r="B39" s="4"/>
      <c r="C39" s="4"/>
      <c r="D39" s="4"/>
      <c r="E39" s="4"/>
      <c r="F39" s="4"/>
      <c r="G39" s="4"/>
      <c r="H39" s="4"/>
      <c r="I39" s="4"/>
      <c r="J39" s="4"/>
      <c r="K39" s="13"/>
      <c r="L39" s="4"/>
      <c r="M39" s="10" t="s">
        <v>18</v>
      </c>
      <c r="N39" s="4" t="s">
        <v>14</v>
      </c>
      <c r="O39" s="13">
        <v>10</v>
      </c>
      <c r="P39" s="13">
        <v>1</v>
      </c>
      <c r="Q39" s="11">
        <f t="shared" si="13"/>
        <v>0.81818181818181823</v>
      </c>
      <c r="R39" s="4"/>
      <c r="S39" s="4">
        <v>9</v>
      </c>
      <c r="T39" s="4">
        <v>12</v>
      </c>
      <c r="U39" s="11">
        <f t="shared" si="14"/>
        <v>0.14285714285714285</v>
      </c>
      <c r="V39" s="17"/>
      <c r="W39" s="12">
        <f t="shared" si="16"/>
        <v>0.48051948051948057</v>
      </c>
    </row>
    <row r="40" spans="1:23" x14ac:dyDescent="0.25">
      <c r="A40" s="10"/>
      <c r="B40" s="4"/>
      <c r="C40" s="4"/>
      <c r="D40" s="4"/>
      <c r="E40" s="4"/>
      <c r="F40" s="4"/>
      <c r="G40" s="4"/>
      <c r="H40" s="4"/>
      <c r="I40" s="4"/>
      <c r="J40" s="4"/>
      <c r="K40" s="13"/>
      <c r="L40" s="4"/>
      <c r="M40" s="10" t="s">
        <v>18</v>
      </c>
      <c r="N40" s="4" t="s">
        <v>14</v>
      </c>
      <c r="O40" s="13">
        <v>5</v>
      </c>
      <c r="P40" s="13">
        <v>2</v>
      </c>
      <c r="Q40" s="11">
        <f t="shared" si="13"/>
        <v>0.42857142857142855</v>
      </c>
      <c r="R40" s="4"/>
      <c r="S40" s="4">
        <v>3</v>
      </c>
      <c r="T40" s="4">
        <v>19</v>
      </c>
      <c r="U40" s="11">
        <f t="shared" si="14"/>
        <v>0.72727272727272729</v>
      </c>
      <c r="V40" s="17"/>
      <c r="W40" s="12">
        <f t="shared" si="16"/>
        <v>0.57792207792207795</v>
      </c>
    </row>
    <row r="41" spans="1:23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10" t="s">
        <v>18</v>
      </c>
      <c r="N41" s="4" t="s">
        <v>14</v>
      </c>
      <c r="O41" s="13">
        <v>11</v>
      </c>
      <c r="P41" s="13">
        <v>10</v>
      </c>
      <c r="Q41" s="11">
        <f t="shared" si="13"/>
        <v>4.7619047619047616E-2</v>
      </c>
      <c r="R41" s="4"/>
      <c r="S41" s="4">
        <v>3</v>
      </c>
      <c r="T41" s="4">
        <v>9</v>
      </c>
      <c r="U41" s="11">
        <f t="shared" si="14"/>
        <v>0.5</v>
      </c>
      <c r="V41" s="17"/>
      <c r="W41" s="12">
        <f t="shared" si="16"/>
        <v>0.27380952380952384</v>
      </c>
    </row>
    <row r="42" spans="1:23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10" t="s">
        <v>18</v>
      </c>
      <c r="N42" s="4" t="s">
        <v>14</v>
      </c>
      <c r="O42" s="13">
        <v>23</v>
      </c>
      <c r="P42" s="13">
        <v>9</v>
      </c>
      <c r="Q42" s="11">
        <f>(O42-P42)/(O42+P42)</f>
        <v>0.4375</v>
      </c>
      <c r="R42" s="4"/>
      <c r="S42" s="4">
        <v>8</v>
      </c>
      <c r="T42" s="4">
        <v>24</v>
      </c>
      <c r="U42" s="11">
        <f>(T42-S42)/(S42+T42)</f>
        <v>0.5</v>
      </c>
      <c r="V42" s="17"/>
      <c r="W42" s="12">
        <f>(Q42+U42)/2</f>
        <v>0.46875</v>
      </c>
    </row>
    <row r="43" spans="1:23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10"/>
      <c r="N43" s="4"/>
      <c r="O43" s="13"/>
      <c r="P43" s="13"/>
      <c r="Q43" s="11"/>
      <c r="R43" s="4"/>
      <c r="S43" s="4"/>
      <c r="T43" s="4"/>
      <c r="U43" s="11"/>
      <c r="V43" s="17"/>
      <c r="W43" s="12"/>
    </row>
    <row r="44" spans="1:23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10"/>
      <c r="N44" s="4"/>
      <c r="O44" s="13"/>
      <c r="P44" s="13"/>
      <c r="Q44" s="11"/>
      <c r="R44" s="4"/>
      <c r="S44" s="4"/>
      <c r="T44" s="4"/>
      <c r="U44" s="11"/>
      <c r="V44" s="17"/>
      <c r="W44" s="12"/>
    </row>
    <row r="45" spans="1:23" x14ac:dyDescent="0.25">
      <c r="A45" s="1" t="s">
        <v>19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10"/>
      <c r="N45" s="4"/>
      <c r="O45" s="13"/>
      <c r="P45" s="13"/>
      <c r="Q45" s="11"/>
      <c r="R45" s="4"/>
      <c r="S45" s="4"/>
      <c r="T45" s="4"/>
      <c r="U45" s="11"/>
      <c r="V45" s="17"/>
      <c r="W45" s="12"/>
    </row>
    <row r="46" spans="1:23" x14ac:dyDescent="0.25">
      <c r="A46" s="4"/>
      <c r="B46" s="3" t="s">
        <v>1</v>
      </c>
      <c r="C46" s="3" t="s">
        <v>2</v>
      </c>
      <c r="D46" s="4"/>
      <c r="E46" s="4"/>
      <c r="F46" s="4"/>
      <c r="G46" s="4"/>
      <c r="H46" s="4"/>
      <c r="I46" s="4"/>
      <c r="J46" s="4"/>
      <c r="K46" s="4"/>
      <c r="L46" s="4"/>
      <c r="M46" s="10"/>
      <c r="N46" s="4"/>
      <c r="O46" s="13"/>
      <c r="P46" s="13"/>
      <c r="Q46" s="11"/>
      <c r="R46" s="4"/>
      <c r="S46" s="4"/>
      <c r="T46" s="4"/>
      <c r="U46" s="11"/>
      <c r="V46" s="17"/>
      <c r="W46" s="12"/>
    </row>
    <row r="47" spans="1:23" x14ac:dyDescent="0.25">
      <c r="A47" s="4"/>
      <c r="B47" s="3" t="s">
        <v>3</v>
      </c>
      <c r="C47" s="3" t="s">
        <v>4</v>
      </c>
      <c r="D47" s="4"/>
      <c r="E47" s="4"/>
      <c r="F47" s="4"/>
      <c r="G47" s="4"/>
      <c r="H47" s="4"/>
      <c r="I47" s="4"/>
      <c r="J47" s="4"/>
      <c r="K47" s="4"/>
      <c r="L47" s="4"/>
    </row>
    <row r="48" spans="1:23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10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x14ac:dyDescent="0.25">
      <c r="C49" s="2" t="s">
        <v>5</v>
      </c>
      <c r="F49" s="4"/>
      <c r="H49" s="2" t="s">
        <v>5</v>
      </c>
      <c r="J49" s="4"/>
      <c r="O49" s="2" t="s">
        <v>5</v>
      </c>
      <c r="R49" s="4"/>
      <c r="T49" s="2" t="s">
        <v>5</v>
      </c>
      <c r="V49" s="4"/>
    </row>
    <row r="50" spans="1:23" s="5" customFormat="1" x14ac:dyDescent="0.25">
      <c r="A50" s="4"/>
      <c r="B50" s="4"/>
      <c r="C50" s="2" t="s">
        <v>6</v>
      </c>
      <c r="D50" s="4"/>
      <c r="E50" s="4"/>
      <c r="F50" s="4"/>
      <c r="G50" s="4"/>
      <c r="H50" s="2" t="s">
        <v>6</v>
      </c>
      <c r="I50" s="4"/>
      <c r="J50" s="4"/>
      <c r="K50" s="4"/>
      <c r="L50" s="4"/>
      <c r="M50" s="4"/>
      <c r="N50" s="4"/>
      <c r="O50" s="2" t="s">
        <v>6</v>
      </c>
      <c r="P50" s="4"/>
      <c r="Q50" s="4"/>
      <c r="R50" s="4"/>
      <c r="S50" s="4"/>
      <c r="T50" s="2" t="s">
        <v>6</v>
      </c>
      <c r="U50" s="4"/>
      <c r="V50" s="4"/>
      <c r="W50" s="4"/>
    </row>
    <row r="51" spans="1:23" s="18" customFormat="1" x14ac:dyDescent="0.25">
      <c r="A51" s="6" t="s">
        <v>7</v>
      </c>
      <c r="B51" s="6" t="s">
        <v>8</v>
      </c>
      <c r="C51" s="6" t="s">
        <v>9</v>
      </c>
      <c r="D51" s="6" t="s">
        <v>10</v>
      </c>
      <c r="E51" s="6" t="s">
        <v>11</v>
      </c>
      <c r="F51" s="6"/>
      <c r="G51" s="6" t="s">
        <v>9</v>
      </c>
      <c r="H51" s="6" t="s">
        <v>10</v>
      </c>
      <c r="I51" s="6" t="s">
        <v>11</v>
      </c>
      <c r="J51" s="6"/>
      <c r="K51" s="7" t="s">
        <v>12</v>
      </c>
      <c r="L51" s="6"/>
      <c r="M51" s="6" t="s">
        <v>7</v>
      </c>
      <c r="N51" s="6" t="s">
        <v>8</v>
      </c>
      <c r="O51" s="6" t="s">
        <v>9</v>
      </c>
      <c r="P51" s="6" t="s">
        <v>10</v>
      </c>
      <c r="Q51" s="6" t="s">
        <v>11</v>
      </c>
      <c r="R51" s="6"/>
      <c r="S51" s="6" t="s">
        <v>9</v>
      </c>
      <c r="T51" s="6" t="s">
        <v>10</v>
      </c>
      <c r="U51" s="6" t="s">
        <v>11</v>
      </c>
      <c r="V51" s="6"/>
      <c r="W51" s="6" t="s">
        <v>12</v>
      </c>
    </row>
    <row r="52" spans="1:23" s="5" customFormat="1" x14ac:dyDescent="0.25">
      <c r="A52" s="10" t="s">
        <v>20</v>
      </c>
      <c r="B52" s="4" t="s">
        <v>14</v>
      </c>
      <c r="C52" s="4">
        <v>11</v>
      </c>
      <c r="D52" s="4">
        <v>8</v>
      </c>
      <c r="E52" s="11">
        <f>(C52-D52)/(C52+D52)</f>
        <v>0.15789473684210525</v>
      </c>
      <c r="F52" s="4"/>
      <c r="G52" s="13">
        <v>5</v>
      </c>
      <c r="H52" s="13">
        <v>17</v>
      </c>
      <c r="I52" s="11">
        <f t="shared" ref="I52:I57" si="17">(H52-G52)/(G52+H52)</f>
        <v>0.54545454545454541</v>
      </c>
      <c r="J52" s="14"/>
      <c r="K52" s="12">
        <f t="shared" ref="K52:K57" si="18">(E52+I52)/2</f>
        <v>0.35167464114832536</v>
      </c>
      <c r="L52" s="4"/>
      <c r="M52" s="10" t="s">
        <v>20</v>
      </c>
      <c r="N52" s="4" t="s">
        <v>14</v>
      </c>
      <c r="O52" s="4">
        <v>14</v>
      </c>
      <c r="P52" s="4">
        <v>7</v>
      </c>
      <c r="Q52" s="17">
        <f t="shared" ref="Q52:Q55" si="19">(O52-P52)/(O52+P52)</f>
        <v>0.33333333333333331</v>
      </c>
      <c r="R52" s="4"/>
      <c r="S52" s="4">
        <v>15</v>
      </c>
      <c r="T52" s="4">
        <v>25</v>
      </c>
      <c r="U52" s="11">
        <f t="shared" ref="U52:U57" si="20">(T52-S52)/(S52+T52)</f>
        <v>0.25</v>
      </c>
      <c r="V52" s="14"/>
      <c r="W52" s="12">
        <f t="shared" ref="W52:W57" si="21">(Q52+U52)/2</f>
        <v>0.29166666666666663</v>
      </c>
    </row>
    <row r="53" spans="1:23" s="5" customFormat="1" x14ac:dyDescent="0.25">
      <c r="A53" s="10" t="s">
        <v>20</v>
      </c>
      <c r="B53" s="4" t="s">
        <v>14</v>
      </c>
      <c r="C53" s="4">
        <v>6</v>
      </c>
      <c r="D53" s="4">
        <v>9</v>
      </c>
      <c r="E53" s="11">
        <f t="shared" ref="E53:E57" si="22">(C53-D53)/(C53+D53)</f>
        <v>-0.2</v>
      </c>
      <c r="F53" s="4"/>
      <c r="G53" s="13">
        <v>5</v>
      </c>
      <c r="H53" s="13">
        <v>13</v>
      </c>
      <c r="I53" s="11">
        <f t="shared" si="17"/>
        <v>0.44444444444444442</v>
      </c>
      <c r="J53" s="14"/>
      <c r="K53" s="12">
        <f t="shared" si="18"/>
        <v>0.1222222222222222</v>
      </c>
      <c r="L53" s="4"/>
      <c r="M53" s="10" t="s">
        <v>20</v>
      </c>
      <c r="N53" s="4" t="s">
        <v>14</v>
      </c>
      <c r="O53" s="4">
        <v>14</v>
      </c>
      <c r="P53" s="4">
        <v>11</v>
      </c>
      <c r="Q53" s="17">
        <f t="shared" si="19"/>
        <v>0.12</v>
      </c>
      <c r="R53" s="4"/>
      <c r="S53" s="4">
        <v>8</v>
      </c>
      <c r="T53" s="4">
        <v>36</v>
      </c>
      <c r="U53" s="11">
        <f t="shared" si="20"/>
        <v>0.63636363636363635</v>
      </c>
      <c r="V53" s="14"/>
      <c r="W53" s="12">
        <f t="shared" si="21"/>
        <v>0.37818181818181817</v>
      </c>
    </row>
    <row r="54" spans="1:23" s="5" customFormat="1" x14ac:dyDescent="0.25">
      <c r="A54" s="10" t="s">
        <v>20</v>
      </c>
      <c r="B54" s="4" t="s">
        <v>14</v>
      </c>
      <c r="C54" s="4">
        <v>5</v>
      </c>
      <c r="D54" s="4">
        <v>4</v>
      </c>
      <c r="E54" s="11">
        <f t="shared" si="22"/>
        <v>0.1111111111111111</v>
      </c>
      <c r="F54" s="4"/>
      <c r="G54" s="13">
        <v>1</v>
      </c>
      <c r="H54" s="13">
        <v>7</v>
      </c>
      <c r="I54" s="11">
        <f t="shared" si="17"/>
        <v>0.75</v>
      </c>
      <c r="J54" s="14"/>
      <c r="K54" s="12">
        <f t="shared" si="18"/>
        <v>0.43055555555555558</v>
      </c>
      <c r="L54" s="4"/>
      <c r="M54" s="10" t="s">
        <v>20</v>
      </c>
      <c r="N54" s="4" t="s">
        <v>14</v>
      </c>
      <c r="O54" s="4">
        <v>6</v>
      </c>
      <c r="P54" s="4">
        <v>2</v>
      </c>
      <c r="Q54" s="17">
        <f t="shared" si="19"/>
        <v>0.5</v>
      </c>
      <c r="R54" s="4"/>
      <c r="S54" s="4">
        <v>1</v>
      </c>
      <c r="T54" s="4">
        <v>18</v>
      </c>
      <c r="U54" s="11">
        <f t="shared" si="20"/>
        <v>0.89473684210526316</v>
      </c>
      <c r="V54" s="14"/>
      <c r="W54" s="12">
        <f t="shared" si="21"/>
        <v>0.69736842105263164</v>
      </c>
    </row>
    <row r="55" spans="1:23" s="5" customFormat="1" x14ac:dyDescent="0.25">
      <c r="A55" s="10" t="s">
        <v>20</v>
      </c>
      <c r="B55" s="4" t="s">
        <v>14</v>
      </c>
      <c r="C55" s="4">
        <v>6</v>
      </c>
      <c r="D55" s="4">
        <v>4</v>
      </c>
      <c r="E55" s="11">
        <f t="shared" si="22"/>
        <v>0.2</v>
      </c>
      <c r="F55" s="4"/>
      <c r="G55" s="13">
        <v>6</v>
      </c>
      <c r="H55" s="13">
        <v>12</v>
      </c>
      <c r="I55" s="11">
        <f t="shared" si="17"/>
        <v>0.33333333333333331</v>
      </c>
      <c r="J55" s="14"/>
      <c r="K55" s="12">
        <f t="shared" si="18"/>
        <v>0.26666666666666666</v>
      </c>
      <c r="L55" s="4"/>
      <c r="M55" s="10" t="s">
        <v>20</v>
      </c>
      <c r="N55" s="4" t="s">
        <v>14</v>
      </c>
      <c r="O55" s="4">
        <v>10</v>
      </c>
      <c r="P55" s="4">
        <v>5</v>
      </c>
      <c r="Q55" s="17">
        <f t="shared" si="19"/>
        <v>0.33333333333333331</v>
      </c>
      <c r="R55" s="4"/>
      <c r="S55" s="4">
        <v>3</v>
      </c>
      <c r="T55" s="4">
        <v>12</v>
      </c>
      <c r="U55" s="11">
        <f t="shared" si="20"/>
        <v>0.6</v>
      </c>
      <c r="V55" s="14"/>
      <c r="W55" s="12">
        <f t="shared" si="21"/>
        <v>0.46666666666666667</v>
      </c>
    </row>
    <row r="56" spans="1:23" s="5" customFormat="1" x14ac:dyDescent="0.25">
      <c r="A56" s="10" t="s">
        <v>20</v>
      </c>
      <c r="B56" s="4" t="s">
        <v>14</v>
      </c>
      <c r="C56" s="4">
        <v>18</v>
      </c>
      <c r="D56" s="4">
        <v>3</v>
      </c>
      <c r="E56" s="11">
        <f t="shared" si="22"/>
        <v>0.7142857142857143</v>
      </c>
      <c r="F56" s="4"/>
      <c r="G56" s="13">
        <v>7</v>
      </c>
      <c r="H56" s="13">
        <v>25</v>
      </c>
      <c r="I56" s="11">
        <f t="shared" si="17"/>
        <v>0.5625</v>
      </c>
      <c r="J56" s="14"/>
      <c r="K56" s="12">
        <f t="shared" si="18"/>
        <v>0.63839285714285721</v>
      </c>
      <c r="L56" s="4"/>
      <c r="M56" s="10" t="s">
        <v>20</v>
      </c>
      <c r="N56" s="4" t="s">
        <v>14</v>
      </c>
      <c r="O56" s="4">
        <v>19</v>
      </c>
      <c r="P56" s="4">
        <v>10</v>
      </c>
      <c r="Q56" s="17">
        <f>(O56-P56)/(O56+P56)</f>
        <v>0.31034482758620691</v>
      </c>
      <c r="R56" s="4"/>
      <c r="S56" s="4">
        <v>2</v>
      </c>
      <c r="T56" s="4">
        <v>31</v>
      </c>
      <c r="U56" s="11">
        <f t="shared" si="20"/>
        <v>0.87878787878787878</v>
      </c>
      <c r="V56" s="14"/>
      <c r="W56" s="12">
        <f t="shared" si="21"/>
        <v>0.59456635318704287</v>
      </c>
    </row>
    <row r="57" spans="1:23" s="5" customFormat="1" x14ac:dyDescent="0.25">
      <c r="A57" s="10" t="s">
        <v>20</v>
      </c>
      <c r="B57" s="4" t="s">
        <v>14</v>
      </c>
      <c r="C57" s="4">
        <v>16</v>
      </c>
      <c r="D57" s="4">
        <v>14</v>
      </c>
      <c r="E57" s="11">
        <f t="shared" si="22"/>
        <v>6.6666666666666666E-2</v>
      </c>
      <c r="F57" s="4"/>
      <c r="G57" s="13">
        <v>8</v>
      </c>
      <c r="H57" s="13">
        <v>21</v>
      </c>
      <c r="I57" s="11">
        <f t="shared" si="17"/>
        <v>0.44827586206896552</v>
      </c>
      <c r="J57" s="14"/>
      <c r="K57" s="12">
        <f t="shared" si="18"/>
        <v>0.25747126436781609</v>
      </c>
      <c r="L57" s="4"/>
      <c r="M57" s="10" t="s">
        <v>20</v>
      </c>
      <c r="N57" s="4" t="s">
        <v>14</v>
      </c>
      <c r="O57" s="4">
        <v>20</v>
      </c>
      <c r="P57" s="4">
        <v>14</v>
      </c>
      <c r="Q57" s="17">
        <f t="shared" ref="Q57" si="23">(O57-P57)/(O57+P57)</f>
        <v>0.17647058823529413</v>
      </c>
      <c r="R57" s="4"/>
      <c r="S57" s="4">
        <v>10</v>
      </c>
      <c r="T57" s="4">
        <v>17</v>
      </c>
      <c r="U57" s="11">
        <f t="shared" si="20"/>
        <v>0.25925925925925924</v>
      </c>
      <c r="V57" s="14"/>
      <c r="W57" s="12">
        <f t="shared" si="21"/>
        <v>0.21786492374727667</v>
      </c>
    </row>
    <row r="58" spans="1:23" s="5" customFormat="1" x14ac:dyDescent="0.25">
      <c r="A58" s="10"/>
      <c r="B58" s="4"/>
      <c r="C58" s="4"/>
      <c r="D58" s="4"/>
      <c r="E58" s="7"/>
      <c r="F58" s="4"/>
      <c r="G58" s="4"/>
      <c r="H58" s="4"/>
      <c r="I58" s="7"/>
      <c r="J58" s="4"/>
      <c r="K58" s="13"/>
      <c r="L58" s="4"/>
      <c r="M58" s="10"/>
      <c r="N58" s="4"/>
      <c r="O58" s="4"/>
      <c r="P58" s="4"/>
      <c r="Q58" s="4"/>
      <c r="R58" s="4"/>
      <c r="S58" s="13"/>
      <c r="T58" s="13"/>
      <c r="U58" s="14"/>
      <c r="V58" s="14"/>
      <c r="W58" s="14"/>
    </row>
    <row r="59" spans="1:23" s="5" customFormat="1" x14ac:dyDescent="0.25">
      <c r="A59" s="10"/>
      <c r="B59" s="4"/>
      <c r="C59" s="2" t="s">
        <v>5</v>
      </c>
      <c r="D59" s="4"/>
      <c r="E59" s="7"/>
      <c r="F59" s="4"/>
      <c r="G59" s="4"/>
      <c r="H59" s="2" t="s">
        <v>5</v>
      </c>
      <c r="I59" s="7"/>
      <c r="J59" s="4"/>
      <c r="K59" s="13"/>
      <c r="L59" s="4"/>
      <c r="M59" s="10"/>
      <c r="N59" s="4"/>
      <c r="O59" s="2" t="s">
        <v>5</v>
      </c>
      <c r="P59" s="4"/>
      <c r="Q59" s="4"/>
      <c r="R59" s="4"/>
      <c r="S59" s="13"/>
      <c r="T59" s="2" t="s">
        <v>5</v>
      </c>
      <c r="U59" s="14"/>
      <c r="V59" s="14"/>
      <c r="W59" s="14"/>
    </row>
    <row r="60" spans="1:23" s="5" customFormat="1" x14ac:dyDescent="0.25">
      <c r="A60" s="4"/>
      <c r="B60" s="4"/>
      <c r="C60" s="2" t="s">
        <v>6</v>
      </c>
      <c r="D60" s="4"/>
      <c r="E60" s="7"/>
      <c r="F60" s="4"/>
      <c r="G60" s="4"/>
      <c r="H60" s="2" t="s">
        <v>6</v>
      </c>
      <c r="I60" s="7"/>
      <c r="J60" s="4"/>
      <c r="K60" s="4"/>
      <c r="L60" s="4"/>
      <c r="M60" s="4"/>
      <c r="N60" s="4"/>
      <c r="O60" s="2" t="s">
        <v>6</v>
      </c>
      <c r="P60" s="4"/>
      <c r="Q60" s="4"/>
      <c r="R60" s="4"/>
      <c r="S60" s="4"/>
      <c r="T60" s="2" t="s">
        <v>6</v>
      </c>
      <c r="U60" s="17"/>
      <c r="V60" s="17"/>
      <c r="W60" s="17"/>
    </row>
    <row r="61" spans="1:23" s="18" customFormat="1" x14ac:dyDescent="0.25">
      <c r="A61" s="6" t="s">
        <v>7</v>
      </c>
      <c r="B61" s="6" t="s">
        <v>8</v>
      </c>
      <c r="C61" s="6" t="s">
        <v>9</v>
      </c>
      <c r="D61" s="6" t="s">
        <v>10</v>
      </c>
      <c r="E61" s="7" t="s">
        <v>11</v>
      </c>
      <c r="F61" s="6"/>
      <c r="G61" s="6" t="s">
        <v>9</v>
      </c>
      <c r="H61" s="6" t="s">
        <v>10</v>
      </c>
      <c r="I61" s="6" t="s">
        <v>11</v>
      </c>
      <c r="J61" s="6"/>
      <c r="K61" s="4" t="s">
        <v>12</v>
      </c>
      <c r="L61" s="6"/>
      <c r="M61" s="6" t="s">
        <v>7</v>
      </c>
      <c r="N61" s="6" t="s">
        <v>8</v>
      </c>
      <c r="O61" s="6" t="s">
        <v>9</v>
      </c>
      <c r="P61" s="6" t="s">
        <v>10</v>
      </c>
      <c r="Q61" s="6" t="s">
        <v>11</v>
      </c>
      <c r="R61" s="6"/>
      <c r="S61" s="6" t="s">
        <v>9</v>
      </c>
      <c r="T61" s="6" t="s">
        <v>10</v>
      </c>
      <c r="U61" s="16" t="s">
        <v>11</v>
      </c>
      <c r="V61" s="16"/>
      <c r="W61" s="16" t="s">
        <v>12</v>
      </c>
    </row>
    <row r="62" spans="1:23" s="5" customFormat="1" x14ac:dyDescent="0.25">
      <c r="A62" s="10" t="s">
        <v>15</v>
      </c>
      <c r="B62" s="4" t="s">
        <v>14</v>
      </c>
      <c r="C62" s="4">
        <v>9</v>
      </c>
      <c r="D62" s="4">
        <v>5</v>
      </c>
      <c r="E62" s="11">
        <f>(C62-D62)/(C62+D62)</f>
        <v>0.2857142857142857</v>
      </c>
      <c r="F62" s="4"/>
      <c r="G62" s="4">
        <v>4</v>
      </c>
      <c r="H62" s="4">
        <v>12</v>
      </c>
      <c r="I62" s="11">
        <f>(H62-G62)/(G62+H62)</f>
        <v>0.5</v>
      </c>
      <c r="J62" s="17"/>
      <c r="K62" s="12">
        <f t="shared" ref="K62:K77" si="24">(E62+I62)/2</f>
        <v>0.39285714285714285</v>
      </c>
      <c r="L62" s="4"/>
      <c r="M62" s="10" t="s">
        <v>16</v>
      </c>
      <c r="N62" s="4" t="s">
        <v>14</v>
      </c>
      <c r="O62" s="4">
        <v>8</v>
      </c>
      <c r="P62" s="4">
        <v>5</v>
      </c>
      <c r="Q62" s="17">
        <f>(O62-P62)/(O62+P62)</f>
        <v>0.23076923076923078</v>
      </c>
      <c r="R62" s="4"/>
      <c r="S62" s="4">
        <v>2</v>
      </c>
      <c r="T62" s="4">
        <v>11</v>
      </c>
      <c r="U62" s="11">
        <f>(T62-S62)/(S62+T62)</f>
        <v>0.69230769230769229</v>
      </c>
      <c r="V62" s="17"/>
      <c r="W62" s="12">
        <f t="shared" ref="W62:W74" si="25">(Q62+U62)/2</f>
        <v>0.46153846153846156</v>
      </c>
    </row>
    <row r="63" spans="1:23" s="5" customFormat="1" x14ac:dyDescent="0.25">
      <c r="A63" s="10" t="s">
        <v>15</v>
      </c>
      <c r="B63" s="4" t="s">
        <v>14</v>
      </c>
      <c r="C63" s="4">
        <v>19</v>
      </c>
      <c r="D63" s="4">
        <v>14</v>
      </c>
      <c r="E63" s="11">
        <f t="shared" ref="E63:E77" si="26">(C63-D63)/(C63+D63)</f>
        <v>0.15151515151515152</v>
      </c>
      <c r="F63" s="4"/>
      <c r="G63" s="4">
        <v>2</v>
      </c>
      <c r="H63" s="4">
        <v>16</v>
      </c>
      <c r="I63" s="11">
        <f t="shared" ref="I63:I77" si="27">(H63-G63)/(G63+H63)</f>
        <v>0.77777777777777779</v>
      </c>
      <c r="J63" s="17"/>
      <c r="K63" s="12">
        <f t="shared" si="24"/>
        <v>0.46464646464646464</v>
      </c>
      <c r="L63" s="4"/>
      <c r="M63" s="10" t="s">
        <v>16</v>
      </c>
      <c r="N63" s="4" t="s">
        <v>14</v>
      </c>
      <c r="O63" s="4">
        <v>28</v>
      </c>
      <c r="P63" s="4">
        <v>20</v>
      </c>
      <c r="Q63" s="17">
        <f t="shared" ref="Q63:Q72" si="28">(O63-P63)/(O63+P63)</f>
        <v>0.16666666666666666</v>
      </c>
      <c r="R63" s="4"/>
      <c r="S63" s="4">
        <v>11</v>
      </c>
      <c r="T63" s="4">
        <v>29</v>
      </c>
      <c r="U63" s="11">
        <f t="shared" ref="U63:U74" si="29">(T63-S63)/(S63+T63)</f>
        <v>0.45</v>
      </c>
      <c r="V63" s="17"/>
      <c r="W63" s="12">
        <f t="shared" si="25"/>
        <v>0.30833333333333335</v>
      </c>
    </row>
    <row r="64" spans="1:23" s="5" customFormat="1" x14ac:dyDescent="0.25">
      <c r="A64" s="10" t="s">
        <v>15</v>
      </c>
      <c r="B64" s="4" t="s">
        <v>14</v>
      </c>
      <c r="C64" s="4">
        <v>11</v>
      </c>
      <c r="D64" s="4">
        <v>20</v>
      </c>
      <c r="E64" s="11">
        <f t="shared" si="26"/>
        <v>-0.29032258064516131</v>
      </c>
      <c r="F64" s="4"/>
      <c r="G64" s="4">
        <v>15</v>
      </c>
      <c r="H64" s="4">
        <v>22</v>
      </c>
      <c r="I64" s="11">
        <f t="shared" si="27"/>
        <v>0.1891891891891892</v>
      </c>
      <c r="J64" s="14"/>
      <c r="K64" s="12">
        <f t="shared" si="24"/>
        <v>-5.0566695727986055E-2</v>
      </c>
      <c r="L64" s="4"/>
      <c r="M64" s="10" t="s">
        <v>16</v>
      </c>
      <c r="N64" s="4" t="s">
        <v>14</v>
      </c>
      <c r="O64" s="4">
        <v>22</v>
      </c>
      <c r="P64" s="4">
        <v>11</v>
      </c>
      <c r="Q64" s="17">
        <f t="shared" si="28"/>
        <v>0.33333333333333331</v>
      </c>
      <c r="R64" s="4"/>
      <c r="S64" s="4">
        <v>4</v>
      </c>
      <c r="T64" s="4">
        <v>7</v>
      </c>
      <c r="U64" s="11">
        <f t="shared" si="29"/>
        <v>0.27272727272727271</v>
      </c>
      <c r="V64" s="17"/>
      <c r="W64" s="12">
        <f t="shared" si="25"/>
        <v>0.30303030303030298</v>
      </c>
    </row>
    <row r="65" spans="1:23" s="5" customFormat="1" x14ac:dyDescent="0.25">
      <c r="A65" s="10" t="s">
        <v>15</v>
      </c>
      <c r="B65" s="4" t="s">
        <v>14</v>
      </c>
      <c r="C65" s="4">
        <v>24</v>
      </c>
      <c r="D65" s="4">
        <v>13</v>
      </c>
      <c r="E65" s="11">
        <f t="shared" si="26"/>
        <v>0.29729729729729731</v>
      </c>
      <c r="F65" s="4"/>
      <c r="G65" s="4">
        <v>8</v>
      </c>
      <c r="H65" s="4">
        <v>12</v>
      </c>
      <c r="I65" s="11">
        <f t="shared" si="27"/>
        <v>0.2</v>
      </c>
      <c r="J65" s="14"/>
      <c r="K65" s="12">
        <f t="shared" si="24"/>
        <v>0.24864864864864866</v>
      </c>
      <c r="L65" s="4"/>
      <c r="M65" s="10" t="s">
        <v>16</v>
      </c>
      <c r="N65" s="4" t="s">
        <v>14</v>
      </c>
      <c r="O65" s="4">
        <v>9</v>
      </c>
      <c r="P65" s="4">
        <v>5</v>
      </c>
      <c r="Q65" s="17">
        <f t="shared" si="28"/>
        <v>0.2857142857142857</v>
      </c>
      <c r="R65" s="4"/>
      <c r="S65" s="4">
        <v>3</v>
      </c>
      <c r="T65" s="4">
        <v>20</v>
      </c>
      <c r="U65" s="11">
        <f t="shared" si="29"/>
        <v>0.73913043478260865</v>
      </c>
      <c r="V65" s="17"/>
      <c r="W65" s="12">
        <f t="shared" si="25"/>
        <v>0.51242236024844723</v>
      </c>
    </row>
    <row r="66" spans="1:23" s="5" customFormat="1" x14ac:dyDescent="0.25">
      <c r="A66" s="10" t="s">
        <v>15</v>
      </c>
      <c r="B66" s="4" t="s">
        <v>14</v>
      </c>
      <c r="C66" s="4">
        <v>13</v>
      </c>
      <c r="D66" s="4">
        <v>9</v>
      </c>
      <c r="E66" s="11">
        <f t="shared" si="26"/>
        <v>0.18181818181818182</v>
      </c>
      <c r="F66" s="4"/>
      <c r="G66" s="4">
        <v>9</v>
      </c>
      <c r="H66" s="4">
        <v>11</v>
      </c>
      <c r="I66" s="11">
        <f t="shared" si="27"/>
        <v>0.1</v>
      </c>
      <c r="J66" s="14"/>
      <c r="K66" s="12">
        <f t="shared" si="24"/>
        <v>0.14090909090909093</v>
      </c>
      <c r="L66" s="4"/>
      <c r="M66" s="10" t="s">
        <v>16</v>
      </c>
      <c r="N66" s="4" t="s">
        <v>14</v>
      </c>
      <c r="O66" s="4">
        <v>11</v>
      </c>
      <c r="P66" s="4">
        <v>3</v>
      </c>
      <c r="Q66" s="17">
        <f t="shared" si="28"/>
        <v>0.5714285714285714</v>
      </c>
      <c r="R66" s="4"/>
      <c r="S66" s="4">
        <v>10</v>
      </c>
      <c r="T66" s="4">
        <v>12</v>
      </c>
      <c r="U66" s="11">
        <f t="shared" si="29"/>
        <v>9.0909090909090912E-2</v>
      </c>
      <c r="V66" s="17"/>
      <c r="W66" s="12">
        <f t="shared" si="25"/>
        <v>0.33116883116883117</v>
      </c>
    </row>
    <row r="67" spans="1:23" s="5" customFormat="1" x14ac:dyDescent="0.25">
      <c r="A67" s="10" t="s">
        <v>15</v>
      </c>
      <c r="B67" s="4" t="s">
        <v>14</v>
      </c>
      <c r="C67" s="4">
        <v>8</v>
      </c>
      <c r="D67" s="4">
        <v>11</v>
      </c>
      <c r="E67" s="11">
        <f t="shared" si="26"/>
        <v>-0.15789473684210525</v>
      </c>
      <c r="F67" s="4"/>
      <c r="G67" s="4">
        <v>4</v>
      </c>
      <c r="H67" s="4">
        <v>19</v>
      </c>
      <c r="I67" s="11">
        <f t="shared" si="27"/>
        <v>0.65217391304347827</v>
      </c>
      <c r="J67" s="14"/>
      <c r="K67" s="12">
        <f t="shared" si="24"/>
        <v>0.24713958810068651</v>
      </c>
      <c r="L67" s="4"/>
      <c r="M67" s="10" t="s">
        <v>16</v>
      </c>
      <c r="N67" s="4" t="s">
        <v>14</v>
      </c>
      <c r="O67" s="4">
        <v>13</v>
      </c>
      <c r="P67" s="4">
        <v>16</v>
      </c>
      <c r="Q67" s="17">
        <f t="shared" si="28"/>
        <v>-0.10344827586206896</v>
      </c>
      <c r="R67" s="4"/>
      <c r="S67" s="4">
        <v>2</v>
      </c>
      <c r="T67" s="4">
        <v>30</v>
      </c>
      <c r="U67" s="11">
        <f t="shared" si="29"/>
        <v>0.875</v>
      </c>
      <c r="V67" s="17"/>
      <c r="W67" s="12">
        <f t="shared" si="25"/>
        <v>0.38577586206896552</v>
      </c>
    </row>
    <row r="68" spans="1:23" s="5" customFormat="1" x14ac:dyDescent="0.25">
      <c r="A68" s="10" t="s">
        <v>15</v>
      </c>
      <c r="B68" s="4" t="s">
        <v>14</v>
      </c>
      <c r="C68" s="4">
        <v>22</v>
      </c>
      <c r="D68" s="4">
        <v>11</v>
      </c>
      <c r="E68" s="11">
        <f t="shared" si="26"/>
        <v>0.33333333333333331</v>
      </c>
      <c r="F68" s="4"/>
      <c r="G68" s="4">
        <v>11</v>
      </c>
      <c r="H68" s="4">
        <v>14</v>
      </c>
      <c r="I68" s="11">
        <f t="shared" si="27"/>
        <v>0.12</v>
      </c>
      <c r="J68" s="14"/>
      <c r="K68" s="12">
        <f t="shared" si="24"/>
        <v>0.22666666666666666</v>
      </c>
      <c r="L68" s="4"/>
      <c r="M68" s="10" t="s">
        <v>16</v>
      </c>
      <c r="N68" s="4" t="s">
        <v>14</v>
      </c>
      <c r="O68" s="4">
        <v>10</v>
      </c>
      <c r="P68" s="4">
        <v>10</v>
      </c>
      <c r="Q68" s="17">
        <f t="shared" si="28"/>
        <v>0</v>
      </c>
      <c r="R68" s="4"/>
      <c r="S68" s="4">
        <v>3</v>
      </c>
      <c r="T68" s="4">
        <v>17</v>
      </c>
      <c r="U68" s="11">
        <f t="shared" si="29"/>
        <v>0.7</v>
      </c>
      <c r="V68" s="17"/>
      <c r="W68" s="12">
        <f t="shared" si="25"/>
        <v>0.35</v>
      </c>
    </row>
    <row r="69" spans="1:23" s="5" customFormat="1" x14ac:dyDescent="0.25">
      <c r="A69" s="10" t="s">
        <v>15</v>
      </c>
      <c r="B69" s="4" t="s">
        <v>14</v>
      </c>
      <c r="C69" s="4">
        <v>13</v>
      </c>
      <c r="D69" s="4">
        <v>10</v>
      </c>
      <c r="E69" s="11">
        <f t="shared" si="26"/>
        <v>0.13043478260869565</v>
      </c>
      <c r="F69" s="4"/>
      <c r="G69" s="4">
        <v>0</v>
      </c>
      <c r="H69" s="4">
        <v>16</v>
      </c>
      <c r="I69" s="11">
        <f t="shared" si="27"/>
        <v>1</v>
      </c>
      <c r="J69" s="14"/>
      <c r="K69" s="12">
        <f t="shared" si="24"/>
        <v>0.56521739130434778</v>
      </c>
      <c r="L69" s="4"/>
      <c r="M69" s="10" t="s">
        <v>16</v>
      </c>
      <c r="N69" s="4" t="s">
        <v>14</v>
      </c>
      <c r="O69" s="4">
        <v>26</v>
      </c>
      <c r="P69" s="4">
        <v>10</v>
      </c>
      <c r="Q69" s="17">
        <f t="shared" si="28"/>
        <v>0.44444444444444442</v>
      </c>
      <c r="R69" s="4"/>
      <c r="S69" s="4">
        <v>2</v>
      </c>
      <c r="T69" s="4">
        <v>17</v>
      </c>
      <c r="U69" s="11">
        <f t="shared" si="29"/>
        <v>0.78947368421052633</v>
      </c>
      <c r="V69" s="14"/>
      <c r="W69" s="12">
        <f t="shared" si="25"/>
        <v>0.61695906432748537</v>
      </c>
    </row>
    <row r="70" spans="1:23" s="5" customFormat="1" x14ac:dyDescent="0.25">
      <c r="A70" s="10" t="s">
        <v>15</v>
      </c>
      <c r="B70" s="4" t="s">
        <v>14</v>
      </c>
      <c r="C70" s="4">
        <v>42</v>
      </c>
      <c r="D70" s="4">
        <v>7</v>
      </c>
      <c r="E70" s="11">
        <f t="shared" si="26"/>
        <v>0.7142857142857143</v>
      </c>
      <c r="F70" s="4"/>
      <c r="G70" s="4">
        <v>4</v>
      </c>
      <c r="H70" s="4">
        <v>14</v>
      </c>
      <c r="I70" s="11">
        <f t="shared" si="27"/>
        <v>0.55555555555555558</v>
      </c>
      <c r="J70" s="14"/>
      <c r="K70" s="12">
        <f t="shared" si="24"/>
        <v>0.63492063492063489</v>
      </c>
      <c r="L70" s="4"/>
      <c r="M70" s="10" t="s">
        <v>16</v>
      </c>
      <c r="N70" s="4" t="s">
        <v>14</v>
      </c>
      <c r="O70" s="4">
        <v>21</v>
      </c>
      <c r="P70" s="4">
        <v>3</v>
      </c>
      <c r="Q70" s="17">
        <f t="shared" si="28"/>
        <v>0.75</v>
      </c>
      <c r="R70" s="4"/>
      <c r="S70" s="4">
        <v>15</v>
      </c>
      <c r="T70" s="4">
        <v>30</v>
      </c>
      <c r="U70" s="11">
        <f t="shared" si="29"/>
        <v>0.33333333333333331</v>
      </c>
      <c r="V70" s="17"/>
      <c r="W70" s="12">
        <f t="shared" si="25"/>
        <v>0.54166666666666663</v>
      </c>
    </row>
    <row r="71" spans="1:23" s="5" customFormat="1" x14ac:dyDescent="0.25">
      <c r="A71" s="10" t="s">
        <v>15</v>
      </c>
      <c r="B71" s="4" t="s">
        <v>14</v>
      </c>
      <c r="C71" s="4">
        <v>9</v>
      </c>
      <c r="D71" s="4">
        <v>6</v>
      </c>
      <c r="E71" s="11">
        <f t="shared" si="26"/>
        <v>0.2</v>
      </c>
      <c r="F71" s="4"/>
      <c r="G71" s="4">
        <v>4</v>
      </c>
      <c r="H71" s="4">
        <v>13</v>
      </c>
      <c r="I71" s="11">
        <f t="shared" si="27"/>
        <v>0.52941176470588236</v>
      </c>
      <c r="J71" s="14"/>
      <c r="K71" s="12">
        <f t="shared" si="24"/>
        <v>0.36470588235294121</v>
      </c>
      <c r="L71" s="4"/>
      <c r="M71" s="10" t="s">
        <v>16</v>
      </c>
      <c r="N71" s="4" t="s">
        <v>14</v>
      </c>
      <c r="O71" s="4">
        <v>11</v>
      </c>
      <c r="P71" s="4">
        <v>8</v>
      </c>
      <c r="Q71" s="17">
        <f t="shared" si="28"/>
        <v>0.15789473684210525</v>
      </c>
      <c r="R71" s="4"/>
      <c r="S71" s="4">
        <v>2</v>
      </c>
      <c r="T71" s="4">
        <v>19</v>
      </c>
      <c r="U71" s="11">
        <f t="shared" si="29"/>
        <v>0.80952380952380953</v>
      </c>
      <c r="V71" s="17"/>
      <c r="W71" s="12">
        <f t="shared" si="25"/>
        <v>0.48370927318295742</v>
      </c>
    </row>
    <row r="72" spans="1:23" s="5" customFormat="1" x14ac:dyDescent="0.25">
      <c r="A72" s="10" t="s">
        <v>15</v>
      </c>
      <c r="B72" s="4" t="s">
        <v>14</v>
      </c>
      <c r="C72" s="4">
        <v>14</v>
      </c>
      <c r="D72" s="4">
        <v>3</v>
      </c>
      <c r="E72" s="11">
        <f t="shared" si="26"/>
        <v>0.6470588235294118</v>
      </c>
      <c r="F72" s="4"/>
      <c r="G72" s="4">
        <v>4</v>
      </c>
      <c r="H72" s="4">
        <v>13</v>
      </c>
      <c r="I72" s="11">
        <f t="shared" si="27"/>
        <v>0.52941176470588236</v>
      </c>
      <c r="J72" s="17"/>
      <c r="K72" s="12">
        <f t="shared" si="24"/>
        <v>0.58823529411764708</v>
      </c>
      <c r="L72" s="4"/>
      <c r="M72" s="10" t="s">
        <v>16</v>
      </c>
      <c r="N72" s="4" t="s">
        <v>14</v>
      </c>
      <c r="O72" s="4">
        <v>12</v>
      </c>
      <c r="P72" s="4">
        <v>9</v>
      </c>
      <c r="Q72" s="17">
        <f t="shared" si="28"/>
        <v>0.14285714285714285</v>
      </c>
      <c r="R72" s="4"/>
      <c r="S72" s="4">
        <v>1</v>
      </c>
      <c r="T72" s="4">
        <v>10</v>
      </c>
      <c r="U72" s="11">
        <f t="shared" si="29"/>
        <v>0.81818181818181823</v>
      </c>
      <c r="V72" s="17"/>
      <c r="W72" s="12">
        <f t="shared" si="25"/>
        <v>0.48051948051948057</v>
      </c>
    </row>
    <row r="73" spans="1:23" s="5" customFormat="1" x14ac:dyDescent="0.25">
      <c r="A73" s="10" t="s">
        <v>15</v>
      </c>
      <c r="B73" s="4" t="s">
        <v>14</v>
      </c>
      <c r="C73" s="4">
        <v>17</v>
      </c>
      <c r="D73" s="4">
        <v>22</v>
      </c>
      <c r="E73" s="11">
        <f t="shared" si="26"/>
        <v>-0.12820512820512819</v>
      </c>
      <c r="F73" s="4"/>
      <c r="G73" s="4">
        <v>2</v>
      </c>
      <c r="H73" s="4">
        <v>22</v>
      </c>
      <c r="I73" s="11">
        <f t="shared" si="27"/>
        <v>0.83333333333333337</v>
      </c>
      <c r="J73" s="17"/>
      <c r="K73" s="12">
        <f t="shared" si="24"/>
        <v>0.35256410256410259</v>
      </c>
      <c r="L73" s="4"/>
      <c r="M73" s="10" t="s">
        <v>16</v>
      </c>
      <c r="N73" s="4" t="s">
        <v>14</v>
      </c>
      <c r="O73" s="4">
        <v>16</v>
      </c>
      <c r="P73" s="4">
        <v>16</v>
      </c>
      <c r="Q73" s="17">
        <f>(O73-P73)/(O73+P73)</f>
        <v>0</v>
      </c>
      <c r="R73" s="4"/>
      <c r="S73" s="4">
        <v>13</v>
      </c>
      <c r="T73" s="4">
        <v>33</v>
      </c>
      <c r="U73" s="11">
        <f t="shared" si="29"/>
        <v>0.43478260869565216</v>
      </c>
      <c r="V73" s="17"/>
      <c r="W73" s="12">
        <f t="shared" si="25"/>
        <v>0.21739130434782608</v>
      </c>
    </row>
    <row r="74" spans="1:23" s="5" customFormat="1" x14ac:dyDescent="0.25">
      <c r="A74" s="10" t="s">
        <v>15</v>
      </c>
      <c r="B74" s="4" t="s">
        <v>14</v>
      </c>
      <c r="C74" s="4">
        <v>30</v>
      </c>
      <c r="D74" s="4">
        <v>6</v>
      </c>
      <c r="E74" s="11">
        <f t="shared" si="26"/>
        <v>0.66666666666666663</v>
      </c>
      <c r="F74" s="4"/>
      <c r="G74" s="4">
        <v>5</v>
      </c>
      <c r="H74" s="4">
        <v>4</v>
      </c>
      <c r="I74" s="11">
        <f t="shared" si="27"/>
        <v>-0.1111111111111111</v>
      </c>
      <c r="J74" s="17"/>
      <c r="K74" s="12">
        <f t="shared" si="24"/>
        <v>0.27777777777777779</v>
      </c>
      <c r="L74" s="4"/>
      <c r="M74" s="10" t="s">
        <v>16</v>
      </c>
      <c r="N74" s="4" t="s">
        <v>14</v>
      </c>
      <c r="O74" s="4">
        <v>5</v>
      </c>
      <c r="P74" s="4">
        <v>2</v>
      </c>
      <c r="Q74" s="17">
        <f>(O74-P74)/(O74+P74)</f>
        <v>0.42857142857142855</v>
      </c>
      <c r="R74" s="4"/>
      <c r="S74" s="4">
        <v>10</v>
      </c>
      <c r="T74" s="4">
        <v>30</v>
      </c>
      <c r="U74" s="11">
        <f t="shared" si="29"/>
        <v>0.5</v>
      </c>
      <c r="V74" s="17"/>
      <c r="W74" s="12">
        <f t="shared" si="25"/>
        <v>0.4642857142857143</v>
      </c>
    </row>
    <row r="75" spans="1:23" s="5" customFormat="1" x14ac:dyDescent="0.25">
      <c r="A75" s="10" t="s">
        <v>15</v>
      </c>
      <c r="B75" s="4" t="s">
        <v>14</v>
      </c>
      <c r="C75" s="4">
        <v>15</v>
      </c>
      <c r="D75" s="4">
        <v>10</v>
      </c>
      <c r="E75" s="11">
        <f t="shared" si="26"/>
        <v>0.2</v>
      </c>
      <c r="F75" s="4"/>
      <c r="G75" s="4">
        <v>2</v>
      </c>
      <c r="H75" s="4">
        <v>14</v>
      </c>
      <c r="I75" s="11">
        <f t="shared" si="27"/>
        <v>0.75</v>
      </c>
      <c r="J75" s="17"/>
      <c r="K75" s="12">
        <f t="shared" si="24"/>
        <v>0.47499999999999998</v>
      </c>
      <c r="L75" s="4"/>
      <c r="M75" s="10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s="5" customFormat="1" x14ac:dyDescent="0.25">
      <c r="A76" s="10" t="s">
        <v>15</v>
      </c>
      <c r="B76" s="4" t="s">
        <v>14</v>
      </c>
      <c r="C76" s="4">
        <v>11</v>
      </c>
      <c r="D76" s="4">
        <v>8</v>
      </c>
      <c r="E76" s="11">
        <f t="shared" si="26"/>
        <v>0.15789473684210525</v>
      </c>
      <c r="F76" s="4"/>
      <c r="G76" s="4">
        <v>1</v>
      </c>
      <c r="H76" s="4">
        <v>14</v>
      </c>
      <c r="I76" s="11">
        <f t="shared" si="27"/>
        <v>0.8666666666666667</v>
      </c>
      <c r="J76" s="17"/>
      <c r="K76" s="12">
        <f t="shared" si="24"/>
        <v>0.512280701754386</v>
      </c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s="5" customFormat="1" x14ac:dyDescent="0.25">
      <c r="A77" s="10" t="s">
        <v>15</v>
      </c>
      <c r="B77" s="4" t="s">
        <v>14</v>
      </c>
      <c r="C77" s="4">
        <v>18</v>
      </c>
      <c r="D77" s="4">
        <v>15</v>
      </c>
      <c r="E77" s="11">
        <f t="shared" si="26"/>
        <v>9.0909090909090912E-2</v>
      </c>
      <c r="F77" s="4"/>
      <c r="G77" s="4">
        <v>6</v>
      </c>
      <c r="H77" s="4">
        <v>30</v>
      </c>
      <c r="I77" s="11">
        <f t="shared" si="27"/>
        <v>0.66666666666666663</v>
      </c>
      <c r="J77" s="17"/>
      <c r="K77" s="12">
        <f t="shared" si="24"/>
        <v>0.37878787878787878</v>
      </c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s="5" customFormat="1" x14ac:dyDescent="0.25">
      <c r="A78" s="10" t="s">
        <v>15</v>
      </c>
      <c r="B78" s="4" t="s">
        <v>14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s="5" customForma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s="5" customFormat="1" x14ac:dyDescent="0.25">
      <c r="A80" s="4"/>
      <c r="B80" s="4"/>
      <c r="C80" s="2" t="s">
        <v>5</v>
      </c>
      <c r="D80" s="4"/>
      <c r="E80" s="4"/>
      <c r="F80" s="4"/>
      <c r="G80" s="4"/>
      <c r="H80" s="2" t="s">
        <v>5</v>
      </c>
      <c r="I80" s="4"/>
      <c r="J80" s="4"/>
      <c r="K80" s="4"/>
      <c r="L80" s="4"/>
      <c r="M80" s="4"/>
      <c r="N80" s="4"/>
      <c r="O80" s="2" t="s">
        <v>5</v>
      </c>
      <c r="P80" s="4"/>
      <c r="Q80" s="4"/>
      <c r="R80" s="4"/>
      <c r="S80" s="4"/>
      <c r="T80" s="2" t="s">
        <v>5</v>
      </c>
      <c r="U80" s="4"/>
      <c r="V80" s="4"/>
      <c r="W80" s="4"/>
    </row>
    <row r="81" spans="1:23" s="5" customFormat="1" x14ac:dyDescent="0.25">
      <c r="A81" s="4"/>
      <c r="B81" s="4"/>
      <c r="C81" s="2" t="s">
        <v>6</v>
      </c>
      <c r="D81" s="4"/>
      <c r="E81" s="4"/>
      <c r="F81" s="4"/>
      <c r="G81" s="4"/>
      <c r="H81" s="2" t="s">
        <v>6</v>
      </c>
      <c r="I81" s="4"/>
      <c r="J81" s="4"/>
      <c r="K81" s="4"/>
      <c r="L81" s="4"/>
      <c r="M81" s="4"/>
      <c r="N81" s="4"/>
      <c r="O81" s="2" t="s">
        <v>6</v>
      </c>
      <c r="P81" s="4"/>
      <c r="Q81" s="4"/>
      <c r="R81" s="4"/>
      <c r="S81" s="4"/>
      <c r="T81" s="2" t="s">
        <v>6</v>
      </c>
      <c r="U81" s="4"/>
      <c r="V81" s="4"/>
      <c r="W81" s="4"/>
    </row>
    <row r="82" spans="1:23" s="5" customFormat="1" x14ac:dyDescent="0.25">
      <c r="A82" s="6" t="s">
        <v>7</v>
      </c>
      <c r="B82" s="6" t="s">
        <v>8</v>
      </c>
      <c r="C82" s="6" t="s">
        <v>9</v>
      </c>
      <c r="D82" s="6" t="s">
        <v>10</v>
      </c>
      <c r="E82" s="6" t="s">
        <v>11</v>
      </c>
      <c r="F82" s="6"/>
      <c r="G82" s="6" t="s">
        <v>9</v>
      </c>
      <c r="H82" s="6" t="s">
        <v>10</v>
      </c>
      <c r="I82" s="6" t="s">
        <v>11</v>
      </c>
      <c r="J82" s="6"/>
      <c r="K82" s="6" t="s">
        <v>12</v>
      </c>
      <c r="L82" s="6"/>
      <c r="M82" s="6" t="s">
        <v>7</v>
      </c>
      <c r="N82" s="6" t="s">
        <v>8</v>
      </c>
      <c r="O82" s="6" t="s">
        <v>9</v>
      </c>
      <c r="P82" s="6" t="s">
        <v>10</v>
      </c>
      <c r="Q82" s="6" t="s">
        <v>11</v>
      </c>
      <c r="R82" s="6"/>
      <c r="S82" s="6" t="s">
        <v>9</v>
      </c>
      <c r="T82" s="6" t="s">
        <v>10</v>
      </c>
      <c r="U82" s="6" t="s">
        <v>11</v>
      </c>
      <c r="V82" s="6"/>
      <c r="W82" s="6" t="s">
        <v>12</v>
      </c>
    </row>
    <row r="83" spans="1:23" s="5" customFormat="1" x14ac:dyDescent="0.25">
      <c r="A83" s="10" t="s">
        <v>21</v>
      </c>
      <c r="B83" s="4" t="s">
        <v>14</v>
      </c>
      <c r="C83" s="4">
        <v>23</v>
      </c>
      <c r="D83" s="4">
        <v>11</v>
      </c>
      <c r="E83" s="17">
        <f>(C83-D83)/(C83+D83)</f>
        <v>0.35294117647058826</v>
      </c>
      <c r="F83" s="4"/>
      <c r="G83" s="4">
        <v>9</v>
      </c>
      <c r="H83" s="4">
        <v>21</v>
      </c>
      <c r="I83" s="11">
        <f>(H83-G83)/(G83+H83)</f>
        <v>0.4</v>
      </c>
      <c r="J83" s="17"/>
      <c r="K83" s="12">
        <f t="shared" ref="K83:K95" si="30">(E83+I83)/2</f>
        <v>0.37647058823529411</v>
      </c>
      <c r="L83" s="4"/>
      <c r="M83" s="10" t="s">
        <v>22</v>
      </c>
      <c r="N83" s="4" t="s">
        <v>14</v>
      </c>
      <c r="O83" s="4">
        <v>12</v>
      </c>
      <c r="P83" s="4">
        <v>10</v>
      </c>
      <c r="Q83" s="17">
        <f>(O83-P83)/(O83+P83)</f>
        <v>9.0909090909090912E-2</v>
      </c>
      <c r="R83" s="4"/>
      <c r="S83" s="4">
        <v>9</v>
      </c>
      <c r="T83" s="4">
        <v>27</v>
      </c>
      <c r="U83" s="17">
        <f>(T83-S83)/(S83+T83)</f>
        <v>0.5</v>
      </c>
      <c r="V83" s="17"/>
      <c r="W83" s="12">
        <f t="shared" ref="W83:W95" si="31">(Q83+U83)/2</f>
        <v>0.29545454545454547</v>
      </c>
    </row>
    <row r="84" spans="1:23" s="5" customFormat="1" x14ac:dyDescent="0.25">
      <c r="A84" s="10" t="s">
        <v>21</v>
      </c>
      <c r="B84" s="4" t="s">
        <v>14</v>
      </c>
      <c r="C84" s="4">
        <v>3</v>
      </c>
      <c r="D84" s="4">
        <v>5</v>
      </c>
      <c r="E84" s="17">
        <f t="shared" ref="E84:E95" si="32">(C84-D84)/(C84+D84)</f>
        <v>-0.25</v>
      </c>
      <c r="F84" s="4"/>
      <c r="G84" s="4">
        <v>7</v>
      </c>
      <c r="H84" s="4">
        <v>11</v>
      </c>
      <c r="I84" s="11">
        <f t="shared" ref="I84:I95" si="33">(H84-G84)/(G84+H84)</f>
        <v>0.22222222222222221</v>
      </c>
      <c r="J84" s="17"/>
      <c r="K84" s="12">
        <f t="shared" si="30"/>
        <v>-1.3888888888888895E-2</v>
      </c>
      <c r="L84" s="4"/>
      <c r="M84" s="10" t="s">
        <v>22</v>
      </c>
      <c r="N84" s="4" t="s">
        <v>14</v>
      </c>
      <c r="O84" s="4">
        <v>10</v>
      </c>
      <c r="P84" s="4">
        <v>4</v>
      </c>
      <c r="Q84" s="17">
        <f t="shared" ref="Q84:Q95" si="34">(O84-P84)/(O84+P84)</f>
        <v>0.42857142857142855</v>
      </c>
      <c r="R84" s="4"/>
      <c r="S84" s="4">
        <v>8</v>
      </c>
      <c r="T84" s="4">
        <v>13</v>
      </c>
      <c r="U84" s="17">
        <f t="shared" ref="U84:U95" si="35">(T84-S84)/(S84+T84)</f>
        <v>0.23809523809523808</v>
      </c>
      <c r="V84" s="17"/>
      <c r="W84" s="12">
        <f t="shared" si="31"/>
        <v>0.33333333333333331</v>
      </c>
    </row>
    <row r="85" spans="1:23" s="5" customFormat="1" x14ac:dyDescent="0.25">
      <c r="A85" s="10" t="s">
        <v>21</v>
      </c>
      <c r="B85" s="4" t="s">
        <v>14</v>
      </c>
      <c r="C85" s="4">
        <v>5</v>
      </c>
      <c r="D85" s="4">
        <v>3</v>
      </c>
      <c r="E85" s="17">
        <f t="shared" si="32"/>
        <v>0.25</v>
      </c>
      <c r="F85" s="4"/>
      <c r="G85" s="4">
        <v>2</v>
      </c>
      <c r="H85" s="4">
        <v>6</v>
      </c>
      <c r="I85" s="11">
        <f t="shared" si="33"/>
        <v>0.5</v>
      </c>
      <c r="J85" s="17"/>
      <c r="K85" s="12">
        <f t="shared" si="30"/>
        <v>0.375</v>
      </c>
      <c r="L85" s="4"/>
      <c r="M85" s="10" t="s">
        <v>22</v>
      </c>
      <c r="N85" s="4" t="s">
        <v>14</v>
      </c>
      <c r="O85" s="4">
        <v>8</v>
      </c>
      <c r="P85" s="4">
        <v>5</v>
      </c>
      <c r="Q85" s="17">
        <f t="shared" si="34"/>
        <v>0.23076923076923078</v>
      </c>
      <c r="R85" s="4"/>
      <c r="S85" s="4">
        <v>13</v>
      </c>
      <c r="T85" s="4">
        <v>10</v>
      </c>
      <c r="U85" s="17">
        <f t="shared" si="35"/>
        <v>-0.13043478260869565</v>
      </c>
      <c r="V85" s="17"/>
      <c r="W85" s="12">
        <f t="shared" si="31"/>
        <v>5.0167224080267567E-2</v>
      </c>
    </row>
    <row r="86" spans="1:23" s="5" customFormat="1" x14ac:dyDescent="0.25">
      <c r="A86" s="10" t="s">
        <v>21</v>
      </c>
      <c r="B86" s="4" t="s">
        <v>14</v>
      </c>
      <c r="C86" s="4">
        <v>7</v>
      </c>
      <c r="D86" s="4">
        <v>3</v>
      </c>
      <c r="E86" s="17">
        <f t="shared" si="32"/>
        <v>0.4</v>
      </c>
      <c r="F86" s="4"/>
      <c r="G86" s="4">
        <v>12</v>
      </c>
      <c r="H86" s="4">
        <v>12</v>
      </c>
      <c r="I86" s="11">
        <f t="shared" si="33"/>
        <v>0</v>
      </c>
      <c r="J86" s="17"/>
      <c r="K86" s="12">
        <f t="shared" si="30"/>
        <v>0.2</v>
      </c>
      <c r="L86" s="4"/>
      <c r="M86" s="10" t="s">
        <v>22</v>
      </c>
      <c r="N86" s="4" t="s">
        <v>14</v>
      </c>
      <c r="O86" s="4">
        <v>4</v>
      </c>
      <c r="P86" s="4">
        <v>3</v>
      </c>
      <c r="Q86" s="17">
        <f t="shared" si="34"/>
        <v>0.14285714285714285</v>
      </c>
      <c r="R86" s="4"/>
      <c r="S86" s="4">
        <v>2</v>
      </c>
      <c r="T86" s="4">
        <v>5</v>
      </c>
      <c r="U86" s="17">
        <f t="shared" si="35"/>
        <v>0.42857142857142855</v>
      </c>
      <c r="V86" s="17"/>
      <c r="W86" s="12">
        <f t="shared" si="31"/>
        <v>0.2857142857142857</v>
      </c>
    </row>
    <row r="87" spans="1:23" s="5" customFormat="1" x14ac:dyDescent="0.25">
      <c r="A87" s="10" t="s">
        <v>21</v>
      </c>
      <c r="B87" s="4" t="s">
        <v>14</v>
      </c>
      <c r="C87" s="4">
        <v>13</v>
      </c>
      <c r="D87" s="4">
        <v>13</v>
      </c>
      <c r="E87" s="17">
        <f t="shared" si="32"/>
        <v>0</v>
      </c>
      <c r="F87" s="4"/>
      <c r="G87" s="4">
        <v>9</v>
      </c>
      <c r="H87" s="4">
        <v>19</v>
      </c>
      <c r="I87" s="11">
        <f t="shared" si="33"/>
        <v>0.35714285714285715</v>
      </c>
      <c r="J87" s="17"/>
      <c r="K87" s="12">
        <f t="shared" si="30"/>
        <v>0.17857142857142858</v>
      </c>
      <c r="L87" s="4"/>
      <c r="M87" s="10" t="s">
        <v>22</v>
      </c>
      <c r="N87" s="4" t="s">
        <v>14</v>
      </c>
      <c r="O87" s="4">
        <v>12</v>
      </c>
      <c r="P87" s="4">
        <v>5</v>
      </c>
      <c r="Q87" s="17">
        <f t="shared" si="34"/>
        <v>0.41176470588235292</v>
      </c>
      <c r="R87" s="4"/>
      <c r="S87" s="4">
        <v>12</v>
      </c>
      <c r="T87" s="4">
        <v>48</v>
      </c>
      <c r="U87" s="17">
        <f t="shared" si="35"/>
        <v>0.6</v>
      </c>
      <c r="V87" s="17"/>
      <c r="W87" s="12">
        <f t="shared" si="31"/>
        <v>0.50588235294117645</v>
      </c>
    </row>
    <row r="88" spans="1:23" s="5" customFormat="1" x14ac:dyDescent="0.25">
      <c r="A88" s="10" t="s">
        <v>21</v>
      </c>
      <c r="B88" s="4" t="s">
        <v>14</v>
      </c>
      <c r="C88" s="4">
        <v>10</v>
      </c>
      <c r="D88" s="4">
        <v>12</v>
      </c>
      <c r="E88" s="17">
        <f t="shared" si="32"/>
        <v>-9.0909090909090912E-2</v>
      </c>
      <c r="F88" s="4"/>
      <c r="G88" s="4">
        <v>6</v>
      </c>
      <c r="H88" s="4">
        <v>22</v>
      </c>
      <c r="I88" s="11">
        <f t="shared" si="33"/>
        <v>0.5714285714285714</v>
      </c>
      <c r="J88" s="17"/>
      <c r="K88" s="12">
        <f t="shared" si="30"/>
        <v>0.24025974025974023</v>
      </c>
      <c r="L88" s="4"/>
      <c r="M88" s="10" t="s">
        <v>22</v>
      </c>
      <c r="N88" s="4" t="s">
        <v>14</v>
      </c>
      <c r="O88" s="4">
        <v>6</v>
      </c>
      <c r="P88" s="4">
        <v>10</v>
      </c>
      <c r="Q88" s="17">
        <f t="shared" si="34"/>
        <v>-0.25</v>
      </c>
      <c r="R88" s="4"/>
      <c r="S88" s="4">
        <v>2</v>
      </c>
      <c r="T88" s="4">
        <v>7</v>
      </c>
      <c r="U88" s="17">
        <f t="shared" si="35"/>
        <v>0.55555555555555558</v>
      </c>
      <c r="V88" s="17"/>
      <c r="W88" s="12">
        <f t="shared" si="31"/>
        <v>0.15277777777777779</v>
      </c>
    </row>
    <row r="89" spans="1:23" s="5" customFormat="1" x14ac:dyDescent="0.25">
      <c r="A89" s="10" t="s">
        <v>21</v>
      </c>
      <c r="B89" s="4" t="s">
        <v>14</v>
      </c>
      <c r="C89" s="4">
        <v>7</v>
      </c>
      <c r="D89" s="4">
        <v>4</v>
      </c>
      <c r="E89" s="17">
        <f t="shared" si="32"/>
        <v>0.27272727272727271</v>
      </c>
      <c r="F89" s="4"/>
      <c r="G89" s="4">
        <v>4</v>
      </c>
      <c r="H89" s="4">
        <v>11</v>
      </c>
      <c r="I89" s="11">
        <f t="shared" si="33"/>
        <v>0.46666666666666667</v>
      </c>
      <c r="J89" s="17"/>
      <c r="K89" s="12">
        <f t="shared" si="30"/>
        <v>0.36969696969696969</v>
      </c>
      <c r="L89" s="4"/>
      <c r="M89" s="10" t="s">
        <v>22</v>
      </c>
      <c r="N89" s="4" t="s">
        <v>14</v>
      </c>
      <c r="O89" s="4">
        <v>16</v>
      </c>
      <c r="P89" s="4">
        <v>8</v>
      </c>
      <c r="Q89" s="17">
        <f t="shared" si="34"/>
        <v>0.33333333333333331</v>
      </c>
      <c r="R89" s="4"/>
      <c r="S89" s="4">
        <v>4</v>
      </c>
      <c r="T89" s="4">
        <v>20</v>
      </c>
      <c r="U89" s="17">
        <f t="shared" si="35"/>
        <v>0.66666666666666663</v>
      </c>
      <c r="V89" s="17"/>
      <c r="W89" s="12">
        <f t="shared" si="31"/>
        <v>0.5</v>
      </c>
    </row>
    <row r="90" spans="1:23" s="5" customFormat="1" x14ac:dyDescent="0.25">
      <c r="A90" s="10" t="s">
        <v>21</v>
      </c>
      <c r="B90" s="4" t="s">
        <v>14</v>
      </c>
      <c r="C90" s="4">
        <v>18</v>
      </c>
      <c r="D90" s="4">
        <v>4</v>
      </c>
      <c r="E90" s="17">
        <f t="shared" si="32"/>
        <v>0.63636363636363635</v>
      </c>
      <c r="F90" s="4"/>
      <c r="G90" s="4">
        <v>1</v>
      </c>
      <c r="H90" s="4">
        <v>20</v>
      </c>
      <c r="I90" s="11">
        <f t="shared" si="33"/>
        <v>0.90476190476190477</v>
      </c>
      <c r="J90" s="17"/>
      <c r="K90" s="12">
        <f t="shared" si="30"/>
        <v>0.77056277056277056</v>
      </c>
      <c r="L90" s="4"/>
      <c r="M90" s="10" t="s">
        <v>22</v>
      </c>
      <c r="N90" s="4" t="s">
        <v>14</v>
      </c>
      <c r="O90" s="4">
        <v>13</v>
      </c>
      <c r="P90" s="4">
        <v>15</v>
      </c>
      <c r="Q90" s="17">
        <f t="shared" si="34"/>
        <v>-7.1428571428571425E-2</v>
      </c>
      <c r="R90" s="4"/>
      <c r="S90" s="4">
        <v>13</v>
      </c>
      <c r="T90" s="4">
        <v>72</v>
      </c>
      <c r="U90" s="17">
        <f t="shared" si="35"/>
        <v>0.69411764705882351</v>
      </c>
      <c r="V90" s="17"/>
      <c r="W90" s="12">
        <f t="shared" si="31"/>
        <v>0.31134453781512605</v>
      </c>
    </row>
    <row r="91" spans="1:23" s="5" customFormat="1" x14ac:dyDescent="0.25">
      <c r="A91" s="10" t="s">
        <v>21</v>
      </c>
      <c r="B91" s="4" t="s">
        <v>14</v>
      </c>
      <c r="C91" s="4">
        <v>26</v>
      </c>
      <c r="D91" s="4">
        <v>18</v>
      </c>
      <c r="E91" s="17">
        <f t="shared" si="32"/>
        <v>0.18181818181818182</v>
      </c>
      <c r="F91" s="4"/>
      <c r="G91" s="4">
        <v>2</v>
      </c>
      <c r="H91" s="4">
        <v>13</v>
      </c>
      <c r="I91" s="11">
        <f t="shared" si="33"/>
        <v>0.73333333333333328</v>
      </c>
      <c r="J91" s="17"/>
      <c r="K91" s="12">
        <f t="shared" si="30"/>
        <v>0.45757575757575752</v>
      </c>
      <c r="L91" s="4"/>
      <c r="M91" s="10" t="s">
        <v>22</v>
      </c>
      <c r="N91" s="4" t="s">
        <v>14</v>
      </c>
      <c r="O91" s="4">
        <v>18</v>
      </c>
      <c r="P91" s="4">
        <v>10</v>
      </c>
      <c r="Q91" s="17">
        <f t="shared" si="34"/>
        <v>0.2857142857142857</v>
      </c>
      <c r="R91" s="4"/>
      <c r="S91" s="4">
        <v>16</v>
      </c>
      <c r="T91" s="4">
        <v>20</v>
      </c>
      <c r="U91" s="17">
        <f t="shared" si="35"/>
        <v>0.1111111111111111</v>
      </c>
      <c r="V91" s="17"/>
      <c r="W91" s="12">
        <f t="shared" si="31"/>
        <v>0.1984126984126984</v>
      </c>
    </row>
    <row r="92" spans="1:23" s="5" customFormat="1" x14ac:dyDescent="0.25">
      <c r="A92" s="10" t="s">
        <v>21</v>
      </c>
      <c r="B92" s="4" t="s">
        <v>14</v>
      </c>
      <c r="C92" s="4">
        <v>27</v>
      </c>
      <c r="D92" s="4">
        <v>27</v>
      </c>
      <c r="E92" s="17">
        <f t="shared" si="32"/>
        <v>0</v>
      </c>
      <c r="F92" s="4"/>
      <c r="G92" s="4">
        <v>2</v>
      </c>
      <c r="H92" s="4">
        <v>24</v>
      </c>
      <c r="I92" s="11">
        <f t="shared" si="33"/>
        <v>0.84615384615384615</v>
      </c>
      <c r="J92" s="17"/>
      <c r="K92" s="12">
        <f t="shared" si="30"/>
        <v>0.42307692307692307</v>
      </c>
      <c r="L92" s="4"/>
      <c r="M92" s="10" t="s">
        <v>22</v>
      </c>
      <c r="N92" s="4" t="s">
        <v>14</v>
      </c>
      <c r="O92" s="4">
        <v>18</v>
      </c>
      <c r="P92" s="4">
        <v>10</v>
      </c>
      <c r="Q92" s="17">
        <f t="shared" si="34"/>
        <v>0.2857142857142857</v>
      </c>
      <c r="R92" s="4"/>
      <c r="S92" s="4">
        <v>11</v>
      </c>
      <c r="T92" s="4">
        <v>25</v>
      </c>
      <c r="U92" s="17">
        <f t="shared" si="35"/>
        <v>0.3888888888888889</v>
      </c>
      <c r="V92" s="17"/>
      <c r="W92" s="12">
        <f t="shared" si="31"/>
        <v>0.33730158730158732</v>
      </c>
    </row>
    <row r="93" spans="1:23" s="5" customFormat="1" x14ac:dyDescent="0.25">
      <c r="A93" s="10" t="s">
        <v>21</v>
      </c>
      <c r="B93" s="4" t="s">
        <v>14</v>
      </c>
      <c r="C93" s="4">
        <v>4</v>
      </c>
      <c r="D93" s="4">
        <v>17</v>
      </c>
      <c r="E93" s="17">
        <f t="shared" si="32"/>
        <v>-0.61904761904761907</v>
      </c>
      <c r="F93" s="4"/>
      <c r="G93" s="4">
        <v>5</v>
      </c>
      <c r="H93" s="4">
        <v>14</v>
      </c>
      <c r="I93" s="11">
        <f t="shared" si="33"/>
        <v>0.47368421052631576</v>
      </c>
      <c r="J93" s="17"/>
      <c r="K93" s="12">
        <f t="shared" si="30"/>
        <v>-7.2681704260651653E-2</v>
      </c>
      <c r="L93" s="4"/>
      <c r="M93" s="10" t="s">
        <v>22</v>
      </c>
      <c r="N93" s="4" t="s">
        <v>14</v>
      </c>
      <c r="O93" s="4">
        <v>9</v>
      </c>
      <c r="P93" s="4">
        <v>1</v>
      </c>
      <c r="Q93" s="17">
        <f t="shared" si="34"/>
        <v>0.8</v>
      </c>
      <c r="R93" s="4"/>
      <c r="S93" s="4">
        <v>4</v>
      </c>
      <c r="T93" s="4">
        <v>22</v>
      </c>
      <c r="U93" s="17">
        <f t="shared" si="35"/>
        <v>0.69230769230769229</v>
      </c>
      <c r="V93" s="17"/>
      <c r="W93" s="12">
        <f t="shared" si="31"/>
        <v>0.74615384615384617</v>
      </c>
    </row>
    <row r="94" spans="1:23" s="5" customFormat="1" x14ac:dyDescent="0.25">
      <c r="A94" s="10" t="s">
        <v>21</v>
      </c>
      <c r="B94" s="4" t="s">
        <v>14</v>
      </c>
      <c r="C94" s="4">
        <v>7</v>
      </c>
      <c r="D94" s="4">
        <v>4</v>
      </c>
      <c r="E94" s="17">
        <f t="shared" si="32"/>
        <v>0.27272727272727271</v>
      </c>
      <c r="F94" s="4"/>
      <c r="G94" s="4">
        <v>4</v>
      </c>
      <c r="H94" s="4">
        <v>14</v>
      </c>
      <c r="I94" s="11">
        <f t="shared" si="33"/>
        <v>0.55555555555555558</v>
      </c>
      <c r="J94" s="17"/>
      <c r="K94" s="12">
        <f t="shared" si="30"/>
        <v>0.41414141414141414</v>
      </c>
      <c r="L94" s="4"/>
      <c r="M94" s="10" t="s">
        <v>22</v>
      </c>
      <c r="N94" s="4" t="s">
        <v>14</v>
      </c>
      <c r="O94" s="4">
        <v>15</v>
      </c>
      <c r="P94" s="4">
        <v>6</v>
      </c>
      <c r="Q94" s="17">
        <f t="shared" si="34"/>
        <v>0.42857142857142855</v>
      </c>
      <c r="R94" s="4"/>
      <c r="S94" s="4">
        <v>5</v>
      </c>
      <c r="T94" s="4">
        <v>6</v>
      </c>
      <c r="U94" s="17">
        <f t="shared" si="35"/>
        <v>9.0909090909090912E-2</v>
      </c>
      <c r="V94" s="17"/>
      <c r="W94" s="12">
        <f t="shared" si="31"/>
        <v>0.25974025974025972</v>
      </c>
    </row>
    <row r="95" spans="1:23" s="5" customFormat="1" x14ac:dyDescent="0.25">
      <c r="A95" s="10" t="s">
        <v>21</v>
      </c>
      <c r="B95" s="4" t="s">
        <v>14</v>
      </c>
      <c r="C95" s="4">
        <v>1</v>
      </c>
      <c r="D95" s="4">
        <v>7</v>
      </c>
      <c r="E95" s="17">
        <f t="shared" si="32"/>
        <v>-0.75</v>
      </c>
      <c r="F95" s="4"/>
      <c r="G95" s="4">
        <v>3</v>
      </c>
      <c r="H95" s="4">
        <v>2</v>
      </c>
      <c r="I95" s="11">
        <f t="shared" si="33"/>
        <v>-0.2</v>
      </c>
      <c r="J95" s="17"/>
      <c r="K95" s="12">
        <f t="shared" si="30"/>
        <v>-0.47499999999999998</v>
      </c>
      <c r="L95" s="4"/>
      <c r="M95" s="10" t="s">
        <v>22</v>
      </c>
      <c r="N95" s="4" t="s">
        <v>14</v>
      </c>
      <c r="O95" s="4">
        <v>16</v>
      </c>
      <c r="P95" s="4">
        <v>8</v>
      </c>
      <c r="Q95" s="17">
        <f t="shared" si="34"/>
        <v>0.33333333333333331</v>
      </c>
      <c r="R95" s="4"/>
      <c r="S95" s="4">
        <v>8</v>
      </c>
      <c r="T95" s="4">
        <v>7</v>
      </c>
      <c r="U95" s="17">
        <f t="shared" si="35"/>
        <v>-6.6666666666666666E-2</v>
      </c>
      <c r="V95" s="17"/>
      <c r="W95" s="12">
        <f t="shared" si="31"/>
        <v>0.13333333333333333</v>
      </c>
    </row>
    <row r="96" spans="1:23" x14ac:dyDescent="0.25">
      <c r="F96" s="4"/>
      <c r="J96" s="4"/>
    </row>
    <row r="97" spans="1:23" x14ac:dyDescent="0.25">
      <c r="F97" s="4"/>
      <c r="J97" s="4"/>
    </row>
    <row r="98" spans="1:23" x14ac:dyDescent="0.25">
      <c r="F98" s="4"/>
      <c r="J98" s="4"/>
    </row>
    <row r="99" spans="1:23" x14ac:dyDescent="0.25">
      <c r="A99" s="1" t="s">
        <v>23</v>
      </c>
      <c r="F99" s="4"/>
      <c r="J99" s="4"/>
    </row>
    <row r="100" spans="1:23" x14ac:dyDescent="0.25">
      <c r="B100" s="3" t="s">
        <v>1</v>
      </c>
      <c r="C100" s="3" t="s">
        <v>2</v>
      </c>
      <c r="F100" s="4"/>
      <c r="J100" s="4"/>
    </row>
    <row r="101" spans="1:23" x14ac:dyDescent="0.25">
      <c r="B101" s="3" t="s">
        <v>3</v>
      </c>
      <c r="C101" s="3" t="s">
        <v>4</v>
      </c>
    </row>
    <row r="102" spans="1:23" x14ac:dyDescent="0.25">
      <c r="C102" s="2" t="s">
        <v>5</v>
      </c>
      <c r="H102" s="2" t="s">
        <v>5</v>
      </c>
      <c r="O102" s="2" t="s">
        <v>5</v>
      </c>
      <c r="T102" s="2" t="s">
        <v>5</v>
      </c>
    </row>
    <row r="103" spans="1:23" x14ac:dyDescent="0.25">
      <c r="A103" s="4"/>
      <c r="B103" s="4"/>
      <c r="C103" s="2" t="s">
        <v>6</v>
      </c>
      <c r="D103" s="4"/>
      <c r="E103" s="4"/>
      <c r="F103" s="4"/>
      <c r="G103" s="4"/>
      <c r="H103" s="2" t="s">
        <v>6</v>
      </c>
      <c r="I103" s="4"/>
      <c r="J103" s="4"/>
      <c r="K103" s="4"/>
      <c r="M103" s="4"/>
      <c r="N103" s="4"/>
      <c r="O103" s="2" t="s">
        <v>6</v>
      </c>
      <c r="P103" s="4"/>
      <c r="Q103" s="4"/>
      <c r="R103" s="4"/>
      <c r="S103" s="4"/>
      <c r="T103" s="2" t="s">
        <v>6</v>
      </c>
      <c r="U103" s="4"/>
      <c r="V103" s="4"/>
      <c r="W103" s="4"/>
    </row>
    <row r="104" spans="1:23" s="9" customFormat="1" x14ac:dyDescent="0.25">
      <c r="A104" s="6" t="s">
        <v>7</v>
      </c>
      <c r="B104" s="6" t="s">
        <v>8</v>
      </c>
      <c r="C104" s="6" t="s">
        <v>9</v>
      </c>
      <c r="D104" s="6" t="s">
        <v>10</v>
      </c>
      <c r="E104" s="6" t="s">
        <v>11</v>
      </c>
      <c r="F104" s="6"/>
      <c r="G104" s="6" t="s">
        <v>9</v>
      </c>
      <c r="H104" s="6" t="s">
        <v>10</v>
      </c>
      <c r="I104" s="6" t="s">
        <v>11</v>
      </c>
      <c r="J104" s="6"/>
      <c r="K104" s="7" t="s">
        <v>12</v>
      </c>
      <c r="L104" s="8"/>
      <c r="M104" s="6" t="s">
        <v>7</v>
      </c>
      <c r="N104" s="6" t="s">
        <v>8</v>
      </c>
      <c r="O104" s="6" t="s">
        <v>9</v>
      </c>
      <c r="P104" s="6" t="s">
        <v>10</v>
      </c>
      <c r="Q104" s="6" t="s">
        <v>11</v>
      </c>
      <c r="R104" s="6"/>
      <c r="S104" s="6" t="s">
        <v>9</v>
      </c>
      <c r="T104" s="6" t="s">
        <v>10</v>
      </c>
      <c r="U104" s="6" t="s">
        <v>11</v>
      </c>
      <c r="V104" s="6"/>
      <c r="W104" s="6" t="s">
        <v>12</v>
      </c>
    </row>
    <row r="105" spans="1:23" x14ac:dyDescent="0.25">
      <c r="A105" s="10" t="s">
        <v>24</v>
      </c>
      <c r="B105" s="4" t="s">
        <v>14</v>
      </c>
      <c r="C105" s="4">
        <v>13</v>
      </c>
      <c r="D105" s="4">
        <v>8</v>
      </c>
      <c r="E105" s="11">
        <f>(C105-D105)/(C105+D105)</f>
        <v>0.23809523809523808</v>
      </c>
      <c r="F105" s="4"/>
      <c r="G105" s="19">
        <v>12</v>
      </c>
      <c r="H105" s="19">
        <v>17</v>
      </c>
      <c r="I105" s="11">
        <f>(H105-G105)/(G105+H105)</f>
        <v>0.17241379310344829</v>
      </c>
      <c r="J105" s="4"/>
      <c r="K105" s="12">
        <f t="shared" ref="K105:K116" si="36">(E105+I105)/2</f>
        <v>0.20525451559934318</v>
      </c>
      <c r="M105" s="10" t="s">
        <v>24</v>
      </c>
      <c r="N105" s="4" t="s">
        <v>14</v>
      </c>
      <c r="O105" s="4">
        <v>19</v>
      </c>
      <c r="P105" s="4">
        <v>6</v>
      </c>
      <c r="Q105" s="11">
        <f t="shared" ref="Q105:Q108" si="37">(O105-P105)/(O105+P105)</f>
        <v>0.52</v>
      </c>
      <c r="R105" s="4"/>
      <c r="S105" s="19">
        <v>18</v>
      </c>
      <c r="T105" s="19">
        <v>17</v>
      </c>
      <c r="U105" s="11">
        <f t="shared" ref="U105:U115" si="38">(T105-S105)/(S105+T105)</f>
        <v>-2.8571428571428571E-2</v>
      </c>
      <c r="V105" s="4"/>
      <c r="W105" s="12">
        <f t="shared" ref="W105:W115" si="39">(Q105+U105)/2</f>
        <v>0.24571428571428572</v>
      </c>
    </row>
    <row r="106" spans="1:23" x14ac:dyDescent="0.25">
      <c r="A106" s="10" t="s">
        <v>24</v>
      </c>
      <c r="B106" s="4" t="s">
        <v>14</v>
      </c>
      <c r="C106" s="4">
        <v>10</v>
      </c>
      <c r="D106" s="4">
        <v>6</v>
      </c>
      <c r="E106" s="11">
        <f t="shared" ref="E106:E116" si="40">(C106-D106)/(C106+D106)</f>
        <v>0.25</v>
      </c>
      <c r="F106" s="4"/>
      <c r="G106" s="19">
        <v>10</v>
      </c>
      <c r="H106" s="19">
        <v>14</v>
      </c>
      <c r="I106" s="11">
        <f t="shared" ref="I106:I116" si="41">(H106-G106)/(G106+H106)</f>
        <v>0.16666666666666666</v>
      </c>
      <c r="J106" s="4"/>
      <c r="K106" s="12">
        <f t="shared" si="36"/>
        <v>0.20833333333333331</v>
      </c>
      <c r="M106" s="10" t="s">
        <v>24</v>
      </c>
      <c r="N106" s="4" t="s">
        <v>14</v>
      </c>
      <c r="O106" s="4">
        <v>21</v>
      </c>
      <c r="P106" s="4">
        <v>10</v>
      </c>
      <c r="Q106" s="11">
        <f t="shared" si="37"/>
        <v>0.35483870967741937</v>
      </c>
      <c r="R106" s="4"/>
      <c r="S106" s="19">
        <v>8</v>
      </c>
      <c r="T106" s="19">
        <v>20</v>
      </c>
      <c r="U106" s="11">
        <f t="shared" si="38"/>
        <v>0.42857142857142855</v>
      </c>
      <c r="V106" s="4"/>
      <c r="W106" s="12">
        <f t="shared" si="39"/>
        <v>0.39170506912442393</v>
      </c>
    </row>
    <row r="107" spans="1:23" x14ac:dyDescent="0.25">
      <c r="A107" s="10" t="s">
        <v>24</v>
      </c>
      <c r="B107" s="4" t="s">
        <v>14</v>
      </c>
      <c r="C107" s="4">
        <v>20</v>
      </c>
      <c r="D107" s="4">
        <v>17</v>
      </c>
      <c r="E107" s="11">
        <f t="shared" si="40"/>
        <v>8.1081081081081086E-2</v>
      </c>
      <c r="F107" s="4"/>
      <c r="G107" s="19">
        <v>19</v>
      </c>
      <c r="H107" s="19">
        <v>22</v>
      </c>
      <c r="I107" s="11">
        <f t="shared" si="41"/>
        <v>7.3170731707317069E-2</v>
      </c>
      <c r="J107" s="4"/>
      <c r="K107" s="12">
        <f t="shared" si="36"/>
        <v>7.7125906394199084E-2</v>
      </c>
      <c r="M107" s="10" t="s">
        <v>24</v>
      </c>
      <c r="N107" s="4" t="s">
        <v>14</v>
      </c>
      <c r="O107" s="4">
        <v>17</v>
      </c>
      <c r="P107" s="4">
        <v>5</v>
      </c>
      <c r="Q107" s="11">
        <f t="shared" si="37"/>
        <v>0.54545454545454541</v>
      </c>
      <c r="R107" s="4"/>
      <c r="S107" s="19">
        <v>9</v>
      </c>
      <c r="T107" s="19">
        <v>16</v>
      </c>
      <c r="U107" s="11">
        <f t="shared" si="38"/>
        <v>0.28000000000000003</v>
      </c>
      <c r="V107" s="4"/>
      <c r="W107" s="12">
        <f t="shared" si="39"/>
        <v>0.41272727272727272</v>
      </c>
    </row>
    <row r="108" spans="1:23" x14ac:dyDescent="0.25">
      <c r="A108" s="10" t="s">
        <v>24</v>
      </c>
      <c r="B108" s="4" t="s">
        <v>14</v>
      </c>
      <c r="C108" s="19">
        <v>26</v>
      </c>
      <c r="D108" s="19">
        <v>21</v>
      </c>
      <c r="E108" s="11">
        <f t="shared" si="40"/>
        <v>0.10638297872340426</v>
      </c>
      <c r="F108" s="4"/>
      <c r="G108" s="19">
        <v>23</v>
      </c>
      <c r="H108" s="19">
        <v>26</v>
      </c>
      <c r="I108" s="11">
        <f t="shared" si="41"/>
        <v>6.1224489795918366E-2</v>
      </c>
      <c r="J108" s="4"/>
      <c r="K108" s="12">
        <f t="shared" si="36"/>
        <v>8.3803734259661311E-2</v>
      </c>
      <c r="M108" s="10" t="s">
        <v>24</v>
      </c>
      <c r="N108" s="4" t="s">
        <v>14</v>
      </c>
      <c r="O108" s="19">
        <v>33</v>
      </c>
      <c r="P108" s="19">
        <v>24</v>
      </c>
      <c r="Q108" s="11">
        <f t="shared" si="37"/>
        <v>0.15789473684210525</v>
      </c>
      <c r="R108" s="4"/>
      <c r="S108" s="19">
        <v>10</v>
      </c>
      <c r="T108" s="19">
        <v>22</v>
      </c>
      <c r="U108" s="11">
        <f t="shared" si="38"/>
        <v>0.375</v>
      </c>
      <c r="V108" s="4"/>
      <c r="W108" s="12">
        <f t="shared" si="39"/>
        <v>0.26644736842105265</v>
      </c>
    </row>
    <row r="109" spans="1:23" x14ac:dyDescent="0.25">
      <c r="A109" s="10" t="s">
        <v>24</v>
      </c>
      <c r="B109" s="4" t="s">
        <v>14</v>
      </c>
      <c r="C109" s="19">
        <v>17</v>
      </c>
      <c r="D109" s="19">
        <v>15</v>
      </c>
      <c r="E109" s="11">
        <f t="shared" si="40"/>
        <v>6.25E-2</v>
      </c>
      <c r="F109" s="4"/>
      <c r="G109" s="19">
        <v>8</v>
      </c>
      <c r="H109" s="19">
        <v>23</v>
      </c>
      <c r="I109" s="11">
        <f t="shared" si="41"/>
        <v>0.4838709677419355</v>
      </c>
      <c r="J109" s="4"/>
      <c r="K109" s="12">
        <f t="shared" si="36"/>
        <v>0.27318548387096775</v>
      </c>
      <c r="M109" s="10" t="s">
        <v>24</v>
      </c>
      <c r="N109" s="4" t="s">
        <v>14</v>
      </c>
      <c r="O109" s="19">
        <v>30</v>
      </c>
      <c r="P109" s="19">
        <v>14</v>
      </c>
      <c r="Q109" s="11">
        <f>(O109-P109)/(O109+P109)</f>
        <v>0.36363636363636365</v>
      </c>
      <c r="R109" s="4"/>
      <c r="S109" s="19">
        <v>24</v>
      </c>
      <c r="T109" s="19">
        <v>36</v>
      </c>
      <c r="U109" s="11">
        <f t="shared" si="38"/>
        <v>0.2</v>
      </c>
      <c r="V109" s="19"/>
      <c r="W109" s="12">
        <f t="shared" si="39"/>
        <v>0.28181818181818186</v>
      </c>
    </row>
    <row r="110" spans="1:23" x14ac:dyDescent="0.25">
      <c r="A110" s="10" t="s">
        <v>24</v>
      </c>
      <c r="B110" s="4" t="s">
        <v>14</v>
      </c>
      <c r="C110" s="19">
        <v>19</v>
      </c>
      <c r="D110" s="19">
        <v>10</v>
      </c>
      <c r="E110" s="11">
        <f t="shared" si="40"/>
        <v>0.31034482758620691</v>
      </c>
      <c r="F110" s="4"/>
      <c r="G110" s="19">
        <v>10</v>
      </c>
      <c r="H110" s="19">
        <v>13</v>
      </c>
      <c r="I110" s="11">
        <f t="shared" si="41"/>
        <v>0.13043478260869565</v>
      </c>
      <c r="J110" s="4"/>
      <c r="K110" s="12">
        <f t="shared" si="36"/>
        <v>0.22038980509745126</v>
      </c>
      <c r="M110" s="10" t="s">
        <v>24</v>
      </c>
      <c r="N110" s="4" t="s">
        <v>14</v>
      </c>
      <c r="O110" s="19">
        <v>21</v>
      </c>
      <c r="P110" s="19">
        <v>19</v>
      </c>
      <c r="Q110" s="11">
        <f t="shared" ref="Q110:Q115" si="42">(O110-P110)/(O110+P110)</f>
        <v>0.05</v>
      </c>
      <c r="R110" s="4"/>
      <c r="S110" s="19">
        <v>11</v>
      </c>
      <c r="T110" s="19">
        <v>14</v>
      </c>
      <c r="U110" s="11">
        <f t="shared" si="38"/>
        <v>0.12</v>
      </c>
      <c r="V110" s="19"/>
      <c r="W110" s="12">
        <f t="shared" si="39"/>
        <v>8.4999999999999992E-2</v>
      </c>
    </row>
    <row r="111" spans="1:23" x14ac:dyDescent="0.25">
      <c r="A111" s="10" t="s">
        <v>24</v>
      </c>
      <c r="B111" s="4" t="s">
        <v>14</v>
      </c>
      <c r="C111" s="19">
        <v>20</v>
      </c>
      <c r="D111" s="19">
        <v>16</v>
      </c>
      <c r="E111" s="11">
        <f t="shared" si="40"/>
        <v>0.1111111111111111</v>
      </c>
      <c r="F111" s="4"/>
      <c r="G111" s="19">
        <v>19</v>
      </c>
      <c r="H111" s="19">
        <v>25</v>
      </c>
      <c r="I111" s="11">
        <f t="shared" si="41"/>
        <v>0.13636363636363635</v>
      </c>
      <c r="J111" s="4"/>
      <c r="K111" s="12">
        <f t="shared" si="36"/>
        <v>0.12373737373737373</v>
      </c>
      <c r="M111" s="10" t="s">
        <v>24</v>
      </c>
      <c r="N111" s="4" t="s">
        <v>14</v>
      </c>
      <c r="O111" s="19">
        <v>22</v>
      </c>
      <c r="P111" s="19">
        <v>13</v>
      </c>
      <c r="Q111" s="11">
        <f t="shared" si="42"/>
        <v>0.25714285714285712</v>
      </c>
      <c r="R111" s="4"/>
      <c r="S111" s="19">
        <v>12</v>
      </c>
      <c r="T111" s="19">
        <v>25</v>
      </c>
      <c r="U111" s="11">
        <f t="shared" si="38"/>
        <v>0.35135135135135137</v>
      </c>
      <c r="V111" s="19"/>
      <c r="W111" s="12">
        <f t="shared" si="39"/>
        <v>0.30424710424710422</v>
      </c>
    </row>
    <row r="112" spans="1:23" x14ac:dyDescent="0.25">
      <c r="A112" s="10" t="s">
        <v>24</v>
      </c>
      <c r="B112" s="4" t="s">
        <v>14</v>
      </c>
      <c r="C112" s="19">
        <v>16</v>
      </c>
      <c r="D112" s="19">
        <v>12</v>
      </c>
      <c r="E112" s="11">
        <f t="shared" si="40"/>
        <v>0.14285714285714285</v>
      </c>
      <c r="F112" s="4"/>
      <c r="G112" s="19">
        <v>20</v>
      </c>
      <c r="H112" s="19">
        <v>27</v>
      </c>
      <c r="I112" s="11">
        <f t="shared" si="41"/>
        <v>0.14893617021276595</v>
      </c>
      <c r="J112" s="4"/>
      <c r="K112" s="12">
        <f t="shared" si="36"/>
        <v>0.1458966565349544</v>
      </c>
      <c r="M112" s="10" t="s">
        <v>24</v>
      </c>
      <c r="N112" s="4" t="s">
        <v>14</v>
      </c>
      <c r="O112" s="19">
        <v>32</v>
      </c>
      <c r="P112" s="19">
        <v>12</v>
      </c>
      <c r="Q112" s="11">
        <f t="shared" si="42"/>
        <v>0.45454545454545453</v>
      </c>
      <c r="R112" s="4"/>
      <c r="S112" s="19">
        <v>9</v>
      </c>
      <c r="T112" s="19">
        <v>36</v>
      </c>
      <c r="U112" s="11">
        <f t="shared" si="38"/>
        <v>0.6</v>
      </c>
      <c r="V112" s="19"/>
      <c r="W112" s="12">
        <f t="shared" si="39"/>
        <v>0.52727272727272723</v>
      </c>
    </row>
    <row r="113" spans="1:23" x14ac:dyDescent="0.25">
      <c r="A113" s="10" t="s">
        <v>24</v>
      </c>
      <c r="B113" s="4" t="s">
        <v>14</v>
      </c>
      <c r="C113" s="19">
        <v>15</v>
      </c>
      <c r="D113" s="19">
        <v>8</v>
      </c>
      <c r="E113" s="11">
        <f t="shared" si="40"/>
        <v>0.30434782608695654</v>
      </c>
      <c r="F113" s="4"/>
      <c r="G113" s="19">
        <v>6</v>
      </c>
      <c r="H113" s="19">
        <v>17</v>
      </c>
      <c r="I113" s="11">
        <f t="shared" si="41"/>
        <v>0.47826086956521741</v>
      </c>
      <c r="J113" s="4"/>
      <c r="K113" s="12">
        <f t="shared" si="36"/>
        <v>0.39130434782608697</v>
      </c>
      <c r="M113" s="10" t="s">
        <v>24</v>
      </c>
      <c r="N113" s="4" t="s">
        <v>14</v>
      </c>
      <c r="O113" s="19">
        <v>32</v>
      </c>
      <c r="P113" s="19">
        <v>9</v>
      </c>
      <c r="Q113" s="11">
        <f t="shared" si="42"/>
        <v>0.56097560975609762</v>
      </c>
      <c r="R113" s="4"/>
      <c r="S113" s="19">
        <v>16</v>
      </c>
      <c r="T113" s="19">
        <v>22</v>
      </c>
      <c r="U113" s="11">
        <f t="shared" si="38"/>
        <v>0.15789473684210525</v>
      </c>
      <c r="V113" s="19"/>
      <c r="W113" s="12">
        <f t="shared" si="39"/>
        <v>0.35943517329910146</v>
      </c>
    </row>
    <row r="114" spans="1:23" x14ac:dyDescent="0.25">
      <c r="A114" s="10" t="s">
        <v>24</v>
      </c>
      <c r="B114" s="4" t="s">
        <v>14</v>
      </c>
      <c r="C114" s="19">
        <v>13</v>
      </c>
      <c r="D114" s="19">
        <v>6</v>
      </c>
      <c r="E114" s="11">
        <f t="shared" si="40"/>
        <v>0.36842105263157893</v>
      </c>
      <c r="F114" s="4"/>
      <c r="G114" s="19">
        <v>5</v>
      </c>
      <c r="H114" s="19">
        <v>22</v>
      </c>
      <c r="I114" s="11">
        <f t="shared" si="41"/>
        <v>0.62962962962962965</v>
      </c>
      <c r="J114" s="4"/>
      <c r="K114" s="12">
        <f t="shared" si="36"/>
        <v>0.49902534113060426</v>
      </c>
      <c r="M114" s="10" t="s">
        <v>24</v>
      </c>
      <c r="N114" s="4" t="s">
        <v>14</v>
      </c>
      <c r="O114" s="19">
        <v>37</v>
      </c>
      <c r="P114" s="19">
        <v>15</v>
      </c>
      <c r="Q114" s="11">
        <f t="shared" si="42"/>
        <v>0.42307692307692307</v>
      </c>
      <c r="R114" s="4"/>
      <c r="S114" s="19">
        <v>18</v>
      </c>
      <c r="T114" s="19">
        <v>41</v>
      </c>
      <c r="U114" s="11">
        <f t="shared" si="38"/>
        <v>0.38983050847457629</v>
      </c>
      <c r="V114" s="19"/>
      <c r="W114" s="12">
        <f t="shared" si="39"/>
        <v>0.40645371577574968</v>
      </c>
    </row>
    <row r="115" spans="1:23" x14ac:dyDescent="0.25">
      <c r="A115" s="10" t="s">
        <v>24</v>
      </c>
      <c r="B115" s="4" t="s">
        <v>14</v>
      </c>
      <c r="C115" s="19">
        <v>15</v>
      </c>
      <c r="D115" s="19">
        <v>8</v>
      </c>
      <c r="E115" s="11">
        <f t="shared" si="40"/>
        <v>0.30434782608695654</v>
      </c>
      <c r="F115" s="4"/>
      <c r="G115" s="19">
        <v>14</v>
      </c>
      <c r="H115" s="19">
        <v>19</v>
      </c>
      <c r="I115" s="11">
        <f t="shared" si="41"/>
        <v>0.15151515151515152</v>
      </c>
      <c r="J115" s="4"/>
      <c r="K115" s="12">
        <f t="shared" si="36"/>
        <v>0.22793148880105402</v>
      </c>
      <c r="M115" s="10" t="s">
        <v>24</v>
      </c>
      <c r="N115" s="4" t="s">
        <v>14</v>
      </c>
      <c r="O115" s="19">
        <v>31</v>
      </c>
      <c r="P115" s="19">
        <v>21</v>
      </c>
      <c r="Q115" s="11">
        <f t="shared" si="42"/>
        <v>0.19230769230769232</v>
      </c>
      <c r="R115" s="4"/>
      <c r="S115" s="19">
        <v>10</v>
      </c>
      <c r="T115" s="19">
        <v>15</v>
      </c>
      <c r="U115" s="11">
        <f t="shared" si="38"/>
        <v>0.2</v>
      </c>
      <c r="V115" s="19"/>
      <c r="W115" s="12">
        <f t="shared" si="39"/>
        <v>0.19615384615384618</v>
      </c>
    </row>
    <row r="116" spans="1:23" x14ac:dyDescent="0.25">
      <c r="A116" s="10" t="s">
        <v>24</v>
      </c>
      <c r="B116" s="4" t="s">
        <v>14</v>
      </c>
      <c r="C116" s="19">
        <v>27</v>
      </c>
      <c r="D116" s="19">
        <v>20</v>
      </c>
      <c r="E116" s="11">
        <f t="shared" si="40"/>
        <v>0.14893617021276595</v>
      </c>
      <c r="F116" s="4"/>
      <c r="G116" s="19">
        <v>5</v>
      </c>
      <c r="H116" s="19">
        <v>12</v>
      </c>
      <c r="I116" s="11">
        <f t="shared" si="41"/>
        <v>0.41176470588235292</v>
      </c>
      <c r="J116" s="4"/>
      <c r="K116" s="12">
        <f t="shared" si="36"/>
        <v>0.28035043804755944</v>
      </c>
      <c r="M116" s="10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 x14ac:dyDescent="0.25">
      <c r="A117" s="10"/>
      <c r="B117" s="4"/>
      <c r="C117" s="19"/>
      <c r="D117" s="19"/>
      <c r="E117" s="11"/>
      <c r="F117" s="4"/>
      <c r="G117" s="19"/>
      <c r="H117" s="19"/>
      <c r="I117" s="11"/>
      <c r="J117" s="4"/>
      <c r="K117" s="12"/>
      <c r="M117" s="10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 x14ac:dyDescent="0.25">
      <c r="A118" s="10"/>
      <c r="B118" s="4"/>
      <c r="C118" s="19"/>
      <c r="D118" s="19"/>
      <c r="E118" s="11"/>
      <c r="F118" s="4"/>
      <c r="G118" s="19"/>
      <c r="H118" s="19"/>
      <c r="I118" s="11"/>
      <c r="J118" s="4"/>
      <c r="K118" s="12"/>
      <c r="M118" s="10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x14ac:dyDescent="0.25">
      <c r="H119" s="2" t="s">
        <v>5</v>
      </c>
      <c r="N119" s="4"/>
      <c r="O119" s="2" t="s">
        <v>5</v>
      </c>
      <c r="P119" s="4"/>
      <c r="Q119" s="4"/>
      <c r="R119" s="4"/>
      <c r="S119" s="4"/>
      <c r="T119" s="2" t="s">
        <v>5</v>
      </c>
      <c r="U119" s="4"/>
      <c r="V119" s="4"/>
      <c r="W119" s="4"/>
    </row>
    <row r="120" spans="1:23" x14ac:dyDescent="0.25">
      <c r="A120" s="4"/>
      <c r="B120" s="4"/>
      <c r="C120" s="4" t="s">
        <v>6</v>
      </c>
      <c r="D120" s="4"/>
      <c r="E120" s="4"/>
      <c r="F120" s="4"/>
      <c r="G120" s="4"/>
      <c r="H120" s="2" t="s">
        <v>6</v>
      </c>
      <c r="I120" s="4"/>
      <c r="J120" s="4"/>
      <c r="K120" s="4"/>
      <c r="M120" s="4"/>
      <c r="N120" s="4"/>
      <c r="O120" s="2" t="s">
        <v>6</v>
      </c>
      <c r="P120" s="4"/>
      <c r="Q120" s="4"/>
      <c r="R120" s="4"/>
      <c r="S120" s="4"/>
      <c r="T120" s="2" t="s">
        <v>6</v>
      </c>
      <c r="U120" s="4"/>
      <c r="V120" s="4"/>
      <c r="W120" s="4"/>
    </row>
    <row r="121" spans="1:23" s="9" customFormat="1" x14ac:dyDescent="0.25">
      <c r="A121" s="6" t="s">
        <v>7</v>
      </c>
      <c r="B121" s="6" t="s">
        <v>8</v>
      </c>
      <c r="C121" s="6" t="s">
        <v>9</v>
      </c>
      <c r="D121" s="6" t="s">
        <v>10</v>
      </c>
      <c r="E121" s="6" t="s">
        <v>11</v>
      </c>
      <c r="F121" s="6"/>
      <c r="G121" s="6" t="s">
        <v>9</v>
      </c>
      <c r="H121" s="6" t="s">
        <v>10</v>
      </c>
      <c r="I121" s="6" t="s">
        <v>11</v>
      </c>
      <c r="J121" s="6"/>
      <c r="K121" s="7" t="s">
        <v>12</v>
      </c>
      <c r="L121" s="8"/>
      <c r="M121" s="6" t="s">
        <v>7</v>
      </c>
      <c r="N121" s="6" t="s">
        <v>8</v>
      </c>
      <c r="O121" s="6" t="s">
        <v>9</v>
      </c>
      <c r="P121" s="6" t="s">
        <v>10</v>
      </c>
      <c r="Q121" s="6" t="s">
        <v>11</v>
      </c>
      <c r="R121" s="6"/>
      <c r="S121" s="6" t="s">
        <v>9</v>
      </c>
      <c r="T121" s="6" t="s">
        <v>10</v>
      </c>
      <c r="U121" s="6" t="s">
        <v>11</v>
      </c>
      <c r="V121" s="6"/>
      <c r="W121" s="6" t="s">
        <v>12</v>
      </c>
    </row>
    <row r="122" spans="1:23" x14ac:dyDescent="0.25">
      <c r="A122" s="10" t="s">
        <v>15</v>
      </c>
      <c r="B122" s="4" t="s">
        <v>14</v>
      </c>
      <c r="C122" s="4">
        <v>27</v>
      </c>
      <c r="D122" s="4">
        <v>16</v>
      </c>
      <c r="E122" s="11">
        <f t="shared" ref="E122:E133" si="43">(C122-D122)/(C122+D122)</f>
        <v>0.2558139534883721</v>
      </c>
      <c r="G122" s="19">
        <v>12</v>
      </c>
      <c r="H122" s="19">
        <v>18</v>
      </c>
      <c r="I122" s="11">
        <f>(H122-G122)/(G122+H122)</f>
        <v>0.2</v>
      </c>
      <c r="J122" s="4"/>
      <c r="K122" s="12">
        <f t="shared" ref="K122:K133" si="44">(E122+I122)/2</f>
        <v>0.22790697674418606</v>
      </c>
      <c r="M122" s="10" t="s">
        <v>16</v>
      </c>
      <c r="N122" s="4" t="s">
        <v>14</v>
      </c>
      <c r="O122" s="4">
        <v>18</v>
      </c>
      <c r="P122" s="4">
        <v>13</v>
      </c>
      <c r="Q122" s="11">
        <f>(O122-P122)/(O122+P122)</f>
        <v>0.16129032258064516</v>
      </c>
      <c r="R122" s="4"/>
      <c r="S122" s="19">
        <v>14</v>
      </c>
      <c r="T122" s="19">
        <v>15</v>
      </c>
      <c r="U122" s="11">
        <f>(T122-S122)/(S122+T122)</f>
        <v>3.4482758620689655E-2</v>
      </c>
      <c r="V122" s="4"/>
      <c r="W122" s="12">
        <f t="shared" ref="W122:W132" si="45">(Q122+U122)/2</f>
        <v>9.7886540600667399E-2</v>
      </c>
    </row>
    <row r="123" spans="1:23" x14ac:dyDescent="0.25">
      <c r="A123" s="10" t="s">
        <v>15</v>
      </c>
      <c r="B123" s="4" t="s">
        <v>14</v>
      </c>
      <c r="C123" s="4">
        <v>19</v>
      </c>
      <c r="D123" s="4">
        <v>8</v>
      </c>
      <c r="E123" s="11">
        <f t="shared" si="43"/>
        <v>0.40740740740740738</v>
      </c>
      <c r="G123" s="19">
        <v>14</v>
      </c>
      <c r="H123" s="19">
        <v>20</v>
      </c>
      <c r="I123" s="11">
        <f t="shared" ref="I123:I133" si="46">(H123-G123)/(G123+H123)</f>
        <v>0.17647058823529413</v>
      </c>
      <c r="J123" s="4"/>
      <c r="K123" s="12">
        <f t="shared" si="44"/>
        <v>0.29193899782135074</v>
      </c>
      <c r="M123" s="10" t="s">
        <v>16</v>
      </c>
      <c r="N123" s="4" t="s">
        <v>14</v>
      </c>
      <c r="O123" s="4">
        <v>10</v>
      </c>
      <c r="P123" s="4">
        <v>25</v>
      </c>
      <c r="Q123" s="11">
        <f t="shared" ref="Q123:Q132" si="47">(O123-P123)/(O123+P123)</f>
        <v>-0.42857142857142855</v>
      </c>
      <c r="R123" s="4"/>
      <c r="S123" s="19">
        <v>12</v>
      </c>
      <c r="T123" s="19">
        <v>26</v>
      </c>
      <c r="U123" s="11">
        <f t="shared" ref="U123:U132" si="48">(T123-S123)/(S123+T123)</f>
        <v>0.36842105263157893</v>
      </c>
      <c r="V123" s="4"/>
      <c r="W123" s="12">
        <f t="shared" si="45"/>
        <v>-3.007518796992481E-2</v>
      </c>
    </row>
    <row r="124" spans="1:23" x14ac:dyDescent="0.25">
      <c r="A124" s="10" t="s">
        <v>15</v>
      </c>
      <c r="B124" s="4" t="s">
        <v>14</v>
      </c>
      <c r="C124" s="4">
        <v>39</v>
      </c>
      <c r="D124" s="4">
        <v>25</v>
      </c>
      <c r="E124" s="11">
        <f t="shared" si="43"/>
        <v>0.21875</v>
      </c>
      <c r="G124" s="19">
        <v>16</v>
      </c>
      <c r="H124" s="19">
        <v>28</v>
      </c>
      <c r="I124" s="11">
        <f t="shared" si="46"/>
        <v>0.27272727272727271</v>
      </c>
      <c r="J124" s="4"/>
      <c r="K124" s="12">
        <f t="shared" si="44"/>
        <v>0.24573863636363635</v>
      </c>
      <c r="M124" s="10" t="s">
        <v>16</v>
      </c>
      <c r="N124" s="4" t="s">
        <v>14</v>
      </c>
      <c r="O124" s="4">
        <v>21</v>
      </c>
      <c r="P124" s="4">
        <v>15</v>
      </c>
      <c r="Q124" s="11">
        <f t="shared" si="47"/>
        <v>0.16666666666666666</v>
      </c>
      <c r="R124" s="4"/>
      <c r="S124" s="19">
        <v>4</v>
      </c>
      <c r="T124" s="19">
        <v>21</v>
      </c>
      <c r="U124" s="11">
        <f t="shared" si="48"/>
        <v>0.68</v>
      </c>
      <c r="V124" s="4"/>
      <c r="W124" s="12">
        <f t="shared" si="45"/>
        <v>0.42333333333333334</v>
      </c>
    </row>
    <row r="125" spans="1:23" x14ac:dyDescent="0.25">
      <c r="A125" s="10" t="s">
        <v>15</v>
      </c>
      <c r="B125" s="4" t="s">
        <v>14</v>
      </c>
      <c r="C125" s="19">
        <v>34</v>
      </c>
      <c r="D125" s="19">
        <v>24</v>
      </c>
      <c r="E125" s="11">
        <f t="shared" si="43"/>
        <v>0.17241379310344829</v>
      </c>
      <c r="G125" s="19">
        <v>29</v>
      </c>
      <c r="H125" s="19">
        <v>45</v>
      </c>
      <c r="I125" s="11">
        <f t="shared" si="46"/>
        <v>0.21621621621621623</v>
      </c>
      <c r="J125" s="4"/>
      <c r="K125" s="12">
        <f t="shared" si="44"/>
        <v>0.19431500465983226</v>
      </c>
      <c r="M125" s="10" t="s">
        <v>16</v>
      </c>
      <c r="N125" s="4" t="s">
        <v>14</v>
      </c>
      <c r="O125" s="19">
        <v>15</v>
      </c>
      <c r="P125" s="19">
        <v>7</v>
      </c>
      <c r="Q125" s="11">
        <f t="shared" si="47"/>
        <v>0.36363636363636365</v>
      </c>
      <c r="R125" s="4"/>
      <c r="S125" s="19">
        <v>9</v>
      </c>
      <c r="T125" s="19">
        <v>23</v>
      </c>
      <c r="U125" s="11">
        <f t="shared" si="48"/>
        <v>0.4375</v>
      </c>
      <c r="V125" s="4"/>
      <c r="W125" s="12">
        <f t="shared" si="45"/>
        <v>0.40056818181818182</v>
      </c>
    </row>
    <row r="126" spans="1:23" x14ac:dyDescent="0.25">
      <c r="A126" s="10" t="s">
        <v>15</v>
      </c>
      <c r="B126" s="4" t="s">
        <v>14</v>
      </c>
      <c r="C126" s="19">
        <v>17</v>
      </c>
      <c r="D126" s="19">
        <v>15</v>
      </c>
      <c r="E126" s="11">
        <f t="shared" si="43"/>
        <v>6.25E-2</v>
      </c>
      <c r="G126" s="19">
        <v>26</v>
      </c>
      <c r="H126" s="19">
        <v>35</v>
      </c>
      <c r="I126" s="11">
        <f t="shared" si="46"/>
        <v>0.14754098360655737</v>
      </c>
      <c r="J126" s="19"/>
      <c r="K126" s="12">
        <f t="shared" si="44"/>
        <v>0.10502049180327869</v>
      </c>
      <c r="M126" s="10" t="s">
        <v>16</v>
      </c>
      <c r="N126" s="4" t="s">
        <v>14</v>
      </c>
      <c r="O126" s="19">
        <v>17</v>
      </c>
      <c r="P126" s="19">
        <v>4</v>
      </c>
      <c r="Q126" s="11">
        <f t="shared" si="47"/>
        <v>0.61904761904761907</v>
      </c>
      <c r="R126" s="4"/>
      <c r="S126" s="19">
        <v>15</v>
      </c>
      <c r="T126" s="19">
        <v>15</v>
      </c>
      <c r="U126" s="11">
        <f t="shared" si="48"/>
        <v>0</v>
      </c>
      <c r="V126" s="19"/>
      <c r="W126" s="12">
        <f t="shared" si="45"/>
        <v>0.30952380952380953</v>
      </c>
    </row>
    <row r="127" spans="1:23" x14ac:dyDescent="0.25">
      <c r="A127" s="10" t="s">
        <v>15</v>
      </c>
      <c r="B127" s="4" t="s">
        <v>14</v>
      </c>
      <c r="C127" s="19">
        <v>25</v>
      </c>
      <c r="D127" s="19">
        <v>17</v>
      </c>
      <c r="E127" s="11">
        <f t="shared" si="43"/>
        <v>0.19047619047619047</v>
      </c>
      <c r="G127" s="19">
        <v>10</v>
      </c>
      <c r="H127" s="19">
        <v>21</v>
      </c>
      <c r="I127" s="11">
        <f t="shared" si="46"/>
        <v>0.35483870967741937</v>
      </c>
      <c r="J127" s="19"/>
      <c r="K127" s="12">
        <f t="shared" si="44"/>
        <v>0.27265745007680492</v>
      </c>
      <c r="M127" s="10" t="s">
        <v>16</v>
      </c>
      <c r="N127" s="4" t="s">
        <v>14</v>
      </c>
      <c r="O127" s="19">
        <v>16</v>
      </c>
      <c r="P127" s="19">
        <v>15</v>
      </c>
      <c r="Q127" s="11">
        <f t="shared" si="47"/>
        <v>3.2258064516129031E-2</v>
      </c>
      <c r="R127" s="4"/>
      <c r="S127" s="19">
        <v>7</v>
      </c>
      <c r="T127" s="19">
        <v>35</v>
      </c>
      <c r="U127" s="11">
        <f t="shared" si="48"/>
        <v>0.66666666666666663</v>
      </c>
      <c r="V127" s="19"/>
      <c r="W127" s="12">
        <f t="shared" si="45"/>
        <v>0.34946236559139782</v>
      </c>
    </row>
    <row r="128" spans="1:23" x14ac:dyDescent="0.25">
      <c r="A128" s="10" t="s">
        <v>15</v>
      </c>
      <c r="B128" s="4" t="s">
        <v>14</v>
      </c>
      <c r="C128" s="19">
        <v>25</v>
      </c>
      <c r="D128" s="19">
        <v>14</v>
      </c>
      <c r="E128" s="11">
        <f t="shared" si="43"/>
        <v>0.28205128205128205</v>
      </c>
      <c r="G128" s="19">
        <v>20</v>
      </c>
      <c r="H128" s="19">
        <v>40</v>
      </c>
      <c r="I128" s="11">
        <f t="shared" si="46"/>
        <v>0.33333333333333331</v>
      </c>
      <c r="J128" s="19"/>
      <c r="K128" s="12">
        <f t="shared" si="44"/>
        <v>0.30769230769230771</v>
      </c>
      <c r="M128" s="10" t="s">
        <v>16</v>
      </c>
      <c r="N128" s="4" t="s">
        <v>14</v>
      </c>
      <c r="O128" s="19">
        <v>24</v>
      </c>
      <c r="P128" s="19">
        <v>8</v>
      </c>
      <c r="Q128" s="11">
        <f t="shared" si="47"/>
        <v>0.5</v>
      </c>
      <c r="R128" s="4"/>
      <c r="S128" s="19">
        <v>16</v>
      </c>
      <c r="T128" s="19">
        <v>18</v>
      </c>
      <c r="U128" s="11">
        <f t="shared" si="48"/>
        <v>5.8823529411764705E-2</v>
      </c>
      <c r="V128" s="19"/>
      <c r="W128" s="12">
        <f t="shared" si="45"/>
        <v>0.27941176470588236</v>
      </c>
    </row>
    <row r="129" spans="1:23" x14ac:dyDescent="0.25">
      <c r="A129" s="10" t="s">
        <v>15</v>
      </c>
      <c r="B129" s="4" t="s">
        <v>14</v>
      </c>
      <c r="C129" s="19">
        <v>15</v>
      </c>
      <c r="D129" s="19">
        <v>10</v>
      </c>
      <c r="E129" s="11">
        <f t="shared" si="43"/>
        <v>0.2</v>
      </c>
      <c r="G129" s="19">
        <v>6</v>
      </c>
      <c r="H129" s="19">
        <v>17</v>
      </c>
      <c r="I129" s="11">
        <f t="shared" si="46"/>
        <v>0.47826086956521741</v>
      </c>
      <c r="J129" s="19"/>
      <c r="K129" s="12">
        <f t="shared" si="44"/>
        <v>0.33913043478260874</v>
      </c>
      <c r="M129" s="10" t="s">
        <v>16</v>
      </c>
      <c r="N129" s="4" t="s">
        <v>14</v>
      </c>
      <c r="O129" s="19">
        <v>20</v>
      </c>
      <c r="P129" s="19">
        <v>17</v>
      </c>
      <c r="Q129" s="11">
        <f t="shared" si="47"/>
        <v>8.1081081081081086E-2</v>
      </c>
      <c r="R129" s="4"/>
      <c r="S129" s="19">
        <v>3</v>
      </c>
      <c r="T129" s="19">
        <v>18</v>
      </c>
      <c r="U129" s="11">
        <f t="shared" si="48"/>
        <v>0.7142857142857143</v>
      </c>
      <c r="V129" s="19"/>
      <c r="W129" s="12">
        <f t="shared" si="45"/>
        <v>0.39768339768339767</v>
      </c>
    </row>
    <row r="130" spans="1:23" x14ac:dyDescent="0.25">
      <c r="A130" s="10" t="s">
        <v>15</v>
      </c>
      <c r="B130" s="4" t="s">
        <v>14</v>
      </c>
      <c r="C130" s="19">
        <v>17</v>
      </c>
      <c r="D130" s="19">
        <v>14</v>
      </c>
      <c r="E130" s="11">
        <f t="shared" si="43"/>
        <v>9.6774193548387094E-2</v>
      </c>
      <c r="G130" s="19">
        <v>16</v>
      </c>
      <c r="H130" s="19">
        <v>26</v>
      </c>
      <c r="I130" s="11">
        <f t="shared" si="46"/>
        <v>0.23809523809523808</v>
      </c>
      <c r="J130" s="19"/>
      <c r="K130" s="12">
        <f t="shared" si="44"/>
        <v>0.16743471582181257</v>
      </c>
      <c r="M130" s="10" t="s">
        <v>16</v>
      </c>
      <c r="N130" s="4" t="s">
        <v>14</v>
      </c>
      <c r="O130" s="19">
        <v>13</v>
      </c>
      <c r="P130" s="19">
        <v>9</v>
      </c>
      <c r="Q130" s="11">
        <f t="shared" si="47"/>
        <v>0.18181818181818182</v>
      </c>
      <c r="R130" s="4"/>
      <c r="S130" s="19">
        <v>20</v>
      </c>
      <c r="T130" s="19">
        <v>27</v>
      </c>
      <c r="U130" s="11">
        <f t="shared" si="48"/>
        <v>0.14893617021276595</v>
      </c>
      <c r="V130" s="19"/>
      <c r="W130" s="12">
        <f t="shared" si="45"/>
        <v>0.16537717601547389</v>
      </c>
    </row>
    <row r="131" spans="1:23" x14ac:dyDescent="0.25">
      <c r="A131" s="10" t="s">
        <v>15</v>
      </c>
      <c r="B131" s="4" t="s">
        <v>14</v>
      </c>
      <c r="C131" s="19">
        <v>12</v>
      </c>
      <c r="D131" s="19">
        <v>7</v>
      </c>
      <c r="E131" s="11">
        <f t="shared" si="43"/>
        <v>0.26315789473684209</v>
      </c>
      <c r="G131" s="19">
        <v>13</v>
      </c>
      <c r="H131" s="19">
        <v>21</v>
      </c>
      <c r="I131" s="11">
        <f t="shared" si="46"/>
        <v>0.23529411764705882</v>
      </c>
      <c r="J131" s="19"/>
      <c r="K131" s="12">
        <f t="shared" si="44"/>
        <v>0.24922600619195046</v>
      </c>
      <c r="M131" s="10" t="s">
        <v>16</v>
      </c>
      <c r="N131" s="4" t="s">
        <v>14</v>
      </c>
      <c r="O131" s="19">
        <v>19</v>
      </c>
      <c r="P131" s="19">
        <v>16</v>
      </c>
      <c r="Q131" s="11">
        <f t="shared" si="47"/>
        <v>8.5714285714285715E-2</v>
      </c>
      <c r="R131" s="4"/>
      <c r="S131" s="19">
        <v>5</v>
      </c>
      <c r="T131" s="19">
        <v>18</v>
      </c>
      <c r="U131" s="11">
        <f t="shared" si="48"/>
        <v>0.56521739130434778</v>
      </c>
      <c r="V131" s="19"/>
      <c r="W131" s="12">
        <f t="shared" si="45"/>
        <v>0.32546583850931676</v>
      </c>
    </row>
    <row r="132" spans="1:23" x14ac:dyDescent="0.25">
      <c r="A132" s="10" t="s">
        <v>15</v>
      </c>
      <c r="B132" s="4" t="s">
        <v>14</v>
      </c>
      <c r="C132" s="19">
        <v>14</v>
      </c>
      <c r="D132" s="19">
        <v>10</v>
      </c>
      <c r="E132" s="11">
        <f t="shared" si="43"/>
        <v>0.16666666666666666</v>
      </c>
      <c r="G132" s="19">
        <v>9</v>
      </c>
      <c r="H132" s="19">
        <v>21</v>
      </c>
      <c r="I132" s="11">
        <f t="shared" si="46"/>
        <v>0.4</v>
      </c>
      <c r="J132" s="19"/>
      <c r="K132" s="12">
        <f t="shared" si="44"/>
        <v>0.28333333333333333</v>
      </c>
      <c r="M132" s="10" t="s">
        <v>16</v>
      </c>
      <c r="N132" s="4" t="s">
        <v>14</v>
      </c>
      <c r="O132" s="19">
        <v>17</v>
      </c>
      <c r="P132" s="19">
        <v>12</v>
      </c>
      <c r="Q132" s="11">
        <f t="shared" si="47"/>
        <v>0.17241379310344829</v>
      </c>
      <c r="R132" s="4"/>
      <c r="S132" s="19">
        <v>20</v>
      </c>
      <c r="T132" s="19">
        <v>27</v>
      </c>
      <c r="U132" s="11">
        <f t="shared" si="48"/>
        <v>0.14893617021276595</v>
      </c>
      <c r="V132" s="19"/>
      <c r="W132" s="12">
        <f t="shared" si="45"/>
        <v>0.16067498165810712</v>
      </c>
    </row>
    <row r="133" spans="1:23" x14ac:dyDescent="0.25">
      <c r="A133" s="10" t="s">
        <v>15</v>
      </c>
      <c r="B133" s="4" t="s">
        <v>14</v>
      </c>
      <c r="C133" s="19">
        <v>18</v>
      </c>
      <c r="D133" s="19">
        <v>7</v>
      </c>
      <c r="E133" s="11">
        <f t="shared" si="43"/>
        <v>0.44</v>
      </c>
      <c r="G133" s="19">
        <v>8</v>
      </c>
      <c r="H133" s="19">
        <v>27</v>
      </c>
      <c r="I133" s="11">
        <f t="shared" si="46"/>
        <v>0.54285714285714282</v>
      </c>
      <c r="J133" s="19"/>
      <c r="K133" s="12">
        <f t="shared" si="44"/>
        <v>0.49142857142857144</v>
      </c>
      <c r="M133" s="10"/>
      <c r="N133" s="4"/>
    </row>
    <row r="134" spans="1:23" x14ac:dyDescent="0.25">
      <c r="A134" s="10"/>
      <c r="B134" s="4"/>
      <c r="C134" s="19"/>
      <c r="D134" s="19"/>
      <c r="E134" s="11"/>
      <c r="G134" s="19"/>
      <c r="H134" s="19"/>
      <c r="I134" s="11"/>
      <c r="J134" s="19"/>
      <c r="K134" s="12"/>
      <c r="M134" s="10"/>
      <c r="N134" s="4"/>
    </row>
    <row r="135" spans="1:23" x14ac:dyDescent="0.25">
      <c r="A135" s="10"/>
      <c r="B135" s="4"/>
      <c r="H135" s="2" t="s">
        <v>5</v>
      </c>
      <c r="I135" s="20"/>
      <c r="O135" s="2" t="s">
        <v>5</v>
      </c>
      <c r="T135" s="2" t="s">
        <v>5</v>
      </c>
    </row>
    <row r="136" spans="1:23" x14ac:dyDescent="0.25">
      <c r="A136" s="4"/>
      <c r="B136" s="4"/>
      <c r="C136" s="4" t="s">
        <v>6</v>
      </c>
      <c r="D136" s="4"/>
      <c r="E136" s="4"/>
      <c r="F136" s="4"/>
      <c r="G136" s="4"/>
      <c r="H136" s="2" t="s">
        <v>6</v>
      </c>
      <c r="I136" s="4"/>
      <c r="J136" s="4"/>
      <c r="K136" s="4"/>
      <c r="L136" s="4"/>
      <c r="M136" s="4"/>
      <c r="N136" s="4"/>
      <c r="O136" s="2" t="s">
        <v>6</v>
      </c>
      <c r="P136" s="4"/>
      <c r="Q136" s="4"/>
      <c r="R136" s="4"/>
      <c r="S136" s="4"/>
      <c r="T136" s="2" t="s">
        <v>6</v>
      </c>
      <c r="U136" s="4"/>
      <c r="V136" s="4"/>
      <c r="W136" s="4"/>
    </row>
    <row r="137" spans="1:23" s="9" customFormat="1" x14ac:dyDescent="0.25">
      <c r="A137" s="6" t="s">
        <v>7</v>
      </c>
      <c r="B137" s="6" t="s">
        <v>8</v>
      </c>
      <c r="C137" s="6" t="s">
        <v>9</v>
      </c>
      <c r="D137" s="6" t="s">
        <v>10</v>
      </c>
      <c r="E137" s="6" t="s">
        <v>11</v>
      </c>
      <c r="F137" s="6"/>
      <c r="G137" s="6" t="s">
        <v>9</v>
      </c>
      <c r="H137" s="6" t="s">
        <v>10</v>
      </c>
      <c r="I137" s="6" t="s">
        <v>11</v>
      </c>
      <c r="J137" s="6"/>
      <c r="K137" s="7" t="s">
        <v>12</v>
      </c>
      <c r="L137" s="6"/>
      <c r="M137" s="6" t="s">
        <v>7</v>
      </c>
      <c r="N137" s="6" t="s">
        <v>8</v>
      </c>
      <c r="O137" s="6" t="s">
        <v>9</v>
      </c>
      <c r="P137" s="6" t="s">
        <v>10</v>
      </c>
      <c r="Q137" s="6" t="s">
        <v>11</v>
      </c>
      <c r="R137" s="6"/>
      <c r="S137" s="6" t="s">
        <v>9</v>
      </c>
      <c r="T137" s="6" t="s">
        <v>10</v>
      </c>
      <c r="U137" s="6" t="s">
        <v>11</v>
      </c>
      <c r="V137" s="6"/>
      <c r="W137" s="6" t="s">
        <v>12</v>
      </c>
    </row>
    <row r="138" spans="1:23" x14ac:dyDescent="0.25">
      <c r="A138" s="10" t="s">
        <v>25</v>
      </c>
      <c r="B138" s="4" t="s">
        <v>14</v>
      </c>
      <c r="C138" s="4">
        <v>21</v>
      </c>
      <c r="D138" s="4">
        <v>21</v>
      </c>
      <c r="E138" s="11">
        <f t="shared" ref="E138:E148" si="49">(C138-D138)/(C138+D138)</f>
        <v>0</v>
      </c>
      <c r="F138" s="4"/>
      <c r="G138" s="19">
        <v>4</v>
      </c>
      <c r="H138" s="19">
        <v>12</v>
      </c>
      <c r="I138" s="11">
        <f t="shared" ref="I138:I148" si="50">(H138-G138)/(G138+H138)</f>
        <v>0.5</v>
      </c>
      <c r="J138" s="4"/>
      <c r="K138" s="12">
        <f t="shared" ref="K138:K148" si="51">(E138+I138)/2</f>
        <v>0.25</v>
      </c>
      <c r="L138" s="4"/>
      <c r="M138" s="10" t="s">
        <v>26</v>
      </c>
      <c r="N138" s="4" t="s">
        <v>14</v>
      </c>
      <c r="O138" s="4">
        <v>17</v>
      </c>
      <c r="P138" s="4">
        <v>9</v>
      </c>
      <c r="Q138" s="21">
        <f t="shared" ref="Q138:Q148" si="52">(O138-P138)/(O138+P138)</f>
        <v>0.30769230769230771</v>
      </c>
      <c r="R138" s="4"/>
      <c r="S138" s="19">
        <v>9</v>
      </c>
      <c r="T138" s="19">
        <v>20</v>
      </c>
      <c r="U138" s="11">
        <f t="shared" ref="U138:U148" si="53">(T138-S138)/(S138+T138)</f>
        <v>0.37931034482758619</v>
      </c>
      <c r="V138" s="11"/>
      <c r="W138" s="12">
        <f t="shared" ref="W138:W148" si="54">(Q138+U138)/2</f>
        <v>0.34350132625994695</v>
      </c>
    </row>
    <row r="139" spans="1:23" x14ac:dyDescent="0.25">
      <c r="A139" s="10" t="s">
        <v>25</v>
      </c>
      <c r="B139" s="4" t="s">
        <v>14</v>
      </c>
      <c r="C139" s="4">
        <v>10</v>
      </c>
      <c r="D139" s="4">
        <v>17</v>
      </c>
      <c r="E139" s="11">
        <f t="shared" si="49"/>
        <v>-0.25925925925925924</v>
      </c>
      <c r="F139" s="4"/>
      <c r="G139" s="19">
        <v>7</v>
      </c>
      <c r="H139" s="19">
        <v>11</v>
      </c>
      <c r="I139" s="11">
        <f t="shared" si="50"/>
        <v>0.22222222222222221</v>
      </c>
      <c r="J139" s="4"/>
      <c r="K139" s="12">
        <f t="shared" si="51"/>
        <v>-1.8518518518518517E-2</v>
      </c>
      <c r="L139" s="4"/>
      <c r="M139" s="10" t="s">
        <v>26</v>
      </c>
      <c r="N139" s="4" t="s">
        <v>14</v>
      </c>
      <c r="O139" s="4">
        <v>16</v>
      </c>
      <c r="P139" s="4">
        <v>11</v>
      </c>
      <c r="Q139" s="21">
        <f t="shared" si="52"/>
        <v>0.18518518518518517</v>
      </c>
      <c r="R139" s="4"/>
      <c r="S139" s="19">
        <v>5</v>
      </c>
      <c r="T139" s="19">
        <v>23</v>
      </c>
      <c r="U139" s="11">
        <f t="shared" si="53"/>
        <v>0.6428571428571429</v>
      </c>
      <c r="V139" s="11"/>
      <c r="W139" s="12">
        <f t="shared" si="54"/>
        <v>0.41402116402116407</v>
      </c>
    </row>
    <row r="140" spans="1:23" x14ac:dyDescent="0.25">
      <c r="A140" s="10" t="s">
        <v>25</v>
      </c>
      <c r="B140" s="4" t="s">
        <v>14</v>
      </c>
      <c r="C140" s="4">
        <v>19</v>
      </c>
      <c r="D140" s="4">
        <v>10</v>
      </c>
      <c r="E140" s="11">
        <f t="shared" si="49"/>
        <v>0.31034482758620691</v>
      </c>
      <c r="F140" s="4"/>
      <c r="G140" s="19">
        <v>25</v>
      </c>
      <c r="H140" s="19">
        <v>20</v>
      </c>
      <c r="I140" s="11">
        <f t="shared" si="50"/>
        <v>-0.1111111111111111</v>
      </c>
      <c r="J140" s="4"/>
      <c r="K140" s="12">
        <f t="shared" si="51"/>
        <v>9.9616858237547901E-2</v>
      </c>
      <c r="L140" s="4"/>
      <c r="M140" s="10" t="s">
        <v>26</v>
      </c>
      <c r="N140" s="4" t="s">
        <v>14</v>
      </c>
      <c r="O140" s="4">
        <v>28</v>
      </c>
      <c r="P140" s="4">
        <v>13</v>
      </c>
      <c r="Q140" s="21">
        <f t="shared" si="52"/>
        <v>0.36585365853658536</v>
      </c>
      <c r="R140" s="4"/>
      <c r="S140" s="19">
        <v>6</v>
      </c>
      <c r="T140" s="19">
        <v>12</v>
      </c>
      <c r="U140" s="11">
        <f t="shared" si="53"/>
        <v>0.33333333333333331</v>
      </c>
      <c r="V140" s="11"/>
      <c r="W140" s="12">
        <f t="shared" si="54"/>
        <v>0.34959349593495936</v>
      </c>
    </row>
    <row r="141" spans="1:23" x14ac:dyDescent="0.25">
      <c r="A141" s="10" t="s">
        <v>25</v>
      </c>
      <c r="B141" s="4" t="s">
        <v>14</v>
      </c>
      <c r="C141" s="4">
        <v>35</v>
      </c>
      <c r="D141" s="4">
        <v>15</v>
      </c>
      <c r="E141" s="11">
        <f t="shared" si="49"/>
        <v>0.4</v>
      </c>
      <c r="F141" s="4"/>
      <c r="G141" s="19">
        <v>12</v>
      </c>
      <c r="H141" s="19">
        <v>9</v>
      </c>
      <c r="I141" s="11">
        <f t="shared" si="50"/>
        <v>-0.14285714285714285</v>
      </c>
      <c r="J141" s="4"/>
      <c r="K141" s="12">
        <f t="shared" si="51"/>
        <v>0.12857142857142859</v>
      </c>
      <c r="L141" s="4"/>
      <c r="M141" s="10" t="s">
        <v>26</v>
      </c>
      <c r="N141" s="4" t="s">
        <v>14</v>
      </c>
      <c r="O141" s="19">
        <v>23</v>
      </c>
      <c r="P141" s="19">
        <v>9</v>
      </c>
      <c r="Q141" s="21">
        <f t="shared" si="52"/>
        <v>0.4375</v>
      </c>
      <c r="R141" s="4"/>
      <c r="S141" s="19">
        <v>10</v>
      </c>
      <c r="T141" s="19">
        <v>21</v>
      </c>
      <c r="U141" s="11">
        <f t="shared" si="53"/>
        <v>0.35483870967741937</v>
      </c>
      <c r="V141" s="11"/>
      <c r="W141" s="12">
        <f t="shared" si="54"/>
        <v>0.39616935483870969</v>
      </c>
    </row>
    <row r="142" spans="1:23" x14ac:dyDescent="0.25">
      <c r="A142" s="10" t="s">
        <v>25</v>
      </c>
      <c r="B142" s="4" t="s">
        <v>14</v>
      </c>
      <c r="C142" s="4">
        <v>16</v>
      </c>
      <c r="D142" s="4">
        <v>10</v>
      </c>
      <c r="E142" s="11">
        <f t="shared" si="49"/>
        <v>0.23076923076923078</v>
      </c>
      <c r="F142" s="4"/>
      <c r="G142" s="19">
        <v>11</v>
      </c>
      <c r="H142" s="19">
        <v>18</v>
      </c>
      <c r="I142" s="11">
        <f t="shared" si="50"/>
        <v>0.2413793103448276</v>
      </c>
      <c r="J142" s="19"/>
      <c r="K142" s="12">
        <f t="shared" si="51"/>
        <v>0.23607427055702918</v>
      </c>
      <c r="L142" s="4"/>
      <c r="M142" s="10" t="s">
        <v>26</v>
      </c>
      <c r="N142" s="4" t="s">
        <v>14</v>
      </c>
      <c r="O142" s="19">
        <v>25</v>
      </c>
      <c r="P142" s="19">
        <v>7</v>
      </c>
      <c r="Q142" s="21">
        <f t="shared" si="52"/>
        <v>0.5625</v>
      </c>
      <c r="R142" s="4"/>
      <c r="S142" s="19">
        <v>3</v>
      </c>
      <c r="T142" s="19">
        <v>12</v>
      </c>
      <c r="U142" s="11">
        <f t="shared" si="53"/>
        <v>0.6</v>
      </c>
      <c r="V142" s="22"/>
      <c r="W142" s="12">
        <f t="shared" si="54"/>
        <v>0.58125000000000004</v>
      </c>
    </row>
    <row r="143" spans="1:23" x14ac:dyDescent="0.25">
      <c r="A143" s="10" t="s">
        <v>25</v>
      </c>
      <c r="B143" s="4" t="s">
        <v>14</v>
      </c>
      <c r="C143" s="4">
        <v>14</v>
      </c>
      <c r="D143" s="4">
        <v>6</v>
      </c>
      <c r="E143" s="11">
        <f t="shared" si="49"/>
        <v>0.4</v>
      </c>
      <c r="F143" s="4"/>
      <c r="G143" s="19">
        <v>18</v>
      </c>
      <c r="H143" s="19">
        <v>19</v>
      </c>
      <c r="I143" s="11">
        <f t="shared" si="50"/>
        <v>2.7027027027027029E-2</v>
      </c>
      <c r="J143" s="19"/>
      <c r="K143" s="12">
        <f t="shared" si="51"/>
        <v>0.21351351351351353</v>
      </c>
      <c r="L143" s="4"/>
      <c r="M143" s="10" t="s">
        <v>26</v>
      </c>
      <c r="N143" s="4" t="s">
        <v>14</v>
      </c>
      <c r="O143" s="19">
        <v>24</v>
      </c>
      <c r="P143" s="19">
        <v>15</v>
      </c>
      <c r="Q143" s="21">
        <f t="shared" si="52"/>
        <v>0.23076923076923078</v>
      </c>
      <c r="R143" s="4"/>
      <c r="S143" s="19">
        <v>5</v>
      </c>
      <c r="T143" s="19">
        <v>37</v>
      </c>
      <c r="U143" s="11">
        <f t="shared" si="53"/>
        <v>0.76190476190476186</v>
      </c>
      <c r="V143" s="22"/>
      <c r="W143" s="12">
        <f t="shared" si="54"/>
        <v>0.49633699633699635</v>
      </c>
    </row>
    <row r="144" spans="1:23" x14ac:dyDescent="0.25">
      <c r="A144" s="10" t="s">
        <v>25</v>
      </c>
      <c r="B144" s="4" t="s">
        <v>14</v>
      </c>
      <c r="C144" s="4">
        <v>10</v>
      </c>
      <c r="D144" s="4">
        <v>8</v>
      </c>
      <c r="E144" s="11">
        <f t="shared" si="49"/>
        <v>0.1111111111111111</v>
      </c>
      <c r="F144" s="4"/>
      <c r="G144" s="19">
        <v>12</v>
      </c>
      <c r="H144" s="19">
        <v>12</v>
      </c>
      <c r="I144" s="11">
        <f t="shared" si="50"/>
        <v>0</v>
      </c>
      <c r="J144" s="19"/>
      <c r="K144" s="12">
        <f t="shared" si="51"/>
        <v>5.5555555555555552E-2</v>
      </c>
      <c r="L144" s="4"/>
      <c r="M144" s="10" t="s">
        <v>26</v>
      </c>
      <c r="N144" s="4" t="s">
        <v>14</v>
      </c>
      <c r="O144" s="19">
        <v>11</v>
      </c>
      <c r="P144" s="19">
        <v>7</v>
      </c>
      <c r="Q144" s="21">
        <f t="shared" si="52"/>
        <v>0.22222222222222221</v>
      </c>
      <c r="R144" s="4"/>
      <c r="S144" s="19">
        <v>4</v>
      </c>
      <c r="T144" s="19">
        <v>13</v>
      </c>
      <c r="U144" s="11">
        <f t="shared" si="53"/>
        <v>0.52941176470588236</v>
      </c>
      <c r="V144" s="22"/>
      <c r="W144" s="12">
        <f t="shared" si="54"/>
        <v>0.37581699346405228</v>
      </c>
    </row>
    <row r="145" spans="1:23" x14ac:dyDescent="0.25">
      <c r="A145" s="10" t="s">
        <v>25</v>
      </c>
      <c r="B145" s="4" t="s">
        <v>14</v>
      </c>
      <c r="C145" s="4">
        <v>24</v>
      </c>
      <c r="D145" s="4">
        <v>19</v>
      </c>
      <c r="E145" s="11">
        <f t="shared" si="49"/>
        <v>0.11627906976744186</v>
      </c>
      <c r="F145" s="4"/>
      <c r="G145" s="19">
        <v>12</v>
      </c>
      <c r="H145" s="19">
        <v>18</v>
      </c>
      <c r="I145" s="11">
        <f t="shared" si="50"/>
        <v>0.2</v>
      </c>
      <c r="J145" s="19"/>
      <c r="K145" s="12">
        <f t="shared" si="51"/>
        <v>0.15813953488372093</v>
      </c>
      <c r="L145" s="4"/>
      <c r="M145" s="10" t="s">
        <v>26</v>
      </c>
      <c r="N145" s="4" t="s">
        <v>14</v>
      </c>
      <c r="O145" s="19">
        <v>17</v>
      </c>
      <c r="P145" s="19">
        <v>8</v>
      </c>
      <c r="Q145" s="21">
        <f t="shared" si="52"/>
        <v>0.36</v>
      </c>
      <c r="R145" s="4"/>
      <c r="S145" s="19">
        <v>4</v>
      </c>
      <c r="T145" s="19">
        <v>21</v>
      </c>
      <c r="U145" s="11">
        <f t="shared" si="53"/>
        <v>0.68</v>
      </c>
      <c r="V145" s="22"/>
      <c r="W145" s="12">
        <f t="shared" si="54"/>
        <v>0.52</v>
      </c>
    </row>
    <row r="146" spans="1:23" x14ac:dyDescent="0.25">
      <c r="A146" s="10" t="s">
        <v>25</v>
      </c>
      <c r="B146" s="4" t="s">
        <v>14</v>
      </c>
      <c r="C146" s="4">
        <v>19</v>
      </c>
      <c r="D146" s="4">
        <v>15</v>
      </c>
      <c r="E146" s="11">
        <f t="shared" si="49"/>
        <v>0.11764705882352941</v>
      </c>
      <c r="F146" s="4"/>
      <c r="G146" s="19">
        <v>13</v>
      </c>
      <c r="H146" s="19">
        <v>11</v>
      </c>
      <c r="I146" s="11">
        <f t="shared" si="50"/>
        <v>-8.3333333333333329E-2</v>
      </c>
      <c r="J146" s="19"/>
      <c r="K146" s="12">
        <f t="shared" si="51"/>
        <v>1.7156862745098041E-2</v>
      </c>
      <c r="L146" s="4"/>
      <c r="M146" s="10" t="s">
        <v>26</v>
      </c>
      <c r="N146" s="4" t="s">
        <v>14</v>
      </c>
      <c r="O146" s="19">
        <v>30</v>
      </c>
      <c r="P146" s="19">
        <v>6</v>
      </c>
      <c r="Q146" s="21">
        <f t="shared" si="52"/>
        <v>0.66666666666666663</v>
      </c>
      <c r="R146" s="4"/>
      <c r="S146" s="19">
        <v>6</v>
      </c>
      <c r="T146" s="19">
        <v>18</v>
      </c>
      <c r="U146" s="11">
        <f t="shared" si="53"/>
        <v>0.5</v>
      </c>
      <c r="V146" s="22"/>
      <c r="W146" s="12">
        <f t="shared" si="54"/>
        <v>0.58333333333333326</v>
      </c>
    </row>
    <row r="147" spans="1:23" x14ac:dyDescent="0.25">
      <c r="A147" s="10" t="s">
        <v>25</v>
      </c>
      <c r="B147" s="4" t="s">
        <v>14</v>
      </c>
      <c r="C147" s="4">
        <v>15</v>
      </c>
      <c r="D147" s="4">
        <v>14</v>
      </c>
      <c r="E147" s="11">
        <f t="shared" si="49"/>
        <v>3.4482758620689655E-2</v>
      </c>
      <c r="F147" s="4"/>
      <c r="G147" s="19">
        <v>12</v>
      </c>
      <c r="H147" s="19">
        <v>13</v>
      </c>
      <c r="I147" s="11">
        <f t="shared" si="50"/>
        <v>0.04</v>
      </c>
      <c r="J147" s="19"/>
      <c r="K147" s="12">
        <f t="shared" si="51"/>
        <v>3.7241379310344824E-2</v>
      </c>
      <c r="L147" s="4"/>
      <c r="M147" s="10" t="s">
        <v>26</v>
      </c>
      <c r="N147" s="4" t="s">
        <v>14</v>
      </c>
      <c r="O147" s="19">
        <v>24</v>
      </c>
      <c r="P147" s="19">
        <v>8</v>
      </c>
      <c r="Q147" s="21">
        <f t="shared" si="52"/>
        <v>0.5</v>
      </c>
      <c r="R147" s="4"/>
      <c r="S147" s="19">
        <v>5</v>
      </c>
      <c r="T147" s="19">
        <v>15</v>
      </c>
      <c r="U147" s="11">
        <f t="shared" si="53"/>
        <v>0.5</v>
      </c>
      <c r="V147" s="22"/>
      <c r="W147" s="12">
        <f t="shared" si="54"/>
        <v>0.5</v>
      </c>
    </row>
    <row r="148" spans="1:23" x14ac:dyDescent="0.25">
      <c r="A148" s="10" t="s">
        <v>25</v>
      </c>
      <c r="B148" s="4" t="s">
        <v>14</v>
      </c>
      <c r="C148" s="4">
        <v>13</v>
      </c>
      <c r="D148" s="4">
        <v>17</v>
      </c>
      <c r="E148" s="11">
        <f t="shared" si="49"/>
        <v>-0.13333333333333333</v>
      </c>
      <c r="F148" s="4"/>
      <c r="G148" s="19">
        <v>15</v>
      </c>
      <c r="H148" s="19">
        <v>17</v>
      </c>
      <c r="I148" s="11">
        <f t="shared" si="50"/>
        <v>6.25E-2</v>
      </c>
      <c r="J148" s="19"/>
      <c r="K148" s="12">
        <f t="shared" si="51"/>
        <v>-3.5416666666666666E-2</v>
      </c>
      <c r="L148" s="4"/>
      <c r="M148" s="10" t="s">
        <v>26</v>
      </c>
      <c r="N148" s="4" t="s">
        <v>14</v>
      </c>
      <c r="O148" s="19">
        <v>21</v>
      </c>
      <c r="P148" s="19">
        <v>7</v>
      </c>
      <c r="Q148" s="21">
        <f t="shared" si="52"/>
        <v>0.5</v>
      </c>
      <c r="R148" s="4"/>
      <c r="S148" s="19">
        <v>4</v>
      </c>
      <c r="T148" s="19">
        <v>19</v>
      </c>
      <c r="U148" s="11">
        <f t="shared" si="53"/>
        <v>0.65217391304347827</v>
      </c>
      <c r="V148" s="22"/>
      <c r="W148" s="12">
        <f t="shared" si="54"/>
        <v>0.57608695652173914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62947-D4D6-4630-9AE6-F464E954E5DE}">
  <dimension ref="A2:W30"/>
  <sheetViews>
    <sheetView workbookViewId="0">
      <selection activeCell="B27" sqref="B27"/>
    </sheetView>
  </sheetViews>
  <sheetFormatPr baseColWidth="10" defaultRowHeight="15" x14ac:dyDescent="0.25"/>
  <cols>
    <col min="1" max="1" width="47.7109375" bestFit="1" customWidth="1"/>
    <col min="2" max="2" width="24.5703125" customWidth="1"/>
    <col min="3" max="3" width="23.42578125" customWidth="1"/>
    <col min="4" max="4" width="25.140625" customWidth="1"/>
    <col min="5" max="5" width="35.42578125" customWidth="1"/>
    <col min="10" max="23" width="11.42578125" style="5"/>
  </cols>
  <sheetData>
    <row r="2" spans="1:16" ht="18.75" thickBot="1" x14ac:dyDescent="0.3">
      <c r="A2" s="23" t="s">
        <v>7</v>
      </c>
      <c r="B2" s="24" t="s">
        <v>27</v>
      </c>
      <c r="C2" s="24" t="s">
        <v>28</v>
      </c>
      <c r="D2" s="24" t="s">
        <v>29</v>
      </c>
      <c r="E2" s="24" t="s">
        <v>30</v>
      </c>
      <c r="F2" s="25" t="s">
        <v>31</v>
      </c>
      <c r="J2" s="26"/>
      <c r="K2" s="27"/>
      <c r="L2" s="27"/>
      <c r="M2" s="26"/>
      <c r="N2" s="26"/>
      <c r="O2" s="26"/>
      <c r="P2" s="26"/>
    </row>
    <row r="3" spans="1:16" ht="21.75" x14ac:dyDescent="0.3">
      <c r="A3" s="28" t="s">
        <v>32</v>
      </c>
      <c r="B3" s="29" t="s">
        <v>33</v>
      </c>
      <c r="C3" s="29" t="s">
        <v>34</v>
      </c>
      <c r="D3" s="30" t="s">
        <v>35</v>
      </c>
      <c r="E3" s="29" t="s">
        <v>36</v>
      </c>
      <c r="F3" s="31" t="s">
        <v>37</v>
      </c>
      <c r="J3" s="32"/>
      <c r="K3" s="26"/>
      <c r="L3" s="26"/>
      <c r="M3" s="26"/>
      <c r="N3" s="26"/>
      <c r="O3" s="26"/>
      <c r="P3" s="26"/>
    </row>
    <row r="4" spans="1:16" ht="21.75" x14ac:dyDescent="0.3">
      <c r="A4" s="33" t="s">
        <v>38</v>
      </c>
      <c r="B4" s="34" t="s">
        <v>39</v>
      </c>
      <c r="C4" s="34" t="s">
        <v>40</v>
      </c>
      <c r="D4" s="34" t="s">
        <v>41</v>
      </c>
      <c r="E4" s="34" t="s">
        <v>42</v>
      </c>
      <c r="F4" s="35" t="s">
        <v>43</v>
      </c>
      <c r="J4" s="32"/>
      <c r="K4" s="26"/>
      <c r="L4" s="36"/>
      <c r="M4" s="36"/>
      <c r="N4" s="36"/>
      <c r="O4" s="36"/>
      <c r="P4" s="36"/>
    </row>
    <row r="5" spans="1:16" ht="21.75" x14ac:dyDescent="0.3">
      <c r="A5" s="33" t="s">
        <v>44</v>
      </c>
      <c r="B5" s="34" t="s">
        <v>45</v>
      </c>
      <c r="C5" s="34" t="s">
        <v>46</v>
      </c>
      <c r="D5" s="34" t="s">
        <v>47</v>
      </c>
      <c r="E5" s="34" t="s">
        <v>48</v>
      </c>
      <c r="F5" s="35" t="s">
        <v>49</v>
      </c>
      <c r="J5" s="32"/>
      <c r="K5" s="26"/>
      <c r="L5" s="26"/>
      <c r="M5" s="26"/>
      <c r="N5" s="26"/>
      <c r="O5" s="26"/>
      <c r="P5" s="26"/>
    </row>
    <row r="6" spans="1:16" ht="21.75" x14ac:dyDescent="0.3">
      <c r="A6" s="33" t="s">
        <v>50</v>
      </c>
      <c r="B6" s="34" t="s">
        <v>51</v>
      </c>
      <c r="C6" s="34" t="s">
        <v>52</v>
      </c>
      <c r="D6" s="34" t="s">
        <v>53</v>
      </c>
      <c r="E6" s="34" t="s">
        <v>54</v>
      </c>
      <c r="F6" s="35" t="s">
        <v>55</v>
      </c>
      <c r="J6" s="37"/>
      <c r="K6" s="26"/>
      <c r="L6" s="36"/>
      <c r="M6" s="36"/>
      <c r="N6" s="36"/>
      <c r="O6" s="36"/>
      <c r="P6" s="36"/>
    </row>
    <row r="7" spans="1:16" ht="21.75" x14ac:dyDescent="0.3">
      <c r="A7" s="33" t="s">
        <v>56</v>
      </c>
      <c r="B7" s="34" t="s">
        <v>57</v>
      </c>
      <c r="C7" s="34" t="s">
        <v>58</v>
      </c>
      <c r="D7" s="38" t="s">
        <v>59</v>
      </c>
      <c r="E7" s="34" t="s">
        <v>60</v>
      </c>
      <c r="F7" s="35">
        <v>8</v>
      </c>
      <c r="J7" s="32"/>
      <c r="K7" s="26"/>
      <c r="L7" s="36"/>
      <c r="M7" s="36"/>
      <c r="N7" s="36"/>
      <c r="O7" s="36"/>
      <c r="P7" s="26"/>
    </row>
    <row r="8" spans="1:16" x14ac:dyDescent="0.25">
      <c r="J8" s="37"/>
      <c r="K8" s="26"/>
      <c r="L8" s="26"/>
      <c r="M8" s="36"/>
      <c r="N8" s="36"/>
      <c r="O8" s="36"/>
      <c r="P8" s="36"/>
    </row>
    <row r="9" spans="1:16" ht="18.75" x14ac:dyDescent="0.3">
      <c r="A9" s="39" t="s">
        <v>61</v>
      </c>
      <c r="J9" s="32"/>
      <c r="K9" s="26"/>
      <c r="L9" s="26"/>
      <c r="M9" s="26"/>
      <c r="N9" s="26"/>
      <c r="O9" s="26"/>
      <c r="P9" s="36"/>
    </row>
    <row r="10" spans="1:16" x14ac:dyDescent="0.25">
      <c r="J10" s="26"/>
      <c r="K10" s="27"/>
      <c r="L10" s="27"/>
      <c r="M10" s="26"/>
      <c r="N10" s="26"/>
      <c r="O10" s="26"/>
      <c r="P10" s="26"/>
    </row>
    <row r="11" spans="1:16" x14ac:dyDescent="0.25">
      <c r="J11" s="32"/>
      <c r="K11" s="26"/>
      <c r="L11" s="26"/>
      <c r="M11" s="26"/>
      <c r="N11" s="26"/>
      <c r="O11" s="26"/>
      <c r="P11" s="26"/>
    </row>
    <row r="12" spans="1:16" x14ac:dyDescent="0.25">
      <c r="J12" s="32"/>
      <c r="K12" s="26"/>
      <c r="L12" s="36"/>
      <c r="M12" s="36"/>
      <c r="N12" s="36"/>
      <c r="O12" s="36"/>
      <c r="P12" s="36"/>
    </row>
    <row r="13" spans="1:16" ht="18.75" thickBot="1" x14ac:dyDescent="0.3">
      <c r="A13" s="23" t="s">
        <v>7</v>
      </c>
      <c r="B13" s="24" t="s">
        <v>27</v>
      </c>
      <c r="C13" s="24" t="s">
        <v>28</v>
      </c>
      <c r="D13" s="24" t="s">
        <v>29</v>
      </c>
      <c r="E13" s="24" t="s">
        <v>30</v>
      </c>
      <c r="F13" s="25" t="s">
        <v>31</v>
      </c>
      <c r="J13" s="32"/>
      <c r="K13" s="26"/>
      <c r="L13" s="26"/>
      <c r="M13" s="26"/>
      <c r="N13" s="26"/>
      <c r="O13" s="26"/>
      <c r="P13" s="26"/>
    </row>
    <row r="14" spans="1:16" ht="21.75" x14ac:dyDescent="0.3">
      <c r="A14" s="28" t="s">
        <v>62</v>
      </c>
      <c r="B14" s="29" t="s">
        <v>63</v>
      </c>
      <c r="C14" s="29" t="s">
        <v>64</v>
      </c>
      <c r="D14" s="30" t="s">
        <v>65</v>
      </c>
      <c r="E14" s="29" t="s">
        <v>66</v>
      </c>
      <c r="F14" s="31" t="s">
        <v>67</v>
      </c>
      <c r="J14" s="37"/>
      <c r="K14" s="26"/>
      <c r="L14" s="36"/>
      <c r="M14" s="36"/>
      <c r="N14" s="36"/>
      <c r="O14" s="36"/>
      <c r="P14" s="36"/>
    </row>
    <row r="15" spans="1:16" ht="21.75" x14ac:dyDescent="0.3">
      <c r="A15" s="33" t="s">
        <v>38</v>
      </c>
      <c r="B15" s="34" t="s">
        <v>39</v>
      </c>
      <c r="C15" s="34" t="s">
        <v>40</v>
      </c>
      <c r="D15" s="34" t="s">
        <v>41</v>
      </c>
      <c r="E15" s="34" t="s">
        <v>42</v>
      </c>
      <c r="F15" s="35" t="s">
        <v>43</v>
      </c>
      <c r="J15" s="32"/>
      <c r="K15" s="26"/>
      <c r="L15" s="36"/>
      <c r="M15" s="36"/>
      <c r="N15" s="36"/>
      <c r="O15" s="36"/>
      <c r="P15" s="26"/>
    </row>
    <row r="16" spans="1:16" ht="21.75" x14ac:dyDescent="0.3">
      <c r="A16" s="33" t="s">
        <v>68</v>
      </c>
      <c r="B16" s="34" t="s">
        <v>69</v>
      </c>
      <c r="C16" s="34" t="s">
        <v>70</v>
      </c>
      <c r="D16" s="38" t="s">
        <v>71</v>
      </c>
      <c r="E16" s="34" t="s">
        <v>72</v>
      </c>
      <c r="F16" s="35" t="s">
        <v>37</v>
      </c>
      <c r="J16" s="37"/>
      <c r="K16" s="26"/>
      <c r="L16" s="26"/>
      <c r="M16" s="36"/>
      <c r="N16" s="36"/>
      <c r="O16" s="36"/>
      <c r="P16" s="36"/>
    </row>
    <row r="17" spans="1:16" ht="21.75" x14ac:dyDescent="0.3">
      <c r="A17" s="33" t="s">
        <v>50</v>
      </c>
      <c r="B17" s="34" t="s">
        <v>51</v>
      </c>
      <c r="C17" s="34" t="s">
        <v>52</v>
      </c>
      <c r="D17" s="34" t="s">
        <v>53</v>
      </c>
      <c r="E17" s="34" t="s">
        <v>54</v>
      </c>
      <c r="F17" s="35" t="s">
        <v>55</v>
      </c>
      <c r="J17" s="26"/>
      <c r="K17" s="26"/>
      <c r="L17" s="26"/>
      <c r="M17" s="40"/>
      <c r="N17" s="40"/>
      <c r="O17" s="40"/>
      <c r="P17" s="40"/>
    </row>
    <row r="18" spans="1:16" ht="21.75" x14ac:dyDescent="0.3">
      <c r="A18" s="33" t="s">
        <v>73</v>
      </c>
      <c r="B18" s="34" t="s">
        <v>74</v>
      </c>
      <c r="C18" s="34" t="s">
        <v>75</v>
      </c>
      <c r="D18" s="38" t="s">
        <v>76</v>
      </c>
      <c r="E18" s="34" t="s">
        <v>77</v>
      </c>
      <c r="F18" s="35" t="s">
        <v>37</v>
      </c>
      <c r="J18" s="37"/>
      <c r="K18" s="26"/>
      <c r="L18" s="26"/>
      <c r="M18" s="36"/>
      <c r="N18" s="36"/>
      <c r="O18" s="36"/>
      <c r="P18" s="36"/>
    </row>
    <row r="19" spans="1:16" x14ac:dyDescent="0.25">
      <c r="I19" s="5"/>
      <c r="J19" s="26"/>
      <c r="K19" s="26"/>
      <c r="L19" s="26"/>
      <c r="M19" s="40"/>
      <c r="N19" s="40"/>
      <c r="O19" s="40"/>
      <c r="P19" s="40"/>
    </row>
    <row r="20" spans="1:16" ht="18.75" x14ac:dyDescent="0.3">
      <c r="A20" s="39" t="s">
        <v>61</v>
      </c>
      <c r="I20" s="91"/>
      <c r="J20" s="91"/>
      <c r="K20" s="91"/>
      <c r="L20" s="91"/>
      <c r="M20" s="91"/>
      <c r="N20" s="91"/>
      <c r="O20" s="26"/>
    </row>
    <row r="21" spans="1:16" x14ac:dyDescent="0.25">
      <c r="I21" s="26"/>
      <c r="J21" s="26"/>
      <c r="K21" s="26"/>
      <c r="L21" s="26"/>
      <c r="M21" s="26"/>
      <c r="N21" s="26"/>
      <c r="O21" s="26"/>
    </row>
    <row r="22" spans="1:16" x14ac:dyDescent="0.25">
      <c r="I22" s="32"/>
      <c r="J22" s="26"/>
      <c r="K22" s="26"/>
      <c r="L22" s="26"/>
      <c r="M22" s="26"/>
      <c r="N22" s="26"/>
      <c r="O22" s="26"/>
    </row>
    <row r="23" spans="1:16" ht="18.75" thickBot="1" x14ac:dyDescent="0.3">
      <c r="A23" s="23" t="s">
        <v>7</v>
      </c>
      <c r="B23" s="24" t="s">
        <v>27</v>
      </c>
      <c r="C23" s="24" t="s">
        <v>28</v>
      </c>
      <c r="D23" s="24" t="s">
        <v>29</v>
      </c>
      <c r="E23" s="24" t="s">
        <v>30</v>
      </c>
      <c r="F23" s="25" t="s">
        <v>31</v>
      </c>
      <c r="I23" s="32"/>
      <c r="J23" s="26"/>
      <c r="K23" s="36"/>
      <c r="L23" s="36"/>
      <c r="M23" s="36"/>
      <c r="N23" s="36"/>
      <c r="O23" s="36"/>
    </row>
    <row r="24" spans="1:16" ht="21.75" x14ac:dyDescent="0.3">
      <c r="A24" s="28" t="s">
        <v>78</v>
      </c>
      <c r="B24" s="29" t="s">
        <v>79</v>
      </c>
      <c r="C24" s="29" t="s">
        <v>70</v>
      </c>
      <c r="D24" s="30" t="s">
        <v>80</v>
      </c>
      <c r="E24" s="29" t="s">
        <v>81</v>
      </c>
      <c r="F24" s="31" t="s">
        <v>82</v>
      </c>
      <c r="I24" s="32"/>
      <c r="J24" s="26"/>
      <c r="K24" s="26"/>
      <c r="L24" s="26"/>
      <c r="M24" s="26"/>
      <c r="N24" s="26"/>
      <c r="O24" s="26"/>
    </row>
    <row r="25" spans="1:16" ht="21.75" x14ac:dyDescent="0.3">
      <c r="A25" s="33" t="s">
        <v>38</v>
      </c>
      <c r="B25" s="34" t="s">
        <v>39</v>
      </c>
      <c r="C25" s="34" t="s">
        <v>40</v>
      </c>
      <c r="D25" s="34" t="s">
        <v>41</v>
      </c>
      <c r="E25" s="34" t="s">
        <v>42</v>
      </c>
      <c r="F25" s="35" t="s">
        <v>43</v>
      </c>
      <c r="I25" s="37"/>
      <c r="J25" s="26"/>
      <c r="K25" s="36"/>
      <c r="L25" s="36"/>
      <c r="M25" s="36"/>
      <c r="N25" s="36"/>
      <c r="O25" s="36"/>
    </row>
    <row r="26" spans="1:16" ht="21.75" x14ac:dyDescent="0.3">
      <c r="A26" s="33" t="s">
        <v>83</v>
      </c>
      <c r="B26" s="34" t="s">
        <v>84</v>
      </c>
      <c r="C26" s="34" t="s">
        <v>85</v>
      </c>
      <c r="D26" s="38" t="s">
        <v>86</v>
      </c>
      <c r="E26" s="34" t="s">
        <v>87</v>
      </c>
      <c r="F26" s="35" t="s">
        <v>55</v>
      </c>
      <c r="I26" s="32"/>
      <c r="J26" s="26"/>
      <c r="K26" s="36"/>
      <c r="L26" s="36"/>
      <c r="M26" s="36"/>
      <c r="N26" s="36"/>
      <c r="O26" s="26"/>
    </row>
    <row r="27" spans="1:16" ht="21.75" x14ac:dyDescent="0.3">
      <c r="A27" s="33" t="s">
        <v>50</v>
      </c>
      <c r="B27" s="34" t="s">
        <v>51</v>
      </c>
      <c r="C27" s="34" t="s">
        <v>52</v>
      </c>
      <c r="D27" s="34" t="s">
        <v>53</v>
      </c>
      <c r="E27" s="34" t="s">
        <v>54</v>
      </c>
      <c r="F27" s="35" t="s">
        <v>55</v>
      </c>
      <c r="I27" s="37"/>
      <c r="J27" s="26"/>
      <c r="K27" s="26"/>
      <c r="L27" s="36"/>
      <c r="M27" s="36"/>
      <c r="N27" s="36"/>
      <c r="O27" s="36"/>
    </row>
    <row r="28" spans="1:16" ht="21.75" x14ac:dyDescent="0.3">
      <c r="A28" s="33" t="s">
        <v>88</v>
      </c>
      <c r="B28" s="34" t="s">
        <v>89</v>
      </c>
      <c r="C28" s="34" t="s">
        <v>90</v>
      </c>
      <c r="D28" s="38" t="s">
        <v>91</v>
      </c>
      <c r="E28" s="34" t="s">
        <v>72</v>
      </c>
      <c r="F28" s="35" t="s">
        <v>92</v>
      </c>
      <c r="I28" s="26"/>
      <c r="J28" s="26"/>
      <c r="K28" s="26"/>
      <c r="L28" s="40"/>
      <c r="M28" s="40"/>
      <c r="N28" s="40"/>
      <c r="O28" s="40"/>
    </row>
    <row r="29" spans="1:16" x14ac:dyDescent="0.25">
      <c r="I29" s="5"/>
    </row>
    <row r="30" spans="1:16" ht="18.75" x14ac:dyDescent="0.3">
      <c r="A30" s="39" t="s">
        <v>61</v>
      </c>
      <c r="I30" s="5"/>
    </row>
  </sheetData>
  <mergeCells count="2">
    <mergeCell ref="I20:L20"/>
    <mergeCell ref="M20:N20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ACC47-11C6-4F90-A4B3-F29E505BCAD2}">
  <dimension ref="A1:Y87"/>
  <sheetViews>
    <sheetView workbookViewId="0">
      <selection activeCell="D34" sqref="D34"/>
    </sheetView>
  </sheetViews>
  <sheetFormatPr baseColWidth="10" defaultRowHeight="15" x14ac:dyDescent="0.25"/>
  <cols>
    <col min="1" max="1" width="32.5703125" bestFit="1" customWidth="1"/>
    <col min="2" max="2" width="15" style="2" bestFit="1" customWidth="1"/>
    <col min="3" max="3" width="17.5703125" style="2" bestFit="1" customWidth="1"/>
    <col min="4" max="4" width="11.28515625" style="2" bestFit="1" customWidth="1"/>
    <col min="5" max="6" width="11.42578125" style="2"/>
    <col min="7" max="7" width="32.42578125" style="2" bestFit="1" customWidth="1"/>
    <col min="8" max="8" width="11.140625" style="2" bestFit="1" customWidth="1"/>
    <col min="9" max="9" width="17.5703125" style="2" bestFit="1" customWidth="1"/>
    <col min="10" max="10" width="11.28515625" style="2" bestFit="1" customWidth="1"/>
    <col min="11" max="11" width="15" style="2" bestFit="1" customWidth="1"/>
    <col min="12" max="12" width="25" style="2" bestFit="1" customWidth="1"/>
    <col min="13" max="13" width="11.28515625" bestFit="1" customWidth="1"/>
    <col min="17" max="17" width="22.5703125" bestFit="1" customWidth="1"/>
  </cols>
  <sheetData>
    <row r="1" spans="1:20" x14ac:dyDescent="0.25">
      <c r="A1" s="41" t="s">
        <v>93</v>
      </c>
    </row>
    <row r="2" spans="1:20" x14ac:dyDescent="0.25">
      <c r="A2" s="41" t="s">
        <v>94</v>
      </c>
      <c r="L2" s="41" t="s">
        <v>95</v>
      </c>
      <c r="M2" s="2"/>
      <c r="N2" s="2"/>
      <c r="O2" s="2"/>
      <c r="Q2" s="1" t="s">
        <v>96</v>
      </c>
      <c r="R2" s="2"/>
      <c r="S2" s="2"/>
      <c r="T2" s="2"/>
    </row>
    <row r="3" spans="1:20" x14ac:dyDescent="0.25">
      <c r="L3"/>
      <c r="M3" s="2"/>
      <c r="N3" s="2"/>
      <c r="O3" s="2"/>
      <c r="Q3" s="2"/>
      <c r="R3" s="2"/>
      <c r="S3" s="2"/>
      <c r="T3" s="2"/>
    </row>
    <row r="4" spans="1:20" x14ac:dyDescent="0.25">
      <c r="A4" s="42" t="s">
        <v>7</v>
      </c>
      <c r="B4" s="43" t="s">
        <v>8</v>
      </c>
      <c r="C4" s="2" t="s">
        <v>97</v>
      </c>
      <c r="D4" s="2" t="s">
        <v>98</v>
      </c>
      <c r="F4" s="41"/>
      <c r="G4" s="44" t="s">
        <v>7</v>
      </c>
      <c r="H4" s="43" t="s">
        <v>8</v>
      </c>
      <c r="I4" s="2" t="s">
        <v>97</v>
      </c>
      <c r="J4" s="2" t="s">
        <v>98</v>
      </c>
      <c r="L4" s="42" t="s">
        <v>7</v>
      </c>
      <c r="M4" s="43" t="s">
        <v>8</v>
      </c>
      <c r="N4" s="2" t="s">
        <v>97</v>
      </c>
      <c r="O4" s="2" t="s">
        <v>98</v>
      </c>
      <c r="P4" s="41"/>
      <c r="Q4" s="44" t="s">
        <v>7</v>
      </c>
      <c r="R4" s="43" t="s">
        <v>8</v>
      </c>
      <c r="S4" s="2" t="s">
        <v>97</v>
      </c>
      <c r="T4" s="2" t="s">
        <v>98</v>
      </c>
    </row>
    <row r="5" spans="1:20" x14ac:dyDescent="0.25">
      <c r="A5" s="42" t="s">
        <v>13</v>
      </c>
      <c r="B5" s="2" t="s">
        <v>14</v>
      </c>
      <c r="C5" s="45">
        <v>1.5370379624956489</v>
      </c>
      <c r="D5" s="20">
        <v>1.0301863019407835</v>
      </c>
      <c r="F5" s="46"/>
      <c r="G5" s="44" t="s">
        <v>13</v>
      </c>
      <c r="H5" s="2" t="s">
        <v>14</v>
      </c>
      <c r="I5" s="45">
        <v>2.6930549674949811</v>
      </c>
      <c r="J5" s="20">
        <v>1.0000000000146008</v>
      </c>
      <c r="L5" s="42" t="s">
        <v>13</v>
      </c>
      <c r="M5" s="2" t="s">
        <v>14</v>
      </c>
      <c r="N5" s="17">
        <v>0.38454681857516143</v>
      </c>
      <c r="O5" s="20">
        <v>1.0664082600531377</v>
      </c>
      <c r="P5" s="46"/>
      <c r="Q5" s="44" t="s">
        <v>20</v>
      </c>
      <c r="R5" s="2" t="s">
        <v>14</v>
      </c>
      <c r="S5" s="45">
        <v>0.32428362553417128</v>
      </c>
      <c r="T5" s="20">
        <v>1.0102293630348014</v>
      </c>
    </row>
    <row r="6" spans="1:20" x14ac:dyDescent="0.25">
      <c r="A6" s="42" t="s">
        <v>13</v>
      </c>
      <c r="B6" s="2" t="s">
        <v>14</v>
      </c>
      <c r="C6" s="45">
        <v>1.7428584452784242</v>
      </c>
      <c r="D6" s="20">
        <v>1.1681356871839303</v>
      </c>
      <c r="F6" s="47"/>
      <c r="G6" s="44" t="s">
        <v>13</v>
      </c>
      <c r="H6" s="2" t="s">
        <v>14</v>
      </c>
      <c r="I6" s="45">
        <v>3.1559866883648202</v>
      </c>
      <c r="J6" s="20">
        <v>1.0152033447506645</v>
      </c>
      <c r="L6" s="42" t="s">
        <v>13</v>
      </c>
      <c r="M6" s="2" t="s">
        <v>14</v>
      </c>
      <c r="N6" s="17">
        <v>0.37329544872088172</v>
      </c>
      <c r="O6" s="20">
        <v>1.0352064579059395</v>
      </c>
      <c r="P6" s="47"/>
      <c r="Q6" s="44" t="s">
        <v>20</v>
      </c>
      <c r="R6" s="2" t="s">
        <v>14</v>
      </c>
      <c r="S6" s="45">
        <v>0.32084425374820286</v>
      </c>
      <c r="T6" s="20">
        <v>0.99951480918443258</v>
      </c>
    </row>
    <row r="7" spans="1:20" x14ac:dyDescent="0.25">
      <c r="A7" s="42" t="s">
        <v>13</v>
      </c>
      <c r="B7" s="2" t="s">
        <v>14</v>
      </c>
      <c r="C7" s="45">
        <v>1.8384179551418551</v>
      </c>
      <c r="D7" s="20">
        <v>1.2321836160468198</v>
      </c>
      <c r="F7" s="47"/>
      <c r="G7" s="44" t="s">
        <v>13</v>
      </c>
      <c r="H7" s="2" t="s">
        <v>14</v>
      </c>
      <c r="I7" s="45">
        <v>3.0714513306407629</v>
      </c>
      <c r="J7" s="20">
        <v>1.1254275940871277</v>
      </c>
      <c r="L7" s="42" t="s">
        <v>13</v>
      </c>
      <c r="M7" s="2" t="s">
        <v>14</v>
      </c>
      <c r="N7" s="17">
        <v>0.37204529651485058</v>
      </c>
      <c r="O7" s="20">
        <v>1.031739591000695</v>
      </c>
      <c r="P7" s="47"/>
      <c r="Q7" s="44" t="s">
        <v>20</v>
      </c>
      <c r="R7" s="2" t="s">
        <v>14</v>
      </c>
      <c r="S7" s="45">
        <v>0.33263638558580899</v>
      </c>
      <c r="T7" s="20">
        <v>1.0362504223856979</v>
      </c>
    </row>
    <row r="8" spans="1:20" x14ac:dyDescent="0.25">
      <c r="A8" s="42" t="s">
        <v>99</v>
      </c>
      <c r="C8" s="48">
        <f>AVERAGE(C5:C7)</f>
        <v>1.7061047876386428</v>
      </c>
      <c r="D8" s="48">
        <f>AVERAGE(D5:D7)</f>
        <v>1.1435018683905112</v>
      </c>
      <c r="F8" s="47"/>
      <c r="G8" s="44" t="s">
        <v>99</v>
      </c>
      <c r="I8" s="48">
        <f>AVERAGE(I5:I7)</f>
        <v>2.9734976621668547</v>
      </c>
      <c r="J8" s="48">
        <f>AVERAGE(J5:J7)</f>
        <v>1.0468769796174644</v>
      </c>
      <c r="L8" s="42" t="s">
        <v>99</v>
      </c>
      <c r="M8" s="2"/>
      <c r="N8" s="48">
        <f>AVERAGE(N5:N7)</f>
        <v>0.37662918793696459</v>
      </c>
      <c r="O8" s="48">
        <f>AVERAGE(O5:O7)</f>
        <v>1.044451436319924</v>
      </c>
      <c r="P8" s="47"/>
      <c r="Q8" s="44" t="s">
        <v>99</v>
      </c>
      <c r="R8" s="2"/>
      <c r="S8" s="48">
        <f>AVERAGE(S5:S7)</f>
        <v>0.32592142162272769</v>
      </c>
      <c r="T8" s="48">
        <f>AVERAGE(T5:T7)</f>
        <v>1.0153315315349773</v>
      </c>
    </row>
    <row r="9" spans="1:20" x14ac:dyDescent="0.25">
      <c r="A9" s="42" t="s">
        <v>100</v>
      </c>
      <c r="C9" s="48">
        <f>STDEV(C5:C8)</f>
        <v>0.12575266333636442</v>
      </c>
      <c r="D9" s="48">
        <f>STDEV(D5:D8)</f>
        <v>8.4284626901048515E-2</v>
      </c>
      <c r="F9" s="47"/>
      <c r="G9" s="44" t="s">
        <v>100</v>
      </c>
      <c r="I9" s="48">
        <f>STDEV(I5:I8)</f>
        <v>0.20128360658947514</v>
      </c>
      <c r="J9" s="48">
        <f>STDEV(J5:J8)</f>
        <v>5.5889382998694621E-2</v>
      </c>
      <c r="L9" s="42" t="s">
        <v>100</v>
      </c>
      <c r="M9" s="2"/>
      <c r="N9" s="48">
        <f>STDEV(N5:N8)</f>
        <v>5.6218251085536448E-3</v>
      </c>
      <c r="O9" s="48">
        <f>STDEV(O5:O8)</f>
        <v>1.5590197195101596E-2</v>
      </c>
      <c r="P9" s="47"/>
      <c r="Q9" s="44" t="s">
        <v>100</v>
      </c>
      <c r="R9" s="2"/>
      <c r="S9" s="48">
        <f>STDEV(S5:S8)</f>
        <v>4.9514560376815158E-3</v>
      </c>
      <c r="T9" s="48">
        <f>STDEV(T5:T8)</f>
        <v>1.5425096690596668E-2</v>
      </c>
    </row>
    <row r="10" spans="1:20" x14ac:dyDescent="0.25">
      <c r="A10" s="42" t="s">
        <v>101</v>
      </c>
      <c r="C10" s="48">
        <f>C9/(SQRT(COUNT(C5:C7)))</f>
        <v>7.260333402856238E-2</v>
      </c>
      <c r="D10" s="48">
        <f>D9/(SQRT(COUNT(D5:D7)))</f>
        <v>4.8661752029867535E-2</v>
      </c>
      <c r="F10" s="47"/>
      <c r="G10" s="44" t="s">
        <v>101</v>
      </c>
      <c r="I10" s="48">
        <f>I9/(SQRT(COUNT(I5:I7)))</f>
        <v>0.11621114444789221</v>
      </c>
      <c r="J10" s="48">
        <f>J9/(SQRT(COUNT(J5:J7)))</f>
        <v>3.2267750319138436E-2</v>
      </c>
      <c r="L10" s="42" t="s">
        <v>101</v>
      </c>
      <c r="M10" s="2"/>
      <c r="N10" s="48">
        <f>N9/(SQRT(COUNT(N5:N7)))</f>
        <v>3.2457622397604443E-3</v>
      </c>
      <c r="O10" s="48">
        <f>O9/(SQRT(COUNT(O5:O7)))</f>
        <v>9.0010045473112553E-3</v>
      </c>
      <c r="P10" s="47"/>
      <c r="Q10" s="44" t="s">
        <v>101</v>
      </c>
      <c r="R10" s="2"/>
      <c r="S10" s="48">
        <f>S9/(SQRT(COUNT(S5:S7)))</f>
        <v>2.8587244762360211E-3</v>
      </c>
      <c r="T10" s="48">
        <f>T9/(SQRT(COUNT(T5:T7)))</f>
        <v>8.9056837265919925E-3</v>
      </c>
    </row>
    <row r="11" spans="1:20" x14ac:dyDescent="0.25">
      <c r="G11" s="49"/>
      <c r="J11" s="50"/>
      <c r="L11"/>
      <c r="M11" s="2"/>
      <c r="N11" s="2"/>
      <c r="O11" s="2"/>
      <c r="Q11" s="49"/>
      <c r="R11" s="2"/>
      <c r="S11" s="20"/>
      <c r="T11" s="20"/>
    </row>
    <row r="12" spans="1:20" x14ac:dyDescent="0.25">
      <c r="A12" s="42" t="s">
        <v>7</v>
      </c>
      <c r="B12" s="43" t="s">
        <v>8</v>
      </c>
      <c r="C12" s="2" t="s">
        <v>97</v>
      </c>
      <c r="D12" s="2" t="s">
        <v>98</v>
      </c>
      <c r="G12" s="44" t="s">
        <v>7</v>
      </c>
      <c r="H12" s="43" t="s">
        <v>8</v>
      </c>
      <c r="I12" s="2" t="s">
        <v>97</v>
      </c>
      <c r="J12" s="50"/>
      <c r="L12" s="42" t="s">
        <v>7</v>
      </c>
      <c r="M12" s="43" t="s">
        <v>8</v>
      </c>
      <c r="N12" s="2" t="s">
        <v>97</v>
      </c>
      <c r="O12" s="2" t="s">
        <v>98</v>
      </c>
      <c r="Q12" s="44" t="s">
        <v>7</v>
      </c>
      <c r="R12" s="43" t="s">
        <v>8</v>
      </c>
      <c r="S12" s="20" t="s">
        <v>97</v>
      </c>
      <c r="T12" s="20" t="s">
        <v>98</v>
      </c>
    </row>
    <row r="13" spans="1:20" x14ac:dyDescent="0.25">
      <c r="A13" s="42" t="s">
        <v>15</v>
      </c>
      <c r="B13" s="2" t="s">
        <v>14</v>
      </c>
      <c r="C13" s="45">
        <v>1.6212771211847432</v>
      </c>
      <c r="D13" s="20">
        <v>1.0866468640648415</v>
      </c>
      <c r="G13" s="44" t="s">
        <v>16</v>
      </c>
      <c r="H13" s="2" t="s">
        <v>14</v>
      </c>
      <c r="I13" s="45">
        <v>3.4070865147419229</v>
      </c>
      <c r="J13" s="20">
        <v>1.2717400513202295</v>
      </c>
      <c r="L13" s="42" t="s">
        <v>15</v>
      </c>
      <c r="M13" s="2" t="s">
        <v>14</v>
      </c>
      <c r="N13" s="20">
        <v>0.36380668085078094</v>
      </c>
      <c r="O13" s="20">
        <v>1.0088926257647837</v>
      </c>
      <c r="Q13" s="44" t="s">
        <v>16</v>
      </c>
      <c r="R13" s="2" t="s">
        <v>14</v>
      </c>
      <c r="S13" s="45">
        <v>0.3342299726330939</v>
      </c>
      <c r="T13" s="20">
        <v>1.0412148680158688</v>
      </c>
    </row>
    <row r="14" spans="1:20" x14ac:dyDescent="0.25">
      <c r="A14" s="42" t="s">
        <v>15</v>
      </c>
      <c r="B14" s="2" t="s">
        <v>14</v>
      </c>
      <c r="C14" s="45">
        <v>1.4920769862998025</v>
      </c>
      <c r="D14" s="20">
        <v>1.0000515993966506</v>
      </c>
      <c r="G14" s="44" t="s">
        <v>16</v>
      </c>
      <c r="H14" s="2" t="s">
        <v>14</v>
      </c>
      <c r="I14" s="45">
        <v>3.5566894636895134</v>
      </c>
      <c r="J14" s="20">
        <v>1.1350428046716918</v>
      </c>
      <c r="L14" s="42" t="s">
        <v>15</v>
      </c>
      <c r="M14" s="2" t="s">
        <v>14</v>
      </c>
      <c r="N14" s="20">
        <v>0.36444583524440494</v>
      </c>
      <c r="O14" s="20">
        <v>1.0106651005113836</v>
      </c>
      <c r="Q14" s="44" t="s">
        <v>16</v>
      </c>
      <c r="R14" s="2" t="s">
        <v>14</v>
      </c>
      <c r="S14" s="45">
        <v>0.32546008996925185</v>
      </c>
      <c r="T14" s="20">
        <v>1.0138943612749278</v>
      </c>
    </row>
    <row r="15" spans="1:20" x14ac:dyDescent="0.25">
      <c r="A15" s="42" t="s">
        <v>15</v>
      </c>
      <c r="B15" s="2" t="s">
        <v>14</v>
      </c>
      <c r="C15" s="45">
        <v>1.6249685536100271</v>
      </c>
      <c r="D15" s="20">
        <v>1.0891210144839323</v>
      </c>
      <c r="G15" s="44" t="s">
        <v>16</v>
      </c>
      <c r="H15" s="2" t="s">
        <v>14</v>
      </c>
      <c r="I15" s="45">
        <v>3.6242520857948781</v>
      </c>
      <c r="J15" s="20">
        <v>1.2717400513202295</v>
      </c>
      <c r="L15" s="42" t="s">
        <v>15</v>
      </c>
      <c r="M15" s="2" t="s">
        <v>14</v>
      </c>
      <c r="N15" s="20">
        <v>0.36061090888266095</v>
      </c>
      <c r="O15" s="20">
        <v>1.000030252031783</v>
      </c>
      <c r="Q15" s="44" t="s">
        <v>16</v>
      </c>
      <c r="R15" s="2" t="s">
        <v>14</v>
      </c>
      <c r="S15" s="45">
        <v>0.33812769826146821</v>
      </c>
      <c r="T15" s="20">
        <v>1.0533573154562872</v>
      </c>
    </row>
    <row r="16" spans="1:20" x14ac:dyDescent="0.25">
      <c r="A16" s="42" t="s">
        <v>99</v>
      </c>
      <c r="C16" s="48">
        <f>AVERAGE(C13:C15)</f>
        <v>1.5794408870315244</v>
      </c>
      <c r="D16" s="48">
        <f>AVERAGE(D13:D15)</f>
        <v>1.0586064926484748</v>
      </c>
      <c r="G16" s="44" t="s">
        <v>99</v>
      </c>
      <c r="I16" s="48">
        <f>AVERAGE(I13:I15)</f>
        <v>3.5293426880754382</v>
      </c>
      <c r="J16" s="48">
        <f>AVERAGE(J13:J15)</f>
        <v>1.2261743024373837</v>
      </c>
      <c r="L16" s="42" t="s">
        <v>99</v>
      </c>
      <c r="M16" s="2"/>
      <c r="N16" s="48">
        <f>AVERAGE(N13:N15)</f>
        <v>0.36295447499261563</v>
      </c>
      <c r="O16" s="48">
        <f>AVERAGE(O13:O15)</f>
        <v>1.00652932610265</v>
      </c>
      <c r="Q16" s="44" t="s">
        <v>99</v>
      </c>
      <c r="R16" s="2"/>
      <c r="S16" s="48">
        <f>AVERAGE(S13:S15)</f>
        <v>0.33260592028793795</v>
      </c>
      <c r="T16" s="48">
        <f>AVERAGE(T13:T15)</f>
        <v>1.0361555149156947</v>
      </c>
    </row>
    <row r="17" spans="1:20" x14ac:dyDescent="0.25">
      <c r="A17" s="42" t="s">
        <v>100</v>
      </c>
      <c r="C17" s="48">
        <f>STDEV(C13:C16)</f>
        <v>6.1793985854257244E-2</v>
      </c>
      <c r="D17" s="48">
        <f>STDEV(D13:D16)</f>
        <v>4.1416880599368079E-2</v>
      </c>
      <c r="G17" s="44" t="s">
        <v>100</v>
      </c>
      <c r="I17" s="48">
        <f>STDEV(I13:I16)</f>
        <v>9.0741779848292486E-2</v>
      </c>
      <c r="J17" s="48">
        <f>STDEV(J13:J16)</f>
        <v>6.4439700049807355E-2</v>
      </c>
      <c r="L17" s="42" t="s">
        <v>100</v>
      </c>
      <c r="M17" s="2"/>
      <c r="N17" s="48">
        <f>STDEV(N13:N16)</f>
        <v>1.6775689093681998E-3</v>
      </c>
      <c r="O17" s="48">
        <f>STDEV(O13:O16)</f>
        <v>4.6521600370721282E-3</v>
      </c>
      <c r="Q17" s="44" t="s">
        <v>100</v>
      </c>
      <c r="R17" s="2"/>
      <c r="S17" s="48">
        <f>STDEV(S13:S16)</f>
        <v>5.2974984332929548E-3</v>
      </c>
      <c r="T17" s="48">
        <f>STDEV(T13:T16)</f>
        <v>1.6503110384090205E-2</v>
      </c>
    </row>
    <row r="18" spans="1:20" x14ac:dyDescent="0.25">
      <c r="A18" s="42" t="s">
        <v>101</v>
      </c>
      <c r="C18" s="48">
        <f>C17/(SQRT(COUNT(C13:C15)))</f>
        <v>3.5676774367255346E-2</v>
      </c>
      <c r="D18" s="48">
        <f>D17/(SQRT(COUNT(D13:D15)))</f>
        <v>2.3912047163039751E-2</v>
      </c>
      <c r="G18" s="44" t="s">
        <v>101</v>
      </c>
      <c r="I18" s="48">
        <f>I17/(SQRT(COUNT(I13:I15)))</f>
        <v>5.2389791022157427E-2</v>
      </c>
      <c r="J18" s="48">
        <f>J17/(SQRT(COUNT(J13:J15)))</f>
        <v>3.7204278170255019E-2</v>
      </c>
      <c r="L18" s="42" t="s">
        <v>101</v>
      </c>
      <c r="M18" s="2"/>
      <c r="N18" s="48">
        <f>N17/(SQRT(COUNT(N13:N15)))</f>
        <v>9.6854486140787711E-4</v>
      </c>
      <c r="O18" s="48">
        <f>O17/(SQRT(COUNT(O13:O15)))</f>
        <v>2.6859258497168126E-3</v>
      </c>
      <c r="Q18" s="44" t="s">
        <v>101</v>
      </c>
      <c r="R18" s="2"/>
      <c r="S18" s="48">
        <f>S17/(SQRT(COUNT(S13:S15)))</f>
        <v>3.0585121464933086E-3</v>
      </c>
      <c r="T18" s="48">
        <f>T17/(SQRT(COUNT(T13:T15)))</f>
        <v>9.5280752227205889E-3</v>
      </c>
    </row>
    <row r="19" spans="1:20" x14ac:dyDescent="0.25">
      <c r="G19" s="49"/>
      <c r="L19"/>
      <c r="M19" s="2"/>
      <c r="N19" s="2"/>
      <c r="O19" s="2"/>
      <c r="Q19" s="49"/>
      <c r="R19" s="2"/>
      <c r="S19" s="20"/>
      <c r="T19" s="20"/>
    </row>
    <row r="20" spans="1:20" x14ac:dyDescent="0.25">
      <c r="A20" s="42" t="s">
        <v>7</v>
      </c>
      <c r="B20" s="43" t="s">
        <v>8</v>
      </c>
      <c r="C20" s="2" t="s">
        <v>97</v>
      </c>
      <c r="D20" s="2" t="s">
        <v>98</v>
      </c>
      <c r="G20" s="44" t="s">
        <v>7</v>
      </c>
      <c r="H20" s="43" t="s">
        <v>8</v>
      </c>
      <c r="I20" s="2" t="s">
        <v>97</v>
      </c>
      <c r="L20" s="42" t="s">
        <v>7</v>
      </c>
      <c r="M20" s="43" t="s">
        <v>8</v>
      </c>
      <c r="N20" s="2" t="s">
        <v>97</v>
      </c>
      <c r="O20" s="2" t="s">
        <v>98</v>
      </c>
      <c r="Q20" s="44" t="s">
        <v>7</v>
      </c>
      <c r="R20" s="43" t="s">
        <v>8</v>
      </c>
      <c r="S20" s="20" t="s">
        <v>97</v>
      </c>
      <c r="T20" s="20" t="s">
        <v>98</v>
      </c>
    </row>
    <row r="21" spans="1:20" x14ac:dyDescent="0.25">
      <c r="A21" s="42" t="s">
        <v>17</v>
      </c>
      <c r="B21" s="2" t="s">
        <v>14</v>
      </c>
      <c r="C21" s="45">
        <v>1.6513678712007922</v>
      </c>
      <c r="D21" s="20">
        <v>1.106814927078279</v>
      </c>
      <c r="G21" s="44" t="s">
        <v>18</v>
      </c>
      <c r="H21" s="2" t="s">
        <v>14</v>
      </c>
      <c r="I21" s="45">
        <v>3.0187880391637996</v>
      </c>
      <c r="J21" s="20">
        <v>1.0197966975105615</v>
      </c>
      <c r="L21" s="42" t="s">
        <v>17</v>
      </c>
      <c r="M21" s="2" t="s">
        <v>14</v>
      </c>
      <c r="N21" s="45">
        <v>0.54076025127740701</v>
      </c>
      <c r="O21" s="20">
        <v>1.4996124550122214</v>
      </c>
      <c r="Q21" s="44" t="s">
        <v>22</v>
      </c>
      <c r="R21" s="2" t="s">
        <v>14</v>
      </c>
      <c r="S21" s="45">
        <v>0.30492742817692303</v>
      </c>
      <c r="T21" s="20">
        <v>0.94992968279415269</v>
      </c>
    </row>
    <row r="22" spans="1:20" x14ac:dyDescent="0.25">
      <c r="A22" s="42" t="s">
        <v>17</v>
      </c>
      <c r="B22" s="2" t="s">
        <v>14</v>
      </c>
      <c r="C22" s="45">
        <v>1.5203663401671843</v>
      </c>
      <c r="D22" s="20">
        <v>1.0190122923372551</v>
      </c>
      <c r="G22" s="44" t="s">
        <v>18</v>
      </c>
      <c r="H22" s="2" t="s">
        <v>14</v>
      </c>
      <c r="I22" s="45">
        <v>3.3363323630590105</v>
      </c>
      <c r="J22" s="20">
        <v>0.99980852233395312</v>
      </c>
      <c r="L22" s="42" t="s">
        <v>17</v>
      </c>
      <c r="M22" s="2" t="s">
        <v>14</v>
      </c>
      <c r="N22" s="45">
        <v>0.54452730283628836</v>
      </c>
      <c r="O22" s="20">
        <v>1.5100590760851038</v>
      </c>
      <c r="Q22" s="44" t="s">
        <v>22</v>
      </c>
      <c r="R22" s="2" t="s">
        <v>14</v>
      </c>
      <c r="S22" s="45">
        <v>0.29135499072097693</v>
      </c>
      <c r="T22" s="20">
        <v>0.90764794617126765</v>
      </c>
    </row>
    <row r="23" spans="1:20" x14ac:dyDescent="0.25">
      <c r="A23" s="42" t="s">
        <v>17</v>
      </c>
      <c r="B23" s="2" t="s">
        <v>14</v>
      </c>
      <c r="C23" s="45">
        <v>1.5128805383938351</v>
      </c>
      <c r="D23" s="20">
        <v>1.013994998923482</v>
      </c>
      <c r="G23" s="44" t="s">
        <v>18</v>
      </c>
      <c r="H23" s="2" t="s">
        <v>14</v>
      </c>
      <c r="I23" s="45">
        <v>3.3786716062450384</v>
      </c>
      <c r="J23" s="20">
        <v>1.0437825077224909</v>
      </c>
      <c r="L23" s="42" t="s">
        <v>17</v>
      </c>
      <c r="M23" s="2" t="s">
        <v>14</v>
      </c>
      <c r="N23" s="45">
        <v>0.543585539946568</v>
      </c>
      <c r="O23" s="20">
        <v>1.5074474208168831</v>
      </c>
      <c r="Q23" s="44" t="s">
        <v>22</v>
      </c>
      <c r="R23" s="2" t="s">
        <v>14</v>
      </c>
      <c r="S23" s="45">
        <v>0.29587913653962566</v>
      </c>
      <c r="T23" s="20">
        <v>0.92174185837889611</v>
      </c>
    </row>
    <row r="24" spans="1:20" x14ac:dyDescent="0.25">
      <c r="A24" s="42" t="s">
        <v>99</v>
      </c>
      <c r="C24" s="48">
        <f>AVERAGE(C21:C23)</f>
        <v>1.5615382499206039</v>
      </c>
      <c r="D24" s="48">
        <f>AVERAGE(D21:D23)</f>
        <v>1.0466074061130053</v>
      </c>
      <c r="G24" s="44" t="s">
        <v>99</v>
      </c>
      <c r="I24" s="48">
        <f>AVERAGE(I21:I23)</f>
        <v>3.2445973361559495</v>
      </c>
      <c r="J24" s="48">
        <f>AVERAGE(J21:J23)</f>
        <v>1.0211292425223351</v>
      </c>
      <c r="L24" s="42" t="s">
        <v>99</v>
      </c>
      <c r="M24" s="2"/>
      <c r="N24" s="48">
        <f>AVERAGE(N21:N23)</f>
        <v>0.54295769802008786</v>
      </c>
      <c r="O24" s="48">
        <f>AVERAGE(O21:O23)</f>
        <v>1.505706317304736</v>
      </c>
      <c r="Q24" s="44" t="s">
        <v>99</v>
      </c>
      <c r="R24" s="2"/>
      <c r="S24" s="48">
        <f>AVERAGE(S21:S23)</f>
        <v>0.29738718514584184</v>
      </c>
      <c r="T24" s="48">
        <f>AVERAGE(T21:T23)</f>
        <v>0.92643982911477207</v>
      </c>
    </row>
    <row r="25" spans="1:20" x14ac:dyDescent="0.25">
      <c r="A25" s="42" t="s">
        <v>100</v>
      </c>
      <c r="C25" s="48">
        <f>STDEV(C21:C24)</f>
        <v>6.3592609379570814E-2</v>
      </c>
      <c r="D25" s="48">
        <f>STDEV(D21:D24)</f>
        <v>4.2622392345556821E-2</v>
      </c>
      <c r="G25" s="44" t="s">
        <v>100</v>
      </c>
      <c r="I25" s="48">
        <f>STDEV(I21:I24)</f>
        <v>0.16060413409884175</v>
      </c>
      <c r="J25" s="48">
        <f>STDEV(J21:J24)</f>
        <v>1.7977015045035263E-2</v>
      </c>
      <c r="L25" s="42" t="s">
        <v>100</v>
      </c>
      <c r="M25" s="2"/>
      <c r="N25" s="48">
        <f>STDEV(N21:N24)</f>
        <v>1.6006891172871739E-3</v>
      </c>
      <c r="O25" s="48">
        <f>STDEV(O21:O24)</f>
        <v>4.4389603918114032E-3</v>
      </c>
      <c r="Q25" s="44" t="s">
        <v>100</v>
      </c>
      <c r="R25" s="2"/>
      <c r="S25" s="48">
        <f>STDEV(S21:S24)</f>
        <v>5.6426012070631155E-3</v>
      </c>
      <c r="T25" s="48">
        <f>STDEV(T21:T24)</f>
        <v>1.7578196906738664E-2</v>
      </c>
    </row>
    <row r="26" spans="1:20" x14ac:dyDescent="0.25">
      <c r="A26" s="42" t="s">
        <v>101</v>
      </c>
      <c r="C26" s="48">
        <f>C25/(SQRT(COUNT(C21:C23)))</f>
        <v>3.6715210143765935E-2</v>
      </c>
      <c r="D26" s="48">
        <f>D25/(SQRT(COUNT(D21:D23)))</f>
        <v>2.4608049694213076E-2</v>
      </c>
      <c r="G26" s="44" t="s">
        <v>101</v>
      </c>
      <c r="I26" s="48">
        <f>I25/(SQRT(COUNT(I21:I23)))</f>
        <v>9.2724840054933047E-2</v>
      </c>
      <c r="J26" s="48">
        <f>J25/(SQRT(COUNT(J21:J23)))</f>
        <v>1.0379034475477061E-2</v>
      </c>
      <c r="L26" s="42" t="s">
        <v>101</v>
      </c>
      <c r="M26" s="2"/>
      <c r="N26" s="48">
        <f>N25/(SQRT(COUNT(N21:N23)))</f>
        <v>9.241582927546543E-4</v>
      </c>
      <c r="O26" s="48">
        <f>O25/(SQRT(COUNT(O21:O23)))</f>
        <v>2.5628349771344007E-3</v>
      </c>
      <c r="Q26" s="44" t="s">
        <v>101</v>
      </c>
      <c r="R26" s="2"/>
      <c r="S26" s="48">
        <f>S25/(SQRT(COUNT(S21:S23)))</f>
        <v>3.2577573258275971E-3</v>
      </c>
      <c r="T26" s="48">
        <f>T25/(SQRT(COUNT(T21:T23)))</f>
        <v>1.0148776715973815E-2</v>
      </c>
    </row>
    <row r="27" spans="1:20" x14ac:dyDescent="0.25">
      <c r="L27"/>
      <c r="M27" s="2"/>
      <c r="N27" s="2"/>
      <c r="O27" s="2"/>
    </row>
    <row r="28" spans="1:20" x14ac:dyDescent="0.25">
      <c r="A28" s="41"/>
      <c r="L28" s="1" t="s">
        <v>95</v>
      </c>
      <c r="M28" s="2"/>
      <c r="N28" s="2"/>
      <c r="O28" s="2"/>
    </row>
    <row r="29" spans="1:20" x14ac:dyDescent="0.25">
      <c r="M29" s="2"/>
      <c r="N29" s="2"/>
      <c r="O29" s="2"/>
    </row>
    <row r="30" spans="1:20" x14ac:dyDescent="0.25">
      <c r="A30" s="42" t="s">
        <v>7</v>
      </c>
      <c r="B30" s="43" t="s">
        <v>8</v>
      </c>
      <c r="C30" s="2" t="s">
        <v>97</v>
      </c>
      <c r="D30" s="2" t="s">
        <v>98</v>
      </c>
      <c r="F30" s="41"/>
      <c r="G30" s="44" t="s">
        <v>7</v>
      </c>
      <c r="H30" s="43" t="s">
        <v>8</v>
      </c>
      <c r="I30" s="2" t="s">
        <v>97</v>
      </c>
      <c r="J30" s="2" t="s">
        <v>98</v>
      </c>
      <c r="L30" s="44" t="s">
        <v>7</v>
      </c>
      <c r="M30" s="43" t="s">
        <v>8</v>
      </c>
      <c r="N30" s="2" t="s">
        <v>97</v>
      </c>
      <c r="O30" s="2" t="s">
        <v>98</v>
      </c>
      <c r="P30" s="41"/>
      <c r="Q30" s="41"/>
    </row>
    <row r="31" spans="1:20" x14ac:dyDescent="0.25">
      <c r="A31" s="42" t="s">
        <v>20</v>
      </c>
      <c r="B31" s="2" t="s">
        <v>14</v>
      </c>
      <c r="C31" s="45">
        <v>1.9948474629569271</v>
      </c>
      <c r="D31" s="20">
        <v>1.075041745503841</v>
      </c>
      <c r="F31" s="46"/>
      <c r="G31" s="44" t="s">
        <v>20</v>
      </c>
      <c r="H31" s="2" t="s">
        <v>14</v>
      </c>
      <c r="I31" s="45">
        <v>1.8924846005309763</v>
      </c>
      <c r="J31" s="20">
        <f>I31/1.625111161</f>
        <v>1.1645262465408521</v>
      </c>
      <c r="L31" s="44" t="s">
        <v>13</v>
      </c>
      <c r="M31" s="2" t="s">
        <v>14</v>
      </c>
      <c r="N31" s="45">
        <v>0.26423284918084683</v>
      </c>
      <c r="O31" s="20">
        <v>1.0008820044729045</v>
      </c>
      <c r="P31" s="46"/>
      <c r="Q31" s="46"/>
    </row>
    <row r="32" spans="1:20" x14ac:dyDescent="0.25">
      <c r="A32" s="42" t="s">
        <v>20</v>
      </c>
      <c r="B32" s="2" t="s">
        <v>14</v>
      </c>
      <c r="C32" s="45">
        <v>1.8924846005309766</v>
      </c>
      <c r="D32" s="20">
        <v>1.0198774523232252</v>
      </c>
      <c r="F32" s="47"/>
      <c r="G32" s="44" t="s">
        <v>20</v>
      </c>
      <c r="H32" s="2" t="s">
        <v>14</v>
      </c>
      <c r="I32" s="45">
        <v>1.536261839288668</v>
      </c>
      <c r="J32" s="20">
        <f t="shared" ref="J32:J58" si="0">I32/1.625111161</f>
        <v>0.94532723431875321</v>
      </c>
      <c r="L32" s="44" t="s">
        <v>13</v>
      </c>
      <c r="M32" s="2" t="s">
        <v>14</v>
      </c>
      <c r="N32" s="45">
        <v>0.2758651791481716</v>
      </c>
      <c r="O32" s="20">
        <v>1.044943860409741</v>
      </c>
      <c r="P32" s="47"/>
      <c r="Q32" s="47"/>
    </row>
    <row r="33" spans="1:17" x14ac:dyDescent="0.25">
      <c r="A33" s="42" t="s">
        <v>20</v>
      </c>
      <c r="B33" s="2" t="s">
        <v>14</v>
      </c>
      <c r="C33" s="45">
        <v>1.8556339700576339</v>
      </c>
      <c r="D33" s="20">
        <v>1.0000183067782031</v>
      </c>
      <c r="F33" s="47"/>
      <c r="G33" s="44" t="s">
        <v>20</v>
      </c>
      <c r="H33" s="2" t="s">
        <v>14</v>
      </c>
      <c r="I33" s="45">
        <v>1.9784694049687748</v>
      </c>
      <c r="J33" s="20">
        <f t="shared" si="0"/>
        <v>1.2174363529392898</v>
      </c>
      <c r="L33" s="44" t="s">
        <v>13</v>
      </c>
      <c r="M33" s="2" t="s">
        <v>14</v>
      </c>
      <c r="N33" s="45">
        <v>0.27675997376104272</v>
      </c>
      <c r="O33" s="20">
        <v>1.0483332339433435</v>
      </c>
      <c r="P33" s="47"/>
      <c r="Q33" s="47"/>
    </row>
    <row r="34" spans="1:17" x14ac:dyDescent="0.25">
      <c r="A34" s="42" t="s">
        <v>99</v>
      </c>
      <c r="C34" s="48">
        <f>AVERAGE(C31:C33)</f>
        <v>1.9143220111818458</v>
      </c>
      <c r="D34" s="48">
        <f>AVERAGE(D31:D33)</f>
        <v>1.0316458348684232</v>
      </c>
      <c r="G34" s="44" t="s">
        <v>20</v>
      </c>
      <c r="H34" s="2" t="s">
        <v>14</v>
      </c>
      <c r="I34" s="51">
        <v>1.8927250862077669</v>
      </c>
      <c r="J34" s="20">
        <f t="shared" si="0"/>
        <v>1.164674227603663</v>
      </c>
      <c r="L34" s="44" t="s">
        <v>99</v>
      </c>
      <c r="M34" s="2"/>
      <c r="N34" s="48">
        <f>AVERAGE(N31:N33)</f>
        <v>0.27228600069668701</v>
      </c>
      <c r="O34" s="48">
        <f>AVERAGE(O31:O33)</f>
        <v>1.0313863662753295</v>
      </c>
    </row>
    <row r="35" spans="1:17" x14ac:dyDescent="0.25">
      <c r="A35" s="42" t="s">
        <v>100</v>
      </c>
      <c r="C35" s="48">
        <f>STDEV(C31:C34)</f>
        <v>5.8893992502101672E-2</v>
      </c>
      <c r="D35" s="48">
        <f>STDEV(D31:D34)</f>
        <v>3.1738517192337709E-2</v>
      </c>
      <c r="G35" s="44" t="s">
        <v>20</v>
      </c>
      <c r="H35" s="2" t="s">
        <v>14</v>
      </c>
      <c r="I35" s="51">
        <v>1.6358702914165018</v>
      </c>
      <c r="J35" s="20">
        <f t="shared" si="0"/>
        <v>1.0066205504427654</v>
      </c>
      <c r="L35" s="44" t="s">
        <v>100</v>
      </c>
      <c r="M35" s="2"/>
      <c r="N35" s="48">
        <f>STDEV(N31:N34)</f>
        <v>5.7061429677506643E-3</v>
      </c>
      <c r="O35" s="48">
        <f>STDEV(O31:O34)</f>
        <v>2.1614177908146494E-2</v>
      </c>
    </row>
    <row r="36" spans="1:17" x14ac:dyDescent="0.25">
      <c r="A36" s="42" t="s">
        <v>101</v>
      </c>
      <c r="C36" s="48">
        <f>C35/(SQRT(COUNT(C31:C33)))</f>
        <v>3.4002462424740205E-2</v>
      </c>
      <c r="D36" s="48">
        <f>D35/(SQRT(COUNT(D31:D33)))</f>
        <v>1.8324241444675742E-2</v>
      </c>
      <c r="G36" s="44" t="s">
        <v>20</v>
      </c>
      <c r="H36" s="2" t="s">
        <v>14</v>
      </c>
      <c r="I36" s="51">
        <v>1.8295640710951613</v>
      </c>
      <c r="J36" s="20">
        <f t="shared" si="0"/>
        <v>1.1258085692854098</v>
      </c>
      <c r="L36" s="44" t="s">
        <v>101</v>
      </c>
      <c r="M36" s="2"/>
      <c r="N36" s="48">
        <f>N35/(SQRT(COUNT(N31:N33)))</f>
        <v>3.2944431784653365E-3</v>
      </c>
      <c r="O36" s="48">
        <f>O35/(SQRT(COUNT(O31:O33)))</f>
        <v>1.2478951433580842E-2</v>
      </c>
    </row>
    <row r="37" spans="1:17" x14ac:dyDescent="0.25">
      <c r="G37" s="44" t="s">
        <v>99</v>
      </c>
      <c r="I37" s="48">
        <f>AVERAGE(I31:I36)</f>
        <v>1.7942292155846413</v>
      </c>
      <c r="J37" s="48">
        <f>AVERAGE(J31:J36)</f>
        <v>1.1040655301884557</v>
      </c>
      <c r="L37" s="49"/>
      <c r="M37" s="2"/>
      <c r="N37" s="2"/>
      <c r="O37" s="50"/>
    </row>
    <row r="38" spans="1:17" x14ac:dyDescent="0.25">
      <c r="A38" s="42" t="s">
        <v>7</v>
      </c>
      <c r="B38" s="43" t="s">
        <v>8</v>
      </c>
      <c r="C38" s="2" t="s">
        <v>97</v>
      </c>
      <c r="D38" s="2" t="s">
        <v>98</v>
      </c>
      <c r="G38" s="44" t="s">
        <v>100</v>
      </c>
      <c r="I38" s="48">
        <f>STDEV(I31:I37)</f>
        <v>0.15608399058184963</v>
      </c>
      <c r="J38" s="48">
        <f>STDEV(J31:J37)</f>
        <v>9.6045116375795839E-2</v>
      </c>
      <c r="L38" s="44" t="s">
        <v>7</v>
      </c>
      <c r="M38" s="43" t="s">
        <v>8</v>
      </c>
      <c r="N38" s="2" t="s">
        <v>97</v>
      </c>
      <c r="O38" s="50"/>
    </row>
    <row r="39" spans="1:17" x14ac:dyDescent="0.25">
      <c r="A39" s="42" t="s">
        <v>15</v>
      </c>
      <c r="B39" s="2" t="s">
        <v>14</v>
      </c>
      <c r="C39" s="45">
        <v>2.0676436993011054</v>
      </c>
      <c r="D39" s="20">
        <v>1.1142723104662133</v>
      </c>
      <c r="G39" s="44" t="s">
        <v>101</v>
      </c>
      <c r="I39" s="48">
        <f>I38/(SQRT(COUNT(I31:I36)))</f>
        <v>6.3721022323817808E-2</v>
      </c>
      <c r="J39" s="48">
        <f>J38/(SQRT(COUNT(J31:J36)))</f>
        <v>3.9210254567821429E-2</v>
      </c>
      <c r="L39" s="44" t="s">
        <v>16</v>
      </c>
      <c r="M39" s="2" t="s">
        <v>14</v>
      </c>
      <c r="N39" s="45">
        <v>0.30807164309562524</v>
      </c>
      <c r="O39" s="20">
        <v>1.1669380420288835</v>
      </c>
    </row>
    <row r="40" spans="1:17" x14ac:dyDescent="0.25">
      <c r="A40" s="42" t="s">
        <v>15</v>
      </c>
      <c r="B40" s="2" t="s">
        <v>14</v>
      </c>
      <c r="C40" s="45">
        <v>2.1644434979575236</v>
      </c>
      <c r="D40" s="20">
        <v>1.1664386171359795</v>
      </c>
      <c r="G40" s="49"/>
      <c r="I40" s="20"/>
      <c r="J40" s="20"/>
      <c r="L40" s="44" t="s">
        <v>16</v>
      </c>
      <c r="M40" s="2" t="s">
        <v>14</v>
      </c>
      <c r="N40" s="45">
        <v>0.31028559669315042</v>
      </c>
      <c r="O40" s="20">
        <v>1.1753242298982971</v>
      </c>
    </row>
    <row r="41" spans="1:17" x14ac:dyDescent="0.25">
      <c r="A41" s="42" t="s">
        <v>15</v>
      </c>
      <c r="B41" s="2" t="s">
        <v>14</v>
      </c>
      <c r="C41" s="45">
        <v>2.1596035080247029</v>
      </c>
      <c r="D41" s="20">
        <v>1.1638303018024914</v>
      </c>
      <c r="G41" s="44" t="s">
        <v>7</v>
      </c>
      <c r="H41" s="43" t="s">
        <v>8</v>
      </c>
      <c r="I41" s="20" t="s">
        <v>97</v>
      </c>
      <c r="J41" s="20" t="s">
        <v>98</v>
      </c>
      <c r="L41" s="44" t="s">
        <v>16</v>
      </c>
      <c r="M41" s="2" t="s">
        <v>14</v>
      </c>
      <c r="N41" s="45">
        <v>0.32910420227211423</v>
      </c>
      <c r="O41" s="20">
        <v>1.2466068267883115</v>
      </c>
    </row>
    <row r="42" spans="1:17" x14ac:dyDescent="0.25">
      <c r="A42" s="42" t="s">
        <v>99</v>
      </c>
      <c r="C42" s="48">
        <f>AVERAGE(C39:C41)</f>
        <v>2.1305635684277773</v>
      </c>
      <c r="D42" s="48">
        <f>AVERAGE(D39:D41)</f>
        <v>1.1481804098015613</v>
      </c>
      <c r="G42" s="44" t="s">
        <v>16</v>
      </c>
      <c r="H42" s="2" t="s">
        <v>14</v>
      </c>
      <c r="I42" s="45">
        <v>2.1354035583605979</v>
      </c>
      <c r="J42" s="20">
        <f t="shared" si="0"/>
        <v>1.3140046106425072</v>
      </c>
      <c r="L42" s="44" t="s">
        <v>99</v>
      </c>
      <c r="M42" s="2"/>
      <c r="N42" s="48">
        <f>AVERAGE(N39:N41)</f>
        <v>0.31582048068696328</v>
      </c>
      <c r="O42" s="48">
        <f>AVERAGE(O39:O41)</f>
        <v>1.1962896995718306</v>
      </c>
    </row>
    <row r="43" spans="1:17" x14ac:dyDescent="0.25">
      <c r="A43" s="42" t="s">
        <v>100</v>
      </c>
      <c r="C43" s="48">
        <f>STDEV(C39:C42)</f>
        <v>4.4534921307707823E-2</v>
      </c>
      <c r="D43" s="48">
        <f>STDEV(D39:D42)</f>
        <v>2.4000280937544621E-2</v>
      </c>
      <c r="G43" s="44" t="s">
        <v>16</v>
      </c>
      <c r="H43" s="2" t="s">
        <v>14</v>
      </c>
      <c r="I43" s="45">
        <v>2.1257235784949562</v>
      </c>
      <c r="J43" s="20">
        <f t="shared" si="0"/>
        <v>1.3080481074210999</v>
      </c>
      <c r="L43" s="44" t="s">
        <v>100</v>
      </c>
      <c r="M43" s="2"/>
      <c r="N43" s="48">
        <f>STDEV(N39:N42)</f>
        <v>9.4363955688194258E-3</v>
      </c>
      <c r="O43" s="48">
        <f>STDEV(O39:O42)</f>
        <v>3.5743922609164459E-2</v>
      </c>
    </row>
    <row r="44" spans="1:17" x14ac:dyDescent="0.25">
      <c r="A44" s="42" t="s">
        <v>101</v>
      </c>
      <c r="C44" s="48">
        <f>C43/(SQRT(COUNT(C39:C41)))</f>
        <v>2.5712248805343913E-2</v>
      </c>
      <c r="D44" s="48">
        <f>D43/(SQRT(COUNT(D39:D41)))</f>
        <v>1.3856568659918031E-2</v>
      </c>
      <c r="G44" s="44" t="s">
        <v>16</v>
      </c>
      <c r="H44" s="2" t="s">
        <v>14</v>
      </c>
      <c r="I44" s="45">
        <v>2.2564033066811215</v>
      </c>
      <c r="J44" s="20">
        <f t="shared" si="0"/>
        <v>1.3884609009101019</v>
      </c>
      <c r="L44" s="44" t="s">
        <v>101</v>
      </c>
      <c r="M44" s="2"/>
      <c r="N44" s="48">
        <f>N43/(SQRT(COUNT(N39:N41)))</f>
        <v>5.4481055218376876E-3</v>
      </c>
      <c r="O44" s="48">
        <f>O43/(SQRT(COUNT(O39:O41)))</f>
        <v>2.0636763340294254E-2</v>
      </c>
    </row>
    <row r="45" spans="1:17" x14ac:dyDescent="0.25">
      <c r="G45" s="44" t="s">
        <v>16</v>
      </c>
      <c r="H45" s="2" t="s">
        <v>14</v>
      </c>
      <c r="I45" s="51">
        <v>1.7993190958442282</v>
      </c>
      <c r="J45" s="20">
        <f t="shared" si="0"/>
        <v>1.1071975499430025</v>
      </c>
      <c r="L45" s="49"/>
      <c r="M45" s="2"/>
      <c r="N45" s="2"/>
      <c r="O45" s="2"/>
    </row>
    <row r="46" spans="1:17" x14ac:dyDescent="0.25">
      <c r="A46" s="42" t="s">
        <v>7</v>
      </c>
      <c r="B46" s="43" t="s">
        <v>8</v>
      </c>
      <c r="C46" s="2" t="s">
        <v>97</v>
      </c>
      <c r="D46" s="2" t="s">
        <v>98</v>
      </c>
      <c r="G46" s="44" t="s">
        <v>16</v>
      </c>
      <c r="H46" s="2" t="s">
        <v>14</v>
      </c>
      <c r="I46" s="51">
        <v>1.6300885308132356</v>
      </c>
      <c r="J46" s="20">
        <f t="shared" si="0"/>
        <v>1.0030627872927615</v>
      </c>
      <c r="L46" s="44" t="s">
        <v>7</v>
      </c>
      <c r="M46" s="43" t="s">
        <v>8</v>
      </c>
      <c r="N46" s="2" t="s">
        <v>97</v>
      </c>
      <c r="O46" s="2"/>
    </row>
    <row r="47" spans="1:17" x14ac:dyDescent="0.25">
      <c r="A47" s="42" t="s">
        <v>21</v>
      </c>
      <c r="B47" s="2" t="s">
        <v>14</v>
      </c>
      <c r="C47" s="45">
        <v>2.3957708948381682</v>
      </c>
      <c r="D47" s="20">
        <v>1.2911030905573226</v>
      </c>
      <c r="G47" s="44" t="s">
        <v>16</v>
      </c>
      <c r="H47" s="2" t="s">
        <v>14</v>
      </c>
      <c r="I47" s="51">
        <v>1.6251111612535003</v>
      </c>
      <c r="J47" s="20">
        <f t="shared" si="0"/>
        <v>1.0000000001559894</v>
      </c>
      <c r="L47" s="44" t="s">
        <v>18</v>
      </c>
      <c r="M47" s="2" t="s">
        <v>14</v>
      </c>
      <c r="N47" s="45">
        <v>0.23271697759858115</v>
      </c>
      <c r="O47" s="20">
        <v>0.88150370302492853</v>
      </c>
    </row>
    <row r="48" spans="1:17" x14ac:dyDescent="0.25">
      <c r="A48" s="42" t="s">
        <v>21</v>
      </c>
      <c r="B48" s="2" t="s">
        <v>14</v>
      </c>
      <c r="C48" s="45">
        <v>2.4331172844693167</v>
      </c>
      <c r="D48" s="20">
        <v>1.3112294052971096</v>
      </c>
      <c r="G48" s="44" t="s">
        <v>99</v>
      </c>
      <c r="I48" s="48">
        <f>AVERAGE(I42:I47)</f>
        <v>1.9286748719079398</v>
      </c>
      <c r="J48" s="48">
        <f>AVERAGE(J42:J47)</f>
        <v>1.1867956593942439</v>
      </c>
      <c r="L48" s="44" t="s">
        <v>18</v>
      </c>
      <c r="M48" s="2" t="s">
        <v>14</v>
      </c>
      <c r="N48" s="45">
        <v>0.22380682530625817</v>
      </c>
      <c r="O48" s="20">
        <v>0.84775312616006882</v>
      </c>
    </row>
    <row r="49" spans="1:25" x14ac:dyDescent="0.25">
      <c r="A49" s="42" t="s">
        <v>21</v>
      </c>
      <c r="B49" s="2" t="s">
        <v>14</v>
      </c>
      <c r="C49" s="45">
        <v>2.5451564533627615</v>
      </c>
      <c r="D49" s="20">
        <v>1.3716083495164699</v>
      </c>
      <c r="G49" s="44" t="s">
        <v>100</v>
      </c>
      <c r="I49" s="48">
        <f>STDEV(I42:I48)</f>
        <v>0.25397129622741332</v>
      </c>
      <c r="J49" s="48">
        <f>STDEV(J42:J48)</f>
        <v>0.15627933788303627</v>
      </c>
      <c r="L49" s="44" t="s">
        <v>18</v>
      </c>
      <c r="M49" s="2" t="s">
        <v>14</v>
      </c>
      <c r="N49" s="45">
        <v>0.23028693606431125</v>
      </c>
      <c r="O49" s="20">
        <v>0.87229900024360318</v>
      </c>
    </row>
    <row r="50" spans="1:25" x14ac:dyDescent="0.25">
      <c r="A50" s="42" t="s">
        <v>99</v>
      </c>
      <c r="C50" s="48">
        <f>AVERAGE(C47:C49)</f>
        <v>2.458014877556749</v>
      </c>
      <c r="D50" s="48">
        <f>AVERAGE(D47:D49)</f>
        <v>1.3246469484569674</v>
      </c>
      <c r="G50" s="44" t="s">
        <v>101</v>
      </c>
      <c r="I50" s="48">
        <f>I49/(SQRT(COUNT(I42:I47)))</f>
        <v>0.10368334751173285</v>
      </c>
      <c r="J50" s="48">
        <f>J49/(SQRT(COUNT(J42:J47)))</f>
        <v>6.3800772525573993E-2</v>
      </c>
      <c r="L50" s="44" t="s">
        <v>99</v>
      </c>
      <c r="M50" s="2"/>
      <c r="N50" s="48">
        <f>AVERAGE(N47:N49)</f>
        <v>0.22893691298971686</v>
      </c>
      <c r="O50" s="48">
        <f>AVERAGE(O47:O49)</f>
        <v>0.86718527647620025</v>
      </c>
    </row>
    <row r="51" spans="1:25" x14ac:dyDescent="0.25">
      <c r="A51" s="42" t="s">
        <v>100</v>
      </c>
      <c r="C51" s="48">
        <f>STDEV(C47:C50)</f>
        <v>6.3476656497154837E-2</v>
      </c>
      <c r="D51" s="48">
        <f>STDEV(D47:D50)</f>
        <v>3.4208157198294342E-2</v>
      </c>
      <c r="G51" s="49"/>
      <c r="I51" s="20"/>
      <c r="J51" s="20"/>
      <c r="L51" s="44" t="s">
        <v>100</v>
      </c>
      <c r="M51" s="2"/>
      <c r="N51" s="48">
        <f>STDEV(N47:N50)</f>
        <v>3.7607291132217137E-3</v>
      </c>
      <c r="O51" s="48">
        <f>STDEV(O47:O50)</f>
        <v>1.424518603493072E-2</v>
      </c>
    </row>
    <row r="52" spans="1:25" x14ac:dyDescent="0.25">
      <c r="A52" s="42" t="s">
        <v>101</v>
      </c>
      <c r="C52" s="48">
        <f>C51/(SQRT(COUNT(C47:C49)))</f>
        <v>3.6648264715889757E-2</v>
      </c>
      <c r="D52" s="48">
        <f>D51/(SQRT(COUNT(D47:D49)))</f>
        <v>1.9750088766916273E-2</v>
      </c>
      <c r="G52" s="44" t="s">
        <v>7</v>
      </c>
      <c r="H52" s="43" t="s">
        <v>8</v>
      </c>
      <c r="I52" s="20" t="s">
        <v>97</v>
      </c>
      <c r="J52" s="20" t="s">
        <v>98</v>
      </c>
      <c r="L52" s="44" t="s">
        <v>101</v>
      </c>
      <c r="M52" s="2"/>
      <c r="N52" s="48">
        <f>N51/(SQRT(COUNT(N47:N49)))</f>
        <v>2.1712579658678191E-3</v>
      </c>
      <c r="O52" s="48">
        <f>O51/(SQRT(COUNT(O47:O49)))</f>
        <v>8.2244619919235491E-3</v>
      </c>
    </row>
    <row r="53" spans="1:25" x14ac:dyDescent="0.25">
      <c r="G53" s="44" t="s">
        <v>22</v>
      </c>
      <c r="H53" s="2" t="s">
        <v>14</v>
      </c>
      <c r="I53" s="45">
        <v>1.8075652581475818</v>
      </c>
      <c r="J53" s="20">
        <f t="shared" si="0"/>
        <v>1.1122717642498439</v>
      </c>
    </row>
    <row r="54" spans="1:25" x14ac:dyDescent="0.25">
      <c r="G54" s="44" t="s">
        <v>22</v>
      </c>
      <c r="H54" s="2" t="s">
        <v>14</v>
      </c>
      <c r="I54" s="45">
        <v>2.3957708948381682</v>
      </c>
      <c r="J54" s="20">
        <f t="shared" si="0"/>
        <v>1.4742197040625507</v>
      </c>
    </row>
    <row r="55" spans="1:25" x14ac:dyDescent="0.25">
      <c r="G55" s="44" t="s">
        <v>22</v>
      </c>
      <c r="H55" s="2" t="s">
        <v>14</v>
      </c>
      <c r="I55" s="45">
        <v>3.2313963628351132</v>
      </c>
      <c r="J55" s="20">
        <f t="shared" si="0"/>
        <v>1.9884155868123494</v>
      </c>
    </row>
    <row r="56" spans="1:25" x14ac:dyDescent="0.25">
      <c r="F56" s="41"/>
      <c r="G56" s="44" t="s">
        <v>22</v>
      </c>
      <c r="H56" s="2" t="s">
        <v>14</v>
      </c>
      <c r="I56" s="51">
        <v>1.9035191820964539</v>
      </c>
      <c r="J56" s="20">
        <f t="shared" si="0"/>
        <v>1.1713162937882586</v>
      </c>
      <c r="W56" s="41" t="s">
        <v>102</v>
      </c>
      <c r="X56" s="41" t="s">
        <v>103</v>
      </c>
      <c r="Y56" s="41" t="s">
        <v>104</v>
      </c>
    </row>
    <row r="57" spans="1:25" x14ac:dyDescent="0.25">
      <c r="F57" s="46"/>
      <c r="G57" s="44" t="s">
        <v>22</v>
      </c>
      <c r="H57" s="2" t="s">
        <v>14</v>
      </c>
      <c r="I57" s="51">
        <v>1.7018853721392002</v>
      </c>
      <c r="J57" s="20">
        <f t="shared" si="0"/>
        <v>1.0472424366908895</v>
      </c>
      <c r="W57" s="46">
        <f>AVERAGE(J66:J68)</f>
        <v>1.1550619227425469</v>
      </c>
      <c r="X57" s="46">
        <f>AVERAGE(J74:J76)</f>
        <v>1.3287578196654921</v>
      </c>
      <c r="Y57" s="46">
        <f>AVERAGE(J82:J84)</f>
        <v>1.0086732976321786</v>
      </c>
    </row>
    <row r="58" spans="1:25" x14ac:dyDescent="0.25">
      <c r="F58" s="47"/>
      <c r="G58" s="44" t="s">
        <v>22</v>
      </c>
      <c r="H58" s="2" t="s">
        <v>14</v>
      </c>
      <c r="I58" s="51">
        <v>1.7162877871361466</v>
      </c>
      <c r="J58" s="20">
        <f t="shared" si="0"/>
        <v>1.056104855054987</v>
      </c>
      <c r="W58" s="47">
        <f>STDEV(J66:J68)</f>
        <v>4.4165368025040432E-2</v>
      </c>
      <c r="X58" s="47">
        <f>STDEV(J74:J76)</f>
        <v>3.1879776984183428E-2</v>
      </c>
      <c r="Y58" s="47">
        <f>STDEV(J82:J84)</f>
        <v>1.1438914271951085E-2</v>
      </c>
    </row>
    <row r="59" spans="1:25" x14ac:dyDescent="0.25">
      <c r="F59" s="47"/>
      <c r="G59" s="44" t="s">
        <v>99</v>
      </c>
      <c r="I59" s="48">
        <f>AVERAGE(I53:I58)</f>
        <v>2.1260708095321106</v>
      </c>
      <c r="J59" s="48">
        <f>AVERAGE(J53:J58)</f>
        <v>1.3082617734431465</v>
      </c>
      <c r="W59" s="52">
        <v>2.549888711811597E-2</v>
      </c>
      <c r="X59" s="52">
        <v>2.4793341578532732E-2</v>
      </c>
      <c r="Y59" s="52">
        <v>2.1617516022978118E-3</v>
      </c>
    </row>
    <row r="60" spans="1:25" x14ac:dyDescent="0.25">
      <c r="G60" s="44" t="s">
        <v>100</v>
      </c>
      <c r="I60" s="48">
        <f>STDEV(I53:I59)</f>
        <v>0.54670423732823525</v>
      </c>
      <c r="J60" s="48">
        <f>STDEV(J53:J59)</f>
        <v>0.3364103640712342</v>
      </c>
    </row>
    <row r="61" spans="1:25" x14ac:dyDescent="0.25">
      <c r="G61" s="44" t="s">
        <v>101</v>
      </c>
      <c r="I61" s="48">
        <f>I60/(SQRT(COUNT(I53:I58)))</f>
        <v>0.22319107027860211</v>
      </c>
      <c r="J61" s="48">
        <f>J60/(SQRT(COUNT(J53:J58)))</f>
        <v>0.13733895602640714</v>
      </c>
    </row>
    <row r="62" spans="1:25" x14ac:dyDescent="0.25">
      <c r="G62" s="41"/>
      <c r="H62" s="41"/>
    </row>
    <row r="63" spans="1:25" x14ac:dyDescent="0.25">
      <c r="G63" s="46"/>
      <c r="H63" s="46"/>
    </row>
    <row r="64" spans="1:25" x14ac:dyDescent="0.25">
      <c r="G64" s="47"/>
      <c r="H64" s="47"/>
    </row>
    <row r="65" spans="7:12" x14ac:dyDescent="0.25">
      <c r="G65" s="43" t="s">
        <v>7</v>
      </c>
      <c r="H65" s="43" t="s">
        <v>8</v>
      </c>
      <c r="I65" s="2" t="s">
        <v>97</v>
      </c>
      <c r="J65" s="2" t="s">
        <v>98</v>
      </c>
      <c r="L65"/>
    </row>
    <row r="66" spans="7:12" x14ac:dyDescent="0.25">
      <c r="G66" s="43" t="s">
        <v>105</v>
      </c>
      <c r="H66" s="2" t="s">
        <v>14</v>
      </c>
      <c r="I66" s="45">
        <v>0.84830776722668622</v>
      </c>
      <c r="J66" s="20">
        <v>1.1521224599031457</v>
      </c>
    </row>
    <row r="67" spans="7:12" x14ac:dyDescent="0.25">
      <c r="G67" s="43" t="s">
        <v>105</v>
      </c>
      <c r="H67" s="2" t="s">
        <v>14</v>
      </c>
      <c r="I67" s="45">
        <v>0.81908935962990037</v>
      </c>
      <c r="J67" s="20">
        <v>1.1124397115712352</v>
      </c>
    </row>
    <row r="68" spans="7:12" x14ac:dyDescent="0.25">
      <c r="G68" s="43" t="s">
        <v>105</v>
      </c>
      <c r="H68" s="2" t="s">
        <v>14</v>
      </c>
      <c r="I68" s="45">
        <v>0.88401915428942468</v>
      </c>
      <c r="J68" s="20">
        <v>1.2006235967532592</v>
      </c>
    </row>
    <row r="69" spans="7:12" x14ac:dyDescent="0.25">
      <c r="G69" s="42" t="s">
        <v>99</v>
      </c>
      <c r="I69" s="48">
        <f>AVERAGE(I66:I68)</f>
        <v>0.85047209371533705</v>
      </c>
      <c r="J69" s="48">
        <f>AVERAGE(J66:J68)</f>
        <v>1.1550619227425469</v>
      </c>
    </row>
    <row r="70" spans="7:12" x14ac:dyDescent="0.25">
      <c r="G70" s="42" t="s">
        <v>100</v>
      </c>
      <c r="I70" s="48">
        <f>STDEV(I66:I69)</f>
        <v>2.6551620044661491E-2</v>
      </c>
      <c r="J70" s="48">
        <f>STDEV(J66:J69)</f>
        <v>3.6060871987860225E-2</v>
      </c>
    </row>
    <row r="71" spans="7:12" x14ac:dyDescent="0.25">
      <c r="G71" s="42" t="s">
        <v>101</v>
      </c>
      <c r="I71" s="48">
        <f>I70/(SQRT(COUNT(I66:I68)))</f>
        <v>1.5329584980205976E-2</v>
      </c>
      <c r="J71" s="48">
        <f>J70/(SQRT(COUNT(J66:J68)))</f>
        <v>2.0819754149403739E-2</v>
      </c>
    </row>
    <row r="72" spans="7:12" x14ac:dyDescent="0.25">
      <c r="I72" s="20"/>
      <c r="J72" s="20"/>
      <c r="L72"/>
    </row>
    <row r="73" spans="7:12" x14ac:dyDescent="0.25">
      <c r="G73" s="43" t="s">
        <v>7</v>
      </c>
      <c r="H73" s="43" t="s">
        <v>8</v>
      </c>
      <c r="I73" s="20" t="s">
        <v>97</v>
      </c>
      <c r="J73" s="20" t="s">
        <v>98</v>
      </c>
      <c r="L73"/>
    </row>
    <row r="74" spans="7:12" x14ac:dyDescent="0.25">
      <c r="G74" s="43" t="s">
        <v>16</v>
      </c>
      <c r="H74" s="2" t="s">
        <v>14</v>
      </c>
      <c r="I74" s="45">
        <v>0.96132606770904649</v>
      </c>
      <c r="J74" s="20">
        <v>1.3056173675255283</v>
      </c>
      <c r="L74"/>
    </row>
    <row r="75" spans="7:12" x14ac:dyDescent="0.25">
      <c r="G75" s="43" t="s">
        <v>16</v>
      </c>
      <c r="H75" s="2" t="s">
        <v>14</v>
      </c>
      <c r="I75" s="45">
        <v>0.96862820267075589</v>
      </c>
      <c r="J75" s="20">
        <v>1.3155347041569414</v>
      </c>
      <c r="L75"/>
    </row>
    <row r="76" spans="7:12" x14ac:dyDescent="0.25">
      <c r="G76" s="43" t="s">
        <v>16</v>
      </c>
      <c r="H76" s="2" t="s">
        <v>14</v>
      </c>
      <c r="I76" s="45">
        <v>1.0051388774793031</v>
      </c>
      <c r="J76" s="20">
        <v>1.3651213873140069</v>
      </c>
      <c r="L76"/>
    </row>
    <row r="77" spans="7:12" x14ac:dyDescent="0.25">
      <c r="G77" s="42" t="s">
        <v>99</v>
      </c>
      <c r="I77" s="48">
        <f>AVERAGE(I74:I76)</f>
        <v>0.97836438261970182</v>
      </c>
      <c r="J77" s="48">
        <f>AVERAGE(J74:J76)</f>
        <v>1.3287578196654921</v>
      </c>
      <c r="L77"/>
    </row>
    <row r="78" spans="7:12" x14ac:dyDescent="0.25">
      <c r="G78" s="42" t="s">
        <v>100</v>
      </c>
      <c r="I78" s="48">
        <f>STDEV(I74:I77)</f>
        <v>1.9165689395199005E-2</v>
      </c>
      <c r="J78" s="48">
        <f>STDEV(J74:J77)</f>
        <v>2.6029728908324182E-2</v>
      </c>
      <c r="L78"/>
    </row>
    <row r="79" spans="7:12" x14ac:dyDescent="0.25">
      <c r="G79" s="42" t="s">
        <v>101</v>
      </c>
      <c r="I79" s="48">
        <f>I78/(SQRT(COUNT(I74:I76)))</f>
        <v>1.1065315931522901E-2</v>
      </c>
      <c r="J79" s="48">
        <f>J78/(SQRT(COUNT(J74:J76)))</f>
        <v>1.5028270992153951E-2</v>
      </c>
      <c r="L79"/>
    </row>
    <row r="80" spans="7:12" x14ac:dyDescent="0.25">
      <c r="I80" s="20"/>
      <c r="J80" s="20"/>
      <c r="L80"/>
    </row>
    <row r="81" spans="7:12" x14ac:dyDescent="0.25">
      <c r="G81" s="43" t="s">
        <v>7</v>
      </c>
      <c r="H81" s="43" t="s">
        <v>8</v>
      </c>
      <c r="I81" s="20" t="s">
        <v>97</v>
      </c>
      <c r="J81" s="20" t="s">
        <v>98</v>
      </c>
      <c r="L81"/>
    </row>
    <row r="82" spans="7:12" x14ac:dyDescent="0.25">
      <c r="G82" s="43" t="s">
        <v>106</v>
      </c>
      <c r="H82" s="2" t="s">
        <v>14</v>
      </c>
      <c r="I82" s="45">
        <v>0.75223633527520462</v>
      </c>
      <c r="J82" s="20">
        <v>1.0216438072459659</v>
      </c>
      <c r="L82"/>
    </row>
    <row r="83" spans="7:12" x14ac:dyDescent="0.25">
      <c r="G83" s="43" t="s">
        <v>106</v>
      </c>
      <c r="H83" s="2" t="s">
        <v>14</v>
      </c>
      <c r="I83" s="45">
        <v>0.73631935822748551</v>
      </c>
      <c r="J83" s="20">
        <v>1.0000262912229874</v>
      </c>
      <c r="L83"/>
    </row>
    <row r="84" spans="7:12" x14ac:dyDescent="0.25">
      <c r="G84" s="43" t="s">
        <v>106</v>
      </c>
      <c r="H84" s="2" t="s">
        <v>14</v>
      </c>
      <c r="I84" s="45">
        <v>0.73950275363702933</v>
      </c>
      <c r="J84" s="20">
        <v>1.004349794427583</v>
      </c>
      <c r="L84"/>
    </row>
    <row r="85" spans="7:12" x14ac:dyDescent="0.25">
      <c r="G85" s="42" t="s">
        <v>99</v>
      </c>
      <c r="I85" s="48">
        <f>AVERAGE(I82:I84)</f>
        <v>0.74268614904657326</v>
      </c>
      <c r="J85" s="48">
        <f>AVERAGE(J82:J84)</f>
        <v>1.0086732976321786</v>
      </c>
      <c r="L85"/>
    </row>
    <row r="86" spans="7:12" x14ac:dyDescent="0.25">
      <c r="G86" s="42" t="s">
        <v>100</v>
      </c>
      <c r="I86" s="48">
        <f>STDEV(I82:I85)</f>
        <v>6.8769200632517995E-3</v>
      </c>
      <c r="J86" s="48">
        <f>STDEV(J82:J85)</f>
        <v>9.3398343925734286E-3</v>
      </c>
      <c r="L86"/>
    </row>
    <row r="87" spans="7:12" x14ac:dyDescent="0.25">
      <c r="G87" s="42" t="s">
        <v>101</v>
      </c>
      <c r="I87" s="48">
        <f>I86/(SQRT(COUNT(I82:I84)))</f>
        <v>3.9703916497139651E-3</v>
      </c>
      <c r="J87" s="48">
        <f>J86/(SQRT(COUNT(J82:J84)))</f>
        <v>5.392355900738794E-3</v>
      </c>
      <c r="L87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1590D-6082-4837-A103-8E3153B393C3}">
  <dimension ref="A1:AD129"/>
  <sheetViews>
    <sheetView workbookViewId="0">
      <selection activeCell="N8" sqref="N8"/>
    </sheetView>
  </sheetViews>
  <sheetFormatPr baseColWidth="10" defaultRowHeight="15" x14ac:dyDescent="0.25"/>
  <cols>
    <col min="1" max="1" width="40.85546875" style="2" bestFit="1" customWidth="1"/>
    <col min="2" max="2" width="10.85546875" style="2" bestFit="1" customWidth="1"/>
    <col min="3" max="3" width="5.85546875" style="2" bestFit="1" customWidth="1"/>
    <col min="4" max="4" width="6.28515625" style="2" bestFit="1" customWidth="1"/>
    <col min="5" max="5" width="11.42578125" style="2"/>
    <col min="6" max="6" width="10.85546875" style="2" bestFit="1" customWidth="1"/>
    <col min="7" max="8" width="6.28515625" style="2" bestFit="1" customWidth="1"/>
    <col min="9" max="9" width="11.42578125" style="2"/>
    <col min="10" max="11" width="10.85546875" style="2" bestFit="1" customWidth="1"/>
    <col min="12" max="12" width="6.28515625" style="2" bestFit="1" customWidth="1"/>
    <col min="19" max="30" width="11.42578125" style="53"/>
  </cols>
  <sheetData>
    <row r="1" spans="1:24" x14ac:dyDescent="0.25">
      <c r="A1" s="1" t="s">
        <v>107</v>
      </c>
    </row>
    <row r="2" spans="1:24" x14ac:dyDescent="0.25">
      <c r="B2" s="3" t="s">
        <v>1</v>
      </c>
      <c r="C2" s="3" t="s">
        <v>2</v>
      </c>
    </row>
    <row r="3" spans="1:24" ht="18.75" x14ac:dyDescent="0.3">
      <c r="B3" s="3" t="s">
        <v>3</v>
      </c>
      <c r="C3" s="3" t="s">
        <v>4</v>
      </c>
      <c r="G3" s="54"/>
    </row>
    <row r="4" spans="1:24" ht="18.75" x14ac:dyDescent="0.3">
      <c r="E4" s="55"/>
      <c r="F4" s="55"/>
      <c r="G4" s="54"/>
    </row>
    <row r="5" spans="1:24" ht="18.75" x14ac:dyDescent="0.3">
      <c r="A5" s="2" t="s">
        <v>108</v>
      </c>
      <c r="E5" s="55"/>
      <c r="F5" s="55"/>
      <c r="G5" s="54"/>
    </row>
    <row r="7" spans="1:24" ht="18.75" x14ac:dyDescent="0.3">
      <c r="A7" s="56"/>
      <c r="B7" s="2" t="s">
        <v>109</v>
      </c>
      <c r="F7" s="2" t="s">
        <v>109</v>
      </c>
      <c r="G7" s="56"/>
      <c r="H7" s="19"/>
      <c r="I7" s="19"/>
      <c r="J7" s="2" t="s">
        <v>109</v>
      </c>
      <c r="K7" s="2" t="s">
        <v>109</v>
      </c>
      <c r="M7" s="57"/>
      <c r="N7" s="19"/>
      <c r="O7" s="19"/>
      <c r="P7" s="19"/>
      <c r="Q7" s="2"/>
    </row>
    <row r="8" spans="1:24" x14ac:dyDescent="0.25">
      <c r="A8" s="58"/>
      <c r="B8" s="55" t="s">
        <v>110</v>
      </c>
      <c r="C8" s="58"/>
      <c r="D8" s="58"/>
      <c r="E8" s="59"/>
      <c r="F8" s="55" t="s">
        <v>110</v>
      </c>
      <c r="G8" s="19"/>
      <c r="H8" s="55"/>
      <c r="I8" s="19"/>
      <c r="J8" s="55" t="s">
        <v>110</v>
      </c>
      <c r="K8" s="55" t="s">
        <v>110</v>
      </c>
      <c r="M8" s="56"/>
      <c r="N8" s="19"/>
      <c r="O8" s="19"/>
      <c r="P8" s="19"/>
      <c r="Q8" s="2"/>
    </row>
    <row r="9" spans="1:24" x14ac:dyDescent="0.25">
      <c r="A9" s="60" t="s">
        <v>7</v>
      </c>
      <c r="B9" s="6" t="s">
        <v>9</v>
      </c>
      <c r="C9" s="6" t="s">
        <v>10</v>
      </c>
      <c r="D9" s="6" t="s">
        <v>11</v>
      </c>
      <c r="F9" s="60" t="s">
        <v>10</v>
      </c>
      <c r="G9" s="60" t="s">
        <v>111</v>
      </c>
      <c r="H9" s="60" t="s">
        <v>11</v>
      </c>
      <c r="J9" s="60" t="s">
        <v>9</v>
      </c>
      <c r="K9" s="60" t="s">
        <v>10</v>
      </c>
      <c r="L9" s="55" t="s">
        <v>12</v>
      </c>
      <c r="M9" s="19"/>
      <c r="N9" s="61"/>
      <c r="O9" s="53"/>
      <c r="P9" s="53"/>
    </row>
    <row r="10" spans="1:24" ht="17.25" x14ac:dyDescent="0.25">
      <c r="A10" s="62" t="s">
        <v>112</v>
      </c>
      <c r="B10" s="63">
        <v>23</v>
      </c>
      <c r="C10" s="63">
        <v>8</v>
      </c>
      <c r="D10" s="64">
        <f t="shared" ref="D10:D19" si="0">(B10-C10)/(B10+C10)</f>
        <v>0.4838709677419355</v>
      </c>
      <c r="F10" s="63">
        <v>18</v>
      </c>
      <c r="G10" s="63">
        <v>13</v>
      </c>
      <c r="H10" s="64">
        <f t="shared" ref="H10:H19" si="1">(F10-G10)/(F10+G10)</f>
        <v>0.16129032258064516</v>
      </c>
      <c r="J10" s="64">
        <v>0.4838709677419355</v>
      </c>
      <c r="K10" s="64">
        <v>0.16129032258064516</v>
      </c>
      <c r="L10" s="64">
        <f xml:space="preserve"> (J10+K10)/2</f>
        <v>0.32258064516129031</v>
      </c>
      <c r="M10" s="19"/>
      <c r="N10" s="63"/>
      <c r="O10" s="53"/>
      <c r="P10" s="53"/>
      <c r="X10" s="65"/>
    </row>
    <row r="11" spans="1:24" ht="17.25" x14ac:dyDescent="0.25">
      <c r="A11" s="62" t="s">
        <v>112</v>
      </c>
      <c r="B11" s="63">
        <v>25</v>
      </c>
      <c r="C11" s="63">
        <v>12</v>
      </c>
      <c r="D11" s="64">
        <f t="shared" si="0"/>
        <v>0.35135135135135137</v>
      </c>
      <c r="F11" s="63">
        <v>34</v>
      </c>
      <c r="G11" s="63">
        <v>24</v>
      </c>
      <c r="H11" s="64">
        <f t="shared" si="1"/>
        <v>0.17241379310344829</v>
      </c>
      <c r="J11" s="64">
        <v>0.35135135135135137</v>
      </c>
      <c r="K11" s="64">
        <v>0.17241379310344829</v>
      </c>
      <c r="L11" s="64">
        <f t="shared" ref="L11:L19" si="2" xml:space="preserve"> (J11+K11)/2</f>
        <v>0.26188257222739986</v>
      </c>
      <c r="M11" s="19"/>
      <c r="N11" s="63"/>
      <c r="O11" s="53"/>
      <c r="P11" s="53"/>
      <c r="X11" s="65"/>
    </row>
    <row r="12" spans="1:24" ht="17.25" x14ac:dyDescent="0.25">
      <c r="A12" s="62" t="s">
        <v>112</v>
      </c>
      <c r="B12" s="63">
        <v>24</v>
      </c>
      <c r="C12" s="63">
        <v>16</v>
      </c>
      <c r="D12" s="64">
        <f t="shared" si="0"/>
        <v>0.2</v>
      </c>
      <c r="F12" s="63">
        <v>26</v>
      </c>
      <c r="G12" s="63">
        <v>21</v>
      </c>
      <c r="H12" s="64">
        <f t="shared" si="1"/>
        <v>0.10638297872340426</v>
      </c>
      <c r="J12" s="64">
        <v>0.2</v>
      </c>
      <c r="K12" s="64">
        <v>0.10638297872340426</v>
      </c>
      <c r="L12" s="64">
        <f t="shared" si="2"/>
        <v>0.15319148936170213</v>
      </c>
      <c r="M12" s="19"/>
      <c r="N12" s="63"/>
      <c r="O12" s="53"/>
      <c r="P12" s="53"/>
      <c r="X12" s="65"/>
    </row>
    <row r="13" spans="1:24" ht="17.25" x14ac:dyDescent="0.25">
      <c r="A13" s="62" t="s">
        <v>112</v>
      </c>
      <c r="B13" s="63">
        <v>19</v>
      </c>
      <c r="C13" s="63">
        <v>9</v>
      </c>
      <c r="D13" s="64">
        <f t="shared" si="0"/>
        <v>0.35714285714285715</v>
      </c>
      <c r="F13" s="63">
        <v>28</v>
      </c>
      <c r="G13" s="63">
        <v>17</v>
      </c>
      <c r="H13" s="64">
        <f t="shared" si="1"/>
        <v>0.24444444444444444</v>
      </c>
      <c r="J13" s="64">
        <v>0.35714285714285715</v>
      </c>
      <c r="K13" s="64">
        <v>0.24444444444444444</v>
      </c>
      <c r="L13" s="64">
        <f t="shared" si="2"/>
        <v>0.30079365079365078</v>
      </c>
      <c r="M13" s="19"/>
      <c r="N13" s="63"/>
      <c r="O13" s="53"/>
      <c r="P13" s="53"/>
      <c r="X13" s="65"/>
    </row>
    <row r="14" spans="1:24" ht="17.25" x14ac:dyDescent="0.25">
      <c r="A14" s="62" t="s">
        <v>112</v>
      </c>
      <c r="B14" s="63">
        <v>19</v>
      </c>
      <c r="C14" s="63">
        <v>10</v>
      </c>
      <c r="D14" s="64">
        <f t="shared" si="0"/>
        <v>0.31034482758620691</v>
      </c>
      <c r="F14" s="63">
        <v>34</v>
      </c>
      <c r="G14" s="63">
        <v>18</v>
      </c>
      <c r="H14" s="64">
        <f t="shared" si="1"/>
        <v>0.30769230769230771</v>
      </c>
      <c r="J14" s="64">
        <v>0.31034482758620691</v>
      </c>
      <c r="K14" s="64">
        <v>0.30769230769230771</v>
      </c>
      <c r="L14" s="64">
        <f t="shared" si="2"/>
        <v>0.30901856763925728</v>
      </c>
      <c r="M14" s="19"/>
      <c r="N14" s="63"/>
      <c r="O14" s="53"/>
      <c r="P14" s="53"/>
      <c r="X14" s="65"/>
    </row>
    <row r="15" spans="1:24" ht="17.25" x14ac:dyDescent="0.25">
      <c r="A15" s="62" t="s">
        <v>112</v>
      </c>
      <c r="B15" s="63">
        <v>15</v>
      </c>
      <c r="C15" s="63">
        <v>10</v>
      </c>
      <c r="D15" s="64">
        <f t="shared" si="0"/>
        <v>0.2</v>
      </c>
      <c r="F15" s="19">
        <v>18</v>
      </c>
      <c r="G15" s="19">
        <v>16</v>
      </c>
      <c r="H15" s="66">
        <f t="shared" si="1"/>
        <v>5.8823529411764705E-2</v>
      </c>
      <c r="J15" s="66">
        <v>0.2</v>
      </c>
      <c r="K15" s="66">
        <v>5.8823529411764705E-2</v>
      </c>
      <c r="L15" s="66">
        <f t="shared" si="2"/>
        <v>0.12941176470588237</v>
      </c>
      <c r="M15" s="19"/>
      <c r="N15" s="19"/>
      <c r="O15" s="53"/>
      <c r="P15" s="53"/>
      <c r="X15" s="65"/>
    </row>
    <row r="16" spans="1:24" ht="17.25" x14ac:dyDescent="0.25">
      <c r="A16" s="62" t="s">
        <v>112</v>
      </c>
      <c r="B16" s="63">
        <v>34</v>
      </c>
      <c r="C16" s="63">
        <v>12</v>
      </c>
      <c r="D16" s="64">
        <f t="shared" si="0"/>
        <v>0.47826086956521741</v>
      </c>
      <c r="F16" s="19">
        <v>13</v>
      </c>
      <c r="G16" s="19">
        <v>11</v>
      </c>
      <c r="H16" s="66">
        <f t="shared" si="1"/>
        <v>8.3333333333333329E-2</v>
      </c>
      <c r="J16" s="66">
        <v>0.47826086956521741</v>
      </c>
      <c r="K16" s="66">
        <v>8.3333333333333329E-2</v>
      </c>
      <c r="L16" s="66">
        <f t="shared" si="2"/>
        <v>0.28079710144927539</v>
      </c>
      <c r="M16" s="19"/>
      <c r="N16" s="19"/>
      <c r="O16" s="53"/>
      <c r="P16" s="53"/>
      <c r="X16" s="65"/>
    </row>
    <row r="17" spans="1:29" ht="17.25" x14ac:dyDescent="0.25">
      <c r="A17" s="62" t="s">
        <v>112</v>
      </c>
      <c r="B17" s="63">
        <v>25</v>
      </c>
      <c r="C17" s="63">
        <v>15</v>
      </c>
      <c r="D17" s="64">
        <f t="shared" si="0"/>
        <v>0.25</v>
      </c>
      <c r="F17" s="19">
        <v>18</v>
      </c>
      <c r="G17" s="19">
        <v>12</v>
      </c>
      <c r="H17" s="66">
        <f t="shared" si="1"/>
        <v>0.2</v>
      </c>
      <c r="J17" s="66">
        <v>0.25</v>
      </c>
      <c r="K17" s="66">
        <v>0.2</v>
      </c>
      <c r="L17" s="66">
        <f t="shared" si="2"/>
        <v>0.22500000000000001</v>
      </c>
      <c r="M17" s="19"/>
      <c r="N17" s="19"/>
      <c r="O17" s="53"/>
      <c r="P17" s="53"/>
      <c r="X17" s="65"/>
    </row>
    <row r="18" spans="1:29" ht="17.25" x14ac:dyDescent="0.25">
      <c r="A18" s="62" t="s">
        <v>112</v>
      </c>
      <c r="B18" s="63">
        <v>43</v>
      </c>
      <c r="C18" s="63">
        <v>18</v>
      </c>
      <c r="D18" s="64">
        <f t="shared" si="0"/>
        <v>0.4098360655737705</v>
      </c>
      <c r="F18" s="19">
        <v>38</v>
      </c>
      <c r="G18" s="19">
        <v>25</v>
      </c>
      <c r="H18" s="66">
        <f t="shared" si="1"/>
        <v>0.20634920634920634</v>
      </c>
      <c r="J18" s="66">
        <v>0.4098360655737705</v>
      </c>
      <c r="K18" s="66">
        <v>0.20634920634920634</v>
      </c>
      <c r="L18" s="66">
        <f t="shared" si="2"/>
        <v>0.30809263596148839</v>
      </c>
      <c r="M18" s="19"/>
      <c r="N18" s="19"/>
      <c r="O18" s="53"/>
      <c r="P18" s="53"/>
      <c r="X18" s="65"/>
    </row>
    <row r="19" spans="1:29" ht="17.25" x14ac:dyDescent="0.25">
      <c r="A19" s="62" t="s">
        <v>112</v>
      </c>
      <c r="B19" s="63">
        <v>22</v>
      </c>
      <c r="C19" s="63">
        <v>9</v>
      </c>
      <c r="D19" s="64">
        <f t="shared" si="0"/>
        <v>0.41935483870967744</v>
      </c>
      <c r="F19" s="19">
        <v>18</v>
      </c>
      <c r="G19" s="19">
        <v>11</v>
      </c>
      <c r="H19" s="66">
        <f t="shared" si="1"/>
        <v>0.2413793103448276</v>
      </c>
      <c r="J19" s="66">
        <v>0.41935483870967744</v>
      </c>
      <c r="K19" s="66">
        <v>0.2413793103448276</v>
      </c>
      <c r="L19" s="66">
        <f t="shared" si="2"/>
        <v>0.3303670745272525</v>
      </c>
      <c r="M19" s="19"/>
      <c r="N19" s="19"/>
      <c r="O19" s="53"/>
      <c r="P19" s="53"/>
      <c r="X19" s="65"/>
    </row>
    <row r="20" spans="1:29" x14ac:dyDescent="0.25">
      <c r="C20" s="67"/>
      <c r="D20" s="66"/>
      <c r="E20" s="19"/>
      <c r="F20" s="19"/>
      <c r="G20" s="67"/>
      <c r="H20" s="66"/>
      <c r="J20" s="66"/>
      <c r="K20" s="68" t="s">
        <v>99</v>
      </c>
      <c r="L20" s="69">
        <f>AVERAGE(L10:L19)</f>
        <v>0.26211355018271992</v>
      </c>
      <c r="M20" s="19"/>
      <c r="N20" s="19"/>
      <c r="O20" s="53"/>
      <c r="P20" s="53"/>
    </row>
    <row r="21" spans="1:29" x14ac:dyDescent="0.25">
      <c r="C21" s="19"/>
      <c r="D21" s="66"/>
      <c r="E21" s="19"/>
      <c r="F21" s="19"/>
      <c r="G21" s="19"/>
      <c r="H21" s="66"/>
      <c r="J21" s="66"/>
      <c r="K21" s="69" t="s">
        <v>100</v>
      </c>
      <c r="L21" s="69">
        <f>STDEV(L10:L19)</f>
        <v>7.0965910113132968E-2</v>
      </c>
      <c r="M21" s="19"/>
      <c r="N21" s="19"/>
      <c r="O21" s="53"/>
      <c r="P21" s="53"/>
    </row>
    <row r="22" spans="1:29" x14ac:dyDescent="0.25">
      <c r="C22" s="67"/>
      <c r="D22" s="66"/>
      <c r="E22" s="19"/>
      <c r="F22" s="19"/>
      <c r="G22" s="67"/>
      <c r="H22" s="66"/>
      <c r="J22" s="66"/>
      <c r="K22" s="68" t="s">
        <v>101</v>
      </c>
      <c r="L22" s="69">
        <f>L21/(SQRT(COUNT(L10:L19)))</f>
        <v>2.2441391218427763E-2</v>
      </c>
      <c r="M22" s="2"/>
      <c r="N22" s="2"/>
    </row>
    <row r="24" spans="1:29" x14ac:dyDescent="0.25">
      <c r="A24" s="56"/>
      <c r="B24" s="2" t="s">
        <v>109</v>
      </c>
      <c r="E24" s="58"/>
      <c r="F24" s="2" t="s">
        <v>109</v>
      </c>
      <c r="G24" s="56"/>
      <c r="H24" s="19"/>
      <c r="J24" s="2" t="s">
        <v>109</v>
      </c>
      <c r="K24" s="2" t="s">
        <v>109</v>
      </c>
    </row>
    <row r="25" spans="1:29" x14ac:dyDescent="0.25">
      <c r="A25" s="58"/>
      <c r="B25" s="55" t="s">
        <v>110</v>
      </c>
      <c r="C25" s="58"/>
      <c r="D25" s="58"/>
      <c r="E25" s="58"/>
      <c r="F25" s="55" t="s">
        <v>110</v>
      </c>
      <c r="G25" s="19"/>
      <c r="H25" s="55"/>
      <c r="I25" s="19"/>
      <c r="J25" s="55" t="s">
        <v>110</v>
      </c>
      <c r="K25" s="55" t="s">
        <v>110</v>
      </c>
      <c r="M25" s="56"/>
      <c r="N25" s="19"/>
      <c r="O25" s="19"/>
      <c r="P25" s="19"/>
      <c r="Q25" s="19"/>
      <c r="R25" s="53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</row>
    <row r="26" spans="1:29" x14ac:dyDescent="0.25">
      <c r="A26" s="60" t="s">
        <v>7</v>
      </c>
      <c r="B26" s="6" t="s">
        <v>9</v>
      </c>
      <c r="C26" s="6" t="s">
        <v>10</v>
      </c>
      <c r="D26" s="6" t="s">
        <v>11</v>
      </c>
      <c r="E26" s="4"/>
      <c r="F26" s="60" t="s">
        <v>10</v>
      </c>
      <c r="G26" s="60" t="s">
        <v>111</v>
      </c>
      <c r="H26" s="60" t="s">
        <v>11</v>
      </c>
      <c r="I26" s="19"/>
      <c r="J26" s="60" t="s">
        <v>9</v>
      </c>
      <c r="K26" s="60" t="s">
        <v>10</v>
      </c>
      <c r="L26" s="55" t="s">
        <v>12</v>
      </c>
      <c r="M26" s="19"/>
      <c r="N26" s="55"/>
      <c r="O26" s="19"/>
      <c r="P26" s="19"/>
      <c r="Q26" s="19"/>
      <c r="R26" s="53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</row>
    <row r="27" spans="1:29" x14ac:dyDescent="0.25">
      <c r="A27" s="10" t="s">
        <v>16</v>
      </c>
      <c r="B27" s="63">
        <v>34</v>
      </c>
      <c r="C27" s="63">
        <v>21</v>
      </c>
      <c r="D27" s="64">
        <f t="shared" ref="D27:D36" si="3">(B27-C27)/(B27+C27)</f>
        <v>0.23636363636363636</v>
      </c>
      <c r="E27" s="19"/>
      <c r="F27" s="63">
        <v>21</v>
      </c>
      <c r="G27" s="63">
        <v>16</v>
      </c>
      <c r="H27" s="64">
        <f t="shared" ref="H27:H36" si="4">(F27-G27)/(F27+G27)</f>
        <v>0.13513513513513514</v>
      </c>
      <c r="I27" s="19"/>
      <c r="J27" s="70">
        <v>0.23636363636363636</v>
      </c>
      <c r="K27" s="70">
        <v>0.13513513513513514</v>
      </c>
      <c r="L27" s="70">
        <f t="shared" ref="L27:L36" si="5" xml:space="preserve"> (J27+K27)/2</f>
        <v>0.18574938574938576</v>
      </c>
      <c r="M27" s="63"/>
      <c r="N27" s="64"/>
      <c r="O27" s="53"/>
      <c r="P27" s="53"/>
      <c r="Q27" s="53"/>
      <c r="R27" s="53"/>
      <c r="X27" s="19"/>
    </row>
    <row r="28" spans="1:29" x14ac:dyDescent="0.25">
      <c r="A28" s="10" t="s">
        <v>16</v>
      </c>
      <c r="B28" s="63">
        <v>31</v>
      </c>
      <c r="C28" s="63">
        <v>13</v>
      </c>
      <c r="D28" s="64">
        <f t="shared" si="3"/>
        <v>0.40909090909090912</v>
      </c>
      <c r="E28" s="19"/>
      <c r="F28" s="63">
        <v>34</v>
      </c>
      <c r="G28" s="63">
        <v>16</v>
      </c>
      <c r="H28" s="64">
        <f t="shared" si="4"/>
        <v>0.36</v>
      </c>
      <c r="I28" s="19"/>
      <c r="J28" s="70">
        <v>0.40909090909090912</v>
      </c>
      <c r="K28" s="70">
        <v>0.36</v>
      </c>
      <c r="L28" s="70">
        <f t="shared" si="5"/>
        <v>0.38454545454545452</v>
      </c>
      <c r="M28" s="63"/>
      <c r="N28" s="64"/>
      <c r="O28" s="53"/>
      <c r="P28" s="53"/>
      <c r="Q28" s="53"/>
      <c r="R28" s="53"/>
    </row>
    <row r="29" spans="1:29" x14ac:dyDescent="0.25">
      <c r="A29" s="10" t="s">
        <v>16</v>
      </c>
      <c r="B29" s="63">
        <v>27</v>
      </c>
      <c r="C29" s="63">
        <v>14</v>
      </c>
      <c r="D29" s="64">
        <f t="shared" si="3"/>
        <v>0.31707317073170732</v>
      </c>
      <c r="E29" s="19"/>
      <c r="F29" s="63">
        <v>31</v>
      </c>
      <c r="G29" s="63">
        <v>19</v>
      </c>
      <c r="H29" s="64">
        <f t="shared" si="4"/>
        <v>0.24</v>
      </c>
      <c r="I29" s="19"/>
      <c r="J29" s="70">
        <v>0.31707317073170732</v>
      </c>
      <c r="K29" s="70">
        <v>0.24</v>
      </c>
      <c r="L29" s="70">
        <f t="shared" si="5"/>
        <v>0.27853658536585368</v>
      </c>
      <c r="M29" s="63"/>
      <c r="N29" s="64"/>
      <c r="O29" s="53"/>
      <c r="P29" s="53"/>
      <c r="Q29" s="53"/>
      <c r="R29" s="53"/>
      <c r="X29" s="19"/>
    </row>
    <row r="30" spans="1:29" x14ac:dyDescent="0.25">
      <c r="A30" s="10" t="s">
        <v>16</v>
      </c>
      <c r="B30" s="63">
        <v>44</v>
      </c>
      <c r="C30" s="63">
        <v>20</v>
      </c>
      <c r="D30" s="64">
        <f t="shared" si="3"/>
        <v>0.375</v>
      </c>
      <c r="E30" s="19"/>
      <c r="F30" s="63">
        <v>30</v>
      </c>
      <c r="G30" s="63">
        <v>21</v>
      </c>
      <c r="H30" s="64">
        <f t="shared" si="4"/>
        <v>0.17647058823529413</v>
      </c>
      <c r="I30" s="19"/>
      <c r="J30" s="70">
        <v>0.375</v>
      </c>
      <c r="K30" s="70">
        <v>0.17647058823529413</v>
      </c>
      <c r="L30" s="70">
        <f t="shared" si="5"/>
        <v>0.27573529411764708</v>
      </c>
      <c r="M30" s="63"/>
      <c r="N30" s="64"/>
      <c r="O30" s="53"/>
      <c r="P30" s="53"/>
      <c r="Q30" s="53"/>
      <c r="R30" s="53"/>
      <c r="X30" s="63"/>
    </row>
    <row r="31" spans="1:29" x14ac:dyDescent="0.25">
      <c r="A31" s="10" t="s">
        <v>16</v>
      </c>
      <c r="B31" s="63">
        <v>29</v>
      </c>
      <c r="C31" s="63">
        <v>18</v>
      </c>
      <c r="D31" s="64">
        <f t="shared" si="3"/>
        <v>0.23404255319148937</v>
      </c>
      <c r="E31" s="19"/>
      <c r="F31" s="19">
        <v>55</v>
      </c>
      <c r="G31" s="19">
        <v>28</v>
      </c>
      <c r="H31" s="66">
        <f t="shared" si="4"/>
        <v>0.3253012048192771</v>
      </c>
      <c r="I31" s="19"/>
      <c r="J31" s="70">
        <v>0.23404255319148937</v>
      </c>
      <c r="K31" s="70">
        <v>0.3253012048192771</v>
      </c>
      <c r="L31" s="70">
        <f t="shared" si="5"/>
        <v>0.27967187900538326</v>
      </c>
      <c r="M31" s="63"/>
      <c r="N31" s="64"/>
      <c r="O31" s="53"/>
      <c r="P31" s="53"/>
      <c r="Q31" s="53"/>
      <c r="R31" s="53"/>
      <c r="X31" s="63"/>
    </row>
    <row r="32" spans="1:29" x14ac:dyDescent="0.25">
      <c r="A32" s="10" t="s">
        <v>16</v>
      </c>
      <c r="B32" s="63">
        <v>37</v>
      </c>
      <c r="C32" s="63">
        <v>22</v>
      </c>
      <c r="D32" s="64">
        <f t="shared" si="3"/>
        <v>0.25423728813559321</v>
      </c>
      <c r="E32" s="19"/>
      <c r="F32" s="19">
        <v>48</v>
      </c>
      <c r="G32" s="19">
        <v>21</v>
      </c>
      <c r="H32" s="66">
        <f t="shared" si="4"/>
        <v>0.39130434782608697</v>
      </c>
      <c r="I32" s="19"/>
      <c r="J32" s="20">
        <v>0.25423728813559321</v>
      </c>
      <c r="K32" s="20">
        <v>0.39130434782608697</v>
      </c>
      <c r="L32" s="20">
        <f t="shared" si="5"/>
        <v>0.32277081798084006</v>
      </c>
      <c r="M32" s="19"/>
      <c r="N32" s="66"/>
      <c r="O32" s="53"/>
      <c r="P32" s="53"/>
      <c r="Q32" s="53"/>
      <c r="R32" s="53"/>
      <c r="X32" s="63"/>
    </row>
    <row r="33" spans="1:29" x14ac:dyDescent="0.25">
      <c r="A33" s="10" t="s">
        <v>16</v>
      </c>
      <c r="B33" s="63">
        <v>32</v>
      </c>
      <c r="C33" s="63">
        <v>11</v>
      </c>
      <c r="D33" s="64">
        <f t="shared" si="3"/>
        <v>0.48837209302325579</v>
      </c>
      <c r="E33" s="19"/>
      <c r="F33" s="19">
        <v>28</v>
      </c>
      <c r="G33" s="19">
        <v>21</v>
      </c>
      <c r="H33" s="66">
        <f t="shared" si="4"/>
        <v>0.14285714285714285</v>
      </c>
      <c r="I33" s="19"/>
      <c r="J33" s="20">
        <v>0.48837209302325579</v>
      </c>
      <c r="K33" s="20">
        <v>0.14285714285714285</v>
      </c>
      <c r="L33" s="20">
        <f t="shared" si="5"/>
        <v>0.31561461794019929</v>
      </c>
      <c r="M33" s="19"/>
      <c r="N33" s="66"/>
      <c r="O33" s="53"/>
      <c r="P33" s="53"/>
      <c r="Q33" s="53"/>
      <c r="R33" s="53"/>
      <c r="X33" s="63"/>
    </row>
    <row r="34" spans="1:29" x14ac:dyDescent="0.25">
      <c r="A34" s="10" t="s">
        <v>16</v>
      </c>
      <c r="B34" s="63">
        <v>32</v>
      </c>
      <c r="C34" s="63">
        <v>13</v>
      </c>
      <c r="D34" s="64">
        <f t="shared" si="3"/>
        <v>0.42222222222222222</v>
      </c>
      <c r="E34" s="19"/>
      <c r="F34" s="19">
        <v>41</v>
      </c>
      <c r="G34" s="19">
        <v>20</v>
      </c>
      <c r="H34" s="66">
        <f t="shared" si="4"/>
        <v>0.34426229508196721</v>
      </c>
      <c r="I34" s="19"/>
      <c r="J34" s="20">
        <v>0.42222222222222222</v>
      </c>
      <c r="K34" s="20">
        <v>0.34426229508196721</v>
      </c>
      <c r="L34" s="20">
        <f t="shared" si="5"/>
        <v>0.38324225865209471</v>
      </c>
      <c r="M34" s="19"/>
      <c r="N34" s="66"/>
      <c r="O34" s="53"/>
      <c r="P34" s="53"/>
      <c r="Q34" s="53"/>
      <c r="R34" s="53"/>
      <c r="X34" s="63"/>
    </row>
    <row r="35" spans="1:29" x14ac:dyDescent="0.25">
      <c r="A35" s="10" t="s">
        <v>16</v>
      </c>
      <c r="B35" s="63">
        <v>26</v>
      </c>
      <c r="C35" s="63">
        <v>15</v>
      </c>
      <c r="D35" s="64">
        <f t="shared" si="3"/>
        <v>0.26829268292682928</v>
      </c>
      <c r="E35" s="19"/>
      <c r="F35" s="19">
        <v>19</v>
      </c>
      <c r="G35" s="19">
        <v>11</v>
      </c>
      <c r="H35" s="66">
        <f t="shared" si="4"/>
        <v>0.26666666666666666</v>
      </c>
      <c r="I35" s="19"/>
      <c r="J35" s="20">
        <v>0.26829268292682928</v>
      </c>
      <c r="K35" s="20">
        <v>0.26666666666666666</v>
      </c>
      <c r="L35" s="20">
        <f t="shared" si="5"/>
        <v>0.26747967479674795</v>
      </c>
      <c r="M35" s="19"/>
      <c r="N35" s="66"/>
      <c r="O35" s="53"/>
      <c r="P35" s="53"/>
      <c r="Q35" s="53"/>
      <c r="R35" s="53"/>
      <c r="X35" s="19"/>
    </row>
    <row r="36" spans="1:29" x14ac:dyDescent="0.25">
      <c r="A36" s="10" t="s">
        <v>16</v>
      </c>
      <c r="B36" s="63">
        <v>19</v>
      </c>
      <c r="C36" s="63">
        <v>6</v>
      </c>
      <c r="D36" s="64">
        <f t="shared" si="3"/>
        <v>0.52</v>
      </c>
      <c r="E36" s="19"/>
      <c r="F36" s="19">
        <v>54</v>
      </c>
      <c r="G36" s="19">
        <v>34</v>
      </c>
      <c r="H36" s="66">
        <f t="shared" si="4"/>
        <v>0.22727272727272727</v>
      </c>
      <c r="I36" s="19"/>
      <c r="J36" s="66">
        <v>0.52</v>
      </c>
      <c r="K36" s="66">
        <v>0.22727272727272727</v>
      </c>
      <c r="L36" s="66">
        <f t="shared" si="5"/>
        <v>0.37363636363636366</v>
      </c>
      <c r="M36" s="19"/>
      <c r="N36" s="66"/>
      <c r="O36" s="53"/>
      <c r="P36" s="53"/>
      <c r="Q36" s="53"/>
      <c r="R36" s="53"/>
      <c r="X36" s="19"/>
    </row>
    <row r="37" spans="1:29" x14ac:dyDescent="0.25">
      <c r="B37" s="19"/>
      <c r="C37" s="19"/>
      <c r="D37" s="67"/>
      <c r="E37" s="66"/>
      <c r="F37" s="19"/>
      <c r="G37" s="19"/>
      <c r="H37" s="19"/>
      <c r="I37" s="19"/>
      <c r="J37" s="66"/>
      <c r="K37" s="68" t="s">
        <v>99</v>
      </c>
      <c r="L37" s="69">
        <f>AVERAGE(L27:L36)</f>
        <v>0.30669823317899697</v>
      </c>
      <c r="M37" s="66"/>
      <c r="N37" s="66"/>
      <c r="O37" s="53"/>
      <c r="P37" s="53"/>
      <c r="Q37" s="53"/>
      <c r="R37" s="53"/>
      <c r="X37" s="19"/>
    </row>
    <row r="38" spans="1:29" x14ac:dyDescent="0.25">
      <c r="B38" s="4"/>
      <c r="E38" s="17"/>
      <c r="H38" s="4"/>
      <c r="I38" s="4"/>
      <c r="J38" s="66"/>
      <c r="K38" s="69" t="s">
        <v>100</v>
      </c>
      <c r="L38" s="69">
        <f>STDEV(L27:L36)</f>
        <v>6.2704461791959404E-2</v>
      </c>
      <c r="M38" s="66"/>
      <c r="N38" s="66"/>
      <c r="O38" s="53"/>
      <c r="P38" s="53"/>
      <c r="Q38" s="53"/>
      <c r="R38" s="53"/>
      <c r="X38" s="19"/>
    </row>
    <row r="39" spans="1:29" x14ac:dyDescent="0.25">
      <c r="B39" s="4"/>
      <c r="D39" s="71"/>
      <c r="E39" s="17"/>
      <c r="H39" s="4"/>
      <c r="I39" s="4"/>
      <c r="J39" s="66"/>
      <c r="K39" s="68" t="s">
        <v>101</v>
      </c>
      <c r="L39" s="69">
        <f>L38/(SQRT(COUNT(L27:L36)))</f>
        <v>1.9828891871759492E-2</v>
      </c>
      <c r="M39" s="66"/>
      <c r="N39" s="66"/>
      <c r="O39" s="53"/>
      <c r="P39" s="53"/>
      <c r="Q39" s="53"/>
      <c r="R39" s="53"/>
      <c r="X39" s="19"/>
    </row>
    <row r="40" spans="1:29" x14ac:dyDescent="0.25">
      <c r="X40" s="19"/>
    </row>
    <row r="41" spans="1:29" x14ac:dyDescent="0.25">
      <c r="A41" s="56"/>
      <c r="B41" s="2" t="s">
        <v>109</v>
      </c>
      <c r="F41" s="19" t="s">
        <v>109</v>
      </c>
      <c r="G41" s="56"/>
      <c r="H41" s="19"/>
      <c r="I41" s="19"/>
      <c r="J41" s="2" t="s">
        <v>109</v>
      </c>
      <c r="K41" s="2" t="s">
        <v>109</v>
      </c>
      <c r="M41" s="53"/>
      <c r="N41" s="53"/>
      <c r="O41" s="53"/>
      <c r="P41" s="53"/>
      <c r="Q41" s="53"/>
      <c r="R41" s="53"/>
      <c r="X41" s="19"/>
    </row>
    <row r="42" spans="1:29" x14ac:dyDescent="0.25">
      <c r="A42" s="58"/>
      <c r="B42" s="55" t="s">
        <v>110</v>
      </c>
      <c r="C42" s="58"/>
      <c r="D42" s="58"/>
      <c r="E42" s="19"/>
      <c r="F42" s="55" t="s">
        <v>110</v>
      </c>
      <c r="G42" s="19"/>
      <c r="H42" s="55"/>
      <c r="I42" s="19"/>
      <c r="J42" s="55" t="s">
        <v>110</v>
      </c>
      <c r="K42" s="55" t="s">
        <v>110</v>
      </c>
      <c r="M42" s="56"/>
      <c r="N42" s="19"/>
      <c r="O42" s="19"/>
      <c r="P42" s="19"/>
      <c r="Q42" s="19"/>
      <c r="R42" s="53"/>
      <c r="X42" s="19"/>
    </row>
    <row r="43" spans="1:29" x14ac:dyDescent="0.25">
      <c r="A43" s="60" t="s">
        <v>7</v>
      </c>
      <c r="B43" s="60" t="s">
        <v>9</v>
      </c>
      <c r="C43" s="60" t="s">
        <v>10</v>
      </c>
      <c r="D43" s="60" t="s">
        <v>11</v>
      </c>
      <c r="E43" s="19"/>
      <c r="F43" s="60" t="s">
        <v>10</v>
      </c>
      <c r="G43" s="60" t="s">
        <v>111</v>
      </c>
      <c r="H43" s="60" t="s">
        <v>11</v>
      </c>
      <c r="I43" s="19"/>
      <c r="J43" s="60" t="s">
        <v>9</v>
      </c>
      <c r="K43" s="60" t="s">
        <v>10</v>
      </c>
      <c r="L43" s="55" t="s">
        <v>12</v>
      </c>
      <c r="M43" s="19"/>
      <c r="N43" s="61"/>
      <c r="O43" s="19"/>
      <c r="P43" s="19"/>
      <c r="Q43" s="19"/>
      <c r="R43" s="53"/>
    </row>
    <row r="44" spans="1:29" ht="17.25" x14ac:dyDescent="0.25">
      <c r="A44" s="62" t="s">
        <v>113</v>
      </c>
      <c r="B44" s="63">
        <v>32</v>
      </c>
      <c r="C44" s="63">
        <v>10</v>
      </c>
      <c r="D44" s="64">
        <f t="shared" ref="D44:D53" si="6">(B44-C44)/(B44+C44)</f>
        <v>0.52380952380952384</v>
      </c>
      <c r="E44" s="19"/>
      <c r="F44" s="63">
        <v>20</v>
      </c>
      <c r="G44" s="63">
        <v>4</v>
      </c>
      <c r="H44" s="64">
        <f t="shared" ref="H44:H53" si="7">(F44-G44)/(F44+G44)</f>
        <v>0.66666666666666663</v>
      </c>
      <c r="I44" s="19"/>
      <c r="J44" s="64">
        <v>0.52380952380952384</v>
      </c>
      <c r="K44" s="64">
        <v>0.66666666666666663</v>
      </c>
      <c r="L44" s="64">
        <f t="shared" ref="L44:L53" si="8" xml:space="preserve"> (J44+K44)/2</f>
        <v>0.59523809523809523</v>
      </c>
      <c r="M44" s="63"/>
      <c r="N44" s="64"/>
      <c r="O44" s="53"/>
      <c r="P44" s="53"/>
      <c r="Q44" s="53"/>
      <c r="R44" s="53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</row>
    <row r="45" spans="1:29" ht="17.25" x14ac:dyDescent="0.25">
      <c r="A45" s="62" t="s">
        <v>113</v>
      </c>
      <c r="B45" s="63">
        <v>25</v>
      </c>
      <c r="C45" s="63">
        <v>12</v>
      </c>
      <c r="D45" s="64">
        <f t="shared" si="6"/>
        <v>0.35135135135135137</v>
      </c>
      <c r="E45" s="19"/>
      <c r="F45" s="63">
        <v>17</v>
      </c>
      <c r="G45" s="63">
        <v>8</v>
      </c>
      <c r="H45" s="64">
        <f t="shared" si="7"/>
        <v>0.36</v>
      </c>
      <c r="I45" s="19"/>
      <c r="J45" s="64">
        <v>0.35135135135135137</v>
      </c>
      <c r="K45" s="64">
        <v>0.36</v>
      </c>
      <c r="L45" s="64">
        <f t="shared" si="8"/>
        <v>0.35567567567567571</v>
      </c>
      <c r="M45" s="63"/>
      <c r="N45" s="64"/>
      <c r="O45" s="53"/>
      <c r="P45" s="53"/>
      <c r="Q45" s="53"/>
      <c r="R45" s="53"/>
      <c r="X45" s="19"/>
    </row>
    <row r="46" spans="1:29" ht="17.25" x14ac:dyDescent="0.25">
      <c r="A46" s="62" t="s">
        <v>113</v>
      </c>
      <c r="B46" s="63">
        <v>30</v>
      </c>
      <c r="C46" s="63">
        <v>12</v>
      </c>
      <c r="D46" s="64">
        <f t="shared" si="6"/>
        <v>0.42857142857142855</v>
      </c>
      <c r="E46" s="19"/>
      <c r="F46" s="63">
        <v>30</v>
      </c>
      <c r="G46" s="63">
        <v>13</v>
      </c>
      <c r="H46" s="64">
        <f t="shared" si="7"/>
        <v>0.39534883720930231</v>
      </c>
      <c r="I46" s="19"/>
      <c r="J46" s="64">
        <v>0.42857142857142855</v>
      </c>
      <c r="K46" s="64">
        <v>0.39534883720930231</v>
      </c>
      <c r="L46" s="64">
        <f t="shared" si="8"/>
        <v>0.41196013289036543</v>
      </c>
      <c r="M46" s="63"/>
      <c r="N46" s="64"/>
      <c r="O46" s="53"/>
      <c r="P46" s="53"/>
      <c r="Q46" s="53"/>
      <c r="R46" s="53"/>
      <c r="X46" s="19"/>
    </row>
    <row r="47" spans="1:29" ht="17.25" x14ac:dyDescent="0.25">
      <c r="A47" s="62" t="s">
        <v>113</v>
      </c>
      <c r="B47" s="63">
        <v>19</v>
      </c>
      <c r="C47" s="63">
        <v>13</v>
      </c>
      <c r="D47" s="64">
        <f t="shared" si="6"/>
        <v>0.1875</v>
      </c>
      <c r="E47" s="19"/>
      <c r="F47" s="63">
        <v>39</v>
      </c>
      <c r="G47" s="63">
        <v>14</v>
      </c>
      <c r="H47" s="64">
        <f t="shared" si="7"/>
        <v>0.47169811320754718</v>
      </c>
      <c r="I47" s="19"/>
      <c r="J47" s="64">
        <v>0.1875</v>
      </c>
      <c r="K47" s="64">
        <v>0.47169811320754718</v>
      </c>
      <c r="L47" s="64">
        <f t="shared" si="8"/>
        <v>0.32959905660377359</v>
      </c>
      <c r="M47" s="63"/>
      <c r="N47" s="64"/>
      <c r="O47" s="53"/>
      <c r="P47" s="53"/>
      <c r="Q47" s="53"/>
      <c r="R47" s="53"/>
      <c r="X47" s="64"/>
    </row>
    <row r="48" spans="1:29" ht="17.25" x14ac:dyDescent="0.25">
      <c r="A48" s="62" t="s">
        <v>113</v>
      </c>
      <c r="B48" s="63">
        <v>30</v>
      </c>
      <c r="C48" s="63">
        <v>9</v>
      </c>
      <c r="D48" s="64">
        <f t="shared" si="6"/>
        <v>0.53846153846153844</v>
      </c>
      <c r="E48" s="19"/>
      <c r="F48" s="19">
        <v>17</v>
      </c>
      <c r="G48" s="19">
        <v>11</v>
      </c>
      <c r="H48" s="66">
        <f t="shared" si="7"/>
        <v>0.21428571428571427</v>
      </c>
      <c r="I48" s="19"/>
      <c r="J48" s="64">
        <v>0.53846153846153844</v>
      </c>
      <c r="K48" s="64">
        <v>0.21428571428571427</v>
      </c>
      <c r="L48" s="64">
        <f t="shared" si="8"/>
        <v>0.37637362637362637</v>
      </c>
      <c r="M48" s="63"/>
      <c r="N48" s="64"/>
      <c r="O48" s="53"/>
      <c r="P48" s="53"/>
      <c r="Q48" s="53"/>
      <c r="R48" s="53"/>
      <c r="X48" s="64"/>
    </row>
    <row r="49" spans="1:25" ht="17.25" x14ac:dyDescent="0.25">
      <c r="A49" s="62" t="s">
        <v>113</v>
      </c>
      <c r="B49" s="63">
        <v>43</v>
      </c>
      <c r="C49" s="63">
        <v>14</v>
      </c>
      <c r="D49" s="64">
        <f t="shared" si="6"/>
        <v>0.50877192982456143</v>
      </c>
      <c r="E49" s="19"/>
      <c r="F49" s="19">
        <v>27</v>
      </c>
      <c r="G49" s="19">
        <v>6</v>
      </c>
      <c r="H49" s="66">
        <f t="shared" si="7"/>
        <v>0.63636363636363635</v>
      </c>
      <c r="I49" s="19"/>
      <c r="J49" s="66">
        <v>0.50877192982456143</v>
      </c>
      <c r="K49" s="66">
        <v>0.63636363636363635</v>
      </c>
      <c r="L49" s="66">
        <f t="shared" si="8"/>
        <v>0.57256778309409895</v>
      </c>
      <c r="M49" s="19"/>
      <c r="N49" s="66"/>
      <c r="O49" s="53"/>
      <c r="P49" s="53"/>
      <c r="Q49" s="53"/>
      <c r="R49" s="53"/>
      <c r="X49" s="64"/>
    </row>
    <row r="50" spans="1:25" ht="17.25" x14ac:dyDescent="0.25">
      <c r="A50" s="62" t="s">
        <v>113</v>
      </c>
      <c r="B50" s="63">
        <v>40</v>
      </c>
      <c r="C50" s="63">
        <v>12</v>
      </c>
      <c r="D50" s="64">
        <f t="shared" si="6"/>
        <v>0.53846153846153844</v>
      </c>
      <c r="E50" s="19"/>
      <c r="F50" s="19">
        <v>30</v>
      </c>
      <c r="G50" s="19">
        <v>22</v>
      </c>
      <c r="H50" s="66">
        <f t="shared" si="7"/>
        <v>0.15384615384615385</v>
      </c>
      <c r="I50" s="19"/>
      <c r="J50" s="66">
        <v>0.53846153846153844</v>
      </c>
      <c r="K50" s="66">
        <v>0.15384615384615385</v>
      </c>
      <c r="L50" s="66">
        <f t="shared" si="8"/>
        <v>0.34615384615384615</v>
      </c>
      <c r="M50" s="19"/>
      <c r="N50" s="66"/>
      <c r="O50" s="53"/>
      <c r="P50" s="53"/>
      <c r="Q50" s="53"/>
      <c r="R50" s="53"/>
      <c r="X50" s="64"/>
    </row>
    <row r="51" spans="1:25" ht="17.25" x14ac:dyDescent="0.25">
      <c r="A51" s="62" t="s">
        <v>113</v>
      </c>
      <c r="B51" s="63">
        <v>29</v>
      </c>
      <c r="C51" s="63">
        <v>10</v>
      </c>
      <c r="D51" s="64">
        <f t="shared" si="6"/>
        <v>0.48717948717948717</v>
      </c>
      <c r="E51" s="19"/>
      <c r="F51" s="19">
        <v>31</v>
      </c>
      <c r="G51" s="19">
        <v>18</v>
      </c>
      <c r="H51" s="66">
        <f t="shared" si="7"/>
        <v>0.26530612244897961</v>
      </c>
      <c r="I51" s="19"/>
      <c r="J51" s="66">
        <v>0.48717948717948717</v>
      </c>
      <c r="K51" s="66">
        <v>0.26530612244897961</v>
      </c>
      <c r="L51" s="66">
        <f t="shared" si="8"/>
        <v>0.37624280481423339</v>
      </c>
      <c r="M51" s="19"/>
      <c r="N51" s="66"/>
      <c r="O51" s="53"/>
      <c r="P51" s="53"/>
      <c r="Q51" s="53"/>
      <c r="R51" s="53"/>
      <c r="X51" s="64"/>
    </row>
    <row r="52" spans="1:25" ht="17.25" x14ac:dyDescent="0.25">
      <c r="A52" s="62" t="s">
        <v>113</v>
      </c>
      <c r="B52" s="63">
        <v>12</v>
      </c>
      <c r="C52" s="63">
        <v>7</v>
      </c>
      <c r="D52" s="64">
        <f t="shared" si="6"/>
        <v>0.26315789473684209</v>
      </c>
      <c r="E52" s="19"/>
      <c r="F52" s="19">
        <v>35</v>
      </c>
      <c r="G52" s="19">
        <v>12</v>
      </c>
      <c r="H52" s="66">
        <f t="shared" si="7"/>
        <v>0.48936170212765956</v>
      </c>
      <c r="I52" s="19"/>
      <c r="J52" s="66">
        <v>0.26315789473684209</v>
      </c>
      <c r="K52" s="66">
        <v>0.48936170212765956</v>
      </c>
      <c r="L52" s="66">
        <f t="shared" si="8"/>
        <v>0.37625979843225082</v>
      </c>
      <c r="M52" s="19"/>
      <c r="N52" s="66"/>
      <c r="O52" s="53"/>
      <c r="P52" s="53"/>
      <c r="Q52" s="53"/>
      <c r="R52" s="53"/>
      <c r="X52" s="66"/>
    </row>
    <row r="53" spans="1:25" ht="17.25" x14ac:dyDescent="0.25">
      <c r="A53" s="62" t="s">
        <v>113</v>
      </c>
      <c r="B53" s="63">
        <v>22</v>
      </c>
      <c r="C53" s="63">
        <v>13</v>
      </c>
      <c r="D53" s="64">
        <f t="shared" si="6"/>
        <v>0.25714285714285712</v>
      </c>
      <c r="E53" s="19"/>
      <c r="F53" s="19">
        <v>40</v>
      </c>
      <c r="G53" s="19">
        <v>25</v>
      </c>
      <c r="H53" s="66">
        <f t="shared" si="7"/>
        <v>0.23076923076923078</v>
      </c>
      <c r="I53" s="19"/>
      <c r="J53" s="66">
        <v>0.25714285714285712</v>
      </c>
      <c r="K53" s="66">
        <v>0.23076923076923078</v>
      </c>
      <c r="L53" s="66">
        <f t="shared" si="8"/>
        <v>0.24395604395604395</v>
      </c>
      <c r="M53" s="19"/>
      <c r="N53" s="66"/>
      <c r="O53" s="53"/>
      <c r="P53" s="53"/>
      <c r="Q53" s="53"/>
      <c r="R53" s="53"/>
      <c r="X53" s="66"/>
    </row>
    <row r="54" spans="1:25" x14ac:dyDescent="0.25">
      <c r="B54" s="4"/>
      <c r="D54" s="72"/>
      <c r="E54" s="73"/>
      <c r="F54" s="66"/>
      <c r="G54" s="19"/>
      <c r="H54" s="19"/>
      <c r="I54" s="19"/>
      <c r="J54" s="67"/>
      <c r="K54" s="68" t="s">
        <v>99</v>
      </c>
      <c r="L54" s="69">
        <f>AVERAGE(L44:L53)</f>
        <v>0.39840268632320097</v>
      </c>
      <c r="M54" s="66"/>
      <c r="N54" s="66"/>
      <c r="O54" s="66"/>
      <c r="P54" s="53"/>
      <c r="Q54" s="53"/>
      <c r="R54" s="53"/>
      <c r="X54" s="66"/>
    </row>
    <row r="55" spans="1:25" x14ac:dyDescent="0.25">
      <c r="B55" s="4"/>
      <c r="E55" s="17"/>
      <c r="F55" s="66"/>
      <c r="G55" s="19"/>
      <c r="H55" s="19"/>
      <c r="I55" s="19"/>
      <c r="J55" s="19"/>
      <c r="K55" s="69" t="s">
        <v>100</v>
      </c>
      <c r="L55" s="69">
        <f>STDEV(L44:L53)</f>
        <v>0.10743026386514348</v>
      </c>
      <c r="M55" s="66"/>
      <c r="N55" s="66"/>
      <c r="O55" s="66"/>
      <c r="P55" s="53"/>
      <c r="Q55" s="53"/>
      <c r="R55" s="53"/>
      <c r="X55" s="66"/>
    </row>
    <row r="56" spans="1:25" x14ac:dyDescent="0.25">
      <c r="D56" s="71"/>
      <c r="E56" s="17"/>
      <c r="F56" s="20"/>
      <c r="H56" s="4"/>
      <c r="J56" s="67"/>
      <c r="K56" s="68" t="s">
        <v>101</v>
      </c>
      <c r="L56" s="69">
        <f>L55/(SQRT(COUNT(L44:L53)))</f>
        <v>3.3972432344673752E-2</v>
      </c>
      <c r="M56" s="20"/>
      <c r="N56" s="20"/>
      <c r="O56" s="20"/>
      <c r="X56" s="66"/>
    </row>
    <row r="57" spans="1:25" x14ac:dyDescent="0.25">
      <c r="F57" s="20"/>
      <c r="L57" s="43"/>
      <c r="X57" s="66"/>
    </row>
    <row r="58" spans="1:25" x14ac:dyDescent="0.25">
      <c r="F58" s="20"/>
      <c r="X58" s="66"/>
    </row>
    <row r="59" spans="1:25" x14ac:dyDescent="0.25">
      <c r="A59" s="1" t="s">
        <v>114</v>
      </c>
      <c r="F59" s="20"/>
      <c r="X59" s="66"/>
    </row>
    <row r="60" spans="1:25" x14ac:dyDescent="0.25">
      <c r="B60" s="3" t="s">
        <v>1</v>
      </c>
      <c r="C60" s="3" t="s">
        <v>2</v>
      </c>
    </row>
    <row r="61" spans="1:25" x14ac:dyDescent="0.25">
      <c r="B61" s="3" t="s">
        <v>3</v>
      </c>
      <c r="C61" s="3" t="s">
        <v>4</v>
      </c>
    </row>
    <row r="63" spans="1:25" x14ac:dyDescent="0.25">
      <c r="A63" s="2" t="s">
        <v>108</v>
      </c>
      <c r="F63" s="56"/>
    </row>
    <row r="64" spans="1:25" x14ac:dyDescent="0.25">
      <c r="A64" s="56"/>
      <c r="B64" s="19" t="s">
        <v>109</v>
      </c>
      <c r="C64" s="19"/>
      <c r="D64" s="19"/>
      <c r="E64" s="19"/>
      <c r="F64" s="19" t="s">
        <v>109</v>
      </c>
      <c r="G64" s="56"/>
      <c r="H64" s="19"/>
      <c r="I64" s="19"/>
      <c r="J64" s="2" t="s">
        <v>109</v>
      </c>
      <c r="K64" s="2" t="s">
        <v>109</v>
      </c>
      <c r="S64" s="74"/>
      <c r="Y64" s="74"/>
    </row>
    <row r="65" spans="1:29" x14ac:dyDescent="0.25">
      <c r="A65" s="19"/>
      <c r="B65" s="55" t="s">
        <v>110</v>
      </c>
      <c r="C65" s="19"/>
      <c r="D65" s="19"/>
      <c r="E65" s="75"/>
      <c r="F65" s="55" t="s">
        <v>110</v>
      </c>
      <c r="G65" s="19"/>
      <c r="H65" s="55"/>
      <c r="I65" s="19"/>
      <c r="J65" s="55" t="s">
        <v>110</v>
      </c>
      <c r="K65" s="55" t="s">
        <v>110</v>
      </c>
      <c r="T65" s="55"/>
      <c r="Z65" s="61"/>
    </row>
    <row r="66" spans="1:29" x14ac:dyDescent="0.25">
      <c r="A66" s="60" t="s">
        <v>7</v>
      </c>
      <c r="B66" s="60" t="s">
        <v>9</v>
      </c>
      <c r="C66" s="60" t="s">
        <v>10</v>
      </c>
      <c r="D66" s="60" t="s">
        <v>11</v>
      </c>
      <c r="E66" s="19"/>
      <c r="F66" s="60" t="s">
        <v>10</v>
      </c>
      <c r="G66" s="60" t="s">
        <v>111</v>
      </c>
      <c r="H66" s="60" t="s">
        <v>11</v>
      </c>
      <c r="I66" s="19"/>
      <c r="J66" s="60" t="s">
        <v>9</v>
      </c>
      <c r="K66" s="60" t="s">
        <v>10</v>
      </c>
      <c r="L66" s="55" t="s">
        <v>12</v>
      </c>
      <c r="S66" s="19"/>
      <c r="T66" s="63"/>
      <c r="Y66" s="19"/>
      <c r="Z66" s="63"/>
      <c r="AA66" s="19"/>
      <c r="AB66" s="19"/>
      <c r="AC66" s="19"/>
    </row>
    <row r="67" spans="1:29" ht="17.25" x14ac:dyDescent="0.25">
      <c r="A67" s="62" t="s">
        <v>115</v>
      </c>
      <c r="B67" s="63">
        <v>37</v>
      </c>
      <c r="C67" s="63">
        <v>16</v>
      </c>
      <c r="D67" s="64">
        <v>0.39622641509433965</v>
      </c>
      <c r="E67" s="19"/>
      <c r="F67" s="63">
        <v>40</v>
      </c>
      <c r="G67" s="63">
        <v>25</v>
      </c>
      <c r="H67" s="64">
        <v>0.23076923076923078</v>
      </c>
      <c r="I67" s="19"/>
      <c r="J67" s="70">
        <v>0.39622641509433965</v>
      </c>
      <c r="K67" s="70">
        <v>0.23076923076923078</v>
      </c>
      <c r="L67" s="70">
        <v>0.31349782293178519</v>
      </c>
      <c r="S67" s="76"/>
      <c r="T67" s="63"/>
      <c r="X67" s="65"/>
      <c r="Y67" s="76"/>
      <c r="Z67" s="63"/>
      <c r="AA67" s="63"/>
      <c r="AB67" s="63"/>
      <c r="AC67" s="64"/>
    </row>
    <row r="68" spans="1:29" ht="17.25" x14ac:dyDescent="0.25">
      <c r="A68" s="62" t="s">
        <v>115</v>
      </c>
      <c r="B68" s="63">
        <v>26</v>
      </c>
      <c r="C68" s="63">
        <v>29</v>
      </c>
      <c r="D68" s="64">
        <v>-5.4545454545454543E-2</v>
      </c>
      <c r="E68" s="19"/>
      <c r="F68" s="63">
        <v>46</v>
      </c>
      <c r="G68" s="63">
        <v>17</v>
      </c>
      <c r="H68" s="64">
        <v>0.46031746031746029</v>
      </c>
      <c r="I68" s="19"/>
      <c r="J68" s="70">
        <v>-5.4545454545454543E-2</v>
      </c>
      <c r="K68" s="70">
        <v>0.46031746031746029</v>
      </c>
      <c r="L68" s="70">
        <v>0.20288600288600286</v>
      </c>
      <c r="S68" s="76"/>
      <c r="T68" s="63"/>
      <c r="X68" s="65"/>
      <c r="Y68" s="76"/>
      <c r="Z68" s="63"/>
      <c r="AA68" s="63"/>
      <c r="AB68" s="63"/>
      <c r="AC68" s="64"/>
    </row>
    <row r="69" spans="1:29" ht="17.25" x14ac:dyDescent="0.25">
      <c r="A69" s="62" t="s">
        <v>115</v>
      </c>
      <c r="B69" s="63">
        <v>38</v>
      </c>
      <c r="C69" s="63">
        <v>36</v>
      </c>
      <c r="D69" s="64">
        <v>2.7027027027027029E-2</v>
      </c>
      <c r="E69" s="19"/>
      <c r="F69" s="63">
        <v>46</v>
      </c>
      <c r="G69" s="63">
        <v>22</v>
      </c>
      <c r="H69" s="64">
        <v>0.35294117647058826</v>
      </c>
      <c r="I69" s="19"/>
      <c r="J69" s="70">
        <v>2.7027027027027029E-2</v>
      </c>
      <c r="K69" s="70">
        <v>0.35294117647058826</v>
      </c>
      <c r="L69" s="70">
        <v>0.18998410174880764</v>
      </c>
      <c r="S69" s="76"/>
      <c r="T69" s="63"/>
      <c r="X69" s="65"/>
      <c r="Y69" s="76"/>
      <c r="Z69" s="63"/>
      <c r="AA69" s="63"/>
      <c r="AB69" s="63"/>
      <c r="AC69" s="64"/>
    </row>
    <row r="70" spans="1:29" ht="17.25" x14ac:dyDescent="0.25">
      <c r="A70" s="62" t="s">
        <v>115</v>
      </c>
      <c r="B70" s="63">
        <v>35</v>
      </c>
      <c r="C70" s="63">
        <v>33</v>
      </c>
      <c r="D70" s="64">
        <v>2.9411764705882353E-2</v>
      </c>
      <c r="E70" s="19"/>
      <c r="F70" s="63">
        <v>33</v>
      </c>
      <c r="G70" s="63">
        <v>24</v>
      </c>
      <c r="H70" s="64">
        <v>0.15789473684210525</v>
      </c>
      <c r="I70" s="19"/>
      <c r="J70" s="70">
        <v>2.9411764705882353E-2</v>
      </c>
      <c r="K70" s="70">
        <v>0.15789473684210525</v>
      </c>
      <c r="L70" s="70">
        <v>9.3653250773993807E-2</v>
      </c>
      <c r="S70" s="76"/>
      <c r="T70" s="63"/>
      <c r="X70" s="65"/>
      <c r="Y70" s="76"/>
      <c r="Z70" s="63"/>
      <c r="AA70" s="63"/>
      <c r="AB70" s="63"/>
      <c r="AC70" s="64"/>
    </row>
    <row r="71" spans="1:29" ht="17.25" x14ac:dyDescent="0.25">
      <c r="A71" s="62" t="s">
        <v>115</v>
      </c>
      <c r="B71" s="63">
        <v>45</v>
      </c>
      <c r="C71" s="63">
        <v>20</v>
      </c>
      <c r="D71" s="64">
        <v>0.38461538461538464</v>
      </c>
      <c r="E71" s="19"/>
      <c r="F71" s="63">
        <v>34</v>
      </c>
      <c r="G71" s="63">
        <v>17</v>
      </c>
      <c r="H71" s="64">
        <v>0.33333333333333331</v>
      </c>
      <c r="I71" s="19"/>
      <c r="J71" s="70">
        <v>0.38461538461538464</v>
      </c>
      <c r="K71" s="70">
        <v>0.33333333333333331</v>
      </c>
      <c r="L71" s="70">
        <v>0.35897435897435898</v>
      </c>
      <c r="S71" s="76"/>
      <c r="T71" s="63"/>
      <c r="X71" s="65"/>
      <c r="Y71" s="76"/>
      <c r="Z71" s="63"/>
      <c r="AA71" s="63"/>
      <c r="AB71" s="63"/>
      <c r="AC71" s="64"/>
    </row>
    <row r="72" spans="1:29" ht="17.25" x14ac:dyDescent="0.25">
      <c r="A72" s="62" t="s">
        <v>115</v>
      </c>
      <c r="B72" s="63">
        <v>23</v>
      </c>
      <c r="C72" s="63">
        <v>28</v>
      </c>
      <c r="D72" s="64">
        <v>-9.8039215686274508E-2</v>
      </c>
      <c r="E72" s="19"/>
      <c r="F72" s="19">
        <v>43</v>
      </c>
      <c r="G72" s="19">
        <v>29</v>
      </c>
      <c r="H72" s="66">
        <v>0.19444444444444445</v>
      </c>
      <c r="I72" s="19"/>
      <c r="J72" s="20">
        <v>-9.8039215686274508E-2</v>
      </c>
      <c r="K72" s="20">
        <v>0.19444444444444445</v>
      </c>
      <c r="L72" s="20">
        <v>4.820261437908497E-2</v>
      </c>
      <c r="S72" s="76"/>
      <c r="T72" s="63"/>
      <c r="X72" s="65"/>
      <c r="Y72" s="76"/>
      <c r="Z72" s="63"/>
      <c r="AA72" s="63"/>
      <c r="AB72" s="63"/>
      <c r="AC72" s="64"/>
    </row>
    <row r="73" spans="1:29" ht="17.25" x14ac:dyDescent="0.25">
      <c r="A73" s="62" t="s">
        <v>115</v>
      </c>
      <c r="B73" s="63">
        <v>21</v>
      </c>
      <c r="C73" s="63">
        <v>13</v>
      </c>
      <c r="D73" s="64">
        <v>0.23529411764705882</v>
      </c>
      <c r="E73" s="19"/>
      <c r="F73" s="19">
        <v>33</v>
      </c>
      <c r="G73" s="19">
        <v>24</v>
      </c>
      <c r="H73" s="66">
        <v>0.15789473684210525</v>
      </c>
      <c r="I73" s="19"/>
      <c r="J73" s="20">
        <v>0.23529411764705882</v>
      </c>
      <c r="K73" s="20">
        <v>0.15789473684210525</v>
      </c>
      <c r="L73" s="20">
        <v>0.19659442724458204</v>
      </c>
      <c r="S73" s="76"/>
      <c r="T73" s="63"/>
      <c r="X73" s="65"/>
      <c r="Y73" s="76"/>
      <c r="Z73" s="63"/>
      <c r="AA73" s="63"/>
      <c r="AB73" s="63"/>
      <c r="AC73" s="64"/>
    </row>
    <row r="74" spans="1:29" ht="17.25" x14ac:dyDescent="0.25">
      <c r="A74" s="62" t="s">
        <v>115</v>
      </c>
      <c r="B74" s="63">
        <v>22</v>
      </c>
      <c r="C74" s="63">
        <v>21</v>
      </c>
      <c r="D74" s="64">
        <v>2.3255813953488372E-2</v>
      </c>
      <c r="E74" s="19"/>
      <c r="F74" s="19">
        <v>54</v>
      </c>
      <c r="G74" s="19">
        <v>38</v>
      </c>
      <c r="H74" s="66">
        <v>0.17391304347826086</v>
      </c>
      <c r="I74" s="19"/>
      <c r="J74" s="20">
        <v>2.3255813953488372E-2</v>
      </c>
      <c r="K74" s="20">
        <v>0.17391304347826086</v>
      </c>
      <c r="L74" s="20">
        <v>9.8584428715874611E-2</v>
      </c>
      <c r="S74" s="76"/>
      <c r="T74" s="63"/>
      <c r="X74" s="65"/>
      <c r="Y74" s="76"/>
      <c r="Z74" s="63"/>
      <c r="AA74" s="63"/>
      <c r="AB74" s="63"/>
      <c r="AC74" s="64"/>
    </row>
    <row r="75" spans="1:29" ht="17.25" x14ac:dyDescent="0.25">
      <c r="A75" s="62" t="s">
        <v>115</v>
      </c>
      <c r="B75" s="63">
        <v>18</v>
      </c>
      <c r="C75" s="63">
        <v>13</v>
      </c>
      <c r="D75" s="64">
        <v>0.16129032258064516</v>
      </c>
      <c r="E75" s="19"/>
      <c r="F75" s="19">
        <v>35</v>
      </c>
      <c r="G75" s="19">
        <v>23</v>
      </c>
      <c r="H75" s="66">
        <v>0.20689655172413793</v>
      </c>
      <c r="I75" s="19"/>
      <c r="J75" s="20">
        <v>0.16129032258064516</v>
      </c>
      <c r="K75" s="20">
        <v>0.20689655172413793</v>
      </c>
      <c r="L75" s="20">
        <v>0.18409343715239154</v>
      </c>
      <c r="S75" s="76"/>
      <c r="T75" s="63"/>
      <c r="X75" s="65"/>
      <c r="Y75" s="76"/>
      <c r="Z75" s="63"/>
      <c r="AA75" s="63"/>
      <c r="AB75" s="63"/>
      <c r="AC75" s="64"/>
    </row>
    <row r="76" spans="1:29" ht="17.25" x14ac:dyDescent="0.25">
      <c r="A76" s="62" t="s">
        <v>115</v>
      </c>
      <c r="B76" s="63">
        <v>26</v>
      </c>
      <c r="C76" s="63">
        <v>30</v>
      </c>
      <c r="D76" s="64">
        <v>-7.1428571428571425E-2</v>
      </c>
      <c r="E76" s="19"/>
      <c r="F76" s="19">
        <v>28</v>
      </c>
      <c r="G76" s="19">
        <v>23</v>
      </c>
      <c r="H76" s="66">
        <v>9.8039215686274508E-2</v>
      </c>
      <c r="I76" s="19"/>
      <c r="J76" s="20">
        <v>-7.1428571428571425E-2</v>
      </c>
      <c r="K76" s="20">
        <v>9.8039215686274508E-2</v>
      </c>
      <c r="L76" s="20">
        <v>1.3305322128851542E-2</v>
      </c>
      <c r="S76" s="76"/>
      <c r="T76" s="63"/>
      <c r="X76" s="65"/>
      <c r="Y76" s="76"/>
      <c r="Z76" s="63"/>
      <c r="AA76" s="63"/>
      <c r="AB76" s="63"/>
      <c r="AC76" s="64"/>
    </row>
    <row r="77" spans="1:29" ht="17.25" x14ac:dyDescent="0.25">
      <c r="A77" s="62" t="s">
        <v>115</v>
      </c>
      <c r="B77" s="63">
        <v>36</v>
      </c>
      <c r="C77" s="63">
        <v>24</v>
      </c>
      <c r="D77" s="64">
        <v>0.2</v>
      </c>
      <c r="E77" s="19"/>
      <c r="F77" s="19">
        <v>35</v>
      </c>
      <c r="G77" s="19">
        <v>20</v>
      </c>
      <c r="H77" s="66">
        <v>0.27272727272727271</v>
      </c>
      <c r="I77" s="19"/>
      <c r="J77" s="20">
        <v>0.2</v>
      </c>
      <c r="K77" s="20">
        <v>0.27272727272727271</v>
      </c>
      <c r="L77" s="20">
        <v>0.23636363636363636</v>
      </c>
      <c r="S77" s="76"/>
      <c r="T77" s="63"/>
      <c r="X77" s="65"/>
      <c r="Y77" s="76"/>
      <c r="Z77" s="63"/>
      <c r="AA77" s="63"/>
      <c r="AB77" s="63"/>
      <c r="AC77" s="64"/>
    </row>
    <row r="78" spans="1:29" ht="17.25" x14ac:dyDescent="0.25">
      <c r="A78" s="62" t="s">
        <v>115</v>
      </c>
      <c r="B78" s="63">
        <v>33</v>
      </c>
      <c r="C78" s="63">
        <v>26</v>
      </c>
      <c r="D78" s="64">
        <v>0.11864406779661017</v>
      </c>
      <c r="E78" s="19"/>
      <c r="F78" s="19">
        <v>44</v>
      </c>
      <c r="G78" s="19">
        <v>28</v>
      </c>
      <c r="H78" s="66">
        <v>0.22222222222222221</v>
      </c>
      <c r="I78" s="19"/>
      <c r="J78" s="20">
        <v>0.11864406779661017</v>
      </c>
      <c r="K78" s="20">
        <v>0.22222222222222221</v>
      </c>
      <c r="L78" s="20">
        <v>0.1704331450094162</v>
      </c>
      <c r="S78" s="76"/>
      <c r="T78" s="63"/>
      <c r="X78" s="65"/>
      <c r="Y78" s="76"/>
      <c r="Z78" s="63"/>
      <c r="AA78" s="63"/>
      <c r="AB78" s="63"/>
      <c r="AC78" s="64"/>
    </row>
    <row r="79" spans="1:29" ht="17.25" x14ac:dyDescent="0.25">
      <c r="A79" s="62" t="s">
        <v>115</v>
      </c>
      <c r="B79" s="63">
        <v>28</v>
      </c>
      <c r="C79" s="63">
        <v>23</v>
      </c>
      <c r="D79" s="64">
        <v>9.8039215686274508E-2</v>
      </c>
      <c r="E79" s="19"/>
      <c r="F79" s="19">
        <v>53</v>
      </c>
      <c r="G79" s="19">
        <v>50</v>
      </c>
      <c r="H79" s="66">
        <v>2.9126213592233011E-2</v>
      </c>
      <c r="I79" s="19"/>
      <c r="J79" s="20">
        <v>9.8039215686274508E-2</v>
      </c>
      <c r="K79" s="20">
        <v>2.9126213592233011E-2</v>
      </c>
      <c r="L79" s="20">
        <v>6.358271463925376E-2</v>
      </c>
      <c r="S79" s="76"/>
      <c r="T79" s="63"/>
      <c r="X79" s="65"/>
      <c r="Y79" s="76"/>
      <c r="Z79" s="63"/>
      <c r="AA79" s="63"/>
      <c r="AB79" s="63"/>
      <c r="AC79" s="64"/>
    </row>
    <row r="80" spans="1:29" ht="17.25" x14ac:dyDescent="0.25">
      <c r="A80" s="62" t="s">
        <v>115</v>
      </c>
      <c r="B80" s="63">
        <v>36</v>
      </c>
      <c r="C80" s="63">
        <v>32</v>
      </c>
      <c r="D80" s="64">
        <v>5.8823529411764705E-2</v>
      </c>
      <c r="E80" s="19"/>
      <c r="F80" s="19">
        <v>47</v>
      </c>
      <c r="G80" s="19">
        <v>25</v>
      </c>
      <c r="H80" s="66">
        <v>0.30555555555555558</v>
      </c>
      <c r="I80" s="19"/>
      <c r="J80" s="66">
        <v>5.8823529411764705E-2</v>
      </c>
      <c r="K80" s="66">
        <v>0.30555555555555558</v>
      </c>
      <c r="L80" s="66">
        <v>0.18218954248366015</v>
      </c>
      <c r="S80" s="76"/>
      <c r="T80" s="63"/>
      <c r="X80" s="65"/>
      <c r="Y80" s="76"/>
      <c r="Z80" s="63"/>
      <c r="AA80" s="63"/>
      <c r="AB80" s="63"/>
      <c r="AC80" s="64"/>
    </row>
    <row r="81" spans="1:29" x14ac:dyDescent="0.25">
      <c r="A81" s="19"/>
      <c r="B81" s="19"/>
      <c r="C81" s="19"/>
      <c r="D81" s="67"/>
      <c r="E81" s="66"/>
      <c r="F81" s="19"/>
      <c r="G81" s="19"/>
      <c r="H81" s="19"/>
      <c r="I81" s="19"/>
      <c r="J81" s="66"/>
      <c r="K81" s="68" t="s">
        <v>99</v>
      </c>
      <c r="L81" s="69">
        <f>AVERAGE(L67:L80)</f>
        <v>0.16802462895940712</v>
      </c>
      <c r="S81" s="19"/>
      <c r="T81" s="19"/>
      <c r="U81" s="19"/>
      <c r="V81" s="67"/>
      <c r="W81" s="66"/>
      <c r="Y81" s="19"/>
      <c r="Z81" s="19"/>
      <c r="AA81" s="19"/>
      <c r="AB81" s="67"/>
      <c r="AC81" s="66"/>
    </row>
    <row r="82" spans="1:29" x14ac:dyDescent="0.25">
      <c r="B82" s="4"/>
      <c r="E82" s="17"/>
      <c r="J82" s="66"/>
      <c r="K82" s="69" t="s">
        <v>100</v>
      </c>
      <c r="L82" s="69">
        <f>STDEV(L67:L80)</f>
        <v>9.7991139661150972E-2</v>
      </c>
      <c r="S82" s="19"/>
      <c r="T82" s="19"/>
      <c r="U82" s="19"/>
      <c r="V82" s="19"/>
      <c r="W82" s="66"/>
      <c r="Y82" s="19"/>
      <c r="Z82" s="19"/>
      <c r="AA82" s="19"/>
      <c r="AB82" s="19"/>
      <c r="AC82" s="66"/>
    </row>
    <row r="83" spans="1:29" x14ac:dyDescent="0.25">
      <c r="B83" s="4"/>
      <c r="D83" s="71"/>
      <c r="E83" s="17"/>
      <c r="J83" s="66"/>
      <c r="K83" s="68" t="s">
        <v>101</v>
      </c>
      <c r="L83" s="69">
        <f>L82/(SQRT(COUNT(L67:L80)))</f>
        <v>2.6189233682253035E-2</v>
      </c>
      <c r="S83" s="19"/>
      <c r="T83" s="19"/>
      <c r="U83" s="19"/>
      <c r="V83" s="67"/>
      <c r="W83" s="66"/>
      <c r="Y83" s="19"/>
      <c r="Z83" s="19"/>
      <c r="AA83" s="19"/>
      <c r="AB83" s="67"/>
      <c r="AC83" s="66"/>
    </row>
    <row r="84" spans="1:29" x14ac:dyDescent="0.25">
      <c r="B84" s="4"/>
      <c r="D84" s="67"/>
      <c r="E84" s="66"/>
      <c r="K84" s="67"/>
      <c r="L84" s="4"/>
      <c r="S84" s="19"/>
      <c r="T84" s="19"/>
      <c r="U84" s="19"/>
      <c r="V84" s="67"/>
      <c r="W84" s="66"/>
      <c r="Y84" s="19"/>
      <c r="Z84" s="19"/>
      <c r="AA84" s="19"/>
      <c r="AB84" s="67"/>
      <c r="AC84" s="77"/>
    </row>
    <row r="85" spans="1:29" x14ac:dyDescent="0.25">
      <c r="A85" s="56"/>
      <c r="B85" s="19" t="s">
        <v>109</v>
      </c>
      <c r="C85" s="19"/>
      <c r="D85" s="19"/>
      <c r="E85" s="19"/>
      <c r="F85" s="19" t="s">
        <v>109</v>
      </c>
      <c r="G85" s="56"/>
      <c r="H85" s="19"/>
      <c r="I85" s="19"/>
      <c r="J85" s="2" t="s">
        <v>109</v>
      </c>
      <c r="K85" s="2" t="s">
        <v>109</v>
      </c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</row>
    <row r="86" spans="1:29" x14ac:dyDescent="0.25">
      <c r="A86" s="19"/>
      <c r="B86" s="55" t="s">
        <v>110</v>
      </c>
      <c r="C86" s="19"/>
      <c r="D86" s="19"/>
      <c r="E86" s="75"/>
      <c r="F86" s="55" t="s">
        <v>110</v>
      </c>
      <c r="G86" s="19"/>
      <c r="H86" s="55"/>
      <c r="I86" s="19"/>
      <c r="J86" s="55" t="s">
        <v>110</v>
      </c>
      <c r="K86" s="55" t="s">
        <v>110</v>
      </c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</row>
    <row r="87" spans="1:29" x14ac:dyDescent="0.25">
      <c r="A87" s="60" t="s">
        <v>7</v>
      </c>
      <c r="B87" s="60" t="s">
        <v>9</v>
      </c>
      <c r="C87" s="60" t="s">
        <v>10</v>
      </c>
      <c r="D87" s="60" t="s">
        <v>11</v>
      </c>
      <c r="E87" s="19"/>
      <c r="F87" s="60" t="s">
        <v>10</v>
      </c>
      <c r="G87" s="60" t="s">
        <v>111</v>
      </c>
      <c r="H87" s="60" t="s">
        <v>11</v>
      </c>
      <c r="I87" s="19"/>
      <c r="J87" s="60" t="s">
        <v>9</v>
      </c>
      <c r="K87" s="60" t="s">
        <v>10</v>
      </c>
      <c r="L87" s="55" t="s">
        <v>12</v>
      </c>
      <c r="S87" s="56"/>
      <c r="T87" s="19"/>
      <c r="V87" s="19"/>
      <c r="W87" s="19"/>
      <c r="X87" s="19"/>
      <c r="Y87" s="56"/>
      <c r="Z87" s="19"/>
      <c r="AB87" s="19"/>
      <c r="AC87" s="19"/>
    </row>
    <row r="88" spans="1:29" x14ac:dyDescent="0.25">
      <c r="A88" s="10" t="s">
        <v>16</v>
      </c>
      <c r="B88" s="63">
        <v>20</v>
      </c>
      <c r="C88" s="63">
        <v>17</v>
      </c>
      <c r="D88" s="64">
        <v>8.1081081081081086E-2</v>
      </c>
      <c r="F88" s="63">
        <v>20</v>
      </c>
      <c r="G88" s="63">
        <v>15</v>
      </c>
      <c r="H88" s="64">
        <v>0.14285714285714285</v>
      </c>
      <c r="J88" s="64">
        <v>8.1081081081081086E-2</v>
      </c>
      <c r="K88" s="64">
        <v>0.14285714285714285</v>
      </c>
      <c r="L88" s="64">
        <v>0.11196911196911197</v>
      </c>
      <c r="T88" s="55"/>
      <c r="Z88" s="61"/>
    </row>
    <row r="89" spans="1:29" x14ac:dyDescent="0.25">
      <c r="A89" s="10" t="s">
        <v>16</v>
      </c>
      <c r="B89" s="63">
        <v>17</v>
      </c>
      <c r="C89" s="63">
        <v>10</v>
      </c>
      <c r="D89" s="64">
        <v>0.25925925925925924</v>
      </c>
      <c r="F89" s="63">
        <v>24</v>
      </c>
      <c r="G89" s="63">
        <v>10</v>
      </c>
      <c r="H89" s="64">
        <v>0.41176470588235292</v>
      </c>
      <c r="J89" s="64">
        <v>0.25925925925925924</v>
      </c>
      <c r="K89" s="64">
        <v>0.41176470588235292</v>
      </c>
      <c r="L89" s="64">
        <v>0.33551198257080606</v>
      </c>
      <c r="S89" s="19"/>
      <c r="T89" s="63"/>
      <c r="X89" s="19"/>
      <c r="Y89" s="19"/>
      <c r="Z89" s="63"/>
      <c r="AA89" s="19"/>
      <c r="AB89" s="19"/>
      <c r="AC89" s="19"/>
    </row>
    <row r="90" spans="1:29" x14ac:dyDescent="0.25">
      <c r="A90" s="10" t="s">
        <v>16</v>
      </c>
      <c r="B90" s="63">
        <v>24</v>
      </c>
      <c r="C90" s="63">
        <v>29</v>
      </c>
      <c r="D90" s="64">
        <v>-9.4339622641509441E-2</v>
      </c>
      <c r="F90" s="63">
        <v>19</v>
      </c>
      <c r="G90" s="63">
        <v>14</v>
      </c>
      <c r="H90" s="64">
        <v>0.15151515151515152</v>
      </c>
      <c r="J90" s="64">
        <v>-9.4339622641509441E-2</v>
      </c>
      <c r="K90" s="64">
        <v>0.15151515151515152</v>
      </c>
      <c r="L90" s="64">
        <v>2.8587764436821039E-2</v>
      </c>
      <c r="S90" s="76"/>
      <c r="T90" s="63"/>
      <c r="X90" s="63"/>
      <c r="Y90" s="76"/>
      <c r="Z90" s="63"/>
    </row>
    <row r="91" spans="1:29" x14ac:dyDescent="0.25">
      <c r="A91" s="10" t="s">
        <v>16</v>
      </c>
      <c r="B91" s="63">
        <v>32</v>
      </c>
      <c r="C91" s="63">
        <v>24</v>
      </c>
      <c r="D91" s="64">
        <v>0.14285714285714285</v>
      </c>
      <c r="F91" s="63">
        <v>26</v>
      </c>
      <c r="G91" s="63">
        <v>14</v>
      </c>
      <c r="H91" s="64">
        <v>0.3</v>
      </c>
      <c r="J91" s="64">
        <v>0.14285714285714285</v>
      </c>
      <c r="K91" s="64">
        <v>0.3</v>
      </c>
      <c r="L91" s="64">
        <v>0.22142857142857142</v>
      </c>
      <c r="S91" s="76"/>
      <c r="T91" s="63"/>
      <c r="X91" s="63"/>
      <c r="Y91" s="76"/>
      <c r="Z91" s="63"/>
    </row>
    <row r="92" spans="1:29" x14ac:dyDescent="0.25">
      <c r="A92" s="10" t="s">
        <v>16</v>
      </c>
      <c r="B92" s="63">
        <v>25</v>
      </c>
      <c r="C92" s="63">
        <v>27</v>
      </c>
      <c r="D92" s="64">
        <v>-3.8461538461538464E-2</v>
      </c>
      <c r="F92" s="63">
        <v>21</v>
      </c>
      <c r="G92" s="63">
        <v>20</v>
      </c>
      <c r="H92" s="64">
        <v>2.4390243902439025E-2</v>
      </c>
      <c r="J92" s="64">
        <v>-3.8461538461538464E-2</v>
      </c>
      <c r="K92" s="64">
        <v>2.4390243902439025E-2</v>
      </c>
      <c r="L92" s="64">
        <v>-7.0356472795497192E-3</v>
      </c>
      <c r="S92" s="76"/>
      <c r="T92" s="63"/>
      <c r="X92" s="63"/>
      <c r="Y92" s="76"/>
      <c r="Z92" s="63"/>
    </row>
    <row r="93" spans="1:29" x14ac:dyDescent="0.25">
      <c r="A93" s="10" t="s">
        <v>16</v>
      </c>
      <c r="B93" s="63">
        <v>31</v>
      </c>
      <c r="C93" s="63">
        <v>12</v>
      </c>
      <c r="D93" s="64">
        <v>0.44186046511627908</v>
      </c>
      <c r="F93" s="19">
        <v>22</v>
      </c>
      <c r="G93" s="19">
        <v>17</v>
      </c>
      <c r="H93" s="66">
        <v>0.12820512820512819</v>
      </c>
      <c r="J93" s="66">
        <v>0.44186046511627908</v>
      </c>
      <c r="K93" s="66">
        <v>0.12820512820512819</v>
      </c>
      <c r="L93" s="66">
        <v>0.28503279666070364</v>
      </c>
      <c r="S93" s="76"/>
      <c r="T93" s="63"/>
      <c r="X93" s="63"/>
      <c r="Y93" s="76"/>
      <c r="Z93" s="63"/>
    </row>
    <row r="94" spans="1:29" x14ac:dyDescent="0.25">
      <c r="A94" s="10" t="s">
        <v>16</v>
      </c>
      <c r="B94" s="63">
        <v>18</v>
      </c>
      <c r="C94" s="63">
        <v>19</v>
      </c>
      <c r="D94" s="64">
        <v>-2.7027027027027029E-2</v>
      </c>
      <c r="F94" s="19">
        <v>14</v>
      </c>
      <c r="G94" s="19">
        <v>6</v>
      </c>
      <c r="H94" s="66">
        <v>0.4</v>
      </c>
      <c r="J94" s="66">
        <v>-2.7027027027027029E-2</v>
      </c>
      <c r="K94" s="66">
        <v>0.4</v>
      </c>
      <c r="L94" s="66">
        <v>0.1864864864864865</v>
      </c>
      <c r="S94" s="76"/>
      <c r="T94" s="63"/>
      <c r="X94" s="63"/>
      <c r="Y94" s="76"/>
      <c r="Z94" s="63"/>
    </row>
    <row r="95" spans="1:29" x14ac:dyDescent="0.25">
      <c r="A95" s="10" t="s">
        <v>16</v>
      </c>
      <c r="B95" s="63">
        <v>27</v>
      </c>
      <c r="C95" s="63">
        <v>17</v>
      </c>
      <c r="D95" s="64">
        <v>0.22727272727272727</v>
      </c>
      <c r="F95" s="19">
        <v>14</v>
      </c>
      <c r="G95" s="19">
        <v>6</v>
      </c>
      <c r="H95" s="66">
        <v>0.4</v>
      </c>
      <c r="J95" s="66">
        <v>0.22727272727272727</v>
      </c>
      <c r="K95" s="66">
        <v>0.4</v>
      </c>
      <c r="L95" s="66">
        <v>0.31363636363636366</v>
      </c>
      <c r="S95" s="76"/>
      <c r="T95" s="19"/>
      <c r="X95" s="19"/>
      <c r="Y95" s="76"/>
      <c r="Z95" s="19"/>
    </row>
    <row r="96" spans="1:29" x14ac:dyDescent="0.25">
      <c r="A96" s="10" t="s">
        <v>16</v>
      </c>
      <c r="B96" s="63">
        <v>23</v>
      </c>
      <c r="C96" s="63">
        <v>23</v>
      </c>
      <c r="D96" s="64">
        <v>0</v>
      </c>
      <c r="F96" s="19">
        <v>19</v>
      </c>
      <c r="G96" s="19">
        <v>17</v>
      </c>
      <c r="H96" s="66">
        <v>5.5555555555555552E-2</v>
      </c>
      <c r="J96" s="66">
        <v>0</v>
      </c>
      <c r="K96" s="66">
        <v>5.5555555555555552E-2</v>
      </c>
      <c r="L96" s="66">
        <v>2.7777777777777776E-2</v>
      </c>
      <c r="S96" s="76"/>
      <c r="T96" s="19"/>
      <c r="X96" s="19"/>
      <c r="Y96" s="76"/>
      <c r="Z96" s="19"/>
    </row>
    <row r="97" spans="1:29" x14ac:dyDescent="0.25">
      <c r="A97" s="10" t="s">
        <v>16</v>
      </c>
      <c r="B97" s="63">
        <v>33</v>
      </c>
      <c r="C97" s="63">
        <v>10</v>
      </c>
      <c r="D97" s="64">
        <v>0.53488372093023251</v>
      </c>
      <c r="F97" s="19">
        <v>29</v>
      </c>
      <c r="G97" s="19">
        <v>17</v>
      </c>
      <c r="H97" s="66">
        <v>0.2608695652173913</v>
      </c>
      <c r="J97" s="66">
        <v>0.53488372093023251</v>
      </c>
      <c r="K97" s="66">
        <v>0.2608695652173913</v>
      </c>
      <c r="L97" s="66">
        <v>0.39787664307381188</v>
      </c>
      <c r="S97" s="76"/>
      <c r="T97" s="19"/>
      <c r="X97" s="19"/>
      <c r="Y97" s="76"/>
      <c r="Z97" s="19"/>
    </row>
    <row r="98" spans="1:29" x14ac:dyDescent="0.25">
      <c r="A98" s="10" t="s">
        <v>16</v>
      </c>
      <c r="B98" s="63">
        <v>29</v>
      </c>
      <c r="C98" s="63">
        <v>23</v>
      </c>
      <c r="D98" s="64">
        <v>0.11538461538461539</v>
      </c>
      <c r="F98" s="19">
        <v>19</v>
      </c>
      <c r="G98" s="19">
        <v>25</v>
      </c>
      <c r="H98" s="66">
        <v>-0.13636363636363635</v>
      </c>
      <c r="J98" s="66">
        <v>0.11538461538461539</v>
      </c>
      <c r="K98" s="66">
        <v>-0.13636363636363635</v>
      </c>
      <c r="L98" s="66">
        <v>-1.0489510489510481E-2</v>
      </c>
      <c r="S98" s="76"/>
      <c r="T98" s="19"/>
      <c r="X98" s="19"/>
      <c r="Y98" s="76"/>
      <c r="Z98" s="19"/>
    </row>
    <row r="99" spans="1:29" x14ac:dyDescent="0.25">
      <c r="A99" s="10" t="s">
        <v>16</v>
      </c>
      <c r="B99" s="63">
        <v>24</v>
      </c>
      <c r="C99" s="63">
        <v>13</v>
      </c>
      <c r="D99" s="64">
        <v>0.29729729729729731</v>
      </c>
      <c r="F99" s="19">
        <v>35</v>
      </c>
      <c r="G99" s="19">
        <v>20</v>
      </c>
      <c r="H99" s="66">
        <v>0.27272727272727271</v>
      </c>
      <c r="J99" s="66">
        <v>0.29729729729729731</v>
      </c>
      <c r="K99" s="66">
        <v>0.27272727272727271</v>
      </c>
      <c r="L99" s="66">
        <v>0.28501228501228504</v>
      </c>
      <c r="S99" s="76"/>
      <c r="T99" s="19"/>
      <c r="X99" s="19"/>
      <c r="Y99" s="76"/>
      <c r="Z99" s="19"/>
    </row>
    <row r="100" spans="1:29" x14ac:dyDescent="0.25">
      <c r="A100" s="10" t="s">
        <v>16</v>
      </c>
      <c r="B100" s="63">
        <v>40</v>
      </c>
      <c r="C100" s="63">
        <v>21</v>
      </c>
      <c r="D100" s="64">
        <v>0.31147540983606559</v>
      </c>
      <c r="F100" s="19">
        <v>22</v>
      </c>
      <c r="G100" s="19">
        <v>24</v>
      </c>
      <c r="H100" s="66">
        <v>-4.3478260869565216E-2</v>
      </c>
      <c r="J100" s="66">
        <v>0.31147540983606559</v>
      </c>
      <c r="K100" s="66">
        <v>-4.3478260869565216E-2</v>
      </c>
      <c r="L100" s="66">
        <v>0.1339985744832502</v>
      </c>
      <c r="S100" s="76"/>
      <c r="T100" s="19"/>
      <c r="X100" s="19"/>
      <c r="Y100" s="76"/>
      <c r="Z100" s="19"/>
    </row>
    <row r="101" spans="1:29" x14ac:dyDescent="0.25">
      <c r="A101" s="10" t="s">
        <v>16</v>
      </c>
      <c r="B101" s="63">
        <v>13</v>
      </c>
      <c r="C101" s="63">
        <v>16</v>
      </c>
      <c r="D101" s="64">
        <v>-0.10344827586206896</v>
      </c>
      <c r="F101" s="19">
        <v>27</v>
      </c>
      <c r="G101" s="19">
        <v>12</v>
      </c>
      <c r="H101" s="66">
        <v>0.38461538461538464</v>
      </c>
      <c r="J101" s="66">
        <v>-0.10344827586206896</v>
      </c>
      <c r="K101" s="66">
        <v>0.38461538461538464</v>
      </c>
      <c r="L101" s="66">
        <v>0.14058355437665784</v>
      </c>
      <c r="S101" s="76"/>
      <c r="T101" s="19"/>
      <c r="X101" s="19"/>
      <c r="Y101" s="76"/>
      <c r="Z101" s="19"/>
    </row>
    <row r="102" spans="1:29" x14ac:dyDescent="0.25">
      <c r="A102" s="10"/>
      <c r="J102" s="66"/>
      <c r="K102" s="68" t="s">
        <v>99</v>
      </c>
      <c r="L102" s="69">
        <f>AVERAGE(L88:L101)</f>
        <v>0.17502691101025622</v>
      </c>
      <c r="S102" s="76"/>
      <c r="T102" s="19"/>
      <c r="X102" s="19"/>
      <c r="Y102" s="76"/>
      <c r="Z102" s="19"/>
    </row>
    <row r="103" spans="1:29" x14ac:dyDescent="0.25">
      <c r="J103" s="66"/>
      <c r="K103" s="69" t="s">
        <v>100</v>
      </c>
      <c r="L103" s="69">
        <f>STDEV(L88:L101)</f>
        <v>0.13549009582365337</v>
      </c>
      <c r="S103" s="76"/>
      <c r="T103" s="19"/>
      <c r="X103" s="19"/>
      <c r="Y103" s="76"/>
      <c r="Z103" s="19"/>
    </row>
    <row r="104" spans="1:29" x14ac:dyDescent="0.25">
      <c r="B104" s="19"/>
      <c r="C104" s="19"/>
      <c r="D104" s="67"/>
      <c r="E104" s="66"/>
      <c r="J104" s="66"/>
      <c r="K104" s="68" t="s">
        <v>101</v>
      </c>
      <c r="L104" s="69">
        <f>L103/(SQRT(COUNT(L88:L101)))</f>
        <v>3.6211251276662984E-2</v>
      </c>
      <c r="S104" s="19"/>
      <c r="T104" s="19"/>
      <c r="U104" s="19"/>
      <c r="V104" s="67"/>
      <c r="W104" s="66"/>
      <c r="X104" s="19"/>
      <c r="Y104" s="19"/>
      <c r="Z104" s="19"/>
      <c r="AA104" s="19"/>
      <c r="AB104" s="67"/>
      <c r="AC104" s="66"/>
    </row>
    <row r="105" spans="1:29" x14ac:dyDescent="0.25">
      <c r="B105" s="19"/>
      <c r="C105" s="19"/>
      <c r="D105" s="19"/>
      <c r="E105" s="66"/>
      <c r="J105" s="19"/>
      <c r="K105" s="67"/>
      <c r="L105" s="19"/>
      <c r="S105" s="19"/>
      <c r="T105" s="19"/>
      <c r="U105" s="19"/>
      <c r="V105" s="19"/>
      <c r="W105" s="66"/>
      <c r="X105" s="19"/>
      <c r="Y105" s="19"/>
      <c r="Z105" s="19"/>
      <c r="AA105" s="19"/>
      <c r="AB105" s="19"/>
      <c r="AC105" s="66"/>
    </row>
    <row r="106" spans="1:29" x14ac:dyDescent="0.25">
      <c r="A106" s="56"/>
      <c r="B106" s="19" t="s">
        <v>109</v>
      </c>
      <c r="C106" s="19"/>
      <c r="D106" s="19"/>
      <c r="E106" s="19"/>
      <c r="F106" s="19" t="s">
        <v>109</v>
      </c>
      <c r="G106" s="56"/>
      <c r="H106" s="19"/>
      <c r="I106" s="19"/>
      <c r="J106" s="2" t="s">
        <v>109</v>
      </c>
      <c r="K106" s="2" t="s">
        <v>109</v>
      </c>
      <c r="S106" s="19"/>
      <c r="T106" s="19"/>
      <c r="U106" s="19"/>
      <c r="V106" s="67"/>
      <c r="W106" s="66"/>
      <c r="X106" s="19"/>
      <c r="Y106" s="19"/>
      <c r="Z106" s="19"/>
      <c r="AA106" s="19"/>
      <c r="AB106" s="67"/>
      <c r="AC106" s="66"/>
    </row>
    <row r="107" spans="1:29" x14ac:dyDescent="0.25">
      <c r="A107" s="19"/>
      <c r="B107" s="55" t="s">
        <v>110</v>
      </c>
      <c r="C107" s="19"/>
      <c r="D107" s="19"/>
      <c r="E107" s="75"/>
      <c r="F107" s="55" t="s">
        <v>110</v>
      </c>
      <c r="G107" s="19"/>
      <c r="H107" s="55"/>
      <c r="I107" s="19"/>
      <c r="J107" s="55" t="s">
        <v>110</v>
      </c>
      <c r="K107" s="55" t="s">
        <v>110</v>
      </c>
      <c r="S107" s="19"/>
      <c r="T107" s="19"/>
      <c r="U107" s="19"/>
      <c r="V107" s="67"/>
      <c r="W107" s="66"/>
      <c r="X107" s="19"/>
      <c r="Y107" s="19"/>
      <c r="Z107" s="19"/>
      <c r="AA107" s="19"/>
      <c r="AB107" s="67"/>
      <c r="AC107" s="19"/>
    </row>
    <row r="108" spans="1:29" x14ac:dyDescent="0.25">
      <c r="A108" s="60" t="s">
        <v>7</v>
      </c>
      <c r="B108" s="60" t="s">
        <v>9</v>
      </c>
      <c r="C108" s="60" t="s">
        <v>10</v>
      </c>
      <c r="D108" s="60" t="s">
        <v>11</v>
      </c>
      <c r="E108" s="19"/>
      <c r="F108" s="60" t="s">
        <v>10</v>
      </c>
      <c r="G108" s="60" t="s">
        <v>111</v>
      </c>
      <c r="H108" s="60" t="s">
        <v>11</v>
      </c>
      <c r="I108" s="19"/>
      <c r="J108" s="60" t="s">
        <v>9</v>
      </c>
      <c r="K108" s="60" t="s">
        <v>10</v>
      </c>
      <c r="L108" s="55" t="s">
        <v>12</v>
      </c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</row>
    <row r="109" spans="1:29" ht="17.25" x14ac:dyDescent="0.25">
      <c r="A109" s="62" t="s">
        <v>116</v>
      </c>
      <c r="B109" s="63">
        <v>14</v>
      </c>
      <c r="C109" s="63">
        <v>10</v>
      </c>
      <c r="D109" s="64">
        <v>0.16666666666666666</v>
      </c>
      <c r="E109" s="19"/>
      <c r="F109" s="63">
        <v>16</v>
      </c>
      <c r="G109" s="63">
        <v>11</v>
      </c>
      <c r="H109" s="64">
        <v>0.18518518518518517</v>
      </c>
      <c r="J109" s="70">
        <v>0.16666666666666666</v>
      </c>
      <c r="K109" s="70">
        <v>0.18518518518518517</v>
      </c>
      <c r="L109" s="70">
        <v>0.17592592592592593</v>
      </c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</row>
    <row r="110" spans="1:29" ht="17.25" x14ac:dyDescent="0.25">
      <c r="A110" s="62" t="s">
        <v>116</v>
      </c>
      <c r="B110" s="63">
        <v>28</v>
      </c>
      <c r="C110" s="63">
        <v>28</v>
      </c>
      <c r="D110" s="64">
        <v>0</v>
      </c>
      <c r="E110" s="19"/>
      <c r="F110" s="63">
        <v>18</v>
      </c>
      <c r="G110" s="63">
        <v>11</v>
      </c>
      <c r="H110" s="64">
        <v>0.2413793103448276</v>
      </c>
      <c r="J110" s="70">
        <v>0</v>
      </c>
      <c r="K110" s="70">
        <v>0.2413793103448276</v>
      </c>
      <c r="L110" s="70">
        <v>0.1206896551724138</v>
      </c>
      <c r="S110" s="56"/>
      <c r="T110" s="19"/>
      <c r="U110" s="19"/>
      <c r="V110" s="19"/>
      <c r="W110" s="19"/>
      <c r="X110" s="19"/>
      <c r="Y110" s="56"/>
      <c r="Z110" s="19"/>
      <c r="AA110" s="19"/>
      <c r="AB110" s="19"/>
      <c r="AC110" s="19"/>
    </row>
    <row r="111" spans="1:29" ht="17.25" x14ac:dyDescent="0.25">
      <c r="A111" s="62" t="s">
        <v>116</v>
      </c>
      <c r="B111" s="63">
        <v>21</v>
      </c>
      <c r="C111" s="63">
        <v>21</v>
      </c>
      <c r="D111" s="64">
        <v>0</v>
      </c>
      <c r="E111" s="19"/>
      <c r="F111" s="63">
        <v>41</v>
      </c>
      <c r="G111" s="63">
        <v>14</v>
      </c>
      <c r="H111" s="64">
        <v>0.49090909090909091</v>
      </c>
      <c r="J111" s="70">
        <v>0</v>
      </c>
      <c r="K111" s="70">
        <v>0.49090909090909091</v>
      </c>
      <c r="L111" s="70">
        <v>0.24545454545454545</v>
      </c>
      <c r="S111" s="19"/>
      <c r="T111" s="55"/>
      <c r="U111" s="19"/>
      <c r="V111" s="19"/>
      <c r="W111" s="19"/>
      <c r="X111" s="19"/>
      <c r="Y111" s="19"/>
      <c r="Z111" s="61"/>
      <c r="AA111" s="19"/>
      <c r="AB111" s="19"/>
      <c r="AC111" s="19"/>
    </row>
    <row r="112" spans="1:29" ht="17.25" x14ac:dyDescent="0.25">
      <c r="A112" s="62" t="s">
        <v>116</v>
      </c>
      <c r="B112" s="63">
        <v>38</v>
      </c>
      <c r="C112" s="63">
        <v>31</v>
      </c>
      <c r="D112" s="64">
        <v>0.10144927536231885</v>
      </c>
      <c r="E112" s="19"/>
      <c r="F112" s="63">
        <v>17</v>
      </c>
      <c r="G112" s="63">
        <v>5</v>
      </c>
      <c r="H112" s="64">
        <v>0.54545454545454541</v>
      </c>
      <c r="J112" s="70">
        <v>0.10144927536231885</v>
      </c>
      <c r="K112" s="70">
        <v>0.54545454545454541</v>
      </c>
      <c r="L112" s="70">
        <v>0.32345191040843213</v>
      </c>
      <c r="S112" s="63"/>
      <c r="T112" s="64"/>
      <c r="X112" s="64"/>
      <c r="Y112" s="63"/>
      <c r="Z112" s="64"/>
    </row>
    <row r="113" spans="1:26" ht="17.25" x14ac:dyDescent="0.25">
      <c r="A113" s="62" t="s">
        <v>116</v>
      </c>
      <c r="B113" s="63">
        <v>18</v>
      </c>
      <c r="C113" s="63">
        <v>9</v>
      </c>
      <c r="D113" s="64">
        <v>0.33333333333333331</v>
      </c>
      <c r="E113" s="19"/>
      <c r="F113" s="63">
        <v>36</v>
      </c>
      <c r="G113" s="63">
        <v>7</v>
      </c>
      <c r="H113" s="64">
        <v>0.67441860465116277</v>
      </c>
      <c r="J113" s="70">
        <v>0.33333333333333331</v>
      </c>
      <c r="K113" s="70">
        <v>0.67441860465116277</v>
      </c>
      <c r="L113" s="70">
        <v>0.50387596899224807</v>
      </c>
      <c r="S113" s="63"/>
      <c r="T113" s="64"/>
      <c r="X113" s="64"/>
      <c r="Y113" s="63"/>
      <c r="Z113" s="64"/>
    </row>
    <row r="114" spans="1:26" ht="17.25" x14ac:dyDescent="0.25">
      <c r="A114" s="62" t="s">
        <v>116</v>
      </c>
      <c r="B114" s="63">
        <v>24</v>
      </c>
      <c r="C114" s="63">
        <v>15</v>
      </c>
      <c r="D114" s="64">
        <v>0.23076923076923078</v>
      </c>
      <c r="E114" s="19"/>
      <c r="F114" s="19">
        <v>31</v>
      </c>
      <c r="G114" s="19">
        <v>25</v>
      </c>
      <c r="H114" s="66">
        <v>0.10714285714285714</v>
      </c>
      <c r="J114" s="20">
        <v>0.23076923076923078</v>
      </c>
      <c r="K114" s="20">
        <v>0.10714285714285714</v>
      </c>
      <c r="L114" s="20">
        <v>0.16895604395604397</v>
      </c>
      <c r="S114" s="63"/>
      <c r="T114" s="64"/>
      <c r="X114" s="64"/>
      <c r="Y114" s="63"/>
      <c r="Z114" s="64"/>
    </row>
    <row r="115" spans="1:26" ht="17.25" x14ac:dyDescent="0.25">
      <c r="A115" s="62" t="s">
        <v>116</v>
      </c>
      <c r="B115" s="63">
        <v>7</v>
      </c>
      <c r="C115" s="63">
        <v>10</v>
      </c>
      <c r="D115" s="64">
        <v>-0.17647058823529413</v>
      </c>
      <c r="E115" s="19"/>
      <c r="F115" s="19">
        <v>41</v>
      </c>
      <c r="G115" s="19">
        <v>15</v>
      </c>
      <c r="H115" s="66">
        <v>0.4642857142857143</v>
      </c>
      <c r="J115" s="20">
        <v>-0.17647058823529413</v>
      </c>
      <c r="K115" s="20">
        <v>0.4642857142857143</v>
      </c>
      <c r="L115" s="20">
        <v>0.14390756302521007</v>
      </c>
      <c r="S115" s="63"/>
      <c r="T115" s="64"/>
      <c r="X115" s="64"/>
      <c r="Y115" s="63"/>
      <c r="Z115" s="64"/>
    </row>
    <row r="116" spans="1:26" ht="17.25" x14ac:dyDescent="0.25">
      <c r="A116" s="62" t="s">
        <v>116</v>
      </c>
      <c r="B116" s="63">
        <v>13</v>
      </c>
      <c r="C116" s="63">
        <v>17</v>
      </c>
      <c r="D116" s="64">
        <v>-0.13333333333333333</v>
      </c>
      <c r="E116" s="19"/>
      <c r="F116" s="19">
        <v>22</v>
      </c>
      <c r="G116" s="19">
        <v>6</v>
      </c>
      <c r="H116" s="66">
        <v>0.5714285714285714</v>
      </c>
      <c r="J116" s="20">
        <v>-0.13333333333333333</v>
      </c>
      <c r="K116" s="20">
        <v>0.5714285714285714</v>
      </c>
      <c r="L116" s="20">
        <v>0.21904761904761905</v>
      </c>
      <c r="S116" s="63"/>
      <c r="T116" s="64"/>
      <c r="X116" s="64"/>
      <c r="Y116" s="63"/>
      <c r="Z116" s="64"/>
    </row>
    <row r="117" spans="1:26" ht="17.25" x14ac:dyDescent="0.25">
      <c r="A117" s="62" t="s">
        <v>116</v>
      </c>
      <c r="B117" s="63">
        <v>27</v>
      </c>
      <c r="C117" s="63">
        <v>19</v>
      </c>
      <c r="D117" s="64">
        <v>0.17391304347826086</v>
      </c>
      <c r="E117" s="19"/>
      <c r="F117" s="19">
        <v>25</v>
      </c>
      <c r="G117" s="19">
        <v>13</v>
      </c>
      <c r="H117" s="66">
        <v>0.31578947368421051</v>
      </c>
      <c r="J117" s="20">
        <v>0.17391304347826086</v>
      </c>
      <c r="K117" s="20">
        <v>0.31578947368421051</v>
      </c>
      <c r="L117" s="20">
        <v>0.24485125858123569</v>
      </c>
      <c r="S117" s="19"/>
      <c r="T117" s="66"/>
      <c r="X117" s="66"/>
      <c r="Y117" s="19"/>
      <c r="Z117" s="66"/>
    </row>
    <row r="118" spans="1:26" ht="17.25" x14ac:dyDescent="0.25">
      <c r="A118" s="62" t="s">
        <v>116</v>
      </c>
      <c r="B118" s="63">
        <v>45</v>
      </c>
      <c r="C118" s="63">
        <v>41</v>
      </c>
      <c r="D118" s="64">
        <v>4.6511627906976744E-2</v>
      </c>
      <c r="E118" s="19"/>
      <c r="F118" s="19">
        <v>20</v>
      </c>
      <c r="G118" s="19">
        <v>11</v>
      </c>
      <c r="H118" s="66">
        <v>0.29032258064516131</v>
      </c>
      <c r="J118" s="20">
        <v>4.6511627906976744E-2</v>
      </c>
      <c r="K118" s="20">
        <v>0.29032258064516131</v>
      </c>
      <c r="L118" s="20">
        <v>0.16841710427606904</v>
      </c>
      <c r="S118" s="19"/>
      <c r="T118" s="66"/>
      <c r="X118" s="66"/>
      <c r="Y118" s="19"/>
      <c r="Z118" s="66"/>
    </row>
    <row r="119" spans="1:26" ht="17.25" x14ac:dyDescent="0.25">
      <c r="A119" s="62" t="s">
        <v>116</v>
      </c>
      <c r="B119" s="63">
        <v>19</v>
      </c>
      <c r="C119" s="63">
        <v>20</v>
      </c>
      <c r="D119" s="64">
        <v>-2.564102564102564E-2</v>
      </c>
      <c r="E119" s="19"/>
      <c r="F119" s="19">
        <v>28</v>
      </c>
      <c r="G119" s="19">
        <v>18</v>
      </c>
      <c r="H119" s="66">
        <v>0.21739130434782608</v>
      </c>
      <c r="J119" s="20">
        <v>-2.564102564102564E-2</v>
      </c>
      <c r="K119" s="20">
        <v>0.21739130434782608</v>
      </c>
      <c r="L119" s="20">
        <v>9.5875139353400224E-2</v>
      </c>
      <c r="S119" s="19"/>
      <c r="T119" s="66"/>
      <c r="X119" s="66"/>
      <c r="Y119" s="19"/>
      <c r="Z119" s="66"/>
    </row>
    <row r="120" spans="1:26" ht="17.25" x14ac:dyDescent="0.25">
      <c r="A120" s="62" t="s">
        <v>116</v>
      </c>
      <c r="B120" s="63">
        <v>36</v>
      </c>
      <c r="C120" s="63">
        <v>19</v>
      </c>
      <c r="D120" s="64">
        <v>0.30909090909090908</v>
      </c>
      <c r="E120" s="19"/>
      <c r="F120" s="19">
        <v>17</v>
      </c>
      <c r="G120" s="19">
        <v>9</v>
      </c>
      <c r="H120" s="66">
        <v>0.30769230769230771</v>
      </c>
      <c r="J120" s="20">
        <v>0.30909090909090908</v>
      </c>
      <c r="K120" s="20">
        <v>0.30769230769230771</v>
      </c>
      <c r="L120" s="20">
        <v>0.3083916083916084</v>
      </c>
      <c r="S120" s="19"/>
      <c r="T120" s="66"/>
      <c r="X120" s="66"/>
      <c r="Y120" s="19"/>
      <c r="Z120" s="66"/>
    </row>
    <row r="121" spans="1:26" ht="17.25" x14ac:dyDescent="0.25">
      <c r="A121" s="62" t="s">
        <v>116</v>
      </c>
      <c r="B121" s="63">
        <v>22</v>
      </c>
      <c r="C121" s="63">
        <v>17</v>
      </c>
      <c r="D121" s="64">
        <v>0.12820512820512819</v>
      </c>
      <c r="E121" s="19"/>
      <c r="F121" s="19">
        <v>26</v>
      </c>
      <c r="G121" s="19">
        <v>16</v>
      </c>
      <c r="H121" s="66">
        <v>0.23809523809523808</v>
      </c>
      <c r="J121" s="20">
        <v>0.12820512820512819</v>
      </c>
      <c r="K121" s="20">
        <v>0.23809523809523808</v>
      </c>
      <c r="L121" s="20">
        <v>0.18315018315018314</v>
      </c>
      <c r="S121" s="19"/>
      <c r="T121" s="66"/>
      <c r="X121" s="66"/>
      <c r="Y121" s="19"/>
      <c r="Z121" s="66"/>
    </row>
    <row r="122" spans="1:26" ht="17.25" x14ac:dyDescent="0.25">
      <c r="A122" s="62" t="s">
        <v>116</v>
      </c>
      <c r="B122" s="63">
        <v>41</v>
      </c>
      <c r="C122" s="63">
        <v>27</v>
      </c>
      <c r="D122" s="64">
        <v>0.20588235294117646</v>
      </c>
      <c r="E122" s="19"/>
      <c r="F122" s="19">
        <v>35</v>
      </c>
      <c r="G122" s="19">
        <v>20</v>
      </c>
      <c r="H122" s="66">
        <v>0.27272727272727271</v>
      </c>
      <c r="J122" s="66">
        <v>0.20588235294117646</v>
      </c>
      <c r="K122" s="66">
        <v>0.27272727272727271</v>
      </c>
      <c r="L122" s="66">
        <v>0.23930481283422458</v>
      </c>
      <c r="S122" s="19"/>
      <c r="T122" s="66"/>
      <c r="X122" s="66"/>
      <c r="Y122" s="19"/>
      <c r="Z122" s="66"/>
    </row>
    <row r="123" spans="1:26" x14ac:dyDescent="0.25">
      <c r="A123" s="19"/>
      <c r="B123" s="19"/>
      <c r="C123" s="19"/>
      <c r="D123" s="19"/>
      <c r="E123" s="19"/>
      <c r="F123" s="20"/>
      <c r="J123" s="66"/>
      <c r="K123" s="68" t="s">
        <v>99</v>
      </c>
      <c r="L123" s="66">
        <f>AVERAGE(L109:L122)</f>
        <v>0.2243785241835114</v>
      </c>
      <c r="S123" s="19"/>
      <c r="T123" s="66"/>
      <c r="X123" s="66"/>
      <c r="Y123" s="19"/>
      <c r="Z123" s="66"/>
    </row>
    <row r="124" spans="1:26" x14ac:dyDescent="0.25">
      <c r="A124" s="19"/>
      <c r="B124" s="19"/>
      <c r="C124" s="19"/>
      <c r="D124" s="19"/>
      <c r="E124" s="19"/>
      <c r="F124" s="20"/>
      <c r="J124" s="66"/>
      <c r="K124" s="69" t="s">
        <v>100</v>
      </c>
      <c r="L124" s="66">
        <f>STDEV(L109:L122)</f>
        <v>0.1038111966963474</v>
      </c>
      <c r="S124" s="19"/>
      <c r="T124" s="66"/>
      <c r="X124" s="66"/>
      <c r="Y124" s="19"/>
      <c r="Z124" s="66"/>
    </row>
    <row r="125" spans="1:26" x14ac:dyDescent="0.25">
      <c r="A125" s="19"/>
      <c r="B125" s="19"/>
      <c r="C125" s="19"/>
      <c r="D125" s="19"/>
      <c r="E125" s="19"/>
      <c r="F125" s="20"/>
      <c r="J125" s="66"/>
      <c r="K125" s="68" t="s">
        <v>101</v>
      </c>
      <c r="L125" s="66">
        <f>L124/(SQRT(COUNT(L109:L122)))</f>
        <v>2.7744709353480775E-2</v>
      </c>
      <c r="S125" s="19"/>
      <c r="T125" s="66"/>
      <c r="X125" s="66"/>
      <c r="Y125" s="19"/>
      <c r="Z125" s="66"/>
    </row>
    <row r="126" spans="1:26" x14ac:dyDescent="0.25">
      <c r="A126" s="19"/>
      <c r="B126" s="19"/>
      <c r="C126" s="19"/>
      <c r="D126" s="19"/>
      <c r="E126" s="19"/>
      <c r="F126" s="20"/>
      <c r="K126" s="67"/>
      <c r="S126" s="66"/>
      <c r="T126" s="66"/>
      <c r="X126" s="66"/>
      <c r="Y126" s="66"/>
      <c r="Z126" s="66"/>
    </row>
    <row r="127" spans="1:26" x14ac:dyDescent="0.25">
      <c r="A127" s="19"/>
      <c r="F127" s="20"/>
      <c r="S127" s="66"/>
      <c r="T127" s="66"/>
      <c r="X127" s="66"/>
      <c r="Y127" s="66"/>
      <c r="Z127" s="66"/>
    </row>
    <row r="128" spans="1:26" x14ac:dyDescent="0.25">
      <c r="A128" s="19"/>
      <c r="F128" s="20"/>
      <c r="S128" s="66"/>
      <c r="T128" s="66"/>
      <c r="X128" s="66"/>
      <c r="Y128" s="66"/>
      <c r="Z128" s="66"/>
    </row>
    <row r="129" spans="19:26" x14ac:dyDescent="0.25">
      <c r="S129" s="19"/>
      <c r="T129" s="19"/>
      <c r="X129" s="19"/>
      <c r="Y129" s="19"/>
      <c r="Z129" s="19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0EDBB-49C9-42D3-9D93-A509E129405F}">
  <dimension ref="A1:F12"/>
  <sheetViews>
    <sheetView tabSelected="1" workbookViewId="0">
      <selection activeCell="E29" sqref="E29"/>
    </sheetView>
  </sheetViews>
  <sheetFormatPr baseColWidth="10" defaultRowHeight="15" x14ac:dyDescent="0.25"/>
  <cols>
    <col min="1" max="1" width="50" bestFit="1" customWidth="1"/>
    <col min="2" max="3" width="17.7109375" bestFit="1" customWidth="1"/>
    <col min="4" max="4" width="16.7109375" bestFit="1" customWidth="1"/>
    <col min="5" max="5" width="28" bestFit="1" customWidth="1"/>
    <col min="6" max="6" width="13.28515625" customWidth="1"/>
  </cols>
  <sheetData>
    <row r="1" spans="1:6" ht="18.75" x14ac:dyDescent="0.3">
      <c r="A1" s="78" t="s">
        <v>117</v>
      </c>
      <c r="B1" s="79"/>
      <c r="C1" s="79"/>
      <c r="D1" s="79"/>
      <c r="E1" s="79"/>
      <c r="F1" s="79"/>
    </row>
    <row r="2" spans="1:6" ht="18.75" thickBot="1" x14ac:dyDescent="0.3">
      <c r="A2" s="25" t="s">
        <v>7</v>
      </c>
      <c r="B2" s="24" t="s">
        <v>111</v>
      </c>
      <c r="C2" s="24" t="s">
        <v>10</v>
      </c>
      <c r="D2" s="24" t="s">
        <v>29</v>
      </c>
      <c r="E2" s="24" t="s">
        <v>118</v>
      </c>
      <c r="F2" s="24" t="s">
        <v>31</v>
      </c>
    </row>
    <row r="3" spans="1:6" ht="18" x14ac:dyDescent="0.25">
      <c r="A3" s="80" t="s">
        <v>119</v>
      </c>
      <c r="B3" s="81" t="s">
        <v>120</v>
      </c>
      <c r="C3" s="81" t="s">
        <v>121</v>
      </c>
      <c r="D3" s="31" t="s">
        <v>122</v>
      </c>
      <c r="E3" s="31" t="s">
        <v>123</v>
      </c>
      <c r="F3" s="31" t="s">
        <v>124</v>
      </c>
    </row>
    <row r="4" spans="1:6" ht="18" x14ac:dyDescent="0.25">
      <c r="A4" s="82" t="s">
        <v>125</v>
      </c>
      <c r="B4" s="83" t="s">
        <v>126</v>
      </c>
      <c r="C4" s="83" t="s">
        <v>127</v>
      </c>
      <c r="D4" s="35" t="s">
        <v>128</v>
      </c>
      <c r="E4" s="35" t="s">
        <v>72</v>
      </c>
      <c r="F4" s="35" t="s">
        <v>124</v>
      </c>
    </row>
    <row r="5" spans="1:6" ht="18" x14ac:dyDescent="0.25">
      <c r="A5" s="82" t="s">
        <v>129</v>
      </c>
      <c r="B5" s="83" t="s">
        <v>130</v>
      </c>
      <c r="C5" s="83" t="s">
        <v>131</v>
      </c>
      <c r="D5" s="35" t="s">
        <v>132</v>
      </c>
      <c r="E5" s="35" t="s">
        <v>133</v>
      </c>
      <c r="F5" s="35" t="s">
        <v>124</v>
      </c>
    </row>
    <row r="6" spans="1:6" ht="18" x14ac:dyDescent="0.25">
      <c r="A6" s="84"/>
      <c r="B6" s="85"/>
      <c r="C6" s="85"/>
      <c r="D6" s="86"/>
      <c r="E6" s="86"/>
      <c r="F6" s="86"/>
    </row>
    <row r="7" spans="1:6" ht="18.75" thickBot="1" x14ac:dyDescent="0.3">
      <c r="A7" s="87"/>
      <c r="B7" s="24" t="s">
        <v>111</v>
      </c>
      <c r="C7" s="24" t="s">
        <v>10</v>
      </c>
      <c r="D7" s="24" t="s">
        <v>29</v>
      </c>
      <c r="E7" s="24" t="s">
        <v>118</v>
      </c>
      <c r="F7" s="24" t="s">
        <v>31</v>
      </c>
    </row>
    <row r="8" spans="1:6" ht="18" x14ac:dyDescent="0.25">
      <c r="A8" s="80" t="s">
        <v>134</v>
      </c>
      <c r="B8" s="81" t="s">
        <v>135</v>
      </c>
      <c r="C8" s="81" t="s">
        <v>136</v>
      </c>
      <c r="D8" s="31" t="s">
        <v>137</v>
      </c>
      <c r="E8" s="31" t="s">
        <v>138</v>
      </c>
      <c r="F8" s="88" t="s">
        <v>139</v>
      </c>
    </row>
    <row r="9" spans="1:6" ht="18" x14ac:dyDescent="0.25">
      <c r="A9" s="82" t="s">
        <v>125</v>
      </c>
      <c r="B9" s="83" t="s">
        <v>140</v>
      </c>
      <c r="C9" s="83" t="s">
        <v>141</v>
      </c>
      <c r="D9" s="35" t="s">
        <v>142</v>
      </c>
      <c r="E9" s="35" t="s">
        <v>143</v>
      </c>
      <c r="F9" s="89" t="s">
        <v>139</v>
      </c>
    </row>
    <row r="10" spans="1:6" ht="18" x14ac:dyDescent="0.25">
      <c r="A10" s="82" t="s">
        <v>144</v>
      </c>
      <c r="B10" s="83" t="s">
        <v>145</v>
      </c>
      <c r="C10" s="83" t="s">
        <v>146</v>
      </c>
      <c r="D10" s="35" t="s">
        <v>147</v>
      </c>
      <c r="E10" s="35" t="s">
        <v>148</v>
      </c>
      <c r="F10" s="89" t="s">
        <v>139</v>
      </c>
    </row>
    <row r="11" spans="1:6" ht="18" x14ac:dyDescent="0.25">
      <c r="A11" s="90"/>
      <c r="B11" s="85"/>
      <c r="C11" s="85"/>
      <c r="D11" s="85"/>
      <c r="E11" s="85"/>
      <c r="F11" s="85"/>
    </row>
    <row r="12" spans="1:6" ht="18.75" x14ac:dyDescent="0.3">
      <c r="A12" s="90"/>
      <c r="B12" s="39" t="s">
        <v>61</v>
      </c>
      <c r="C12" s="85"/>
      <c r="D12" s="85"/>
      <c r="E12" s="85"/>
      <c r="F12" s="85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Figure 5</vt:lpstr>
      <vt:lpstr>Figure 5 sensory acuity</vt:lpstr>
      <vt:lpstr>Figure 5- figure suppl.3</vt:lpstr>
      <vt:lpstr>Figure 5- Figure suppl. 4</vt:lpstr>
      <vt:lpstr>sensory acuity Figure suppl.4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Henrike Scholz</dc:creator>
  <cp:lastModifiedBy>Henrike Scholz</cp:lastModifiedBy>
  <dcterms:created xsi:type="dcterms:W3CDTF">2024-03-25T14:16:07Z</dcterms:created>
  <dcterms:modified xsi:type="dcterms:W3CDTF">2024-03-25T14:39:54Z</dcterms:modified>
</cp:coreProperties>
</file>