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97C02F0B-E1D6-47B2-AFD0-AE125517BB4D}" xr6:coauthVersionLast="36" xr6:coauthVersionMax="36" xr10:uidLastSave="{00000000-0000-0000-0000-000000000000}"/>
  <bookViews>
    <workbookView xWindow="0" yWindow="0" windowWidth="28800" windowHeight="12105" activeTab="2" xr2:uid="{BB7AD340-80F2-4738-BAF9-BF3DFE0CA291}"/>
  </bookViews>
  <sheets>
    <sheet name="Figure 6" sheetId="1" r:id="rId1"/>
    <sheet name="sensory acuity" sheetId="2" r:id="rId2"/>
    <sheet name="Figure 6- figure suppl. 5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E39" i="3" s="1"/>
  <c r="D38" i="3"/>
  <c r="D39" i="3" s="1"/>
  <c r="C38" i="3"/>
  <c r="C39" i="3" s="1"/>
  <c r="B38" i="3"/>
  <c r="B39" i="3" s="1"/>
  <c r="E37" i="3"/>
  <c r="D37" i="3"/>
  <c r="C37" i="3"/>
  <c r="B37" i="3"/>
  <c r="Y107" i="1"/>
  <c r="U107" i="1"/>
  <c r="AA107" i="1" s="1"/>
  <c r="Y106" i="1"/>
  <c r="AA106" i="1" s="1"/>
  <c r="U106" i="1"/>
  <c r="Y105" i="1"/>
  <c r="U105" i="1"/>
  <c r="AA105" i="1" s="1"/>
  <c r="K105" i="1"/>
  <c r="G105" i="1"/>
  <c r="M105" i="1" s="1"/>
  <c r="Y104" i="1"/>
  <c r="U104" i="1"/>
  <c r="AA104" i="1" s="1"/>
  <c r="K104" i="1"/>
  <c r="G104" i="1"/>
  <c r="M104" i="1" s="1"/>
  <c r="Y103" i="1"/>
  <c r="U103" i="1"/>
  <c r="AA103" i="1" s="1"/>
  <c r="K103" i="1"/>
  <c r="G103" i="1"/>
  <c r="M103" i="1" s="1"/>
  <c r="Y102" i="1"/>
  <c r="U102" i="1"/>
  <c r="AA102" i="1" s="1"/>
  <c r="K102" i="1"/>
  <c r="G102" i="1"/>
  <c r="M102" i="1" s="1"/>
  <c r="Y101" i="1"/>
  <c r="AA101" i="1" s="1"/>
  <c r="U101" i="1"/>
  <c r="K101" i="1"/>
  <c r="G101" i="1"/>
  <c r="M101" i="1" s="1"/>
  <c r="AA100" i="1"/>
  <c r="Y100" i="1"/>
  <c r="U100" i="1"/>
  <c r="K100" i="1"/>
  <c r="G100" i="1"/>
  <c r="M100" i="1" s="1"/>
  <c r="Y99" i="1"/>
  <c r="U99" i="1"/>
  <c r="AA99" i="1" s="1"/>
  <c r="K99" i="1"/>
  <c r="G99" i="1"/>
  <c r="M99" i="1" s="1"/>
  <c r="Y98" i="1"/>
  <c r="U98" i="1"/>
  <c r="AA98" i="1" s="1"/>
  <c r="K98" i="1"/>
  <c r="G98" i="1"/>
  <c r="M98" i="1" s="1"/>
  <c r="Y97" i="1"/>
  <c r="U97" i="1"/>
  <c r="AA97" i="1" s="1"/>
  <c r="K97" i="1"/>
  <c r="G97" i="1"/>
  <c r="M97" i="1" s="1"/>
  <c r="Y96" i="1"/>
  <c r="U96" i="1"/>
  <c r="AA96" i="1" s="1"/>
  <c r="M96" i="1"/>
  <c r="K96" i="1"/>
  <c r="G96" i="1"/>
  <c r="Y95" i="1"/>
  <c r="U95" i="1"/>
  <c r="AA95" i="1" s="1"/>
  <c r="K95" i="1"/>
  <c r="G95" i="1"/>
  <c r="M95" i="1" s="1"/>
  <c r="Y90" i="1"/>
  <c r="U90" i="1"/>
  <c r="AA90" i="1" s="1"/>
  <c r="Y89" i="1"/>
  <c r="U89" i="1"/>
  <c r="AA89" i="1" s="1"/>
  <c r="K89" i="1"/>
  <c r="G89" i="1"/>
  <c r="M89" i="1" s="1"/>
  <c r="Y88" i="1"/>
  <c r="U88" i="1"/>
  <c r="AA88" i="1" s="1"/>
  <c r="K88" i="1"/>
  <c r="G88" i="1"/>
  <c r="M88" i="1" s="1"/>
  <c r="Y87" i="1"/>
  <c r="U87" i="1"/>
  <c r="AA87" i="1" s="1"/>
  <c r="K87" i="1"/>
  <c r="G87" i="1"/>
  <c r="M87" i="1" s="1"/>
  <c r="Y86" i="1"/>
  <c r="U86" i="1"/>
  <c r="AA86" i="1" s="1"/>
  <c r="M86" i="1"/>
  <c r="K86" i="1"/>
  <c r="G86" i="1"/>
  <c r="Y85" i="1"/>
  <c r="AA85" i="1" s="1"/>
  <c r="U85" i="1"/>
  <c r="K85" i="1"/>
  <c r="G85" i="1"/>
  <c r="M85" i="1" s="1"/>
  <c r="Y84" i="1"/>
  <c r="U84" i="1"/>
  <c r="AA84" i="1" s="1"/>
  <c r="K84" i="1"/>
  <c r="G84" i="1"/>
  <c r="M84" i="1" s="1"/>
  <c r="Y83" i="1"/>
  <c r="U83" i="1"/>
  <c r="AA83" i="1" s="1"/>
  <c r="K83" i="1"/>
  <c r="G83" i="1"/>
  <c r="M83" i="1" s="1"/>
  <c r="Y82" i="1"/>
  <c r="U82" i="1"/>
  <c r="AA82" i="1" s="1"/>
  <c r="K82" i="1"/>
  <c r="G82" i="1"/>
  <c r="M82" i="1" s="1"/>
  <c r="Y81" i="1"/>
  <c r="U81" i="1"/>
  <c r="AA81" i="1" s="1"/>
  <c r="K81" i="1"/>
  <c r="M81" i="1" s="1"/>
  <c r="G81" i="1"/>
  <c r="Y80" i="1"/>
  <c r="U80" i="1"/>
  <c r="AA80" i="1" s="1"/>
  <c r="M80" i="1"/>
  <c r="K80" i="1"/>
  <c r="G80" i="1"/>
  <c r="Y79" i="1"/>
  <c r="U79" i="1"/>
  <c r="AA79" i="1" s="1"/>
  <c r="K79" i="1"/>
  <c r="G79" i="1"/>
  <c r="M79" i="1" s="1"/>
  <c r="Y78" i="1"/>
  <c r="U78" i="1"/>
  <c r="AA78" i="1" s="1"/>
  <c r="K78" i="1"/>
  <c r="G78" i="1"/>
  <c r="M78" i="1" s="1"/>
  <c r="Y77" i="1"/>
  <c r="U77" i="1"/>
  <c r="AA77" i="1" s="1"/>
  <c r="K77" i="1"/>
  <c r="G77" i="1"/>
  <c r="M77" i="1" s="1"/>
  <c r="W68" i="1"/>
  <c r="S68" i="1"/>
  <c r="Y68" i="1" s="1"/>
  <c r="J68" i="1"/>
  <c r="F68" i="1"/>
  <c r="L68" i="1" s="1"/>
  <c r="Y67" i="1"/>
  <c r="W67" i="1"/>
  <c r="S67" i="1"/>
  <c r="J67" i="1"/>
  <c r="F67" i="1"/>
  <c r="L67" i="1" s="1"/>
  <c r="W66" i="1"/>
  <c r="S66" i="1"/>
  <c r="Y66" i="1" s="1"/>
  <c r="J66" i="1"/>
  <c r="F66" i="1"/>
  <c r="L66" i="1" s="1"/>
  <c r="W65" i="1"/>
  <c r="S65" i="1"/>
  <c r="Y65" i="1" s="1"/>
  <c r="J65" i="1"/>
  <c r="F65" i="1"/>
  <c r="L65" i="1" s="1"/>
  <c r="W64" i="1"/>
  <c r="S64" i="1"/>
  <c r="Y64" i="1" s="1"/>
  <c r="J64" i="1"/>
  <c r="F64" i="1"/>
  <c r="L64" i="1" s="1"/>
  <c r="W63" i="1"/>
  <c r="S63" i="1"/>
  <c r="Y63" i="1" s="1"/>
  <c r="J63" i="1"/>
  <c r="F63" i="1"/>
  <c r="L63" i="1" s="1"/>
  <c r="W62" i="1"/>
  <c r="S62" i="1"/>
  <c r="Y62" i="1" s="1"/>
  <c r="L62" i="1"/>
  <c r="J62" i="1"/>
  <c r="F62" i="1"/>
  <c r="W61" i="1"/>
  <c r="Y61" i="1" s="1"/>
  <c r="S61" i="1"/>
  <c r="J61" i="1"/>
  <c r="F61" i="1"/>
  <c r="L61" i="1" s="1"/>
  <c r="W60" i="1"/>
  <c r="S60" i="1"/>
  <c r="Y60" i="1" s="1"/>
  <c r="J60" i="1"/>
  <c r="F60" i="1"/>
  <c r="L60" i="1" s="1"/>
  <c r="W59" i="1"/>
  <c r="S59" i="1"/>
  <c r="Y59" i="1" s="1"/>
  <c r="J59" i="1"/>
  <c r="F59" i="1"/>
  <c r="L59" i="1" s="1"/>
  <c r="W58" i="1"/>
  <c r="S58" i="1"/>
  <c r="Y58" i="1" s="1"/>
  <c r="J58" i="1"/>
  <c r="F58" i="1"/>
  <c r="L58" i="1" s="1"/>
  <c r="I48" i="1"/>
  <c r="E48" i="1"/>
  <c r="K48" i="1" s="1"/>
  <c r="I47" i="1"/>
  <c r="K47" i="1" s="1"/>
  <c r="E47" i="1"/>
  <c r="AV46" i="1"/>
  <c r="AR46" i="1"/>
  <c r="AI46" i="1"/>
  <c r="AK46" i="1" s="1"/>
  <c r="AE46" i="1"/>
  <c r="V46" i="1"/>
  <c r="R46" i="1"/>
  <c r="X46" i="1" s="1"/>
  <c r="I46" i="1"/>
  <c r="E46" i="1"/>
  <c r="K46" i="1" s="1"/>
  <c r="AV45" i="1"/>
  <c r="AR45" i="1"/>
  <c r="AI45" i="1"/>
  <c r="AE45" i="1"/>
  <c r="AK45" i="1" s="1"/>
  <c r="V45" i="1"/>
  <c r="R45" i="1"/>
  <c r="X45" i="1" s="1"/>
  <c r="I45" i="1"/>
  <c r="E45" i="1"/>
  <c r="K45" i="1" s="1"/>
  <c r="AV44" i="1"/>
  <c r="AR44" i="1"/>
  <c r="AI44" i="1"/>
  <c r="AE44" i="1"/>
  <c r="AK44" i="1" s="1"/>
  <c r="V44" i="1"/>
  <c r="R44" i="1"/>
  <c r="X44" i="1" s="1"/>
  <c r="K44" i="1"/>
  <c r="I44" i="1"/>
  <c r="E44" i="1"/>
  <c r="AV43" i="1"/>
  <c r="AR43" i="1"/>
  <c r="AK43" i="1"/>
  <c r="AI43" i="1"/>
  <c r="AE43" i="1"/>
  <c r="V43" i="1"/>
  <c r="R43" i="1"/>
  <c r="X43" i="1" s="1"/>
  <c r="I43" i="1"/>
  <c r="E43" i="1"/>
  <c r="K43" i="1" s="1"/>
  <c r="AV42" i="1"/>
  <c r="AR42" i="1"/>
  <c r="AI42" i="1"/>
  <c r="AE42" i="1"/>
  <c r="AK42" i="1" s="1"/>
  <c r="V42" i="1"/>
  <c r="R42" i="1"/>
  <c r="X42" i="1" s="1"/>
  <c r="I42" i="1"/>
  <c r="E42" i="1"/>
  <c r="K42" i="1" s="1"/>
  <c r="AV41" i="1"/>
  <c r="AR41" i="1"/>
  <c r="AI41" i="1"/>
  <c r="AE41" i="1"/>
  <c r="AK41" i="1" s="1"/>
  <c r="V41" i="1"/>
  <c r="R41" i="1"/>
  <c r="X41" i="1" s="1"/>
  <c r="K41" i="1"/>
  <c r="I41" i="1"/>
  <c r="E41" i="1"/>
  <c r="AV40" i="1"/>
  <c r="AR40" i="1"/>
  <c r="AI40" i="1"/>
  <c r="AE40" i="1"/>
  <c r="AK40" i="1" s="1"/>
  <c r="V40" i="1"/>
  <c r="R40" i="1"/>
  <c r="X40" i="1" s="1"/>
  <c r="I40" i="1"/>
  <c r="E40" i="1"/>
  <c r="K40" i="1" s="1"/>
  <c r="AV39" i="1"/>
  <c r="AR39" i="1"/>
  <c r="AI39" i="1"/>
  <c r="AE39" i="1"/>
  <c r="AK39" i="1" s="1"/>
  <c r="V39" i="1"/>
  <c r="R39" i="1"/>
  <c r="X39" i="1" s="1"/>
  <c r="I39" i="1"/>
  <c r="E39" i="1"/>
  <c r="K39" i="1" s="1"/>
  <c r="AV38" i="1"/>
  <c r="AR38" i="1"/>
  <c r="AI38" i="1"/>
  <c r="AE38" i="1"/>
  <c r="AK38" i="1" s="1"/>
  <c r="V38" i="1"/>
  <c r="X38" i="1" s="1"/>
  <c r="R38" i="1"/>
  <c r="I38" i="1"/>
  <c r="E38" i="1"/>
  <c r="K38" i="1" s="1"/>
  <c r="AV37" i="1"/>
  <c r="AR37" i="1"/>
  <c r="AI37" i="1"/>
  <c r="AE37" i="1"/>
  <c r="AK37" i="1" s="1"/>
  <c r="V37" i="1"/>
  <c r="R37" i="1"/>
  <c r="X37" i="1" s="1"/>
  <c r="I37" i="1"/>
  <c r="E37" i="1"/>
  <c r="K37" i="1" s="1"/>
  <c r="I31" i="1"/>
  <c r="E31" i="1"/>
  <c r="K31" i="1" s="1"/>
  <c r="V30" i="1"/>
  <c r="R30" i="1"/>
  <c r="X30" i="1" s="1"/>
  <c r="I30" i="1"/>
  <c r="E30" i="1"/>
  <c r="K30" i="1" s="1"/>
  <c r="AV29" i="1"/>
  <c r="AR29" i="1"/>
  <c r="AI29" i="1"/>
  <c r="AE29" i="1"/>
  <c r="AK29" i="1" s="1"/>
  <c r="V29" i="1"/>
  <c r="R29" i="1"/>
  <c r="X29" i="1" s="1"/>
  <c r="K29" i="1"/>
  <c r="I29" i="1"/>
  <c r="E29" i="1"/>
  <c r="AV28" i="1"/>
  <c r="AR28" i="1"/>
  <c r="AI28" i="1"/>
  <c r="AE28" i="1"/>
  <c r="AK28" i="1" s="1"/>
  <c r="V28" i="1"/>
  <c r="R28" i="1"/>
  <c r="X28" i="1" s="1"/>
  <c r="I28" i="1"/>
  <c r="E28" i="1"/>
  <c r="K28" i="1" s="1"/>
  <c r="AV27" i="1"/>
  <c r="AR27" i="1"/>
  <c r="AI27" i="1"/>
  <c r="AE27" i="1"/>
  <c r="AK27" i="1" s="1"/>
  <c r="V27" i="1"/>
  <c r="R27" i="1"/>
  <c r="X27" i="1" s="1"/>
  <c r="I27" i="1"/>
  <c r="E27" i="1"/>
  <c r="K27" i="1" s="1"/>
  <c r="AV26" i="1"/>
  <c r="AR26" i="1"/>
  <c r="AI26" i="1"/>
  <c r="AE26" i="1"/>
  <c r="AK26" i="1" s="1"/>
  <c r="V26" i="1"/>
  <c r="X26" i="1" s="1"/>
  <c r="R26" i="1"/>
  <c r="I26" i="1"/>
  <c r="E26" i="1"/>
  <c r="K26" i="1" s="1"/>
  <c r="AV25" i="1"/>
  <c r="AR25" i="1"/>
  <c r="AI25" i="1"/>
  <c r="AE25" i="1"/>
  <c r="AK25" i="1" s="1"/>
  <c r="V25" i="1"/>
  <c r="R25" i="1"/>
  <c r="X25" i="1" s="1"/>
  <c r="I25" i="1"/>
  <c r="E25" i="1"/>
  <c r="K25" i="1" s="1"/>
  <c r="AV24" i="1"/>
  <c r="AR24" i="1"/>
  <c r="AI24" i="1"/>
  <c r="AE24" i="1"/>
  <c r="AK24" i="1" s="1"/>
  <c r="V24" i="1"/>
  <c r="R24" i="1"/>
  <c r="X24" i="1" s="1"/>
  <c r="I24" i="1"/>
  <c r="E24" i="1"/>
  <c r="K24" i="1" s="1"/>
  <c r="AV23" i="1"/>
  <c r="AR23" i="1"/>
  <c r="AI23" i="1"/>
  <c r="AE23" i="1"/>
  <c r="AK23" i="1" s="1"/>
  <c r="X23" i="1"/>
  <c r="V23" i="1"/>
  <c r="R23" i="1"/>
  <c r="I23" i="1"/>
  <c r="E23" i="1"/>
  <c r="K23" i="1" s="1"/>
  <c r="AV22" i="1"/>
  <c r="AR22" i="1"/>
  <c r="AI22" i="1"/>
  <c r="AE22" i="1"/>
  <c r="AK22" i="1" s="1"/>
  <c r="V22" i="1"/>
  <c r="R22" i="1"/>
  <c r="X22" i="1" s="1"/>
  <c r="I22" i="1"/>
  <c r="E22" i="1"/>
  <c r="K22" i="1" s="1"/>
  <c r="V16" i="1"/>
  <c r="R16" i="1"/>
  <c r="X16" i="1" s="1"/>
  <c r="I16" i="1"/>
  <c r="E16" i="1"/>
  <c r="K16" i="1" s="1"/>
  <c r="V15" i="1"/>
  <c r="R15" i="1"/>
  <c r="X15" i="1" s="1"/>
  <c r="I15" i="1"/>
  <c r="E15" i="1"/>
  <c r="K15" i="1" s="1"/>
  <c r="AV14" i="1"/>
  <c r="AR14" i="1"/>
  <c r="AI14" i="1"/>
  <c r="AK14" i="1" s="1"/>
  <c r="AE14" i="1"/>
  <c r="V14" i="1"/>
  <c r="R14" i="1"/>
  <c r="X14" i="1" s="1"/>
  <c r="K14" i="1"/>
  <c r="I14" i="1"/>
  <c r="E14" i="1"/>
  <c r="AV13" i="1"/>
  <c r="AR13" i="1"/>
  <c r="AI13" i="1"/>
  <c r="AE13" i="1"/>
  <c r="AK13" i="1" s="1"/>
  <c r="V13" i="1"/>
  <c r="R13" i="1"/>
  <c r="X13" i="1" s="1"/>
  <c r="I13" i="1"/>
  <c r="E13" i="1"/>
  <c r="K13" i="1" s="1"/>
  <c r="AV12" i="1"/>
  <c r="AR12" i="1"/>
  <c r="AI12" i="1"/>
  <c r="AE12" i="1"/>
  <c r="AK12" i="1" s="1"/>
  <c r="V12" i="1"/>
  <c r="R12" i="1"/>
  <c r="X12" i="1" s="1"/>
  <c r="I12" i="1"/>
  <c r="E12" i="1"/>
  <c r="K12" i="1" s="1"/>
  <c r="AV11" i="1"/>
  <c r="AR11" i="1"/>
  <c r="AK11" i="1"/>
  <c r="AI11" i="1"/>
  <c r="AE11" i="1"/>
  <c r="V11" i="1"/>
  <c r="R11" i="1"/>
  <c r="X11" i="1" s="1"/>
  <c r="I11" i="1"/>
  <c r="E11" i="1"/>
  <c r="K11" i="1" s="1"/>
  <c r="AV10" i="1"/>
  <c r="AR10" i="1"/>
  <c r="AI10" i="1"/>
  <c r="AE10" i="1"/>
  <c r="AK10" i="1" s="1"/>
  <c r="V10" i="1"/>
  <c r="R10" i="1"/>
  <c r="X10" i="1" s="1"/>
  <c r="I10" i="1"/>
  <c r="E10" i="1"/>
  <c r="K10" i="1" s="1"/>
  <c r="AV9" i="1"/>
  <c r="AR9" i="1"/>
  <c r="AI9" i="1"/>
  <c r="AE9" i="1"/>
  <c r="AK9" i="1" s="1"/>
  <c r="V9" i="1"/>
  <c r="R9" i="1"/>
  <c r="X9" i="1" s="1"/>
  <c r="I9" i="1"/>
  <c r="E9" i="1"/>
  <c r="K9" i="1" s="1"/>
  <c r="AV8" i="1"/>
  <c r="AR8" i="1"/>
  <c r="AK8" i="1"/>
  <c r="AI8" i="1"/>
  <c r="AE8" i="1"/>
  <c r="V8" i="1"/>
  <c r="X8" i="1" s="1"/>
  <c r="R8" i="1"/>
  <c r="I8" i="1"/>
  <c r="E8" i="1"/>
  <c r="K8" i="1" s="1"/>
</calcChain>
</file>

<file path=xl/sharedStrings.xml><?xml version="1.0" encoding="utf-8"?>
<sst xmlns="http://schemas.openxmlformats.org/spreadsheetml/2006/main" count="822" uniqueCount="94">
  <si>
    <t>Figure 6A</t>
  </si>
  <si>
    <t>Training</t>
  </si>
  <si>
    <t>Test</t>
  </si>
  <si>
    <t>STM</t>
  </si>
  <si>
    <t>2 min</t>
  </si>
  <si>
    <t>2 M Sucrose</t>
  </si>
  <si>
    <t>Reinforced</t>
  </si>
  <si>
    <t>Genotype</t>
  </si>
  <si>
    <t xml:space="preserve">Starvation </t>
  </si>
  <si>
    <t>3OCT</t>
  </si>
  <si>
    <t>MCH</t>
  </si>
  <si>
    <t>AI</t>
  </si>
  <si>
    <t>LI</t>
  </si>
  <si>
    <t>Starvation</t>
  </si>
  <si>
    <t>mef2-Gal4/+</t>
  </si>
  <si>
    <t>16 h</t>
  </si>
  <si>
    <t>Tßh;;mef2-Gal4/+</t>
  </si>
  <si>
    <t>Tßh;;GlyS-RNAi/+</t>
  </si>
  <si>
    <t>Tßh;;GlyS-RNAi/mef2-Gal4</t>
  </si>
  <si>
    <t>FB-Gal4/+</t>
  </si>
  <si>
    <t>Tßh;FB-Gal4/+</t>
  </si>
  <si>
    <t>Tßh;FB-Gal4;GlyS-RNAi</t>
  </si>
  <si>
    <t>FB-Gal;mef2-Gal4/+</t>
  </si>
  <si>
    <t>Tßh;FB-Gal4;mef2-Gal4/+</t>
  </si>
  <si>
    <t>Tßh;FB-Gal4;mef2Gal4/GlyS-RNAi</t>
  </si>
  <si>
    <t>Figure 6B</t>
  </si>
  <si>
    <t>MALES</t>
  </si>
  <si>
    <t>5% Yeast</t>
  </si>
  <si>
    <t xml:space="preserve">Reinforcer 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</si>
  <si>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</si>
  <si>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r>
      <t>Tßh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</si>
  <si>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Figure 6C</t>
  </si>
  <si>
    <t>Females</t>
  </si>
  <si>
    <t>2 M sucrose</t>
  </si>
  <si>
    <t>virgin</t>
  </si>
  <si>
    <t>mated</t>
  </si>
  <si>
    <t>3-Oct [1:100]</t>
  </si>
  <si>
    <t>MCH [1:80]</t>
  </si>
  <si>
    <t>Balance</t>
  </si>
  <si>
    <t>Sucrose preference 2 M</t>
  </si>
  <si>
    <t>N</t>
  </si>
  <si>
    <r>
      <t>w</t>
    </r>
    <r>
      <rPr>
        <i/>
        <vertAlign val="superscript"/>
        <sz val="14"/>
        <color theme="1"/>
        <rFont val="Arial"/>
        <family val="2"/>
      </rPr>
      <t>1118,</t>
    </r>
    <r>
      <rPr>
        <i/>
        <sz val="14"/>
        <color theme="1"/>
        <rFont val="Arial"/>
        <family val="2"/>
      </rPr>
      <t xml:space="preserve"> Tbh</t>
    </r>
    <r>
      <rPr>
        <i/>
        <vertAlign val="superscript"/>
        <sz val="14"/>
        <color theme="1"/>
        <rFont val="Arial"/>
        <family val="2"/>
      </rPr>
      <t>nM18</t>
    </r>
    <r>
      <rPr>
        <i/>
        <sz val="14"/>
        <color theme="1"/>
        <rFont val="Arial"/>
        <family val="2"/>
      </rPr>
      <t>; UAS-GlyS</t>
    </r>
    <r>
      <rPr>
        <i/>
        <vertAlign val="superscript"/>
        <sz val="14"/>
        <color theme="1"/>
        <rFont val="Arial"/>
        <family val="2"/>
      </rPr>
      <t xml:space="preserve">RNAI </t>
    </r>
  </si>
  <si>
    <t xml:space="preserve">-0.56 ± 0.05* </t>
  </si>
  <si>
    <t>-0.49 ± 0.06*</t>
  </si>
  <si>
    <t>-0.23 ± 0.17</t>
  </si>
  <si>
    <t>0.25 ± 0.06*</t>
  </si>
  <si>
    <t>8 - 9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</si>
  <si>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mef-G4; </t>
    </r>
  </si>
  <si>
    <t>-0.37 ± 0.1*</t>
  </si>
  <si>
    <t>-0.38 ± 0.08*</t>
  </si>
  <si>
    <t>-0.10 ± 0.06</t>
  </si>
  <si>
    <t>0.31 ± 0.05*</t>
  </si>
  <si>
    <t>6 - 8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</si>
  <si>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mef-G4; UAS-GlyS</t>
    </r>
    <r>
      <rPr>
        <i/>
        <vertAlign val="superscript"/>
        <sz val="14"/>
        <color theme="1"/>
        <rFont val="Arial"/>
        <family val="2"/>
      </rPr>
      <t>RNAI</t>
    </r>
  </si>
  <si>
    <t>-0.33 ± 0.06*</t>
  </si>
  <si>
    <t>-0.2 ± 0.05*</t>
  </si>
  <si>
    <t>-0.03 ± 0.02</t>
  </si>
  <si>
    <t>0.38 ± 0.09*</t>
  </si>
  <si>
    <t>6 - 9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</si>
  <si>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FB-G4; </t>
    </r>
  </si>
  <si>
    <t>-0.62 ± 0.06 *</t>
  </si>
  <si>
    <t>-0.60 ± 0.08*</t>
  </si>
  <si>
    <t>-0.20 ± 0.13</t>
  </si>
  <si>
    <t>0.23 ± 0.07*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</si>
  <si>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FB-G4; UAS-GlyS</t>
    </r>
    <r>
      <rPr>
        <i/>
        <vertAlign val="superscript"/>
        <sz val="14"/>
        <color theme="1"/>
        <rFont val="Arial"/>
        <family val="2"/>
      </rPr>
      <t>RNAI</t>
    </r>
  </si>
  <si>
    <t>-0.58 ± 0.08 *</t>
  </si>
  <si>
    <t>-0.54 ± 0.11*</t>
  </si>
  <si>
    <t>-0.12 ± 0.25</t>
  </si>
  <si>
    <t>0.31 ± 0.07*</t>
  </si>
  <si>
    <t>6 - 7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</si>
  <si>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FB-G4; mef2-G4</t>
    </r>
  </si>
  <si>
    <t>-0.20 ± 0.03*</t>
  </si>
  <si>
    <t>-0.35 ± 0.07*</t>
  </si>
  <si>
    <t>-0.28 ± 0.21</t>
  </si>
  <si>
    <t>0.23 ± 0.05*</t>
  </si>
  <si>
    <r>
      <t>w</t>
    </r>
    <r>
      <rPr>
        <i/>
        <vertAlign val="superscript"/>
        <sz val="14"/>
        <color theme="1"/>
        <rFont val="Arial"/>
        <family val="2"/>
      </rPr>
      <t>1118;</t>
    </r>
    <r>
      <rPr>
        <i/>
        <sz val="14"/>
        <color theme="1"/>
        <rFont val="Arial"/>
        <family val="2"/>
      </rPr>
      <t>Tbh</t>
    </r>
    <r>
      <rPr>
        <i/>
        <vertAlign val="superscript"/>
        <sz val="14"/>
        <color theme="1"/>
        <rFont val="Arial"/>
        <family val="2"/>
      </rPr>
      <t>nM18;</t>
    </r>
    <r>
      <rPr>
        <i/>
        <sz val="14"/>
        <color theme="1"/>
        <rFont val="Arial"/>
        <family val="2"/>
      </rPr>
      <t xml:space="preserve"> FB-G4;mef2-G4; UAS-GlyS</t>
    </r>
    <r>
      <rPr>
        <i/>
        <vertAlign val="superscript"/>
        <sz val="14"/>
        <color theme="1"/>
        <rFont val="Arial"/>
        <family val="2"/>
      </rPr>
      <t>RNAI</t>
    </r>
  </si>
  <si>
    <t>-0.19 ± 0.08 *</t>
  </si>
  <si>
    <t>-0.3 ± 0.05*</t>
  </si>
  <si>
    <t>-0.08 ± 0.08</t>
  </si>
  <si>
    <t>0.26 ± 0.07*</t>
  </si>
  <si>
    <r>
      <rPr>
        <i/>
        <sz val="14"/>
        <color theme="1"/>
        <rFont val="Arial"/>
        <family val="2"/>
      </rPr>
      <t xml:space="preserve">P* </t>
    </r>
    <r>
      <rPr>
        <sz val="14"/>
        <color theme="1"/>
        <rFont val="Arial"/>
        <family val="2"/>
      </rPr>
      <t>&lt; 0.05</t>
    </r>
  </si>
  <si>
    <t>Figure S5</t>
  </si>
  <si>
    <t>Body weight</t>
  </si>
  <si>
    <t>mg/fly</t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</si>
  <si>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</si>
  <si>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sated</t>
  </si>
  <si>
    <t>starved 16h</t>
  </si>
  <si>
    <t xml:space="preserve">Food intake: </t>
  </si>
  <si>
    <t>yeast [5%]</t>
  </si>
  <si>
    <t>µl/mg fly</t>
  </si>
  <si>
    <t>24h</t>
  </si>
  <si>
    <t>Mean</t>
  </si>
  <si>
    <t>STDEV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</si>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</sst>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i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7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/>
    <xf numFmtId="1" fontId="16" fillId="0" borderId="0" xfId="1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/>
    <xf numFmtId="0" fontId="8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14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" fontId="16" fillId="0" borderId="0" xfId="2" applyNumberFormat="1" applyFont="1" applyAlignment="1">
      <alignment horizontal="center" wrapText="1"/>
    </xf>
    <xf numFmtId="1" fontId="16" fillId="0" borderId="0" xfId="1" applyNumberFormat="1" applyFont="1" applyAlignment="1">
      <alignment horizontal="center" wrapText="1"/>
    </xf>
    <xf numFmtId="165" fontId="16" fillId="0" borderId="0" xfId="3" applyNumberFormat="1" applyFont="1" applyAlignment="1">
      <alignment horizontal="center" wrapText="1"/>
    </xf>
    <xf numFmtId="165" fontId="17" fillId="0" borderId="0" xfId="3" applyNumberFormat="1" applyFont="1" applyAlignment="1">
      <alignment horizontal="center" wrapText="1"/>
    </xf>
    <xf numFmtId="164" fontId="6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16" fillId="0" borderId="0" xfId="3" applyNumberFormat="1" applyFont="1" applyAlignment="1">
      <alignment horizontal="center" wrapText="1"/>
    </xf>
    <xf numFmtId="0" fontId="1" fillId="0" borderId="0" xfId="0" applyFont="1" applyFill="1" applyBorder="1"/>
    <xf numFmtId="165" fontId="16" fillId="0" borderId="0" xfId="1" applyNumberFormat="1" applyFont="1" applyAlignment="1">
      <alignment horizontal="center" wrapText="1"/>
    </xf>
    <xf numFmtId="165" fontId="17" fillId="0" borderId="0" xfId="1" applyNumberFormat="1" applyFont="1" applyAlignment="1">
      <alignment horizontal="center" wrapText="1"/>
    </xf>
  </cellXfs>
  <cellStyles count="4">
    <cellStyle name="Standard" xfId="0" builtinId="0"/>
    <cellStyle name="Standard_Pooled data µl per mg" xfId="1" xr:uid="{9D8442F9-3E0F-4CA9-93AD-75D8668B2B18}"/>
    <cellStyle name="Standard_Pooled data µl per mg_1" xfId="3" xr:uid="{CCC32C65-C390-437F-A98C-CE50B9B847DF}"/>
    <cellStyle name="Standard_Pooled data µl per mg_2" xfId="2" xr:uid="{58DE5122-2B03-4776-8064-CBD269F76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5F8C-A13F-4E5D-8E7C-1875DE764B51}">
  <dimension ref="A1:BF117"/>
  <sheetViews>
    <sheetView workbookViewId="0">
      <selection sqref="A1:XFD1048576"/>
    </sheetView>
  </sheetViews>
  <sheetFormatPr baseColWidth="10" defaultRowHeight="15" x14ac:dyDescent="0.25"/>
  <cols>
    <col min="1" max="1" width="18.42578125" bestFit="1" customWidth="1"/>
    <col min="2" max="2" width="11.28515625" bestFit="1" customWidth="1"/>
    <col min="4" max="4" width="10.7109375" bestFit="1" customWidth="1"/>
    <col min="6" max="7" width="6.28515625" bestFit="1" customWidth="1"/>
    <col min="11" max="11" width="6.28515625" bestFit="1" customWidth="1"/>
    <col min="13" max="13" width="5.5703125" bestFit="1" customWidth="1"/>
    <col min="14" max="14" width="23.85546875" bestFit="1" customWidth="1"/>
    <col min="15" max="15" width="11.28515625" bestFit="1" customWidth="1"/>
    <col min="17" max="17" width="11.28515625" bestFit="1" customWidth="1"/>
    <col min="18" max="18" width="8.85546875" bestFit="1" customWidth="1"/>
    <col min="20" max="20" width="6.140625" bestFit="1" customWidth="1"/>
    <col min="23" max="23" width="6.28515625" bestFit="1" customWidth="1"/>
    <col min="25" max="25" width="6.28515625" bestFit="1" customWidth="1"/>
    <col min="27" max="27" width="16.7109375" style="26" bestFit="1" customWidth="1"/>
    <col min="28" max="28" width="16.7109375" bestFit="1" customWidth="1"/>
    <col min="29" max="29" width="31" bestFit="1" customWidth="1"/>
    <col min="40" max="41" width="24.85546875" bestFit="1" customWidth="1"/>
  </cols>
  <sheetData>
    <row r="1" spans="1:5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x14ac:dyDescent="0.25">
      <c r="A2" s="1"/>
      <c r="B2" s="4" t="s">
        <v>1</v>
      </c>
      <c r="C2" s="4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x14ac:dyDescent="0.25">
      <c r="A3" s="1"/>
      <c r="B3" s="4" t="s">
        <v>3</v>
      </c>
      <c r="C3" s="4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x14ac:dyDescent="0.25">
      <c r="A4" s="1"/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  <c r="AA4" s="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C4" s="3"/>
      <c r="BD4" s="3"/>
      <c r="BE4" s="3"/>
      <c r="BF4" s="3"/>
    </row>
    <row r="5" spans="1:58" x14ac:dyDescent="0.25">
      <c r="A5" s="2"/>
      <c r="B5" s="2"/>
      <c r="C5" s="5" t="s">
        <v>5</v>
      </c>
      <c r="D5" s="2"/>
      <c r="E5" s="2"/>
      <c r="F5" s="2"/>
      <c r="G5" s="2"/>
      <c r="H5" s="5" t="s">
        <v>5</v>
      </c>
      <c r="I5" s="2"/>
      <c r="J5" s="2"/>
      <c r="K5" s="2"/>
      <c r="L5" s="5"/>
      <c r="M5" s="2"/>
      <c r="N5" s="2"/>
      <c r="O5" s="2"/>
      <c r="P5" s="5" t="s">
        <v>5</v>
      </c>
      <c r="Q5" s="2"/>
      <c r="R5" s="2"/>
      <c r="S5" s="2"/>
      <c r="T5" s="2"/>
      <c r="U5" s="5" t="s">
        <v>5</v>
      </c>
      <c r="V5" s="2"/>
      <c r="W5" s="2"/>
      <c r="X5" s="1"/>
      <c r="Y5" s="2"/>
      <c r="Z5" s="2"/>
      <c r="AA5" s="2"/>
      <c r="AB5" s="2"/>
      <c r="AC5" s="5" t="s">
        <v>5</v>
      </c>
      <c r="AD5" s="2"/>
      <c r="AE5" s="2"/>
      <c r="AF5" s="2"/>
      <c r="AG5" s="2"/>
      <c r="AH5" s="5" t="s">
        <v>5</v>
      </c>
      <c r="AI5" s="2"/>
      <c r="AJ5" s="2"/>
      <c r="AK5" s="2"/>
      <c r="AN5" s="3"/>
      <c r="AO5" s="3"/>
      <c r="AP5" s="5" t="s">
        <v>5</v>
      </c>
      <c r="AQ5" s="3"/>
      <c r="AR5" s="3"/>
      <c r="AS5" s="3"/>
      <c r="AT5" s="3"/>
      <c r="AU5" s="5" t="s">
        <v>5</v>
      </c>
      <c r="AV5" s="3"/>
      <c r="AW5" s="3"/>
      <c r="AX5" s="3"/>
      <c r="BD5" s="3"/>
      <c r="BE5" s="3"/>
      <c r="BF5" s="3"/>
    </row>
    <row r="6" spans="1:58" x14ac:dyDescent="0.25">
      <c r="A6" s="2"/>
      <c r="B6" s="2"/>
      <c r="C6" s="5" t="s">
        <v>6</v>
      </c>
      <c r="D6" s="2"/>
      <c r="E6" s="2"/>
      <c r="F6" s="2"/>
      <c r="G6" s="2"/>
      <c r="H6" s="5" t="s">
        <v>6</v>
      </c>
      <c r="I6" s="2"/>
      <c r="J6" s="2"/>
      <c r="K6" s="2"/>
      <c r="L6" s="5"/>
      <c r="M6" s="2"/>
      <c r="N6" s="2"/>
      <c r="O6" s="2"/>
      <c r="P6" s="5" t="s">
        <v>6</v>
      </c>
      <c r="Q6" s="2"/>
      <c r="R6" s="2"/>
      <c r="S6" s="2"/>
      <c r="T6" s="2"/>
      <c r="U6" s="5" t="s">
        <v>6</v>
      </c>
      <c r="V6" s="2"/>
      <c r="W6" s="2"/>
      <c r="X6" s="1"/>
      <c r="Y6" s="2"/>
      <c r="Z6" s="2"/>
      <c r="AA6" s="2"/>
      <c r="AB6" s="2"/>
      <c r="AC6" s="5" t="s">
        <v>6</v>
      </c>
      <c r="AD6" s="2"/>
      <c r="AE6" s="2"/>
      <c r="AF6" s="2"/>
      <c r="AG6" s="2"/>
      <c r="AH6" s="5" t="s">
        <v>6</v>
      </c>
      <c r="AI6" s="2"/>
      <c r="AJ6" s="2"/>
      <c r="AK6" s="2"/>
      <c r="AN6" s="3"/>
      <c r="AO6" s="3"/>
      <c r="AP6" s="5" t="s">
        <v>6</v>
      </c>
      <c r="AQ6" s="3"/>
      <c r="AR6" s="3"/>
      <c r="AS6" s="3"/>
      <c r="AT6" s="3"/>
      <c r="AU6" s="5" t="s">
        <v>6</v>
      </c>
      <c r="AV6" s="3"/>
      <c r="AW6" s="3"/>
      <c r="AX6" s="3"/>
      <c r="BD6" s="3"/>
      <c r="BE6" s="3"/>
      <c r="BF6" s="3"/>
    </row>
    <row r="7" spans="1:58" s="9" customFormat="1" x14ac:dyDescent="0.25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/>
      <c r="G7" s="6" t="s">
        <v>9</v>
      </c>
      <c r="H7" s="6" t="s">
        <v>10</v>
      </c>
      <c r="I7" s="6" t="s">
        <v>11</v>
      </c>
      <c r="J7" s="6"/>
      <c r="K7" s="1" t="s">
        <v>12</v>
      </c>
      <c r="L7" s="7"/>
      <c r="M7" s="6"/>
      <c r="N7" s="6" t="s">
        <v>7</v>
      </c>
      <c r="O7" s="6" t="s">
        <v>8</v>
      </c>
      <c r="P7" s="6" t="s">
        <v>9</v>
      </c>
      <c r="Q7" s="6" t="s">
        <v>10</v>
      </c>
      <c r="R7" s="6" t="s">
        <v>11</v>
      </c>
      <c r="S7" s="6"/>
      <c r="T7" s="6" t="s">
        <v>9</v>
      </c>
      <c r="U7" s="6" t="s">
        <v>10</v>
      </c>
      <c r="V7" s="6" t="s">
        <v>11</v>
      </c>
      <c r="W7" s="6"/>
      <c r="X7" s="1" t="s">
        <v>12</v>
      </c>
      <c r="Y7" s="6"/>
      <c r="Z7" s="6"/>
      <c r="AA7" s="6" t="s">
        <v>7</v>
      </c>
      <c r="AB7" s="8" t="s">
        <v>13</v>
      </c>
      <c r="AC7" s="6" t="s">
        <v>9</v>
      </c>
      <c r="AD7" s="6" t="s">
        <v>10</v>
      </c>
      <c r="AE7" s="6" t="s">
        <v>11</v>
      </c>
      <c r="AF7" s="6"/>
      <c r="AG7" s="6" t="s">
        <v>9</v>
      </c>
      <c r="AH7" s="6" t="s">
        <v>10</v>
      </c>
      <c r="AI7" s="6" t="s">
        <v>11</v>
      </c>
      <c r="AJ7" s="6"/>
      <c r="AK7" s="1" t="s">
        <v>12</v>
      </c>
      <c r="AN7" s="6" t="s">
        <v>7</v>
      </c>
      <c r="AO7" s="8" t="s">
        <v>13</v>
      </c>
      <c r="AP7" s="6" t="s">
        <v>9</v>
      </c>
      <c r="AQ7" s="6" t="s">
        <v>10</v>
      </c>
      <c r="AR7" s="6" t="s">
        <v>11</v>
      </c>
      <c r="AS7" s="6"/>
      <c r="AT7" s="6" t="s">
        <v>9</v>
      </c>
      <c r="AU7" s="6" t="s">
        <v>10</v>
      </c>
      <c r="AV7" s="6" t="s">
        <v>11</v>
      </c>
      <c r="AW7" s="6"/>
      <c r="AX7" s="6" t="s">
        <v>12</v>
      </c>
      <c r="BD7" s="10"/>
      <c r="BE7" s="10"/>
      <c r="BF7" s="10"/>
    </row>
    <row r="8" spans="1:58" x14ac:dyDescent="0.25">
      <c r="A8" s="8" t="s">
        <v>14</v>
      </c>
      <c r="B8" s="2" t="s">
        <v>15</v>
      </c>
      <c r="C8" s="2">
        <v>26</v>
      </c>
      <c r="D8" s="2">
        <v>24</v>
      </c>
      <c r="E8" s="11">
        <f>(C8-D8)/(C8+D8)</f>
        <v>0.04</v>
      </c>
      <c r="F8" s="2"/>
      <c r="G8" s="2">
        <v>3</v>
      </c>
      <c r="H8" s="2">
        <v>18</v>
      </c>
      <c r="I8" s="11">
        <f>(H8-G8)/(G8+H8)</f>
        <v>0.7142857142857143</v>
      </c>
      <c r="J8" s="11"/>
      <c r="K8" s="12">
        <f>(E8+I8)/2</f>
        <v>0.37714285714285717</v>
      </c>
      <c r="L8" s="5"/>
      <c r="M8" s="2"/>
      <c r="N8" s="8" t="s">
        <v>16</v>
      </c>
      <c r="O8" s="2" t="s">
        <v>15</v>
      </c>
      <c r="P8" s="2">
        <v>17</v>
      </c>
      <c r="Q8" s="2">
        <v>17</v>
      </c>
      <c r="R8" s="11">
        <f>(P8-Q8)/(P8+Q8)</f>
        <v>0</v>
      </c>
      <c r="S8" s="2"/>
      <c r="T8" s="2">
        <v>7</v>
      </c>
      <c r="U8" s="2">
        <v>5</v>
      </c>
      <c r="V8" s="11">
        <f>(U8-T8)/(T8+U8)</f>
        <v>-0.16666666666666666</v>
      </c>
      <c r="W8" s="11"/>
      <c r="X8" s="12">
        <f>(R8+V8)/2</f>
        <v>-8.3333333333333329E-2</v>
      </c>
      <c r="Y8" s="2"/>
      <c r="Z8" s="2"/>
      <c r="AA8" s="8" t="s">
        <v>17</v>
      </c>
      <c r="AB8" s="2" t="s">
        <v>15</v>
      </c>
      <c r="AC8" s="2">
        <v>7</v>
      </c>
      <c r="AD8" s="2">
        <v>14</v>
      </c>
      <c r="AE8" s="11">
        <f>(AC8-AD8)/(AC8+AD8)</f>
        <v>-0.33333333333333331</v>
      </c>
      <c r="AF8" s="2"/>
      <c r="AG8" s="2">
        <v>5</v>
      </c>
      <c r="AH8" s="2">
        <v>15</v>
      </c>
      <c r="AI8" s="11">
        <f>(AH8-AG8)/(AG8+AH8)</f>
        <v>0.5</v>
      </c>
      <c r="AJ8" s="11"/>
      <c r="AK8" s="12">
        <f>(AE8+AI8)/2</f>
        <v>8.3333333333333343E-2</v>
      </c>
      <c r="AN8" s="8" t="s">
        <v>18</v>
      </c>
      <c r="AO8" s="2" t="s">
        <v>15</v>
      </c>
      <c r="AP8" s="2">
        <v>4</v>
      </c>
      <c r="AQ8" s="2">
        <v>11</v>
      </c>
      <c r="AR8" s="11">
        <f>(AP8-AQ8)/(AP8+AQ8)</f>
        <v>-0.46666666666666667</v>
      </c>
      <c r="AS8" s="2"/>
      <c r="AT8" s="2">
        <v>3</v>
      </c>
      <c r="AU8" s="2">
        <v>1</v>
      </c>
      <c r="AV8" s="11">
        <f>(AU8-AT8)/(AT8+AU8)</f>
        <v>-0.5</v>
      </c>
      <c r="AW8" s="11"/>
      <c r="AX8" s="12">
        <v>-0.48333333333333334</v>
      </c>
      <c r="BD8" s="3"/>
      <c r="BE8" s="3"/>
      <c r="BF8" s="3"/>
    </row>
    <row r="9" spans="1:58" x14ac:dyDescent="0.25">
      <c r="A9" s="8" t="s">
        <v>14</v>
      </c>
      <c r="B9" s="2" t="s">
        <v>15</v>
      </c>
      <c r="C9" s="2">
        <v>19</v>
      </c>
      <c r="D9" s="2">
        <v>13</v>
      </c>
      <c r="E9" s="11">
        <f t="shared" ref="E9:E16" si="0">(C9-D9)/(C9+D9)</f>
        <v>0.1875</v>
      </c>
      <c r="F9" s="2"/>
      <c r="G9" s="2">
        <v>8</v>
      </c>
      <c r="H9" s="2">
        <v>18</v>
      </c>
      <c r="I9" s="11">
        <f t="shared" ref="I9:I16" si="1">(H9-G9)/(G9+H9)</f>
        <v>0.38461538461538464</v>
      </c>
      <c r="J9" s="11"/>
      <c r="K9" s="12">
        <f t="shared" ref="K9:K16" si="2">(E9+I9)/2</f>
        <v>0.28605769230769229</v>
      </c>
      <c r="L9" s="5"/>
      <c r="M9" s="2"/>
      <c r="N9" s="8" t="s">
        <v>16</v>
      </c>
      <c r="O9" s="2" t="s">
        <v>15</v>
      </c>
      <c r="P9" s="2">
        <v>10</v>
      </c>
      <c r="Q9" s="2">
        <v>1</v>
      </c>
      <c r="R9" s="11">
        <f t="shared" ref="R9:R16" si="3">(P9-Q9)/(P9+Q9)</f>
        <v>0.81818181818181823</v>
      </c>
      <c r="S9" s="2"/>
      <c r="T9" s="2">
        <v>17</v>
      </c>
      <c r="U9" s="2">
        <v>12</v>
      </c>
      <c r="V9" s="11">
        <f t="shared" ref="V9:V16" si="4">(U9-T9)/(T9+U9)</f>
        <v>-0.17241379310344829</v>
      </c>
      <c r="W9" s="11"/>
      <c r="X9" s="12">
        <f t="shared" ref="X9:X16" si="5">(R9+V9)/2</f>
        <v>0.32288401253918497</v>
      </c>
      <c r="Y9" s="2"/>
      <c r="Z9" s="2"/>
      <c r="AA9" s="8" t="s">
        <v>17</v>
      </c>
      <c r="AB9" s="2" t="s">
        <v>15</v>
      </c>
      <c r="AC9" s="2">
        <v>18</v>
      </c>
      <c r="AD9" s="2">
        <v>18</v>
      </c>
      <c r="AE9" s="11">
        <f t="shared" ref="AE9:AE14" si="6">(AC9-AD9)/(AC9+AD9)</f>
        <v>0</v>
      </c>
      <c r="AF9" s="2"/>
      <c r="AG9" s="2">
        <v>9</v>
      </c>
      <c r="AH9" s="2">
        <v>21</v>
      </c>
      <c r="AI9" s="11">
        <f t="shared" ref="AI9:AI14" si="7">(AH9-AG9)/(AG9+AH9)</f>
        <v>0.4</v>
      </c>
      <c r="AJ9" s="11"/>
      <c r="AK9" s="12">
        <f t="shared" ref="AK9:AK14" si="8">(AE9+AI9)/2</f>
        <v>0.2</v>
      </c>
      <c r="AN9" s="8" t="s">
        <v>18</v>
      </c>
      <c r="AO9" s="2" t="s">
        <v>15</v>
      </c>
      <c r="AP9" s="2">
        <v>6</v>
      </c>
      <c r="AQ9" s="2">
        <v>9</v>
      </c>
      <c r="AR9" s="11">
        <f t="shared" ref="AR9:AR14" si="9">(AP9-AQ9)/(AP9+AQ9)</f>
        <v>-0.2</v>
      </c>
      <c r="AS9" s="2"/>
      <c r="AT9" s="2">
        <v>4</v>
      </c>
      <c r="AU9" s="2">
        <v>5</v>
      </c>
      <c r="AV9" s="11">
        <f t="shared" ref="AV9:AV14" si="10">(AU9-AT9)/(AT9+AU9)</f>
        <v>0.1111111111111111</v>
      </c>
      <c r="AW9" s="11"/>
      <c r="AX9" s="12">
        <v>-4.4444444444444453E-2</v>
      </c>
      <c r="BD9" s="3"/>
      <c r="BE9" s="3"/>
      <c r="BF9" s="3"/>
    </row>
    <row r="10" spans="1:58" x14ac:dyDescent="0.25">
      <c r="A10" s="8" t="s">
        <v>14</v>
      </c>
      <c r="B10" s="2" t="s">
        <v>15</v>
      </c>
      <c r="C10" s="2">
        <v>13</v>
      </c>
      <c r="D10" s="2">
        <v>0</v>
      </c>
      <c r="E10" s="11">
        <f t="shared" si="0"/>
        <v>1</v>
      </c>
      <c r="F10" s="2"/>
      <c r="G10" s="2">
        <v>11</v>
      </c>
      <c r="H10" s="2">
        <v>27</v>
      </c>
      <c r="I10" s="11">
        <f t="shared" si="1"/>
        <v>0.42105263157894735</v>
      </c>
      <c r="J10" s="11"/>
      <c r="K10" s="12">
        <f t="shared" si="2"/>
        <v>0.71052631578947367</v>
      </c>
      <c r="L10" s="5"/>
      <c r="M10" s="2"/>
      <c r="N10" s="8" t="s">
        <v>16</v>
      </c>
      <c r="O10" s="2" t="s">
        <v>15</v>
      </c>
      <c r="P10" s="2">
        <v>17</v>
      </c>
      <c r="Q10" s="2">
        <v>6</v>
      </c>
      <c r="R10" s="11">
        <f t="shared" si="3"/>
        <v>0.47826086956521741</v>
      </c>
      <c r="S10" s="2"/>
      <c r="T10" s="2">
        <v>24</v>
      </c>
      <c r="U10" s="2">
        <v>13</v>
      </c>
      <c r="V10" s="11">
        <f t="shared" si="4"/>
        <v>-0.29729729729729731</v>
      </c>
      <c r="W10" s="11"/>
      <c r="X10" s="12">
        <f t="shared" si="5"/>
        <v>9.0481786133960046E-2</v>
      </c>
      <c r="Y10" s="2"/>
      <c r="Z10" s="2"/>
      <c r="AA10" s="8" t="s">
        <v>17</v>
      </c>
      <c r="AB10" s="2" t="s">
        <v>15</v>
      </c>
      <c r="AC10" s="2">
        <v>9</v>
      </c>
      <c r="AD10" s="2">
        <v>18</v>
      </c>
      <c r="AE10" s="11">
        <f t="shared" si="6"/>
        <v>-0.33333333333333331</v>
      </c>
      <c r="AF10" s="2"/>
      <c r="AG10" s="2">
        <v>16</v>
      </c>
      <c r="AH10" s="2">
        <v>25</v>
      </c>
      <c r="AI10" s="11">
        <f t="shared" si="7"/>
        <v>0.21951219512195122</v>
      </c>
      <c r="AJ10" s="11"/>
      <c r="AK10" s="12">
        <f t="shared" si="8"/>
        <v>-5.6910569105691047E-2</v>
      </c>
      <c r="AN10" s="8" t="s">
        <v>18</v>
      </c>
      <c r="AO10" s="2" t="s">
        <v>15</v>
      </c>
      <c r="AP10" s="2">
        <v>5</v>
      </c>
      <c r="AQ10" s="2">
        <v>7</v>
      </c>
      <c r="AR10" s="11">
        <f t="shared" si="9"/>
        <v>-0.16666666666666666</v>
      </c>
      <c r="AS10" s="2"/>
      <c r="AT10" s="2">
        <v>15</v>
      </c>
      <c r="AU10" s="2">
        <v>15</v>
      </c>
      <c r="AV10" s="11">
        <f t="shared" si="10"/>
        <v>0</v>
      </c>
      <c r="AW10" s="11"/>
      <c r="AX10" s="12">
        <v>-8.3333333333333329E-2</v>
      </c>
      <c r="BD10" s="3"/>
      <c r="BE10" s="3"/>
      <c r="BF10" s="3"/>
    </row>
    <row r="11" spans="1:58" x14ac:dyDescent="0.25">
      <c r="A11" s="8" t="s">
        <v>14</v>
      </c>
      <c r="B11" s="2" t="s">
        <v>15</v>
      </c>
      <c r="C11" s="2">
        <v>17</v>
      </c>
      <c r="D11" s="2">
        <v>11</v>
      </c>
      <c r="E11" s="11">
        <f t="shared" si="0"/>
        <v>0.21428571428571427</v>
      </c>
      <c r="F11" s="2"/>
      <c r="G11" s="2">
        <v>10</v>
      </c>
      <c r="H11" s="2">
        <v>29</v>
      </c>
      <c r="I11" s="11">
        <f t="shared" si="1"/>
        <v>0.48717948717948717</v>
      </c>
      <c r="J11" s="11"/>
      <c r="K11" s="12">
        <f t="shared" si="2"/>
        <v>0.35073260073260071</v>
      </c>
      <c r="L11" s="5"/>
      <c r="M11" s="2"/>
      <c r="N11" s="8" t="s">
        <v>16</v>
      </c>
      <c r="O11" s="2" t="s">
        <v>15</v>
      </c>
      <c r="P11" s="2">
        <v>10</v>
      </c>
      <c r="Q11" s="2">
        <v>14</v>
      </c>
      <c r="R11" s="11">
        <f t="shared" si="3"/>
        <v>-0.16666666666666666</v>
      </c>
      <c r="S11" s="2"/>
      <c r="T11" s="2">
        <v>4</v>
      </c>
      <c r="U11" s="2">
        <v>23</v>
      </c>
      <c r="V11" s="11">
        <f t="shared" si="4"/>
        <v>0.70370370370370372</v>
      </c>
      <c r="W11" s="11"/>
      <c r="X11" s="12">
        <f t="shared" si="5"/>
        <v>0.26851851851851855</v>
      </c>
      <c r="Y11" s="2"/>
      <c r="Z11" s="2"/>
      <c r="AA11" s="8" t="s">
        <v>17</v>
      </c>
      <c r="AB11" s="2" t="s">
        <v>15</v>
      </c>
      <c r="AC11" s="2">
        <v>12</v>
      </c>
      <c r="AD11" s="2">
        <v>21</v>
      </c>
      <c r="AE11" s="11">
        <f t="shared" si="6"/>
        <v>-0.27272727272727271</v>
      </c>
      <c r="AF11" s="2"/>
      <c r="AG11" s="2">
        <v>4</v>
      </c>
      <c r="AH11" s="2">
        <v>12</v>
      </c>
      <c r="AI11" s="11">
        <f t="shared" si="7"/>
        <v>0.5</v>
      </c>
      <c r="AJ11" s="11"/>
      <c r="AK11" s="12">
        <f t="shared" si="8"/>
        <v>0.11363636363636365</v>
      </c>
      <c r="AN11" s="8" t="s">
        <v>18</v>
      </c>
      <c r="AO11" s="2" t="s">
        <v>15</v>
      </c>
      <c r="AP11" s="2">
        <v>7</v>
      </c>
      <c r="AQ11" s="2">
        <v>22</v>
      </c>
      <c r="AR11" s="11">
        <f t="shared" si="9"/>
        <v>-0.51724137931034486</v>
      </c>
      <c r="AS11" s="2"/>
      <c r="AT11" s="2">
        <v>14</v>
      </c>
      <c r="AU11" s="2">
        <v>17</v>
      </c>
      <c r="AV11" s="11">
        <f t="shared" si="10"/>
        <v>9.6774193548387094E-2</v>
      </c>
      <c r="AW11" s="11"/>
      <c r="AX11" s="12">
        <v>-0.21023359288097887</v>
      </c>
      <c r="BD11" s="3"/>
      <c r="BE11" s="3"/>
      <c r="BF11" s="3"/>
    </row>
    <row r="12" spans="1:58" x14ac:dyDescent="0.25">
      <c r="A12" s="8" t="s">
        <v>14</v>
      </c>
      <c r="B12" s="2" t="s">
        <v>15</v>
      </c>
      <c r="C12" s="2">
        <v>39</v>
      </c>
      <c r="D12" s="2">
        <v>8</v>
      </c>
      <c r="E12" s="11">
        <f t="shared" si="0"/>
        <v>0.65957446808510634</v>
      </c>
      <c r="F12" s="2"/>
      <c r="G12" s="2">
        <v>19</v>
      </c>
      <c r="H12" s="2">
        <v>28</v>
      </c>
      <c r="I12" s="11">
        <f t="shared" si="1"/>
        <v>0.19148936170212766</v>
      </c>
      <c r="J12" s="11"/>
      <c r="K12" s="12">
        <f t="shared" si="2"/>
        <v>0.42553191489361697</v>
      </c>
      <c r="L12" s="5"/>
      <c r="M12" s="2"/>
      <c r="N12" s="8" t="s">
        <v>16</v>
      </c>
      <c r="O12" s="2" t="s">
        <v>15</v>
      </c>
      <c r="P12" s="2">
        <v>7</v>
      </c>
      <c r="Q12" s="2">
        <v>6</v>
      </c>
      <c r="R12" s="11">
        <f t="shared" si="3"/>
        <v>7.6923076923076927E-2</v>
      </c>
      <c r="S12" s="2"/>
      <c r="T12" s="2">
        <v>12</v>
      </c>
      <c r="U12" s="2">
        <v>12</v>
      </c>
      <c r="V12" s="11">
        <f t="shared" si="4"/>
        <v>0</v>
      </c>
      <c r="W12" s="11"/>
      <c r="X12" s="12">
        <f t="shared" si="5"/>
        <v>3.8461538461538464E-2</v>
      </c>
      <c r="Y12" s="2"/>
      <c r="Z12" s="2"/>
      <c r="AA12" s="8" t="s">
        <v>17</v>
      </c>
      <c r="AB12" s="2" t="s">
        <v>15</v>
      </c>
      <c r="AC12" s="2">
        <v>23</v>
      </c>
      <c r="AD12" s="2">
        <v>21</v>
      </c>
      <c r="AE12" s="11">
        <f t="shared" si="6"/>
        <v>4.5454545454545456E-2</v>
      </c>
      <c r="AF12" s="2"/>
      <c r="AG12" s="2">
        <v>21</v>
      </c>
      <c r="AH12" s="2">
        <v>19</v>
      </c>
      <c r="AI12" s="11">
        <f t="shared" si="7"/>
        <v>-0.05</v>
      </c>
      <c r="AJ12" s="11"/>
      <c r="AK12" s="12">
        <f t="shared" si="8"/>
        <v>-2.2727272727272735E-3</v>
      </c>
      <c r="AN12" s="8" t="s">
        <v>18</v>
      </c>
      <c r="AO12" s="2" t="s">
        <v>15</v>
      </c>
      <c r="AP12" s="2">
        <v>8</v>
      </c>
      <c r="AQ12" s="2">
        <v>12</v>
      </c>
      <c r="AR12" s="11">
        <f t="shared" si="9"/>
        <v>-0.2</v>
      </c>
      <c r="AS12" s="2"/>
      <c r="AT12" s="2">
        <v>16</v>
      </c>
      <c r="AU12" s="2">
        <v>14</v>
      </c>
      <c r="AV12" s="11">
        <f t="shared" si="10"/>
        <v>-6.6666666666666666E-2</v>
      </c>
      <c r="AW12" s="11"/>
      <c r="AX12" s="12">
        <v>-0.13333333333333333</v>
      </c>
      <c r="BD12" s="3"/>
      <c r="BE12" s="3"/>
      <c r="BF12" s="3"/>
    </row>
    <row r="13" spans="1:58" x14ac:dyDescent="0.25">
      <c r="A13" s="8" t="s">
        <v>14</v>
      </c>
      <c r="B13" s="2" t="s">
        <v>15</v>
      </c>
      <c r="C13" s="2">
        <v>11</v>
      </c>
      <c r="D13" s="2">
        <v>13</v>
      </c>
      <c r="E13" s="11">
        <f t="shared" si="0"/>
        <v>-8.3333333333333329E-2</v>
      </c>
      <c r="F13" s="2"/>
      <c r="G13" s="2">
        <v>1</v>
      </c>
      <c r="H13" s="2">
        <v>6</v>
      </c>
      <c r="I13" s="11">
        <f t="shared" si="1"/>
        <v>0.7142857142857143</v>
      </c>
      <c r="J13" s="11"/>
      <c r="K13" s="12">
        <f t="shared" si="2"/>
        <v>0.31547619047619047</v>
      </c>
      <c r="L13" s="5"/>
      <c r="M13" s="2"/>
      <c r="N13" s="8" t="s">
        <v>16</v>
      </c>
      <c r="O13" s="2" t="s">
        <v>15</v>
      </c>
      <c r="P13" s="2">
        <v>18</v>
      </c>
      <c r="Q13" s="2">
        <v>9</v>
      </c>
      <c r="R13" s="11">
        <f t="shared" si="3"/>
        <v>0.33333333333333331</v>
      </c>
      <c r="S13" s="2"/>
      <c r="T13" s="2">
        <v>7</v>
      </c>
      <c r="U13" s="2">
        <v>11</v>
      </c>
      <c r="V13" s="11">
        <f t="shared" si="4"/>
        <v>0.22222222222222221</v>
      </c>
      <c r="W13" s="11"/>
      <c r="X13" s="12">
        <f t="shared" si="5"/>
        <v>0.27777777777777779</v>
      </c>
      <c r="Y13" s="2"/>
      <c r="Z13" s="2"/>
      <c r="AA13" s="8" t="s">
        <v>17</v>
      </c>
      <c r="AB13" s="2" t="s">
        <v>15</v>
      </c>
      <c r="AC13" s="2">
        <v>8</v>
      </c>
      <c r="AD13" s="2">
        <v>23</v>
      </c>
      <c r="AE13" s="11">
        <f t="shared" si="6"/>
        <v>-0.4838709677419355</v>
      </c>
      <c r="AF13" s="2"/>
      <c r="AG13" s="2">
        <v>22</v>
      </c>
      <c r="AH13" s="2">
        <v>19</v>
      </c>
      <c r="AI13" s="11">
        <f t="shared" si="7"/>
        <v>-7.3170731707317069E-2</v>
      </c>
      <c r="AJ13" s="11"/>
      <c r="AK13" s="12">
        <f t="shared" si="8"/>
        <v>-0.27852084972462626</v>
      </c>
      <c r="AN13" s="8" t="s">
        <v>18</v>
      </c>
      <c r="AO13" s="2" t="s">
        <v>15</v>
      </c>
      <c r="AP13" s="2">
        <v>17</v>
      </c>
      <c r="AQ13" s="2">
        <v>17</v>
      </c>
      <c r="AR13" s="11">
        <f t="shared" si="9"/>
        <v>0</v>
      </c>
      <c r="AS13" s="2"/>
      <c r="AT13" s="2">
        <v>22</v>
      </c>
      <c r="AU13" s="2">
        <v>33</v>
      </c>
      <c r="AV13" s="11">
        <f t="shared" si="10"/>
        <v>0.2</v>
      </c>
      <c r="AW13" s="11"/>
      <c r="AX13" s="12">
        <v>0.1</v>
      </c>
      <c r="BD13" s="3"/>
      <c r="BE13" s="3"/>
      <c r="BF13" s="3"/>
    </row>
    <row r="14" spans="1:58" x14ac:dyDescent="0.25">
      <c r="A14" s="8" t="s">
        <v>14</v>
      </c>
      <c r="B14" s="2" t="s">
        <v>15</v>
      </c>
      <c r="C14" s="2">
        <v>21</v>
      </c>
      <c r="D14" s="2">
        <v>4</v>
      </c>
      <c r="E14" s="11">
        <f t="shared" si="0"/>
        <v>0.68</v>
      </c>
      <c r="F14" s="2"/>
      <c r="G14" s="2">
        <v>3</v>
      </c>
      <c r="H14" s="2">
        <v>17</v>
      </c>
      <c r="I14" s="11">
        <f t="shared" si="1"/>
        <v>0.7</v>
      </c>
      <c r="J14" s="11"/>
      <c r="K14" s="12">
        <f t="shared" si="2"/>
        <v>0.69</v>
      </c>
      <c r="L14" s="5"/>
      <c r="M14" s="2"/>
      <c r="N14" s="8" t="s">
        <v>16</v>
      </c>
      <c r="O14" s="2" t="s">
        <v>15</v>
      </c>
      <c r="P14" s="2">
        <v>9</v>
      </c>
      <c r="Q14" s="2">
        <v>11</v>
      </c>
      <c r="R14" s="11">
        <f t="shared" si="3"/>
        <v>-0.1</v>
      </c>
      <c r="S14" s="2"/>
      <c r="T14" s="2">
        <v>12</v>
      </c>
      <c r="U14" s="2">
        <v>9</v>
      </c>
      <c r="V14" s="11">
        <f t="shared" si="4"/>
        <v>-0.14285714285714285</v>
      </c>
      <c r="W14" s="11"/>
      <c r="X14" s="12">
        <f t="shared" si="5"/>
        <v>-0.12142857142857143</v>
      </c>
      <c r="Y14" s="2"/>
      <c r="Z14" s="2"/>
      <c r="AA14" s="8" t="s">
        <v>17</v>
      </c>
      <c r="AB14" s="2" t="s">
        <v>15</v>
      </c>
      <c r="AC14" s="2">
        <v>24</v>
      </c>
      <c r="AD14" s="2">
        <v>11</v>
      </c>
      <c r="AE14" s="11">
        <f t="shared" si="6"/>
        <v>0.37142857142857144</v>
      </c>
      <c r="AF14" s="2"/>
      <c r="AG14" s="2">
        <v>14</v>
      </c>
      <c r="AH14" s="2">
        <v>10</v>
      </c>
      <c r="AI14" s="11">
        <f t="shared" si="7"/>
        <v>-0.16666666666666666</v>
      </c>
      <c r="AJ14" s="11"/>
      <c r="AK14" s="12">
        <f t="shared" si="8"/>
        <v>0.10238095238095239</v>
      </c>
      <c r="AN14" s="8" t="s">
        <v>18</v>
      </c>
      <c r="AO14" s="2" t="s">
        <v>15</v>
      </c>
      <c r="AP14" s="2">
        <v>8</v>
      </c>
      <c r="AQ14" s="2">
        <v>1</v>
      </c>
      <c r="AR14" s="11">
        <f t="shared" si="9"/>
        <v>0.77777777777777779</v>
      </c>
      <c r="AS14" s="2"/>
      <c r="AT14" s="2">
        <v>13</v>
      </c>
      <c r="AU14" s="2">
        <v>6</v>
      </c>
      <c r="AV14" s="11">
        <f t="shared" si="10"/>
        <v>-0.36842105263157893</v>
      </c>
      <c r="AW14" s="11"/>
      <c r="AX14" s="12">
        <v>0.20467836257309943</v>
      </c>
      <c r="BD14" s="3"/>
      <c r="BE14" s="3"/>
      <c r="BF14" s="3"/>
    </row>
    <row r="15" spans="1:58" x14ac:dyDescent="0.25">
      <c r="A15" s="8" t="s">
        <v>14</v>
      </c>
      <c r="B15" s="2" t="s">
        <v>15</v>
      </c>
      <c r="C15" s="2">
        <v>32</v>
      </c>
      <c r="D15" s="2">
        <v>14</v>
      </c>
      <c r="E15" s="11">
        <f t="shared" si="0"/>
        <v>0.39130434782608697</v>
      </c>
      <c r="F15" s="2"/>
      <c r="G15" s="2">
        <v>12</v>
      </c>
      <c r="H15" s="2">
        <v>39</v>
      </c>
      <c r="I15" s="11">
        <f t="shared" si="1"/>
        <v>0.52941176470588236</v>
      </c>
      <c r="J15" s="11"/>
      <c r="K15" s="12">
        <f t="shared" si="2"/>
        <v>0.46035805626598469</v>
      </c>
      <c r="L15" s="5"/>
      <c r="M15" s="2"/>
      <c r="N15" s="8" t="s">
        <v>16</v>
      </c>
      <c r="O15" s="2" t="s">
        <v>15</v>
      </c>
      <c r="P15" s="2">
        <v>12</v>
      </c>
      <c r="Q15" s="2">
        <v>9</v>
      </c>
      <c r="R15" s="11">
        <f t="shared" si="3"/>
        <v>0.14285714285714285</v>
      </c>
      <c r="S15" s="2"/>
      <c r="T15" s="2">
        <v>23</v>
      </c>
      <c r="U15" s="2">
        <v>14</v>
      </c>
      <c r="V15" s="11">
        <f t="shared" si="4"/>
        <v>-0.24324324324324326</v>
      </c>
      <c r="W15" s="11"/>
      <c r="X15" s="12">
        <f t="shared" si="5"/>
        <v>-5.0193050193050204E-2</v>
      </c>
      <c r="Y15" s="2"/>
      <c r="Z15" s="2"/>
      <c r="AA15" s="8"/>
      <c r="AB15" s="2"/>
      <c r="AC15" s="2"/>
      <c r="AD15" s="2"/>
      <c r="AE15" s="2"/>
      <c r="AF15" s="2"/>
      <c r="AG15" s="2"/>
      <c r="AH15" s="2"/>
      <c r="AI15" s="2"/>
      <c r="AJ15" s="2"/>
      <c r="AK15" s="2"/>
      <c r="AM15" s="3"/>
      <c r="AN15" s="3"/>
      <c r="AO15" s="3"/>
      <c r="AP15" s="1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D15" s="3"/>
      <c r="BE15" s="3"/>
      <c r="BF15" s="3"/>
    </row>
    <row r="16" spans="1:58" x14ac:dyDescent="0.25">
      <c r="A16" s="8" t="s">
        <v>14</v>
      </c>
      <c r="B16" s="2" t="s">
        <v>15</v>
      </c>
      <c r="C16" s="2">
        <v>18</v>
      </c>
      <c r="D16" s="2">
        <v>10</v>
      </c>
      <c r="E16" s="11">
        <f t="shared" si="0"/>
        <v>0.2857142857142857</v>
      </c>
      <c r="F16" s="2"/>
      <c r="G16" s="2">
        <v>3</v>
      </c>
      <c r="H16" s="2">
        <v>30</v>
      </c>
      <c r="I16" s="11">
        <f t="shared" si="1"/>
        <v>0.81818181818181823</v>
      </c>
      <c r="J16" s="11"/>
      <c r="K16" s="12">
        <f t="shared" si="2"/>
        <v>0.55194805194805197</v>
      </c>
      <c r="L16" s="5"/>
      <c r="M16" s="2"/>
      <c r="N16" s="8" t="s">
        <v>16</v>
      </c>
      <c r="O16" s="2" t="s">
        <v>15</v>
      </c>
      <c r="P16" s="2">
        <v>12</v>
      </c>
      <c r="Q16" s="2">
        <v>5</v>
      </c>
      <c r="R16" s="11">
        <f t="shared" si="3"/>
        <v>0.41176470588235292</v>
      </c>
      <c r="S16" s="2"/>
      <c r="T16" s="2">
        <v>10</v>
      </c>
      <c r="U16" s="2">
        <v>10</v>
      </c>
      <c r="V16" s="11">
        <f t="shared" si="4"/>
        <v>0</v>
      </c>
      <c r="W16" s="11"/>
      <c r="X16" s="12">
        <f t="shared" si="5"/>
        <v>0.20588235294117646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D16" s="3"/>
      <c r="BE16" s="3"/>
      <c r="BF16" s="3"/>
    </row>
    <row r="17" spans="1:58" x14ac:dyDescent="0.25">
      <c r="A17" s="8"/>
      <c r="B17" s="2"/>
      <c r="C17" s="2"/>
      <c r="D17" s="2"/>
      <c r="E17" s="11"/>
      <c r="F17" s="2"/>
      <c r="G17" s="2"/>
      <c r="H17" s="2"/>
      <c r="I17" s="11"/>
      <c r="J17" s="11"/>
      <c r="K17" s="12"/>
      <c r="L17" s="5"/>
      <c r="M17" s="2"/>
      <c r="N17" s="8"/>
      <c r="O17" s="2"/>
      <c r="P17" s="2"/>
      <c r="Q17" s="2"/>
      <c r="R17" s="11"/>
      <c r="S17" s="2"/>
      <c r="T17" s="2"/>
      <c r="U17" s="2"/>
      <c r="V17" s="11"/>
      <c r="W17" s="11"/>
      <c r="X17" s="1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D17" s="3"/>
      <c r="BE17" s="3"/>
      <c r="BF17" s="3"/>
    </row>
    <row r="18" spans="1:5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D18" s="3"/>
      <c r="BE18" s="3"/>
      <c r="BF18" s="3"/>
    </row>
    <row r="19" spans="1:58" x14ac:dyDescent="0.25">
      <c r="A19" s="2"/>
      <c r="B19" s="2"/>
      <c r="C19" s="5" t="s">
        <v>5</v>
      </c>
      <c r="D19" s="2"/>
      <c r="E19" s="2"/>
      <c r="F19" s="2"/>
      <c r="G19" s="2"/>
      <c r="H19" s="5" t="s">
        <v>5</v>
      </c>
      <c r="I19" s="2"/>
      <c r="J19" s="2"/>
      <c r="K19" s="1"/>
      <c r="L19" s="5"/>
      <c r="M19" s="2"/>
      <c r="N19" s="2"/>
      <c r="O19" s="2"/>
      <c r="P19" s="5" t="s">
        <v>5</v>
      </c>
      <c r="Q19" s="2"/>
      <c r="R19" s="2"/>
      <c r="S19" s="2"/>
      <c r="T19" s="2"/>
      <c r="U19" s="5" t="s">
        <v>5</v>
      </c>
      <c r="V19" s="2"/>
      <c r="W19" s="2"/>
      <c r="X19" s="1"/>
      <c r="Y19" s="5"/>
      <c r="Z19" s="2"/>
      <c r="AA19" s="2"/>
      <c r="AB19" s="2"/>
      <c r="AC19" s="5" t="s">
        <v>5</v>
      </c>
      <c r="AD19" s="2"/>
      <c r="AE19" s="2"/>
      <c r="AF19" s="2"/>
      <c r="AG19" s="2"/>
      <c r="AH19" s="2"/>
      <c r="AI19" s="2"/>
      <c r="AJ19" s="2"/>
      <c r="AK19" s="2"/>
      <c r="AL19" s="5"/>
      <c r="AM19" s="2"/>
      <c r="AN19" s="2"/>
      <c r="AO19" s="2"/>
      <c r="AP19" s="5" t="s">
        <v>5</v>
      </c>
      <c r="AQ19" s="2"/>
      <c r="AR19" s="2"/>
      <c r="AS19" s="2"/>
      <c r="AT19" s="2"/>
      <c r="AU19" s="5" t="s">
        <v>5</v>
      </c>
      <c r="AV19" s="2"/>
      <c r="AW19" s="2"/>
      <c r="AX19" s="2"/>
      <c r="BD19" s="3"/>
      <c r="BE19" s="3"/>
      <c r="BF19" s="3"/>
    </row>
    <row r="20" spans="1:58" x14ac:dyDescent="0.25">
      <c r="A20" s="2"/>
      <c r="B20" s="2"/>
      <c r="C20" s="5" t="s">
        <v>6</v>
      </c>
      <c r="D20" s="2"/>
      <c r="E20" s="2"/>
      <c r="F20" s="2"/>
      <c r="G20" s="2"/>
      <c r="H20" s="5" t="s">
        <v>6</v>
      </c>
      <c r="I20" s="2"/>
      <c r="J20" s="2"/>
      <c r="K20" s="1"/>
      <c r="L20" s="5"/>
      <c r="M20" s="2"/>
      <c r="N20" s="2"/>
      <c r="O20" s="2"/>
      <c r="P20" s="5" t="s">
        <v>6</v>
      </c>
      <c r="Q20" s="2"/>
      <c r="R20" s="2"/>
      <c r="S20" s="2"/>
      <c r="T20" s="2"/>
      <c r="U20" s="5" t="s">
        <v>6</v>
      </c>
      <c r="V20" s="2"/>
      <c r="W20" s="2"/>
      <c r="X20" s="1"/>
      <c r="Y20" s="5"/>
      <c r="Z20" s="2"/>
      <c r="AA20" s="2"/>
      <c r="AB20" s="2"/>
      <c r="AC20" s="5" t="s">
        <v>6</v>
      </c>
      <c r="AD20" s="2"/>
      <c r="AE20" s="2"/>
      <c r="AF20" s="2"/>
      <c r="AG20" s="2"/>
      <c r="AH20" s="2" t="s">
        <v>6</v>
      </c>
      <c r="AI20" s="2"/>
      <c r="AJ20" s="2"/>
      <c r="AK20" s="2"/>
      <c r="AL20" s="5"/>
      <c r="AM20" s="2"/>
      <c r="AN20" s="2"/>
      <c r="AO20" s="2"/>
      <c r="AP20" s="5" t="s">
        <v>6</v>
      </c>
      <c r="AQ20" s="2"/>
      <c r="AR20" s="2"/>
      <c r="AS20" s="2"/>
      <c r="AT20" s="2"/>
      <c r="AU20" s="5" t="s">
        <v>6</v>
      </c>
      <c r="AV20" s="2"/>
      <c r="AW20" s="2"/>
      <c r="AX20" s="2"/>
      <c r="BD20" s="3"/>
      <c r="BE20" s="3"/>
      <c r="BF20" s="3"/>
    </row>
    <row r="21" spans="1:58" s="9" customFormat="1" x14ac:dyDescent="0.25">
      <c r="A21" s="6" t="s">
        <v>7</v>
      </c>
      <c r="B21" s="6" t="s">
        <v>8</v>
      </c>
      <c r="C21" s="6" t="s">
        <v>9</v>
      </c>
      <c r="D21" s="6" t="s">
        <v>10</v>
      </c>
      <c r="E21" s="6" t="s">
        <v>11</v>
      </c>
      <c r="F21" s="6"/>
      <c r="G21" s="6" t="s">
        <v>9</v>
      </c>
      <c r="H21" s="6" t="s">
        <v>10</v>
      </c>
      <c r="I21" s="6" t="s">
        <v>11</v>
      </c>
      <c r="J21" s="6"/>
      <c r="K21" s="1" t="s">
        <v>12</v>
      </c>
      <c r="L21" s="7"/>
      <c r="M21" s="6"/>
      <c r="N21" s="6" t="s">
        <v>7</v>
      </c>
      <c r="O21" s="6" t="s">
        <v>8</v>
      </c>
      <c r="P21" s="6" t="s">
        <v>9</v>
      </c>
      <c r="Q21" s="6" t="s">
        <v>10</v>
      </c>
      <c r="R21" s="6" t="s">
        <v>11</v>
      </c>
      <c r="S21" s="6"/>
      <c r="T21" s="6" t="s">
        <v>9</v>
      </c>
      <c r="U21" s="6" t="s">
        <v>10</v>
      </c>
      <c r="V21" s="6" t="s">
        <v>11</v>
      </c>
      <c r="W21" s="6"/>
      <c r="X21" s="1" t="s">
        <v>12</v>
      </c>
      <c r="Y21" s="7"/>
      <c r="Z21" s="6"/>
      <c r="AA21" s="6" t="s">
        <v>7</v>
      </c>
      <c r="AB21" s="8" t="s">
        <v>13</v>
      </c>
      <c r="AC21" s="6" t="s">
        <v>9</v>
      </c>
      <c r="AD21" s="6" t="s">
        <v>10</v>
      </c>
      <c r="AE21" s="6" t="s">
        <v>11</v>
      </c>
      <c r="AF21" s="6"/>
      <c r="AG21" s="6" t="s">
        <v>9</v>
      </c>
      <c r="AH21" s="6" t="s">
        <v>10</v>
      </c>
      <c r="AI21" s="6" t="s">
        <v>11</v>
      </c>
      <c r="AJ21" s="6"/>
      <c r="AK21" s="6" t="s">
        <v>12</v>
      </c>
      <c r="AL21" s="7"/>
      <c r="AM21" s="6"/>
      <c r="AN21" s="6" t="s">
        <v>7</v>
      </c>
      <c r="AO21" s="8" t="s">
        <v>13</v>
      </c>
      <c r="AP21" s="6" t="s">
        <v>9</v>
      </c>
      <c r="AQ21" s="6" t="s">
        <v>10</v>
      </c>
      <c r="AR21" s="6" t="s">
        <v>11</v>
      </c>
      <c r="AS21" s="6"/>
      <c r="AT21" s="6" t="s">
        <v>9</v>
      </c>
      <c r="AU21" s="6" t="s">
        <v>10</v>
      </c>
      <c r="AV21" s="6" t="s">
        <v>11</v>
      </c>
      <c r="AW21" s="6"/>
      <c r="AX21" s="6" t="s">
        <v>12</v>
      </c>
      <c r="BD21" s="10"/>
      <c r="BE21" s="10"/>
      <c r="BF21" s="10"/>
    </row>
    <row r="22" spans="1:58" x14ac:dyDescent="0.25">
      <c r="A22" s="8" t="s">
        <v>19</v>
      </c>
      <c r="B22" s="2" t="s">
        <v>15</v>
      </c>
      <c r="C22" s="2">
        <v>16</v>
      </c>
      <c r="D22" s="2">
        <v>11</v>
      </c>
      <c r="E22" s="11">
        <f>(C22-D22)/(C22+D22)</f>
        <v>0.18518518518518517</v>
      </c>
      <c r="F22" s="2"/>
      <c r="G22" s="2">
        <v>3</v>
      </c>
      <c r="H22" s="2">
        <v>12</v>
      </c>
      <c r="I22" s="11">
        <f>(H22-G22)/(G22+H22)</f>
        <v>0.6</v>
      </c>
      <c r="J22" s="11"/>
      <c r="K22" s="12">
        <f>(E22+I22)/2</f>
        <v>0.3925925925925926</v>
      </c>
      <c r="L22" s="5"/>
      <c r="M22" s="2"/>
      <c r="N22" s="8" t="s">
        <v>20</v>
      </c>
      <c r="O22" s="2" t="s">
        <v>15</v>
      </c>
      <c r="P22" s="2">
        <v>1</v>
      </c>
      <c r="Q22" s="2">
        <v>5</v>
      </c>
      <c r="R22" s="11">
        <f>(P22-Q22)/(P22+Q22)</f>
        <v>-0.66666666666666663</v>
      </c>
      <c r="S22" s="14"/>
      <c r="T22" s="15">
        <v>4</v>
      </c>
      <c r="U22" s="15">
        <v>10</v>
      </c>
      <c r="V22" s="11">
        <f>(U22-T22)/(T22+U22)</f>
        <v>0.42857142857142855</v>
      </c>
      <c r="W22" s="11"/>
      <c r="X22" s="12">
        <f>(R22+V22)/2</f>
        <v>-0.11904761904761904</v>
      </c>
      <c r="Y22" s="5"/>
      <c r="Z22" s="2"/>
      <c r="AA22" s="8" t="s">
        <v>17</v>
      </c>
      <c r="AB22" s="2" t="s">
        <v>15</v>
      </c>
      <c r="AC22" s="2">
        <v>3</v>
      </c>
      <c r="AD22" s="2">
        <v>14</v>
      </c>
      <c r="AE22" s="11">
        <f>(AC22-AD22)/(AC22+AD22)</f>
        <v>-0.6470588235294118</v>
      </c>
      <c r="AF22" s="2"/>
      <c r="AG22" s="2">
        <v>9</v>
      </c>
      <c r="AH22" s="2">
        <v>23</v>
      </c>
      <c r="AI22" s="11">
        <f>(AH22-AG22)/(AG22+AH22)</f>
        <v>0.4375</v>
      </c>
      <c r="AJ22" s="14"/>
      <c r="AK22" s="12">
        <f t="shared" ref="AK22:AK29" si="11">(AE22+AI22)/2</f>
        <v>-0.1047794117647059</v>
      </c>
      <c r="AL22" s="5"/>
      <c r="AM22" s="2"/>
      <c r="AN22" s="8" t="s">
        <v>21</v>
      </c>
      <c r="AO22" s="2" t="s">
        <v>15</v>
      </c>
      <c r="AP22" s="2">
        <v>3</v>
      </c>
      <c r="AQ22" s="2">
        <v>7</v>
      </c>
      <c r="AR22" s="11">
        <f>(AP22-AQ22)/(AP22+AQ22)</f>
        <v>-0.4</v>
      </c>
      <c r="AS22" s="2"/>
      <c r="AT22" s="2">
        <v>10</v>
      </c>
      <c r="AU22" s="2">
        <v>40</v>
      </c>
      <c r="AV22" s="11">
        <f>(AU22-AT22)/(AT22+AU22)</f>
        <v>0.6</v>
      </c>
      <c r="AW22" s="11"/>
      <c r="AX22" s="12">
        <v>9.9999999999999978E-2</v>
      </c>
      <c r="BD22" s="3"/>
      <c r="BE22" s="3"/>
      <c r="BF22" s="3"/>
    </row>
    <row r="23" spans="1:58" x14ac:dyDescent="0.25">
      <c r="A23" s="8" t="s">
        <v>19</v>
      </c>
      <c r="B23" s="2" t="s">
        <v>15</v>
      </c>
      <c r="C23" s="2">
        <v>10</v>
      </c>
      <c r="D23" s="2">
        <v>10</v>
      </c>
      <c r="E23" s="11">
        <f t="shared" ref="E23:E31" si="12">(C23-D23)/(C23+D23)</f>
        <v>0</v>
      </c>
      <c r="F23" s="2"/>
      <c r="G23" s="2">
        <v>2</v>
      </c>
      <c r="H23" s="2">
        <v>20</v>
      </c>
      <c r="I23" s="11">
        <f t="shared" ref="I23:I31" si="13">(H23-G23)/(G23+H23)</f>
        <v>0.81818181818181823</v>
      </c>
      <c r="J23" s="11"/>
      <c r="K23" s="12">
        <f t="shared" ref="K23:K30" si="14">(E23+I23)/2</f>
        <v>0.40909090909090912</v>
      </c>
      <c r="L23" s="5"/>
      <c r="M23" s="2"/>
      <c r="N23" s="8" t="s">
        <v>20</v>
      </c>
      <c r="O23" s="2" t="s">
        <v>15</v>
      </c>
      <c r="P23" s="2">
        <v>5</v>
      </c>
      <c r="Q23" s="2">
        <v>1</v>
      </c>
      <c r="R23" s="11">
        <f t="shared" ref="R23:R30" si="15">(P23-Q23)/(P23+Q23)</f>
        <v>0.66666666666666663</v>
      </c>
      <c r="S23" s="14"/>
      <c r="T23" s="15">
        <v>17</v>
      </c>
      <c r="U23" s="15">
        <v>12</v>
      </c>
      <c r="V23" s="11">
        <f t="shared" ref="V23:V30" si="16">(U23-T23)/(T23+U23)</f>
        <v>-0.17241379310344829</v>
      </c>
      <c r="W23" s="11"/>
      <c r="X23" s="12">
        <f t="shared" ref="X23:X30" si="17">(R23+V23)/2</f>
        <v>0.24712643678160917</v>
      </c>
      <c r="Y23" s="5"/>
      <c r="Z23" s="2"/>
      <c r="AA23" s="8" t="s">
        <v>17</v>
      </c>
      <c r="AB23" s="2" t="s">
        <v>15</v>
      </c>
      <c r="AC23" s="2">
        <v>1</v>
      </c>
      <c r="AD23" s="2">
        <v>20</v>
      </c>
      <c r="AE23" s="11">
        <f t="shared" ref="AE23:AE29" si="18">(AC23-AD23)/(AC23+AD23)</f>
        <v>-0.90476190476190477</v>
      </c>
      <c r="AF23" s="2"/>
      <c r="AG23" s="2">
        <v>6</v>
      </c>
      <c r="AH23" s="2">
        <v>35</v>
      </c>
      <c r="AI23" s="11">
        <f t="shared" ref="AI23:AI29" si="19">(AH23-AG23)/(AG23+AH23)</f>
        <v>0.70731707317073167</v>
      </c>
      <c r="AJ23" s="14"/>
      <c r="AK23" s="12">
        <f t="shared" si="11"/>
        <v>-9.8722415795586549E-2</v>
      </c>
      <c r="AL23" s="5"/>
      <c r="AM23" s="2"/>
      <c r="AN23" s="8" t="s">
        <v>21</v>
      </c>
      <c r="AO23" s="2" t="s">
        <v>15</v>
      </c>
      <c r="AP23" s="2">
        <v>5</v>
      </c>
      <c r="AQ23" s="2">
        <v>15</v>
      </c>
      <c r="AR23" s="11">
        <f t="shared" ref="AR23:AR29" si="20">(AP23-AQ23)/(AP23+AQ23)</f>
        <v>-0.5</v>
      </c>
      <c r="AS23" s="2"/>
      <c r="AT23" s="2">
        <v>12</v>
      </c>
      <c r="AU23" s="2">
        <v>20</v>
      </c>
      <c r="AV23" s="11">
        <f t="shared" ref="AV23:AV29" si="21">(AU23-AT23)/(AT23+AU23)</f>
        <v>0.25</v>
      </c>
      <c r="AW23" s="11"/>
      <c r="AX23" s="12">
        <v>-0.125</v>
      </c>
      <c r="BD23" s="3"/>
      <c r="BE23" s="3"/>
      <c r="BF23" s="3"/>
    </row>
    <row r="24" spans="1:58" x14ac:dyDescent="0.25">
      <c r="A24" s="8" t="s">
        <v>19</v>
      </c>
      <c r="B24" s="2" t="s">
        <v>15</v>
      </c>
      <c r="C24" s="2">
        <v>27</v>
      </c>
      <c r="D24" s="2">
        <v>20</v>
      </c>
      <c r="E24" s="11">
        <f t="shared" si="12"/>
        <v>0.14893617021276595</v>
      </c>
      <c r="F24" s="2"/>
      <c r="G24" s="2">
        <v>15</v>
      </c>
      <c r="H24" s="2">
        <v>32</v>
      </c>
      <c r="I24" s="11">
        <f t="shared" si="13"/>
        <v>0.36170212765957449</v>
      </c>
      <c r="J24" s="11"/>
      <c r="K24" s="12">
        <f t="shared" si="14"/>
        <v>0.25531914893617025</v>
      </c>
      <c r="L24" s="5"/>
      <c r="M24" s="2"/>
      <c r="N24" s="8" t="s">
        <v>20</v>
      </c>
      <c r="O24" s="2" t="s">
        <v>15</v>
      </c>
      <c r="P24" s="2">
        <v>0</v>
      </c>
      <c r="Q24" s="2">
        <v>11</v>
      </c>
      <c r="R24" s="11">
        <f t="shared" si="15"/>
        <v>-1</v>
      </c>
      <c r="S24" s="14"/>
      <c r="T24" s="15">
        <v>11</v>
      </c>
      <c r="U24" s="15">
        <v>24</v>
      </c>
      <c r="V24" s="11">
        <f t="shared" si="16"/>
        <v>0.37142857142857144</v>
      </c>
      <c r="W24" s="11"/>
      <c r="X24" s="12">
        <f t="shared" si="17"/>
        <v>-0.31428571428571428</v>
      </c>
      <c r="Y24" s="5"/>
      <c r="Z24" s="2"/>
      <c r="AA24" s="8" t="s">
        <v>17</v>
      </c>
      <c r="AB24" s="2" t="s">
        <v>15</v>
      </c>
      <c r="AC24" s="2">
        <v>1</v>
      </c>
      <c r="AD24" s="2">
        <v>9</v>
      </c>
      <c r="AE24" s="11">
        <f t="shared" si="18"/>
        <v>-0.8</v>
      </c>
      <c r="AF24" s="2"/>
      <c r="AG24" s="2">
        <v>3</v>
      </c>
      <c r="AH24" s="2">
        <v>7</v>
      </c>
      <c r="AI24" s="11">
        <f t="shared" si="19"/>
        <v>0.4</v>
      </c>
      <c r="AJ24" s="14"/>
      <c r="AK24" s="12">
        <f t="shared" si="11"/>
        <v>-0.2</v>
      </c>
      <c r="AL24" s="5"/>
      <c r="AM24" s="2"/>
      <c r="AN24" s="8" t="s">
        <v>21</v>
      </c>
      <c r="AO24" s="2" t="s">
        <v>15</v>
      </c>
      <c r="AP24" s="2">
        <v>24</v>
      </c>
      <c r="AQ24" s="2">
        <v>12</v>
      </c>
      <c r="AR24" s="11">
        <f t="shared" si="20"/>
        <v>0.33333333333333331</v>
      </c>
      <c r="AS24" s="2"/>
      <c r="AT24" s="2">
        <v>12</v>
      </c>
      <c r="AU24" s="2">
        <v>6</v>
      </c>
      <c r="AV24" s="11">
        <f t="shared" si="21"/>
        <v>-0.33333333333333331</v>
      </c>
      <c r="AW24" s="11"/>
      <c r="AX24" s="12">
        <v>0</v>
      </c>
      <c r="BD24" s="3"/>
      <c r="BE24" s="3"/>
      <c r="BF24" s="3"/>
    </row>
    <row r="25" spans="1:58" x14ac:dyDescent="0.25">
      <c r="A25" s="8" t="s">
        <v>19</v>
      </c>
      <c r="B25" s="2" t="s">
        <v>15</v>
      </c>
      <c r="C25" s="2">
        <v>15</v>
      </c>
      <c r="D25" s="2">
        <v>4</v>
      </c>
      <c r="E25" s="11">
        <f t="shared" si="12"/>
        <v>0.57894736842105265</v>
      </c>
      <c r="F25" s="2"/>
      <c r="G25" s="2">
        <v>7</v>
      </c>
      <c r="H25" s="2">
        <v>10</v>
      </c>
      <c r="I25" s="11">
        <f t="shared" si="13"/>
        <v>0.17647058823529413</v>
      </c>
      <c r="J25" s="11"/>
      <c r="K25" s="12">
        <f t="shared" si="14"/>
        <v>0.37770897832817341</v>
      </c>
      <c r="L25" s="5"/>
      <c r="M25" s="2"/>
      <c r="N25" s="8" t="s">
        <v>20</v>
      </c>
      <c r="O25" s="2" t="s">
        <v>15</v>
      </c>
      <c r="P25" s="2">
        <v>25</v>
      </c>
      <c r="Q25" s="2">
        <v>17</v>
      </c>
      <c r="R25" s="11">
        <f t="shared" si="15"/>
        <v>0.19047619047619047</v>
      </c>
      <c r="S25" s="14"/>
      <c r="T25" s="15">
        <v>28</v>
      </c>
      <c r="U25" s="15">
        <v>14</v>
      </c>
      <c r="V25" s="11">
        <f t="shared" si="16"/>
        <v>-0.33333333333333331</v>
      </c>
      <c r="W25" s="11"/>
      <c r="X25" s="12">
        <f t="shared" si="17"/>
        <v>-7.1428571428571425E-2</v>
      </c>
      <c r="Y25" s="5"/>
      <c r="Z25" s="2"/>
      <c r="AA25" s="8" t="s">
        <v>17</v>
      </c>
      <c r="AB25" s="2" t="s">
        <v>15</v>
      </c>
      <c r="AC25" s="2">
        <v>3</v>
      </c>
      <c r="AD25" s="2">
        <v>24</v>
      </c>
      <c r="AE25" s="11">
        <f t="shared" si="18"/>
        <v>-0.77777777777777779</v>
      </c>
      <c r="AF25" s="2"/>
      <c r="AG25" s="2">
        <v>5</v>
      </c>
      <c r="AH25" s="2">
        <v>6</v>
      </c>
      <c r="AI25" s="11">
        <f t="shared" si="19"/>
        <v>9.0909090909090912E-2</v>
      </c>
      <c r="AJ25" s="14"/>
      <c r="AK25" s="12">
        <f t="shared" si="11"/>
        <v>-0.34343434343434343</v>
      </c>
      <c r="AL25" s="5"/>
      <c r="AM25" s="2"/>
      <c r="AN25" s="8" t="s">
        <v>21</v>
      </c>
      <c r="AO25" s="2" t="s">
        <v>15</v>
      </c>
      <c r="AP25" s="2">
        <v>24</v>
      </c>
      <c r="AQ25" s="2">
        <v>24</v>
      </c>
      <c r="AR25" s="11">
        <f t="shared" si="20"/>
        <v>0</v>
      </c>
      <c r="AS25" s="2"/>
      <c r="AT25" s="2">
        <v>10</v>
      </c>
      <c r="AU25" s="2">
        <v>8</v>
      </c>
      <c r="AV25" s="11">
        <f t="shared" si="21"/>
        <v>-0.1111111111111111</v>
      </c>
      <c r="AW25" s="11"/>
      <c r="AX25" s="12">
        <v>-5.5555555555555552E-2</v>
      </c>
      <c r="BD25" s="3"/>
      <c r="BE25" s="3"/>
      <c r="BF25" s="3"/>
    </row>
    <row r="26" spans="1:58" x14ac:dyDescent="0.25">
      <c r="A26" s="8" t="s">
        <v>19</v>
      </c>
      <c r="B26" s="2" t="s">
        <v>15</v>
      </c>
      <c r="C26" s="2">
        <v>14</v>
      </c>
      <c r="D26" s="2">
        <v>10</v>
      </c>
      <c r="E26" s="11">
        <f t="shared" si="12"/>
        <v>0.16666666666666666</v>
      </c>
      <c r="F26" s="2"/>
      <c r="G26" s="2">
        <v>23</v>
      </c>
      <c r="H26" s="2">
        <v>22</v>
      </c>
      <c r="I26" s="11">
        <f t="shared" si="13"/>
        <v>-2.2222222222222223E-2</v>
      </c>
      <c r="J26" s="11"/>
      <c r="K26" s="12">
        <f t="shared" si="14"/>
        <v>7.2222222222222215E-2</v>
      </c>
      <c r="L26" s="5"/>
      <c r="M26" s="2"/>
      <c r="N26" s="8" t="s">
        <v>20</v>
      </c>
      <c r="O26" s="2" t="s">
        <v>15</v>
      </c>
      <c r="P26" s="2">
        <v>8</v>
      </c>
      <c r="Q26" s="2">
        <v>22</v>
      </c>
      <c r="R26" s="11">
        <f t="shared" si="15"/>
        <v>-0.46666666666666667</v>
      </c>
      <c r="S26" s="14"/>
      <c r="T26" s="15">
        <v>10</v>
      </c>
      <c r="U26" s="15">
        <v>25</v>
      </c>
      <c r="V26" s="11">
        <f t="shared" si="16"/>
        <v>0.42857142857142855</v>
      </c>
      <c r="W26" s="11"/>
      <c r="X26" s="12">
        <f t="shared" si="17"/>
        <v>-1.9047619047619063E-2</v>
      </c>
      <c r="Y26" s="5"/>
      <c r="Z26" s="2"/>
      <c r="AA26" s="8" t="s">
        <v>17</v>
      </c>
      <c r="AB26" s="2" t="s">
        <v>15</v>
      </c>
      <c r="AC26" s="2">
        <v>14</v>
      </c>
      <c r="AD26" s="2">
        <v>10</v>
      </c>
      <c r="AE26" s="11">
        <f t="shared" si="18"/>
        <v>0.16666666666666666</v>
      </c>
      <c r="AF26" s="2"/>
      <c r="AG26" s="2">
        <v>12</v>
      </c>
      <c r="AH26" s="2">
        <v>18</v>
      </c>
      <c r="AI26" s="11">
        <f t="shared" si="19"/>
        <v>0.2</v>
      </c>
      <c r="AJ26" s="14"/>
      <c r="AK26" s="12">
        <f t="shared" si="11"/>
        <v>0.18333333333333335</v>
      </c>
      <c r="AL26" s="5"/>
      <c r="AM26" s="2"/>
      <c r="AN26" s="8" t="s">
        <v>21</v>
      </c>
      <c r="AO26" s="2" t="s">
        <v>15</v>
      </c>
      <c r="AP26" s="2">
        <v>10</v>
      </c>
      <c r="AQ26" s="2">
        <v>7</v>
      </c>
      <c r="AR26" s="11">
        <f t="shared" si="20"/>
        <v>0.17647058823529413</v>
      </c>
      <c r="AS26" s="2"/>
      <c r="AT26" s="2">
        <v>18</v>
      </c>
      <c r="AU26" s="2">
        <v>18</v>
      </c>
      <c r="AV26" s="11">
        <f t="shared" si="21"/>
        <v>0</v>
      </c>
      <c r="AW26" s="11"/>
      <c r="AX26" s="12">
        <v>8.8235294117647065E-2</v>
      </c>
      <c r="BD26" s="3"/>
      <c r="BE26" s="3"/>
      <c r="BF26" s="3"/>
    </row>
    <row r="27" spans="1:58" x14ac:dyDescent="0.25">
      <c r="A27" s="8" t="s">
        <v>19</v>
      </c>
      <c r="B27" s="2" t="s">
        <v>15</v>
      </c>
      <c r="C27" s="2">
        <v>12</v>
      </c>
      <c r="D27" s="2">
        <v>5</v>
      </c>
      <c r="E27" s="11">
        <f t="shared" si="12"/>
        <v>0.41176470588235292</v>
      </c>
      <c r="F27" s="2"/>
      <c r="G27" s="2">
        <v>3</v>
      </c>
      <c r="H27" s="2">
        <v>12</v>
      </c>
      <c r="I27" s="11">
        <f t="shared" si="13"/>
        <v>0.6</v>
      </c>
      <c r="J27" s="11"/>
      <c r="K27" s="12">
        <f t="shared" si="14"/>
        <v>0.50588235294117645</v>
      </c>
      <c r="L27" s="5"/>
      <c r="M27" s="2"/>
      <c r="N27" s="8" t="s">
        <v>20</v>
      </c>
      <c r="O27" s="2" t="s">
        <v>15</v>
      </c>
      <c r="P27" s="2">
        <v>5</v>
      </c>
      <c r="Q27" s="2">
        <v>15</v>
      </c>
      <c r="R27" s="11">
        <f t="shared" si="15"/>
        <v>-0.5</v>
      </c>
      <c r="S27" s="14"/>
      <c r="T27" s="15">
        <v>20</v>
      </c>
      <c r="U27" s="15">
        <v>17</v>
      </c>
      <c r="V27" s="11">
        <f t="shared" si="16"/>
        <v>-8.1081081081081086E-2</v>
      </c>
      <c r="W27" s="11"/>
      <c r="X27" s="12">
        <f t="shared" si="17"/>
        <v>-0.29054054054054057</v>
      </c>
      <c r="Y27" s="5"/>
      <c r="Z27" s="2"/>
      <c r="AA27" s="8" t="s">
        <v>17</v>
      </c>
      <c r="AB27" s="2" t="s">
        <v>15</v>
      </c>
      <c r="AC27" s="2">
        <v>16</v>
      </c>
      <c r="AD27" s="2">
        <v>16</v>
      </c>
      <c r="AE27" s="11">
        <f t="shared" si="18"/>
        <v>0</v>
      </c>
      <c r="AF27" s="2"/>
      <c r="AG27" s="2">
        <v>10</v>
      </c>
      <c r="AH27" s="2">
        <v>28</v>
      </c>
      <c r="AI27" s="11">
        <f t="shared" si="19"/>
        <v>0.47368421052631576</v>
      </c>
      <c r="AJ27" s="14"/>
      <c r="AK27" s="12">
        <f t="shared" si="11"/>
        <v>0.23684210526315788</v>
      </c>
      <c r="AL27" s="5"/>
      <c r="AM27" s="2"/>
      <c r="AN27" s="8" t="s">
        <v>21</v>
      </c>
      <c r="AO27" s="2" t="s">
        <v>15</v>
      </c>
      <c r="AP27" s="2">
        <v>12</v>
      </c>
      <c r="AQ27" s="2">
        <v>10</v>
      </c>
      <c r="AR27" s="11">
        <f t="shared" si="20"/>
        <v>9.0909090909090912E-2</v>
      </c>
      <c r="AS27" s="2"/>
      <c r="AT27" s="2">
        <v>10</v>
      </c>
      <c r="AU27" s="2">
        <v>19</v>
      </c>
      <c r="AV27" s="11">
        <f t="shared" si="21"/>
        <v>0.31034482758620691</v>
      </c>
      <c r="AW27" s="11"/>
      <c r="AX27" s="12">
        <v>0.20062695924764889</v>
      </c>
      <c r="BD27" s="3"/>
      <c r="BE27" s="3"/>
      <c r="BF27" s="3"/>
    </row>
    <row r="28" spans="1:58" x14ac:dyDescent="0.25">
      <c r="A28" s="8" t="s">
        <v>19</v>
      </c>
      <c r="B28" s="2" t="s">
        <v>15</v>
      </c>
      <c r="C28" s="2">
        <v>11</v>
      </c>
      <c r="D28" s="2">
        <v>6</v>
      </c>
      <c r="E28" s="11">
        <f t="shared" si="12"/>
        <v>0.29411764705882354</v>
      </c>
      <c r="F28" s="2"/>
      <c r="G28" s="2">
        <v>6</v>
      </c>
      <c r="H28" s="2">
        <v>14</v>
      </c>
      <c r="I28" s="11">
        <f t="shared" si="13"/>
        <v>0.4</v>
      </c>
      <c r="J28" s="11"/>
      <c r="K28" s="12">
        <f t="shared" si="14"/>
        <v>0.34705882352941175</v>
      </c>
      <c r="L28" s="5"/>
      <c r="M28" s="2"/>
      <c r="N28" s="8" t="s">
        <v>20</v>
      </c>
      <c r="O28" s="2" t="s">
        <v>15</v>
      </c>
      <c r="P28" s="2">
        <v>27</v>
      </c>
      <c r="Q28" s="2">
        <v>12</v>
      </c>
      <c r="R28" s="11">
        <f t="shared" si="15"/>
        <v>0.38461538461538464</v>
      </c>
      <c r="S28" s="14"/>
      <c r="T28" s="15">
        <v>6</v>
      </c>
      <c r="U28" s="15">
        <v>15</v>
      </c>
      <c r="V28" s="11">
        <f t="shared" si="16"/>
        <v>0.42857142857142855</v>
      </c>
      <c r="W28" s="11"/>
      <c r="X28" s="12">
        <f t="shared" si="17"/>
        <v>0.40659340659340659</v>
      </c>
      <c r="Y28" s="5"/>
      <c r="Z28" s="2"/>
      <c r="AA28" s="8" t="s">
        <v>17</v>
      </c>
      <c r="AB28" s="2" t="s">
        <v>15</v>
      </c>
      <c r="AC28" s="2">
        <v>4</v>
      </c>
      <c r="AD28" s="2">
        <v>5</v>
      </c>
      <c r="AE28" s="11">
        <f t="shared" si="18"/>
        <v>-0.1111111111111111</v>
      </c>
      <c r="AF28" s="2"/>
      <c r="AG28" s="2">
        <v>2</v>
      </c>
      <c r="AH28" s="2">
        <v>9</v>
      </c>
      <c r="AI28" s="11">
        <f t="shared" si="19"/>
        <v>0.63636363636363635</v>
      </c>
      <c r="AJ28" s="14"/>
      <c r="AK28" s="12">
        <f t="shared" si="11"/>
        <v>0.26262626262626265</v>
      </c>
      <c r="AL28" s="5"/>
      <c r="AM28" s="2"/>
      <c r="AN28" s="8" t="s">
        <v>21</v>
      </c>
      <c r="AO28" s="2" t="s">
        <v>15</v>
      </c>
      <c r="AP28" s="2">
        <v>15</v>
      </c>
      <c r="AQ28" s="2">
        <v>17</v>
      </c>
      <c r="AR28" s="11">
        <f t="shared" si="20"/>
        <v>-6.25E-2</v>
      </c>
      <c r="AS28" s="2"/>
      <c r="AT28" s="2">
        <v>25</v>
      </c>
      <c r="AU28" s="2">
        <v>24</v>
      </c>
      <c r="AV28" s="11">
        <f t="shared" si="21"/>
        <v>-2.0408163265306121E-2</v>
      </c>
      <c r="AW28" s="11"/>
      <c r="AX28" s="12">
        <v>-4.1454081632653059E-2</v>
      </c>
      <c r="BD28" s="3"/>
      <c r="BE28" s="3"/>
      <c r="BF28" s="3"/>
    </row>
    <row r="29" spans="1:58" x14ac:dyDescent="0.25">
      <c r="A29" s="8" t="s">
        <v>19</v>
      </c>
      <c r="B29" s="2" t="s">
        <v>15</v>
      </c>
      <c r="C29" s="2">
        <v>14</v>
      </c>
      <c r="D29" s="2">
        <v>6</v>
      </c>
      <c r="E29" s="11">
        <f t="shared" si="12"/>
        <v>0.4</v>
      </c>
      <c r="F29" s="2"/>
      <c r="G29" s="2">
        <v>4</v>
      </c>
      <c r="H29" s="2">
        <v>18</v>
      </c>
      <c r="I29" s="11">
        <f t="shared" si="13"/>
        <v>0.63636363636363635</v>
      </c>
      <c r="J29" s="11"/>
      <c r="K29" s="12">
        <f t="shared" si="14"/>
        <v>0.51818181818181819</v>
      </c>
      <c r="L29" s="5"/>
      <c r="M29" s="2"/>
      <c r="N29" s="8" t="s">
        <v>20</v>
      </c>
      <c r="O29" s="2" t="s">
        <v>15</v>
      </c>
      <c r="P29" s="2">
        <v>14</v>
      </c>
      <c r="Q29" s="2">
        <v>28</v>
      </c>
      <c r="R29" s="11">
        <f t="shared" si="15"/>
        <v>-0.33333333333333331</v>
      </c>
      <c r="S29" s="14"/>
      <c r="T29" s="15">
        <v>27</v>
      </c>
      <c r="U29" s="15">
        <v>27</v>
      </c>
      <c r="V29" s="11">
        <f t="shared" si="16"/>
        <v>0</v>
      </c>
      <c r="W29" s="11"/>
      <c r="X29" s="12">
        <f t="shared" si="17"/>
        <v>-0.16666666666666666</v>
      </c>
      <c r="Y29" s="5"/>
      <c r="Z29" s="2"/>
      <c r="AA29" s="8" t="s">
        <v>17</v>
      </c>
      <c r="AB29" s="2" t="s">
        <v>15</v>
      </c>
      <c r="AC29" s="2">
        <v>10</v>
      </c>
      <c r="AD29" s="2">
        <v>26</v>
      </c>
      <c r="AE29" s="11">
        <f t="shared" si="18"/>
        <v>-0.44444444444444442</v>
      </c>
      <c r="AF29" s="2"/>
      <c r="AG29" s="2">
        <v>15</v>
      </c>
      <c r="AH29" s="2">
        <v>12</v>
      </c>
      <c r="AI29" s="11">
        <f t="shared" si="19"/>
        <v>-0.1111111111111111</v>
      </c>
      <c r="AJ29" s="14"/>
      <c r="AK29" s="12">
        <f t="shared" si="11"/>
        <v>-0.27777777777777779</v>
      </c>
      <c r="AL29" s="5"/>
      <c r="AM29" s="2"/>
      <c r="AN29" s="8" t="s">
        <v>21</v>
      </c>
      <c r="AO29" s="2" t="s">
        <v>15</v>
      </c>
      <c r="AP29" s="2">
        <v>0</v>
      </c>
      <c r="AQ29" s="2">
        <v>12</v>
      </c>
      <c r="AR29" s="11">
        <f t="shared" si="20"/>
        <v>-1</v>
      </c>
      <c r="AS29" s="2"/>
      <c r="AT29" s="2">
        <v>12</v>
      </c>
      <c r="AU29" s="2">
        <v>6</v>
      </c>
      <c r="AV29" s="11">
        <f t="shared" si="21"/>
        <v>-0.33333333333333331</v>
      </c>
      <c r="AW29" s="11"/>
      <c r="AX29" s="12">
        <v>-0.66666666666666663</v>
      </c>
      <c r="BD29" s="3"/>
      <c r="BE29" s="3"/>
      <c r="BF29" s="3"/>
    </row>
    <row r="30" spans="1:58" x14ac:dyDescent="0.25">
      <c r="A30" s="8" t="s">
        <v>19</v>
      </c>
      <c r="B30" s="2" t="s">
        <v>15</v>
      </c>
      <c r="C30" s="2">
        <v>28</v>
      </c>
      <c r="D30" s="2">
        <v>15</v>
      </c>
      <c r="E30" s="11">
        <f t="shared" si="12"/>
        <v>0.30232558139534882</v>
      </c>
      <c r="F30" s="2"/>
      <c r="G30" s="2">
        <v>14</v>
      </c>
      <c r="H30" s="2">
        <v>38</v>
      </c>
      <c r="I30" s="11">
        <f t="shared" si="13"/>
        <v>0.46153846153846156</v>
      </c>
      <c r="J30" s="11"/>
      <c r="K30" s="12">
        <f t="shared" si="14"/>
        <v>0.38193202146690519</v>
      </c>
      <c r="L30" s="5"/>
      <c r="M30" s="2"/>
      <c r="N30" s="8" t="s">
        <v>20</v>
      </c>
      <c r="O30" s="2" t="s">
        <v>15</v>
      </c>
      <c r="P30" s="2">
        <v>19</v>
      </c>
      <c r="Q30" s="2">
        <v>13</v>
      </c>
      <c r="R30" s="11">
        <f t="shared" si="15"/>
        <v>0.1875</v>
      </c>
      <c r="S30" s="14"/>
      <c r="T30" s="15">
        <v>15</v>
      </c>
      <c r="U30" s="15">
        <v>4</v>
      </c>
      <c r="V30" s="11">
        <f t="shared" si="16"/>
        <v>-0.57894736842105265</v>
      </c>
      <c r="W30" s="11"/>
      <c r="X30" s="12">
        <f t="shared" si="17"/>
        <v>-0.19572368421052633</v>
      </c>
      <c r="Y30" s="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3"/>
      <c r="AZ30" s="3"/>
      <c r="BA30" s="3"/>
      <c r="BD30" s="3"/>
      <c r="BE30" s="3"/>
      <c r="BF30" s="3"/>
    </row>
    <row r="31" spans="1:58" x14ac:dyDescent="0.25">
      <c r="A31" s="8" t="s">
        <v>19</v>
      </c>
      <c r="B31" s="2" t="s">
        <v>15</v>
      </c>
      <c r="C31" s="2">
        <v>26</v>
      </c>
      <c r="D31" s="2">
        <v>20</v>
      </c>
      <c r="E31" s="11">
        <f t="shared" si="12"/>
        <v>0.13043478260869565</v>
      </c>
      <c r="F31" s="2"/>
      <c r="G31" s="2">
        <v>17</v>
      </c>
      <c r="H31" s="2">
        <v>22</v>
      </c>
      <c r="I31" s="11">
        <f t="shared" si="13"/>
        <v>0.12820512820512819</v>
      </c>
      <c r="J31" s="11"/>
      <c r="K31" s="12">
        <f>(E31+I31)/2</f>
        <v>0.12931995540691194</v>
      </c>
      <c r="L31" s="5"/>
      <c r="M31" s="2"/>
      <c r="N31" s="2"/>
      <c r="O31" s="8"/>
      <c r="P31" s="2"/>
      <c r="Q31" s="2"/>
      <c r="R31" s="2"/>
      <c r="S31" s="2"/>
      <c r="T31" s="2"/>
      <c r="U31" s="2"/>
      <c r="V31" s="2"/>
      <c r="W31" s="2"/>
      <c r="X31" s="2"/>
      <c r="Y31" s="1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3"/>
      <c r="AZ31" s="3"/>
      <c r="BA31" s="3"/>
      <c r="BD31" s="3"/>
      <c r="BE31" s="3"/>
      <c r="BF31" s="3"/>
    </row>
    <row r="32" spans="1:58" x14ac:dyDescent="0.25">
      <c r="A32" s="8"/>
      <c r="B32" s="2"/>
      <c r="C32" s="2"/>
      <c r="D32" s="2"/>
      <c r="E32" s="11"/>
      <c r="F32" s="2"/>
      <c r="G32" s="2"/>
      <c r="H32" s="2"/>
      <c r="I32" s="11"/>
      <c r="J32" s="11"/>
      <c r="K32" s="12"/>
      <c r="L32" s="5"/>
      <c r="M32" s="2"/>
      <c r="N32" s="2"/>
      <c r="O32" s="8"/>
      <c r="P32" s="2"/>
      <c r="Q32" s="2"/>
      <c r="R32" s="2"/>
      <c r="S32" s="2"/>
      <c r="T32" s="2"/>
      <c r="U32" s="2"/>
      <c r="V32" s="2"/>
      <c r="W32" s="2"/>
      <c r="X32" s="2"/>
      <c r="Y32" s="1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"/>
      <c r="AZ32" s="3"/>
      <c r="BA32" s="3"/>
      <c r="BD32" s="3"/>
      <c r="BE32" s="3"/>
      <c r="BF32" s="3"/>
    </row>
    <row r="33" spans="1:58" x14ac:dyDescent="0.25">
      <c r="A33" s="2"/>
      <c r="B33" s="2"/>
      <c r="C33" s="2"/>
      <c r="D33" s="2"/>
      <c r="E33" s="11"/>
      <c r="F33" s="2"/>
      <c r="G33" s="2"/>
      <c r="H33" s="2"/>
      <c r="I33" s="11"/>
      <c r="J33" s="11"/>
      <c r="K33" s="12"/>
      <c r="L33" s="5"/>
      <c r="M33" s="2"/>
      <c r="N33" s="2"/>
      <c r="O33" s="8"/>
      <c r="P33" s="2"/>
      <c r="Q33" s="2"/>
      <c r="R33" s="2"/>
      <c r="S33" s="2"/>
      <c r="T33" s="2"/>
      <c r="U33" s="2"/>
      <c r="V33" s="2"/>
      <c r="W33" s="2"/>
      <c r="X33" s="2"/>
      <c r="Y33" s="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3"/>
      <c r="AZ33" s="3"/>
      <c r="BA33" s="3"/>
      <c r="BD33" s="3"/>
      <c r="BE33" s="3"/>
      <c r="BF33" s="3"/>
    </row>
    <row r="34" spans="1:58" x14ac:dyDescent="0.25">
      <c r="A34" s="2"/>
      <c r="B34" s="2"/>
      <c r="C34" s="5" t="s">
        <v>5</v>
      </c>
      <c r="D34" s="2"/>
      <c r="E34" s="1"/>
      <c r="F34" s="2"/>
      <c r="G34" s="2"/>
      <c r="H34" s="5" t="s">
        <v>5</v>
      </c>
      <c r="I34" s="2"/>
      <c r="J34" s="2"/>
      <c r="K34" s="1"/>
      <c r="L34" s="5"/>
      <c r="M34" s="2"/>
      <c r="N34" s="2"/>
      <c r="O34" s="2"/>
      <c r="P34" s="5" t="s">
        <v>5</v>
      </c>
      <c r="Q34" s="2"/>
      <c r="R34" s="2"/>
      <c r="S34" s="2"/>
      <c r="T34" s="2"/>
      <c r="U34" s="5" t="s">
        <v>5</v>
      </c>
      <c r="V34" s="2"/>
      <c r="W34" s="2"/>
      <c r="X34" s="1"/>
      <c r="Y34" s="5"/>
      <c r="Z34" s="2"/>
      <c r="AA34" s="2"/>
      <c r="AB34" s="2"/>
      <c r="AC34" s="5" t="s">
        <v>5</v>
      </c>
      <c r="AD34" s="2"/>
      <c r="AE34" s="2"/>
      <c r="AF34" s="2"/>
      <c r="AG34" s="2"/>
      <c r="AH34" s="5" t="s">
        <v>5</v>
      </c>
      <c r="AI34" s="2"/>
      <c r="AJ34" s="2"/>
      <c r="AK34" s="2"/>
      <c r="AL34" s="5"/>
      <c r="AM34" s="5"/>
      <c r="AN34" s="2"/>
      <c r="AO34" s="2"/>
      <c r="AP34" s="5" t="s">
        <v>5</v>
      </c>
      <c r="AQ34" s="2"/>
      <c r="AR34" s="2"/>
      <c r="AS34" s="2"/>
      <c r="AT34" s="2"/>
      <c r="AU34" s="5" t="s">
        <v>5</v>
      </c>
      <c r="AV34" s="2"/>
      <c r="AW34" s="2"/>
      <c r="AX34" s="2"/>
      <c r="BD34" s="3"/>
      <c r="BE34" s="3"/>
      <c r="BF34" s="3"/>
    </row>
    <row r="35" spans="1:58" x14ac:dyDescent="0.25">
      <c r="A35" s="2"/>
      <c r="B35" s="2"/>
      <c r="C35" s="5" t="s">
        <v>6</v>
      </c>
      <c r="D35" s="2"/>
      <c r="E35" s="1"/>
      <c r="F35" s="2"/>
      <c r="G35" s="2"/>
      <c r="H35" s="5" t="s">
        <v>6</v>
      </c>
      <c r="I35" s="2"/>
      <c r="J35" s="2"/>
      <c r="K35" s="1"/>
      <c r="L35" s="5"/>
      <c r="M35" s="2"/>
      <c r="N35" s="2"/>
      <c r="O35" s="2"/>
      <c r="P35" s="5" t="s">
        <v>6</v>
      </c>
      <c r="Q35" s="2"/>
      <c r="R35" s="2"/>
      <c r="S35" s="2"/>
      <c r="T35" s="2"/>
      <c r="U35" s="5" t="s">
        <v>6</v>
      </c>
      <c r="V35" s="2"/>
      <c r="W35" s="2"/>
      <c r="X35" s="1"/>
      <c r="Y35" s="5"/>
      <c r="Z35" s="2"/>
      <c r="AA35" s="2"/>
      <c r="AB35" s="2"/>
      <c r="AC35" s="5" t="s">
        <v>6</v>
      </c>
      <c r="AD35" s="2"/>
      <c r="AE35" s="2"/>
      <c r="AF35" s="2"/>
      <c r="AG35" s="2"/>
      <c r="AH35" s="5" t="s">
        <v>6</v>
      </c>
      <c r="AI35" s="2"/>
      <c r="AJ35" s="2"/>
      <c r="AK35" s="2"/>
      <c r="AL35" s="5"/>
      <c r="AM35" s="5"/>
      <c r="AN35" s="2"/>
      <c r="AO35" s="2"/>
      <c r="AP35" s="5" t="s">
        <v>6</v>
      </c>
      <c r="AQ35" s="2"/>
      <c r="AR35" s="2"/>
      <c r="AS35" s="2"/>
      <c r="AT35" s="2"/>
      <c r="AU35" s="5" t="s">
        <v>6</v>
      </c>
      <c r="AV35" s="2"/>
      <c r="AW35" s="2"/>
      <c r="AX35" s="2"/>
      <c r="BD35" s="3"/>
      <c r="BE35" s="3"/>
      <c r="BF35" s="3"/>
    </row>
    <row r="36" spans="1:58" x14ac:dyDescent="0.25">
      <c r="A36" s="6" t="s">
        <v>7</v>
      </c>
      <c r="B36" s="6" t="s">
        <v>8</v>
      </c>
      <c r="C36" s="6" t="s">
        <v>9</v>
      </c>
      <c r="D36" s="6" t="s">
        <v>10</v>
      </c>
      <c r="E36" s="6" t="s">
        <v>11</v>
      </c>
      <c r="F36" s="6"/>
      <c r="G36" s="6" t="s">
        <v>9</v>
      </c>
      <c r="H36" s="6" t="s">
        <v>10</v>
      </c>
      <c r="I36" s="6" t="s">
        <v>11</v>
      </c>
      <c r="J36" s="6"/>
      <c r="K36" s="1" t="s">
        <v>12</v>
      </c>
      <c r="L36" s="16"/>
      <c r="M36" s="6"/>
      <c r="N36" s="6" t="s">
        <v>7</v>
      </c>
      <c r="O36" s="6" t="s">
        <v>8</v>
      </c>
      <c r="P36" s="6" t="s">
        <v>9</v>
      </c>
      <c r="Q36" s="6" t="s">
        <v>10</v>
      </c>
      <c r="R36" s="6" t="s">
        <v>11</v>
      </c>
      <c r="S36" s="6"/>
      <c r="T36" s="6" t="s">
        <v>9</v>
      </c>
      <c r="U36" s="6" t="s">
        <v>10</v>
      </c>
      <c r="V36" s="6" t="s">
        <v>11</v>
      </c>
      <c r="W36" s="6"/>
      <c r="X36" s="1" t="s">
        <v>12</v>
      </c>
      <c r="Y36" s="16"/>
      <c r="Z36" s="1"/>
      <c r="AA36" s="6" t="s">
        <v>7</v>
      </c>
      <c r="AB36" s="6" t="s">
        <v>13</v>
      </c>
      <c r="AC36" s="1" t="s">
        <v>9</v>
      </c>
      <c r="AD36" s="1" t="s">
        <v>10</v>
      </c>
      <c r="AE36" s="1" t="s">
        <v>11</v>
      </c>
      <c r="AF36" s="1"/>
      <c r="AG36" s="1" t="s">
        <v>9</v>
      </c>
      <c r="AH36" s="1" t="s">
        <v>10</v>
      </c>
      <c r="AI36" s="1" t="s">
        <v>11</v>
      </c>
      <c r="AJ36" s="1"/>
      <c r="AK36" s="1" t="s">
        <v>12</v>
      </c>
      <c r="AL36" s="5"/>
      <c r="AM36" s="5"/>
      <c r="AN36" s="8" t="s">
        <v>7</v>
      </c>
      <c r="AO36" s="8" t="s">
        <v>13</v>
      </c>
      <c r="AP36" s="2" t="s">
        <v>9</v>
      </c>
      <c r="AQ36" s="2" t="s">
        <v>10</v>
      </c>
      <c r="AR36" s="17" t="s">
        <v>11</v>
      </c>
      <c r="AS36" s="2"/>
      <c r="AT36" s="2" t="s">
        <v>9</v>
      </c>
      <c r="AU36" s="2" t="s">
        <v>10</v>
      </c>
      <c r="AV36" s="6" t="s">
        <v>11</v>
      </c>
      <c r="AW36" s="2"/>
      <c r="AX36" s="2" t="s">
        <v>12</v>
      </c>
      <c r="BD36" s="3"/>
      <c r="BE36" s="3"/>
      <c r="BF36" s="3"/>
    </row>
    <row r="37" spans="1:58" x14ac:dyDescent="0.25">
      <c r="A37" s="2" t="s">
        <v>22</v>
      </c>
      <c r="B37" s="2" t="s">
        <v>15</v>
      </c>
      <c r="C37" s="2">
        <v>13</v>
      </c>
      <c r="D37" s="2">
        <v>13</v>
      </c>
      <c r="E37" s="11">
        <f>(C37-D37)/(C37+D37)</f>
        <v>0</v>
      </c>
      <c r="F37" s="2"/>
      <c r="G37" s="2">
        <v>14</v>
      </c>
      <c r="H37" s="2">
        <v>15</v>
      </c>
      <c r="I37" s="14">
        <f>(H37-G37)/(G37+H37)</f>
        <v>3.4482758620689655E-2</v>
      </c>
      <c r="J37" s="14"/>
      <c r="K37" s="12">
        <f>(E37+I37)/2</f>
        <v>1.7241379310344827E-2</v>
      </c>
      <c r="L37" s="5"/>
      <c r="M37" s="2"/>
      <c r="N37" s="8" t="s">
        <v>23</v>
      </c>
      <c r="O37" s="2" t="s">
        <v>15</v>
      </c>
      <c r="P37" s="2">
        <v>15</v>
      </c>
      <c r="Q37" s="2">
        <v>12</v>
      </c>
      <c r="R37" s="11">
        <f>(P37-Q37)/(P37+Q37)</f>
        <v>0.1111111111111111</v>
      </c>
      <c r="S37" s="2"/>
      <c r="T37" s="18">
        <v>11</v>
      </c>
      <c r="U37" s="18">
        <v>14</v>
      </c>
      <c r="V37" s="11">
        <f t="shared" ref="V37:V46" si="22">(U37-T37)/(T37+U37)</f>
        <v>0.12</v>
      </c>
      <c r="W37" s="19"/>
      <c r="X37" s="12">
        <f>(R37+V37)/2</f>
        <v>0.11555555555555555</v>
      </c>
      <c r="Y37" s="5"/>
      <c r="Z37" s="2"/>
      <c r="AA37" s="8" t="s">
        <v>17</v>
      </c>
      <c r="AB37" s="2" t="s">
        <v>15</v>
      </c>
      <c r="AC37" s="18">
        <v>9</v>
      </c>
      <c r="AD37" s="18">
        <v>33</v>
      </c>
      <c r="AE37" s="11">
        <f t="shared" ref="AE37:AE46" si="23">(AC37-AD37)/(AC37+AD37)</f>
        <v>-0.5714285714285714</v>
      </c>
      <c r="AF37" s="2"/>
      <c r="AG37" s="2">
        <v>5</v>
      </c>
      <c r="AH37" s="2">
        <v>21</v>
      </c>
      <c r="AI37" s="11">
        <f>(AH37-AG37)/(AG37+AH37)</f>
        <v>0.61538461538461542</v>
      </c>
      <c r="AJ37" s="14"/>
      <c r="AK37" s="12">
        <f t="shared" ref="AK37:AK46" si="24">(AE37+AI37)/2</f>
        <v>2.1978021978022011E-2</v>
      </c>
      <c r="AL37" s="5"/>
      <c r="AM37" s="5"/>
      <c r="AN37" s="8" t="s">
        <v>24</v>
      </c>
      <c r="AO37" s="2" t="s">
        <v>15</v>
      </c>
      <c r="AP37" s="2">
        <v>40</v>
      </c>
      <c r="AQ37" s="2">
        <v>10</v>
      </c>
      <c r="AR37" s="11">
        <f>(AP37-AQ37)/(AP37+AQ37)</f>
        <v>0.6</v>
      </c>
      <c r="AS37" s="2"/>
      <c r="AT37" s="2">
        <v>16</v>
      </c>
      <c r="AU37" s="2">
        <v>16</v>
      </c>
      <c r="AV37" s="11">
        <f>(AU37-AT37)/(AT37+AU37)</f>
        <v>0</v>
      </c>
      <c r="AW37" s="2"/>
      <c r="AX37" s="12">
        <v>0.3</v>
      </c>
      <c r="BD37" s="3"/>
      <c r="BE37" s="3"/>
      <c r="BF37" s="3"/>
    </row>
    <row r="38" spans="1:58" x14ac:dyDescent="0.25">
      <c r="A38" s="2" t="s">
        <v>22</v>
      </c>
      <c r="B38" s="2" t="s">
        <v>15</v>
      </c>
      <c r="C38" s="2">
        <v>11</v>
      </c>
      <c r="D38" s="2">
        <v>11</v>
      </c>
      <c r="E38" s="11">
        <f t="shared" ref="E38:E48" si="25">(C38-D38)/(C38+D38)</f>
        <v>0</v>
      </c>
      <c r="F38" s="2"/>
      <c r="G38" s="2">
        <v>19</v>
      </c>
      <c r="H38" s="2">
        <v>30</v>
      </c>
      <c r="I38" s="14">
        <f t="shared" ref="I38:I48" si="26">(H38-G38)/(G38+H38)</f>
        <v>0.22448979591836735</v>
      </c>
      <c r="J38" s="14"/>
      <c r="K38" s="12">
        <f t="shared" ref="K38:K48" si="27">(E38+I38)/2</f>
        <v>0.11224489795918367</v>
      </c>
      <c r="L38" s="5"/>
      <c r="M38" s="2"/>
      <c r="N38" s="8" t="s">
        <v>23</v>
      </c>
      <c r="O38" s="2" t="s">
        <v>15</v>
      </c>
      <c r="P38" s="2">
        <v>33</v>
      </c>
      <c r="Q38" s="2">
        <v>16</v>
      </c>
      <c r="R38" s="11">
        <f t="shared" ref="R38:R46" si="28">(P38-Q38)/(P38+Q38)</f>
        <v>0.34693877551020408</v>
      </c>
      <c r="S38" s="2"/>
      <c r="T38" s="18">
        <v>19</v>
      </c>
      <c r="U38" s="18">
        <v>18</v>
      </c>
      <c r="V38" s="11">
        <f t="shared" si="22"/>
        <v>-2.7027027027027029E-2</v>
      </c>
      <c r="W38" s="19"/>
      <c r="X38" s="12">
        <f t="shared" ref="X38:X46" si="29">(R38+V38)/2</f>
        <v>0.15995587424158852</v>
      </c>
      <c r="Y38" s="5"/>
      <c r="Z38" s="2"/>
      <c r="AA38" s="8" t="s">
        <v>17</v>
      </c>
      <c r="AB38" s="2" t="s">
        <v>15</v>
      </c>
      <c r="AC38" s="18">
        <v>4</v>
      </c>
      <c r="AD38" s="18">
        <v>31</v>
      </c>
      <c r="AE38" s="11">
        <f t="shared" si="23"/>
        <v>-0.77142857142857146</v>
      </c>
      <c r="AF38" s="2"/>
      <c r="AG38" s="2">
        <v>3</v>
      </c>
      <c r="AH38" s="2">
        <v>39</v>
      </c>
      <c r="AI38" s="11">
        <f t="shared" ref="AI38:AI46" si="30">(AH38-AG38)/(AG38+AH38)</f>
        <v>0.8571428571428571</v>
      </c>
      <c r="AJ38" s="14"/>
      <c r="AK38" s="12">
        <f t="shared" si="24"/>
        <v>4.2857142857142816E-2</v>
      </c>
      <c r="AL38" s="5"/>
      <c r="AM38" s="5"/>
      <c r="AN38" s="8" t="s">
        <v>24</v>
      </c>
      <c r="AO38" s="2" t="s">
        <v>15</v>
      </c>
      <c r="AP38" s="2">
        <v>32</v>
      </c>
      <c r="AQ38" s="2">
        <v>21</v>
      </c>
      <c r="AR38" s="11">
        <f t="shared" ref="AR38:AR46" si="31">(AP38-AQ38)/(AP38+AQ38)</f>
        <v>0.20754716981132076</v>
      </c>
      <c r="AS38" s="2"/>
      <c r="AT38" s="2">
        <v>11</v>
      </c>
      <c r="AU38" s="2">
        <v>14</v>
      </c>
      <c r="AV38" s="11">
        <f t="shared" ref="AV38:AV46" si="32">(AU38-AT38)/(AT38+AU38)</f>
        <v>0.12</v>
      </c>
      <c r="AW38" s="2"/>
      <c r="AX38" s="12">
        <v>0.16377358490566038</v>
      </c>
      <c r="BD38" s="3"/>
      <c r="BE38" s="3"/>
      <c r="BF38" s="3"/>
    </row>
    <row r="39" spans="1:58" x14ac:dyDescent="0.25">
      <c r="A39" s="2" t="s">
        <v>22</v>
      </c>
      <c r="B39" s="2" t="s">
        <v>15</v>
      </c>
      <c r="C39" s="2">
        <v>12</v>
      </c>
      <c r="D39" s="2">
        <v>8</v>
      </c>
      <c r="E39" s="11">
        <f t="shared" si="25"/>
        <v>0.2</v>
      </c>
      <c r="F39" s="2"/>
      <c r="G39" s="2">
        <v>9</v>
      </c>
      <c r="H39" s="2">
        <v>27</v>
      </c>
      <c r="I39" s="14">
        <f t="shared" si="26"/>
        <v>0.5</v>
      </c>
      <c r="J39" s="14"/>
      <c r="K39" s="12">
        <f t="shared" si="27"/>
        <v>0.35</v>
      </c>
      <c r="L39" s="5"/>
      <c r="M39" s="2"/>
      <c r="N39" s="8" t="s">
        <v>23</v>
      </c>
      <c r="O39" s="2" t="s">
        <v>15</v>
      </c>
      <c r="P39" s="2">
        <v>17</v>
      </c>
      <c r="Q39" s="2">
        <v>15</v>
      </c>
      <c r="R39" s="11">
        <f t="shared" si="28"/>
        <v>6.25E-2</v>
      </c>
      <c r="S39" s="2"/>
      <c r="T39" s="18">
        <v>21</v>
      </c>
      <c r="U39" s="18">
        <v>16</v>
      </c>
      <c r="V39" s="11">
        <f t="shared" si="22"/>
        <v>-0.13513513513513514</v>
      </c>
      <c r="W39" s="19"/>
      <c r="X39" s="12">
        <f t="shared" si="29"/>
        <v>-3.6317567567567571E-2</v>
      </c>
      <c r="Y39" s="5"/>
      <c r="Z39" s="2"/>
      <c r="AA39" s="8" t="s">
        <v>17</v>
      </c>
      <c r="AB39" s="2" t="s">
        <v>15</v>
      </c>
      <c r="AC39" s="18">
        <v>7</v>
      </c>
      <c r="AD39" s="18">
        <v>35</v>
      </c>
      <c r="AE39" s="11">
        <f t="shared" si="23"/>
        <v>-0.66666666666666663</v>
      </c>
      <c r="AF39" s="2"/>
      <c r="AG39" s="2">
        <v>12</v>
      </c>
      <c r="AH39" s="2">
        <v>32</v>
      </c>
      <c r="AI39" s="11">
        <f t="shared" si="30"/>
        <v>0.45454545454545453</v>
      </c>
      <c r="AJ39" s="14"/>
      <c r="AK39" s="12">
        <f t="shared" si="24"/>
        <v>-0.10606060606060605</v>
      </c>
      <c r="AL39" s="5"/>
      <c r="AM39" s="5"/>
      <c r="AN39" s="8" t="s">
        <v>24</v>
      </c>
      <c r="AO39" s="2" t="s">
        <v>15</v>
      </c>
      <c r="AP39" s="2">
        <v>29</v>
      </c>
      <c r="AQ39" s="2">
        <v>17</v>
      </c>
      <c r="AR39" s="11">
        <f t="shared" si="31"/>
        <v>0.2608695652173913</v>
      </c>
      <c r="AS39" s="2"/>
      <c r="AT39" s="2">
        <v>16</v>
      </c>
      <c r="AU39" s="2">
        <v>25</v>
      </c>
      <c r="AV39" s="11">
        <f t="shared" si="32"/>
        <v>0.21951219512195122</v>
      </c>
      <c r="AW39" s="2"/>
      <c r="AX39" s="12">
        <v>0.24019088016967127</v>
      </c>
      <c r="BD39" s="3"/>
      <c r="BE39" s="3"/>
      <c r="BF39" s="3"/>
    </row>
    <row r="40" spans="1:58" x14ac:dyDescent="0.25">
      <c r="A40" s="2" t="s">
        <v>22</v>
      </c>
      <c r="B40" s="2" t="s">
        <v>15</v>
      </c>
      <c r="C40" s="2">
        <v>21</v>
      </c>
      <c r="D40" s="2">
        <v>18</v>
      </c>
      <c r="E40" s="11">
        <f t="shared" si="25"/>
        <v>7.6923076923076927E-2</v>
      </c>
      <c r="F40" s="2"/>
      <c r="G40" s="2">
        <v>8</v>
      </c>
      <c r="H40" s="2">
        <v>18</v>
      </c>
      <c r="I40" s="14">
        <f t="shared" si="26"/>
        <v>0.38461538461538464</v>
      </c>
      <c r="J40" s="14"/>
      <c r="K40" s="12">
        <f t="shared" si="27"/>
        <v>0.23076923076923078</v>
      </c>
      <c r="L40" s="5"/>
      <c r="M40" s="2"/>
      <c r="N40" s="8" t="s">
        <v>23</v>
      </c>
      <c r="O40" s="2" t="s">
        <v>15</v>
      </c>
      <c r="P40" s="2">
        <v>11</v>
      </c>
      <c r="Q40" s="2">
        <v>19</v>
      </c>
      <c r="R40" s="11">
        <f t="shared" si="28"/>
        <v>-0.26666666666666666</v>
      </c>
      <c r="S40" s="2"/>
      <c r="T40" s="18">
        <v>6</v>
      </c>
      <c r="U40" s="18">
        <v>36</v>
      </c>
      <c r="V40" s="11">
        <f t="shared" si="22"/>
        <v>0.7142857142857143</v>
      </c>
      <c r="W40" s="19"/>
      <c r="X40" s="12">
        <f t="shared" si="29"/>
        <v>0.22380952380952382</v>
      </c>
      <c r="Y40" s="5"/>
      <c r="Z40" s="2"/>
      <c r="AA40" s="8" t="s">
        <v>17</v>
      </c>
      <c r="AB40" s="2" t="s">
        <v>15</v>
      </c>
      <c r="AC40" s="18">
        <v>12</v>
      </c>
      <c r="AD40" s="18">
        <v>14</v>
      </c>
      <c r="AE40" s="11">
        <f t="shared" si="23"/>
        <v>-7.6923076923076927E-2</v>
      </c>
      <c r="AF40" s="2"/>
      <c r="AG40" s="2">
        <v>12</v>
      </c>
      <c r="AH40" s="2">
        <v>9</v>
      </c>
      <c r="AI40" s="11">
        <f t="shared" si="30"/>
        <v>-0.14285714285714285</v>
      </c>
      <c r="AJ40" s="14"/>
      <c r="AK40" s="12">
        <f t="shared" si="24"/>
        <v>-0.10989010989010989</v>
      </c>
      <c r="AL40" s="5"/>
      <c r="AM40" s="5"/>
      <c r="AN40" s="8" t="s">
        <v>24</v>
      </c>
      <c r="AO40" s="2" t="s">
        <v>15</v>
      </c>
      <c r="AP40" s="2">
        <v>14</v>
      </c>
      <c r="AQ40" s="2">
        <v>11</v>
      </c>
      <c r="AR40" s="11">
        <f t="shared" si="31"/>
        <v>0.12</v>
      </c>
      <c r="AS40" s="2"/>
      <c r="AT40" s="2">
        <v>6</v>
      </c>
      <c r="AU40" s="2">
        <v>18</v>
      </c>
      <c r="AV40" s="11">
        <f t="shared" si="32"/>
        <v>0.5</v>
      </c>
      <c r="AW40" s="2"/>
      <c r="AX40" s="12">
        <v>0.31</v>
      </c>
      <c r="BD40" s="3"/>
      <c r="BE40" s="3"/>
      <c r="BF40" s="3"/>
    </row>
    <row r="41" spans="1:58" x14ac:dyDescent="0.25">
      <c r="A41" s="2" t="s">
        <v>22</v>
      </c>
      <c r="B41" s="2" t="s">
        <v>15</v>
      </c>
      <c r="C41" s="2">
        <v>14</v>
      </c>
      <c r="D41" s="2">
        <v>4</v>
      </c>
      <c r="E41" s="11">
        <f t="shared" si="25"/>
        <v>0.55555555555555558</v>
      </c>
      <c r="F41" s="2"/>
      <c r="G41" s="2">
        <v>9</v>
      </c>
      <c r="H41" s="2">
        <v>19</v>
      </c>
      <c r="I41" s="14">
        <f t="shared" si="26"/>
        <v>0.35714285714285715</v>
      </c>
      <c r="J41" s="14"/>
      <c r="K41" s="12">
        <f t="shared" si="27"/>
        <v>0.45634920634920639</v>
      </c>
      <c r="L41" s="5"/>
      <c r="M41" s="2"/>
      <c r="N41" s="8" t="s">
        <v>23</v>
      </c>
      <c r="O41" s="2" t="s">
        <v>15</v>
      </c>
      <c r="P41" s="2">
        <v>12</v>
      </c>
      <c r="Q41" s="2">
        <v>19</v>
      </c>
      <c r="R41" s="11">
        <f t="shared" si="28"/>
        <v>-0.22580645161290322</v>
      </c>
      <c r="S41" s="2"/>
      <c r="T41" s="18">
        <v>14</v>
      </c>
      <c r="U41" s="18">
        <v>23</v>
      </c>
      <c r="V41" s="11">
        <f t="shared" si="22"/>
        <v>0.24324324324324326</v>
      </c>
      <c r="W41" s="19"/>
      <c r="X41" s="12">
        <f t="shared" si="29"/>
        <v>8.7183958151700186E-3</v>
      </c>
      <c r="Y41" s="5"/>
      <c r="Z41" s="2"/>
      <c r="AA41" s="8" t="s">
        <v>17</v>
      </c>
      <c r="AB41" s="2" t="s">
        <v>15</v>
      </c>
      <c r="AC41" s="18">
        <v>10</v>
      </c>
      <c r="AD41" s="18">
        <v>12</v>
      </c>
      <c r="AE41" s="11">
        <f t="shared" si="23"/>
        <v>-9.0909090909090912E-2</v>
      </c>
      <c r="AF41" s="2"/>
      <c r="AG41" s="2">
        <v>14</v>
      </c>
      <c r="AH41" s="2">
        <v>10</v>
      </c>
      <c r="AI41" s="11">
        <f t="shared" si="30"/>
        <v>-0.16666666666666666</v>
      </c>
      <c r="AJ41" s="14"/>
      <c r="AK41" s="12">
        <f t="shared" si="24"/>
        <v>-0.12878787878787878</v>
      </c>
      <c r="AL41" s="5"/>
      <c r="AM41" s="5"/>
      <c r="AN41" s="8" t="s">
        <v>24</v>
      </c>
      <c r="AO41" s="2" t="s">
        <v>15</v>
      </c>
      <c r="AP41" s="2">
        <v>21</v>
      </c>
      <c r="AQ41" s="2">
        <v>7</v>
      </c>
      <c r="AR41" s="11">
        <f t="shared" si="31"/>
        <v>0.5</v>
      </c>
      <c r="AS41" s="2"/>
      <c r="AT41" s="2">
        <v>6</v>
      </c>
      <c r="AU41" s="2">
        <v>23</v>
      </c>
      <c r="AV41" s="11">
        <f t="shared" si="32"/>
        <v>0.58620689655172409</v>
      </c>
      <c r="AW41" s="2"/>
      <c r="AX41" s="12">
        <v>0.5431034482758621</v>
      </c>
      <c r="BD41" s="3"/>
      <c r="BE41" s="3"/>
      <c r="BF41" s="3"/>
    </row>
    <row r="42" spans="1:58" x14ac:dyDescent="0.25">
      <c r="A42" s="2" t="s">
        <v>22</v>
      </c>
      <c r="B42" s="2" t="s">
        <v>15</v>
      </c>
      <c r="C42" s="2">
        <v>28</v>
      </c>
      <c r="D42" s="2">
        <v>7</v>
      </c>
      <c r="E42" s="11">
        <f t="shared" si="25"/>
        <v>0.6</v>
      </c>
      <c r="F42" s="2"/>
      <c r="G42" s="2">
        <v>10</v>
      </c>
      <c r="H42" s="2">
        <v>13</v>
      </c>
      <c r="I42" s="14">
        <f t="shared" si="26"/>
        <v>0.13043478260869565</v>
      </c>
      <c r="J42" s="14"/>
      <c r="K42" s="12">
        <f t="shared" si="27"/>
        <v>0.36521739130434783</v>
      </c>
      <c r="L42" s="5"/>
      <c r="M42" s="2"/>
      <c r="N42" s="8" t="s">
        <v>23</v>
      </c>
      <c r="O42" s="2" t="s">
        <v>15</v>
      </c>
      <c r="P42" s="2">
        <v>8</v>
      </c>
      <c r="Q42" s="2">
        <v>12</v>
      </c>
      <c r="R42" s="11">
        <f t="shared" si="28"/>
        <v>-0.2</v>
      </c>
      <c r="S42" s="2"/>
      <c r="T42" s="18">
        <v>14</v>
      </c>
      <c r="U42" s="18">
        <v>14</v>
      </c>
      <c r="V42" s="11">
        <f t="shared" si="22"/>
        <v>0</v>
      </c>
      <c r="W42" s="19"/>
      <c r="X42" s="12">
        <f t="shared" si="29"/>
        <v>-0.1</v>
      </c>
      <c r="Y42" s="5"/>
      <c r="Z42" s="2"/>
      <c r="AA42" s="8" t="s">
        <v>17</v>
      </c>
      <c r="AB42" s="2" t="s">
        <v>15</v>
      </c>
      <c r="AC42" s="18">
        <v>23</v>
      </c>
      <c r="AD42" s="18">
        <v>8</v>
      </c>
      <c r="AE42" s="11">
        <f t="shared" si="23"/>
        <v>0.4838709677419355</v>
      </c>
      <c r="AF42" s="2"/>
      <c r="AG42" s="2">
        <v>24</v>
      </c>
      <c r="AH42" s="2">
        <v>17</v>
      </c>
      <c r="AI42" s="11">
        <f t="shared" si="30"/>
        <v>-0.17073170731707318</v>
      </c>
      <c r="AJ42" s="14"/>
      <c r="AK42" s="12">
        <f t="shared" si="24"/>
        <v>0.15656963021243114</v>
      </c>
      <c r="AL42" s="5"/>
      <c r="AM42" s="5"/>
      <c r="AN42" s="8" t="s">
        <v>24</v>
      </c>
      <c r="AO42" s="2" t="s">
        <v>15</v>
      </c>
      <c r="AP42" s="2">
        <v>28</v>
      </c>
      <c r="AQ42" s="2">
        <v>7</v>
      </c>
      <c r="AR42" s="11">
        <f t="shared" si="31"/>
        <v>0.6</v>
      </c>
      <c r="AS42" s="2"/>
      <c r="AT42" s="2">
        <v>12</v>
      </c>
      <c r="AU42" s="2">
        <v>24</v>
      </c>
      <c r="AV42" s="11">
        <f t="shared" si="32"/>
        <v>0.33333333333333331</v>
      </c>
      <c r="AW42" s="2"/>
      <c r="AX42" s="12">
        <v>0.46666666666666667</v>
      </c>
      <c r="BD42" s="3"/>
      <c r="BE42" s="3"/>
      <c r="BF42" s="3"/>
    </row>
    <row r="43" spans="1:58" x14ac:dyDescent="0.25">
      <c r="A43" s="2" t="s">
        <v>22</v>
      </c>
      <c r="B43" s="2" t="s">
        <v>15</v>
      </c>
      <c r="C43" s="2">
        <v>21</v>
      </c>
      <c r="D43" s="2">
        <v>9</v>
      </c>
      <c r="E43" s="11">
        <f t="shared" si="25"/>
        <v>0.4</v>
      </c>
      <c r="F43" s="2"/>
      <c r="G43" s="2">
        <v>11</v>
      </c>
      <c r="H43" s="2">
        <v>17</v>
      </c>
      <c r="I43" s="14">
        <f t="shared" si="26"/>
        <v>0.21428571428571427</v>
      </c>
      <c r="J43" s="14"/>
      <c r="K43" s="12">
        <f t="shared" si="27"/>
        <v>0.30714285714285716</v>
      </c>
      <c r="L43" s="5"/>
      <c r="M43" s="2"/>
      <c r="N43" s="8" t="s">
        <v>23</v>
      </c>
      <c r="O43" s="2" t="s">
        <v>15</v>
      </c>
      <c r="P43" s="2">
        <v>5</v>
      </c>
      <c r="Q43" s="2">
        <v>11</v>
      </c>
      <c r="R43" s="11">
        <f t="shared" si="28"/>
        <v>-0.375</v>
      </c>
      <c r="S43" s="2"/>
      <c r="T43" s="18">
        <v>1</v>
      </c>
      <c r="U43" s="18">
        <v>14</v>
      </c>
      <c r="V43" s="11">
        <f t="shared" si="22"/>
        <v>0.8666666666666667</v>
      </c>
      <c r="W43" s="19"/>
      <c r="X43" s="12">
        <f t="shared" si="29"/>
        <v>0.24583333333333335</v>
      </c>
      <c r="Y43" s="5"/>
      <c r="Z43" s="2"/>
      <c r="AA43" s="8" t="s">
        <v>17</v>
      </c>
      <c r="AB43" s="2" t="s">
        <v>15</v>
      </c>
      <c r="AC43" s="18">
        <v>13</v>
      </c>
      <c r="AD43" s="18">
        <v>18</v>
      </c>
      <c r="AE43" s="11">
        <f t="shared" si="23"/>
        <v>-0.16129032258064516</v>
      </c>
      <c r="AF43" s="2"/>
      <c r="AG43" s="2">
        <v>13</v>
      </c>
      <c r="AH43" s="2">
        <v>17</v>
      </c>
      <c r="AI43" s="11">
        <f t="shared" si="30"/>
        <v>0.13333333333333333</v>
      </c>
      <c r="AJ43" s="14"/>
      <c r="AK43" s="12">
        <f t="shared" si="24"/>
        <v>-1.3978494623655913E-2</v>
      </c>
      <c r="AL43" s="5"/>
      <c r="AM43" s="5"/>
      <c r="AN43" s="8" t="s">
        <v>24</v>
      </c>
      <c r="AO43" s="2" t="s">
        <v>15</v>
      </c>
      <c r="AP43" s="2">
        <v>11</v>
      </c>
      <c r="AQ43" s="2">
        <v>4</v>
      </c>
      <c r="AR43" s="11">
        <f t="shared" si="31"/>
        <v>0.46666666666666667</v>
      </c>
      <c r="AS43" s="2"/>
      <c r="AT43" s="2">
        <v>9</v>
      </c>
      <c r="AU43" s="2">
        <v>13</v>
      </c>
      <c r="AV43" s="11">
        <f t="shared" si="32"/>
        <v>0.18181818181818182</v>
      </c>
      <c r="AW43" s="2"/>
      <c r="AX43" s="12">
        <v>0.32424242424242422</v>
      </c>
      <c r="BD43" s="3"/>
      <c r="BE43" s="3"/>
      <c r="BF43" s="3"/>
    </row>
    <row r="44" spans="1:58" x14ac:dyDescent="0.25">
      <c r="A44" s="2" t="s">
        <v>22</v>
      </c>
      <c r="B44" s="2" t="s">
        <v>15</v>
      </c>
      <c r="C44" s="2">
        <v>17</v>
      </c>
      <c r="D44" s="2">
        <v>8</v>
      </c>
      <c r="E44" s="11">
        <f t="shared" si="25"/>
        <v>0.36</v>
      </c>
      <c r="F44" s="2"/>
      <c r="G44" s="2">
        <v>8</v>
      </c>
      <c r="H44" s="2">
        <v>19</v>
      </c>
      <c r="I44" s="14">
        <f t="shared" si="26"/>
        <v>0.40740740740740738</v>
      </c>
      <c r="J44" s="14"/>
      <c r="K44" s="12">
        <f t="shared" si="27"/>
        <v>0.38370370370370366</v>
      </c>
      <c r="L44" s="5"/>
      <c r="M44" s="2"/>
      <c r="N44" s="8" t="s">
        <v>23</v>
      </c>
      <c r="O44" s="2" t="s">
        <v>15</v>
      </c>
      <c r="P44" s="2">
        <v>6</v>
      </c>
      <c r="Q44" s="2">
        <v>18</v>
      </c>
      <c r="R44" s="11">
        <f t="shared" si="28"/>
        <v>-0.5</v>
      </c>
      <c r="S44" s="2"/>
      <c r="T44" s="18">
        <v>8</v>
      </c>
      <c r="U44" s="18">
        <v>22</v>
      </c>
      <c r="V44" s="11">
        <f t="shared" si="22"/>
        <v>0.46666666666666667</v>
      </c>
      <c r="W44" s="19"/>
      <c r="X44" s="12">
        <f t="shared" si="29"/>
        <v>-1.6666666666666663E-2</v>
      </c>
      <c r="Y44" s="5"/>
      <c r="Z44" s="2"/>
      <c r="AA44" s="8" t="s">
        <v>17</v>
      </c>
      <c r="AB44" s="2" t="s">
        <v>15</v>
      </c>
      <c r="AC44" s="18">
        <v>14</v>
      </c>
      <c r="AD44" s="18">
        <v>13</v>
      </c>
      <c r="AE44" s="11">
        <f t="shared" si="23"/>
        <v>3.7037037037037035E-2</v>
      </c>
      <c r="AF44" s="2"/>
      <c r="AG44" s="2">
        <v>22</v>
      </c>
      <c r="AH44" s="2">
        <v>10</v>
      </c>
      <c r="AI44" s="11">
        <f t="shared" si="30"/>
        <v>-0.375</v>
      </c>
      <c r="AJ44" s="14"/>
      <c r="AK44" s="12">
        <f t="shared" si="24"/>
        <v>-0.16898148148148148</v>
      </c>
      <c r="AL44" s="5"/>
      <c r="AM44" s="5"/>
      <c r="AN44" s="8" t="s">
        <v>24</v>
      </c>
      <c r="AO44" s="2" t="s">
        <v>15</v>
      </c>
      <c r="AP44" s="2">
        <v>24</v>
      </c>
      <c r="AQ44" s="2">
        <v>6</v>
      </c>
      <c r="AR44" s="11">
        <f t="shared" si="31"/>
        <v>0.6</v>
      </c>
      <c r="AS44" s="2"/>
      <c r="AT44" s="2">
        <v>6</v>
      </c>
      <c r="AU44" s="2">
        <v>11</v>
      </c>
      <c r="AV44" s="11">
        <f t="shared" si="32"/>
        <v>0.29411764705882354</v>
      </c>
      <c r="AW44" s="2"/>
      <c r="AX44" s="12">
        <v>0.44705882352941173</v>
      </c>
      <c r="BD44" s="3"/>
      <c r="BE44" s="3"/>
      <c r="BF44" s="3"/>
    </row>
    <row r="45" spans="1:58" x14ac:dyDescent="0.25">
      <c r="A45" s="2" t="s">
        <v>22</v>
      </c>
      <c r="B45" s="2" t="s">
        <v>15</v>
      </c>
      <c r="C45" s="2">
        <v>30</v>
      </c>
      <c r="D45" s="2">
        <v>5</v>
      </c>
      <c r="E45" s="11">
        <f t="shared" si="25"/>
        <v>0.7142857142857143</v>
      </c>
      <c r="F45" s="2"/>
      <c r="G45" s="2">
        <v>8</v>
      </c>
      <c r="H45" s="2">
        <v>20</v>
      </c>
      <c r="I45" s="14">
        <f t="shared" si="26"/>
        <v>0.42857142857142855</v>
      </c>
      <c r="J45" s="14"/>
      <c r="K45" s="12">
        <f t="shared" si="27"/>
        <v>0.5714285714285714</v>
      </c>
      <c r="L45" s="5"/>
      <c r="M45" s="2"/>
      <c r="N45" s="8" t="s">
        <v>23</v>
      </c>
      <c r="O45" s="2" t="s">
        <v>15</v>
      </c>
      <c r="P45" s="2">
        <v>10</v>
      </c>
      <c r="Q45" s="2">
        <v>3</v>
      </c>
      <c r="R45" s="11">
        <f t="shared" si="28"/>
        <v>0.53846153846153844</v>
      </c>
      <c r="S45" s="2"/>
      <c r="T45" s="18">
        <v>12</v>
      </c>
      <c r="U45" s="18">
        <v>15</v>
      </c>
      <c r="V45" s="11">
        <f t="shared" si="22"/>
        <v>0.1111111111111111</v>
      </c>
      <c r="W45" s="19"/>
      <c r="X45" s="12">
        <f t="shared" si="29"/>
        <v>0.32478632478632474</v>
      </c>
      <c r="Y45" s="5"/>
      <c r="Z45" s="2"/>
      <c r="AA45" s="8" t="s">
        <v>17</v>
      </c>
      <c r="AB45" s="2" t="s">
        <v>15</v>
      </c>
      <c r="AC45" s="18">
        <v>7</v>
      </c>
      <c r="AD45" s="18">
        <v>10</v>
      </c>
      <c r="AE45" s="11">
        <f t="shared" si="23"/>
        <v>-0.17647058823529413</v>
      </c>
      <c r="AF45" s="2"/>
      <c r="AG45" s="2">
        <v>1</v>
      </c>
      <c r="AH45" s="2">
        <v>18</v>
      </c>
      <c r="AI45" s="11">
        <f t="shared" si="30"/>
        <v>0.89473684210526316</v>
      </c>
      <c r="AJ45" s="14"/>
      <c r="AK45" s="12">
        <f t="shared" si="24"/>
        <v>0.3591331269349845</v>
      </c>
      <c r="AL45" s="5"/>
      <c r="AM45" s="5"/>
      <c r="AN45" s="8" t="s">
        <v>24</v>
      </c>
      <c r="AO45" s="2" t="s">
        <v>15</v>
      </c>
      <c r="AP45" s="2">
        <v>19</v>
      </c>
      <c r="AQ45" s="2">
        <v>8</v>
      </c>
      <c r="AR45" s="11">
        <f t="shared" si="31"/>
        <v>0.40740740740740738</v>
      </c>
      <c r="AS45" s="2"/>
      <c r="AT45" s="2">
        <v>7</v>
      </c>
      <c r="AU45" s="2">
        <v>10</v>
      </c>
      <c r="AV45" s="11">
        <f t="shared" si="32"/>
        <v>0.17647058823529413</v>
      </c>
      <c r="AW45" s="2"/>
      <c r="AX45" s="12">
        <v>0.29193899782135074</v>
      </c>
      <c r="BD45" s="3"/>
      <c r="BE45" s="3"/>
      <c r="BF45" s="3"/>
    </row>
    <row r="46" spans="1:58" x14ac:dyDescent="0.25">
      <c r="A46" s="2" t="s">
        <v>22</v>
      </c>
      <c r="B46" s="2" t="s">
        <v>15</v>
      </c>
      <c r="C46" s="2">
        <v>28</v>
      </c>
      <c r="D46" s="2">
        <v>10</v>
      </c>
      <c r="E46" s="11">
        <f t="shared" si="25"/>
        <v>0.47368421052631576</v>
      </c>
      <c r="F46" s="2"/>
      <c r="G46" s="2">
        <v>14</v>
      </c>
      <c r="H46" s="2">
        <v>31</v>
      </c>
      <c r="I46" s="14">
        <f t="shared" si="26"/>
        <v>0.37777777777777777</v>
      </c>
      <c r="J46" s="14"/>
      <c r="K46" s="12">
        <f t="shared" si="27"/>
        <v>0.42573099415204674</v>
      </c>
      <c r="L46" s="5"/>
      <c r="M46" s="2"/>
      <c r="N46" s="8" t="s">
        <v>23</v>
      </c>
      <c r="O46" s="2" t="s">
        <v>15</v>
      </c>
      <c r="P46" s="2">
        <v>20</v>
      </c>
      <c r="Q46" s="2">
        <v>4</v>
      </c>
      <c r="R46" s="11">
        <f t="shared" si="28"/>
        <v>0.66666666666666663</v>
      </c>
      <c r="S46" s="2"/>
      <c r="T46" s="18">
        <v>20</v>
      </c>
      <c r="U46" s="18">
        <v>30</v>
      </c>
      <c r="V46" s="11">
        <f t="shared" si="22"/>
        <v>0.2</v>
      </c>
      <c r="W46" s="19"/>
      <c r="X46" s="12">
        <f t="shared" si="29"/>
        <v>0.43333333333333335</v>
      </c>
      <c r="Y46" s="5"/>
      <c r="Z46" s="2"/>
      <c r="AA46" s="8" t="s">
        <v>17</v>
      </c>
      <c r="AB46" s="2" t="s">
        <v>15</v>
      </c>
      <c r="AC46" s="18">
        <v>10</v>
      </c>
      <c r="AD46" s="18">
        <v>8</v>
      </c>
      <c r="AE46" s="11">
        <f t="shared" si="23"/>
        <v>0.1111111111111111</v>
      </c>
      <c r="AF46" s="2"/>
      <c r="AG46" s="2">
        <v>18</v>
      </c>
      <c r="AH46" s="2">
        <v>5</v>
      </c>
      <c r="AI46" s="11">
        <f t="shared" si="30"/>
        <v>-0.56521739130434778</v>
      </c>
      <c r="AJ46" s="14"/>
      <c r="AK46" s="12">
        <f t="shared" si="24"/>
        <v>-0.22705314009661834</v>
      </c>
      <c r="AL46" s="5"/>
      <c r="AM46" s="5"/>
      <c r="AN46" s="8" t="s">
        <v>24</v>
      </c>
      <c r="AO46" s="2" t="s">
        <v>15</v>
      </c>
      <c r="AP46" s="2">
        <v>13</v>
      </c>
      <c r="AQ46" s="2">
        <v>7</v>
      </c>
      <c r="AR46" s="11">
        <f t="shared" si="31"/>
        <v>0.3</v>
      </c>
      <c r="AS46" s="2"/>
      <c r="AT46" s="2">
        <v>12</v>
      </c>
      <c r="AU46" s="2">
        <v>29</v>
      </c>
      <c r="AV46" s="11">
        <f t="shared" si="32"/>
        <v>0.41463414634146339</v>
      </c>
      <c r="AW46" s="2"/>
      <c r="AX46" s="12">
        <v>0.35731707317073169</v>
      </c>
      <c r="BD46" s="3"/>
      <c r="BE46" s="3"/>
      <c r="BF46" s="3"/>
    </row>
    <row r="47" spans="1:58" x14ac:dyDescent="0.25">
      <c r="A47" s="2" t="s">
        <v>22</v>
      </c>
      <c r="B47" s="2" t="s">
        <v>15</v>
      </c>
      <c r="C47" s="2">
        <v>19</v>
      </c>
      <c r="D47" s="2">
        <v>6</v>
      </c>
      <c r="E47" s="11">
        <f t="shared" si="25"/>
        <v>0.52</v>
      </c>
      <c r="F47" s="2"/>
      <c r="G47" s="2">
        <v>14</v>
      </c>
      <c r="H47" s="2">
        <v>27</v>
      </c>
      <c r="I47" s="14">
        <f t="shared" si="26"/>
        <v>0.31707317073170732</v>
      </c>
      <c r="J47" s="14"/>
      <c r="K47" s="12">
        <f t="shared" si="27"/>
        <v>0.4185365853658537</v>
      </c>
      <c r="L47" s="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x14ac:dyDescent="0.25">
      <c r="A48" s="2" t="s">
        <v>22</v>
      </c>
      <c r="B48" s="2" t="s">
        <v>15</v>
      </c>
      <c r="C48" s="2">
        <v>21</v>
      </c>
      <c r="D48" s="2">
        <v>5</v>
      </c>
      <c r="E48" s="11">
        <f t="shared" si="25"/>
        <v>0.61538461538461542</v>
      </c>
      <c r="F48" s="2"/>
      <c r="G48" s="2">
        <v>13</v>
      </c>
      <c r="H48" s="2">
        <v>26</v>
      </c>
      <c r="I48" s="14">
        <f t="shared" si="26"/>
        <v>0.33333333333333331</v>
      </c>
      <c r="J48" s="14"/>
      <c r="K48" s="12">
        <f t="shared" si="27"/>
        <v>0.47435897435897434</v>
      </c>
      <c r="L48" s="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x14ac:dyDescent="0.25">
      <c r="A51" s="1" t="s">
        <v>25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x14ac:dyDescent="0.25">
      <c r="A52" s="5"/>
      <c r="B52" s="4" t="s">
        <v>1</v>
      </c>
      <c r="C52" s="4" t="s">
        <v>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1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x14ac:dyDescent="0.25">
      <c r="A53" s="5"/>
      <c r="B53" s="4" t="s">
        <v>3</v>
      </c>
      <c r="C53" s="4" t="s">
        <v>4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1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1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x14ac:dyDescent="0.25">
      <c r="A55" s="1"/>
      <c r="B55" s="1" t="s">
        <v>26</v>
      </c>
      <c r="C55" s="2"/>
      <c r="D55" s="5" t="s">
        <v>27</v>
      </c>
      <c r="E55" s="2"/>
      <c r="F55" s="2"/>
      <c r="G55" s="2"/>
      <c r="H55" s="2"/>
      <c r="I55" s="5" t="s">
        <v>27</v>
      </c>
      <c r="J55" s="2"/>
      <c r="K55" s="2"/>
      <c r="L55" s="2"/>
      <c r="M55" s="5"/>
      <c r="N55" s="5"/>
      <c r="O55" s="5"/>
      <c r="P55" s="5"/>
      <c r="Q55" s="5" t="s">
        <v>27</v>
      </c>
      <c r="R55" s="5"/>
      <c r="S55" s="2"/>
      <c r="T55" s="5"/>
      <c r="U55" s="5"/>
      <c r="V55" s="5" t="s">
        <v>27</v>
      </c>
      <c r="W55" s="2"/>
      <c r="X55" s="5"/>
      <c r="Y55" s="1"/>
      <c r="Z55" s="5"/>
      <c r="AA55" s="16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x14ac:dyDescent="0.25">
      <c r="A56" s="2"/>
      <c r="B56" s="2"/>
      <c r="C56" s="2"/>
      <c r="D56" s="5" t="s">
        <v>6</v>
      </c>
      <c r="E56" s="2"/>
      <c r="F56" s="2"/>
      <c r="G56" s="2"/>
      <c r="H56" s="2"/>
      <c r="I56" s="5" t="s">
        <v>6</v>
      </c>
      <c r="J56" s="2"/>
      <c r="K56" s="2"/>
      <c r="L56" s="2"/>
      <c r="M56" s="5"/>
      <c r="N56" s="2"/>
      <c r="O56" s="2"/>
      <c r="P56" s="2"/>
      <c r="Q56" s="5" t="s">
        <v>6</v>
      </c>
      <c r="R56" s="2"/>
      <c r="S56" s="2"/>
      <c r="T56" s="2"/>
      <c r="U56" s="2"/>
      <c r="V56" s="5" t="s">
        <v>6</v>
      </c>
      <c r="W56" s="2"/>
      <c r="X56" s="2"/>
      <c r="Y56" s="2"/>
      <c r="Z56" s="5"/>
      <c r="AA56" s="16"/>
    </row>
    <row r="57" spans="1:58" s="9" customFormat="1" x14ac:dyDescent="0.25">
      <c r="A57" s="6" t="s">
        <v>7</v>
      </c>
      <c r="B57" s="6" t="s">
        <v>8</v>
      </c>
      <c r="C57" s="6" t="s">
        <v>28</v>
      </c>
      <c r="D57" s="6" t="s">
        <v>9</v>
      </c>
      <c r="E57" s="6" t="s">
        <v>10</v>
      </c>
      <c r="F57" s="6" t="s">
        <v>11</v>
      </c>
      <c r="G57" s="6"/>
      <c r="H57" s="6" t="s">
        <v>9</v>
      </c>
      <c r="I57" s="6" t="s">
        <v>10</v>
      </c>
      <c r="J57" s="6" t="s">
        <v>11</v>
      </c>
      <c r="K57" s="6"/>
      <c r="L57" s="1" t="s">
        <v>12</v>
      </c>
      <c r="M57" s="7"/>
      <c r="N57" s="6" t="s">
        <v>7</v>
      </c>
      <c r="O57" s="8" t="s">
        <v>13</v>
      </c>
      <c r="P57" s="6" t="s">
        <v>28</v>
      </c>
      <c r="Q57" s="6" t="s">
        <v>9</v>
      </c>
      <c r="R57" s="6" t="s">
        <v>10</v>
      </c>
      <c r="S57" s="6" t="s">
        <v>11</v>
      </c>
      <c r="T57" s="6"/>
      <c r="U57" s="6" t="s">
        <v>9</v>
      </c>
      <c r="V57" s="6" t="s">
        <v>10</v>
      </c>
      <c r="W57" s="6" t="s">
        <v>11</v>
      </c>
      <c r="X57" s="6"/>
      <c r="Y57" s="1" t="s">
        <v>12</v>
      </c>
      <c r="Z57" s="7"/>
      <c r="AA57" s="7"/>
    </row>
    <row r="58" spans="1:58" ht="17.25" x14ac:dyDescent="0.25">
      <c r="A58" s="8" t="s">
        <v>29</v>
      </c>
      <c r="B58" s="2" t="s">
        <v>15</v>
      </c>
      <c r="C58" s="20" t="s">
        <v>27</v>
      </c>
      <c r="D58" s="2">
        <v>17</v>
      </c>
      <c r="E58" s="2">
        <v>9</v>
      </c>
      <c r="F58" s="11">
        <f>(D58-E58)/(D58+E58)</f>
        <v>0.30769230769230771</v>
      </c>
      <c r="G58" s="2"/>
      <c r="H58" s="2">
        <v>8</v>
      </c>
      <c r="I58" s="2">
        <v>14</v>
      </c>
      <c r="J58" s="11">
        <f>(I58-H58)/(H58+I58)</f>
        <v>0.27272727272727271</v>
      </c>
      <c r="K58" s="11"/>
      <c r="L58" s="12">
        <f t="shared" ref="L58:L68" si="33">(F58+J58)/2</f>
        <v>0.29020979020979021</v>
      </c>
      <c r="M58" s="5"/>
      <c r="N58" s="8" t="s">
        <v>30</v>
      </c>
      <c r="O58" s="2" t="s">
        <v>15</v>
      </c>
      <c r="P58" s="20" t="s">
        <v>27</v>
      </c>
      <c r="Q58" s="2">
        <v>26</v>
      </c>
      <c r="R58" s="2">
        <v>10</v>
      </c>
      <c r="S58" s="11">
        <f>(Q58-R58)/(Q58+R58)</f>
        <v>0.44444444444444442</v>
      </c>
      <c r="T58" s="2"/>
      <c r="U58" s="2">
        <v>16</v>
      </c>
      <c r="V58" s="2">
        <v>17</v>
      </c>
      <c r="W58" s="11">
        <f t="shared" ref="W58:W68" si="34">(V58-U58)/(U58+V58)</f>
        <v>3.0303030303030304E-2</v>
      </c>
      <c r="X58" s="11"/>
      <c r="Y58" s="12">
        <f t="shared" ref="Y58:Y68" si="35">(S58+W58)/2</f>
        <v>0.23737373737373735</v>
      </c>
      <c r="Z58" s="5"/>
      <c r="AA58" s="16"/>
    </row>
    <row r="59" spans="1:58" ht="17.25" x14ac:dyDescent="0.25">
      <c r="A59" s="8" t="s">
        <v>29</v>
      </c>
      <c r="B59" s="2" t="s">
        <v>15</v>
      </c>
      <c r="C59" s="20" t="s">
        <v>27</v>
      </c>
      <c r="D59" s="2">
        <v>30</v>
      </c>
      <c r="E59" s="2">
        <v>16</v>
      </c>
      <c r="F59" s="11">
        <f t="shared" ref="F59:F68" si="36">(D59-E59)/(D59+E59)</f>
        <v>0.30434782608695654</v>
      </c>
      <c r="G59" s="2"/>
      <c r="H59" s="2">
        <v>22</v>
      </c>
      <c r="I59" s="2">
        <v>25</v>
      </c>
      <c r="J59" s="11">
        <f t="shared" ref="J59:J68" si="37">(I59-H59)/(H59+I59)</f>
        <v>6.3829787234042548E-2</v>
      </c>
      <c r="K59" s="11"/>
      <c r="L59" s="12">
        <f t="shared" si="33"/>
        <v>0.18408880666049954</v>
      </c>
      <c r="M59" s="5"/>
      <c r="N59" s="8" t="s">
        <v>30</v>
      </c>
      <c r="O59" s="2" t="s">
        <v>15</v>
      </c>
      <c r="P59" s="20" t="s">
        <v>27</v>
      </c>
      <c r="Q59" s="2">
        <v>9</v>
      </c>
      <c r="R59" s="2">
        <v>16</v>
      </c>
      <c r="S59" s="11">
        <f t="shared" ref="S59:S68" si="38">(Q59-R59)/(Q59+R59)</f>
        <v>-0.28000000000000003</v>
      </c>
      <c r="T59" s="2"/>
      <c r="U59" s="2">
        <v>8</v>
      </c>
      <c r="V59" s="2">
        <v>32</v>
      </c>
      <c r="W59" s="11">
        <f t="shared" si="34"/>
        <v>0.6</v>
      </c>
      <c r="X59" s="11"/>
      <c r="Y59" s="12">
        <f t="shared" si="35"/>
        <v>0.15999999999999998</v>
      </c>
      <c r="Z59" s="5"/>
      <c r="AA59" s="16"/>
    </row>
    <row r="60" spans="1:58" ht="17.25" x14ac:dyDescent="0.25">
      <c r="A60" s="8" t="s">
        <v>29</v>
      </c>
      <c r="B60" s="2" t="s">
        <v>15</v>
      </c>
      <c r="C60" s="20" t="s">
        <v>27</v>
      </c>
      <c r="D60" s="2">
        <v>13</v>
      </c>
      <c r="E60" s="2">
        <v>24</v>
      </c>
      <c r="F60" s="11">
        <f t="shared" si="36"/>
        <v>-0.29729729729729731</v>
      </c>
      <c r="G60" s="2"/>
      <c r="H60" s="2">
        <v>23</v>
      </c>
      <c r="I60" s="2">
        <v>33</v>
      </c>
      <c r="J60" s="11">
        <f t="shared" si="37"/>
        <v>0.17857142857142858</v>
      </c>
      <c r="K60" s="11"/>
      <c r="L60" s="12">
        <f t="shared" si="33"/>
        <v>-5.9362934362934369E-2</v>
      </c>
      <c r="M60" s="5"/>
      <c r="N60" s="8" t="s">
        <v>30</v>
      </c>
      <c r="O60" s="2" t="s">
        <v>15</v>
      </c>
      <c r="P60" s="20" t="s">
        <v>27</v>
      </c>
      <c r="Q60" s="2">
        <v>18</v>
      </c>
      <c r="R60" s="2">
        <v>11</v>
      </c>
      <c r="S60" s="11">
        <f t="shared" si="38"/>
        <v>0.2413793103448276</v>
      </c>
      <c r="T60" s="2"/>
      <c r="U60" s="2">
        <v>9</v>
      </c>
      <c r="V60" s="2">
        <v>10</v>
      </c>
      <c r="W60" s="11">
        <f t="shared" si="34"/>
        <v>5.2631578947368418E-2</v>
      </c>
      <c r="X60" s="11"/>
      <c r="Y60" s="12">
        <f t="shared" si="35"/>
        <v>0.14700544464609799</v>
      </c>
      <c r="Z60" s="5"/>
      <c r="AA60" s="16"/>
    </row>
    <row r="61" spans="1:58" ht="17.25" x14ac:dyDescent="0.25">
      <c r="A61" s="8" t="s">
        <v>29</v>
      </c>
      <c r="B61" s="2" t="s">
        <v>15</v>
      </c>
      <c r="C61" s="20" t="s">
        <v>27</v>
      </c>
      <c r="D61" s="2">
        <v>23</v>
      </c>
      <c r="E61" s="2">
        <v>16</v>
      </c>
      <c r="F61" s="11">
        <f t="shared" si="36"/>
        <v>0.17948717948717949</v>
      </c>
      <c r="G61" s="2"/>
      <c r="H61" s="2">
        <v>9</v>
      </c>
      <c r="I61" s="2">
        <v>15</v>
      </c>
      <c r="J61" s="11">
        <f t="shared" si="37"/>
        <v>0.25</v>
      </c>
      <c r="K61" s="11"/>
      <c r="L61" s="12">
        <f t="shared" si="33"/>
        <v>0.21474358974358976</v>
      </c>
      <c r="M61" s="5"/>
      <c r="N61" s="8" t="s">
        <v>30</v>
      </c>
      <c r="O61" s="2" t="s">
        <v>15</v>
      </c>
      <c r="P61" s="20" t="s">
        <v>27</v>
      </c>
      <c r="Q61" s="2">
        <v>18</v>
      </c>
      <c r="R61" s="2">
        <v>11</v>
      </c>
      <c r="S61" s="11">
        <f t="shared" si="38"/>
        <v>0.2413793103448276</v>
      </c>
      <c r="T61" s="2"/>
      <c r="U61" s="2">
        <v>9</v>
      </c>
      <c r="V61" s="2">
        <v>19</v>
      </c>
      <c r="W61" s="11">
        <f t="shared" si="34"/>
        <v>0.35714285714285715</v>
      </c>
      <c r="X61" s="11"/>
      <c r="Y61" s="12">
        <f t="shared" si="35"/>
        <v>0.29926108374384236</v>
      </c>
      <c r="Z61" s="5"/>
      <c r="AA61" s="16"/>
    </row>
    <row r="62" spans="1:58" ht="17.25" x14ac:dyDescent="0.25">
      <c r="A62" s="8" t="s">
        <v>29</v>
      </c>
      <c r="B62" s="2" t="s">
        <v>15</v>
      </c>
      <c r="C62" s="20" t="s">
        <v>27</v>
      </c>
      <c r="D62" s="2">
        <v>38</v>
      </c>
      <c r="E62" s="2">
        <v>26</v>
      </c>
      <c r="F62" s="11">
        <f t="shared" si="36"/>
        <v>0.1875</v>
      </c>
      <c r="G62" s="2"/>
      <c r="H62" s="2">
        <v>16</v>
      </c>
      <c r="I62" s="2">
        <v>28</v>
      </c>
      <c r="J62" s="11">
        <f t="shared" si="37"/>
        <v>0.27272727272727271</v>
      </c>
      <c r="K62" s="11"/>
      <c r="L62" s="12">
        <f t="shared" si="33"/>
        <v>0.23011363636363635</v>
      </c>
      <c r="M62" s="5"/>
      <c r="N62" s="8" t="s">
        <v>30</v>
      </c>
      <c r="O62" s="2" t="s">
        <v>15</v>
      </c>
      <c r="P62" s="20" t="s">
        <v>27</v>
      </c>
      <c r="Q62" s="2">
        <v>7</v>
      </c>
      <c r="R62" s="2">
        <v>6</v>
      </c>
      <c r="S62" s="11">
        <f t="shared" si="38"/>
        <v>7.6923076923076927E-2</v>
      </c>
      <c r="T62" s="2"/>
      <c r="U62" s="2">
        <v>11</v>
      </c>
      <c r="V62" s="2">
        <v>12</v>
      </c>
      <c r="W62" s="11">
        <f t="shared" si="34"/>
        <v>4.3478260869565216E-2</v>
      </c>
      <c r="X62" s="11"/>
      <c r="Y62" s="12">
        <f t="shared" si="35"/>
        <v>6.0200668896321072E-2</v>
      </c>
      <c r="Z62" s="5"/>
      <c r="AA62" s="16"/>
    </row>
    <row r="63" spans="1:58" ht="17.25" x14ac:dyDescent="0.25">
      <c r="A63" s="8" t="s">
        <v>29</v>
      </c>
      <c r="B63" s="2" t="s">
        <v>15</v>
      </c>
      <c r="C63" s="20" t="s">
        <v>27</v>
      </c>
      <c r="D63" s="2">
        <v>29</v>
      </c>
      <c r="E63" s="2">
        <v>31</v>
      </c>
      <c r="F63" s="11">
        <f t="shared" si="36"/>
        <v>-3.3333333333333333E-2</v>
      </c>
      <c r="G63" s="2"/>
      <c r="H63" s="2">
        <v>19</v>
      </c>
      <c r="I63" s="2">
        <v>26</v>
      </c>
      <c r="J63" s="11">
        <f t="shared" si="37"/>
        <v>0.15555555555555556</v>
      </c>
      <c r="K63" s="11"/>
      <c r="L63" s="12">
        <f t="shared" si="33"/>
        <v>6.1111111111111116E-2</v>
      </c>
      <c r="M63" s="5"/>
      <c r="N63" s="8" t="s">
        <v>30</v>
      </c>
      <c r="O63" s="2" t="s">
        <v>15</v>
      </c>
      <c r="P63" s="20" t="s">
        <v>27</v>
      </c>
      <c r="Q63" s="2">
        <v>13</v>
      </c>
      <c r="R63" s="2">
        <v>14</v>
      </c>
      <c r="S63" s="11">
        <f t="shared" si="38"/>
        <v>-3.7037037037037035E-2</v>
      </c>
      <c r="T63" s="2"/>
      <c r="U63" s="2">
        <v>8</v>
      </c>
      <c r="V63" s="2">
        <v>2</v>
      </c>
      <c r="W63" s="11">
        <f t="shared" si="34"/>
        <v>-0.6</v>
      </c>
      <c r="X63" s="11"/>
      <c r="Y63" s="12">
        <f t="shared" si="35"/>
        <v>-0.31851851851851853</v>
      </c>
      <c r="Z63" s="5"/>
      <c r="AA63" s="16"/>
    </row>
    <row r="64" spans="1:58" ht="17.25" x14ac:dyDescent="0.25">
      <c r="A64" s="8" t="s">
        <v>29</v>
      </c>
      <c r="B64" s="2" t="s">
        <v>15</v>
      </c>
      <c r="C64" s="20" t="s">
        <v>27</v>
      </c>
      <c r="D64" s="2">
        <v>13</v>
      </c>
      <c r="E64" s="2">
        <v>8</v>
      </c>
      <c r="F64" s="11">
        <f t="shared" si="36"/>
        <v>0.23809523809523808</v>
      </c>
      <c r="G64" s="2"/>
      <c r="H64" s="2">
        <v>5</v>
      </c>
      <c r="I64" s="2">
        <v>6</v>
      </c>
      <c r="J64" s="11">
        <f t="shared" si="37"/>
        <v>9.0909090909090912E-2</v>
      </c>
      <c r="K64" s="11"/>
      <c r="L64" s="12">
        <f t="shared" si="33"/>
        <v>0.16450216450216448</v>
      </c>
      <c r="M64" s="5"/>
      <c r="N64" s="8" t="s">
        <v>30</v>
      </c>
      <c r="O64" s="2" t="s">
        <v>15</v>
      </c>
      <c r="P64" s="20" t="s">
        <v>27</v>
      </c>
      <c r="Q64" s="2">
        <v>14</v>
      </c>
      <c r="R64" s="2">
        <v>2</v>
      </c>
      <c r="S64" s="11">
        <f t="shared" si="38"/>
        <v>0.75</v>
      </c>
      <c r="T64" s="2"/>
      <c r="U64" s="2">
        <v>12</v>
      </c>
      <c r="V64" s="2">
        <v>12</v>
      </c>
      <c r="W64" s="11">
        <f t="shared" si="34"/>
        <v>0</v>
      </c>
      <c r="X64" s="11"/>
      <c r="Y64" s="12">
        <f t="shared" si="35"/>
        <v>0.375</v>
      </c>
      <c r="Z64" s="5"/>
      <c r="AA64" s="16"/>
    </row>
    <row r="65" spans="1:27" ht="17.25" x14ac:dyDescent="0.25">
      <c r="A65" s="8" t="s">
        <v>29</v>
      </c>
      <c r="B65" s="2" t="s">
        <v>15</v>
      </c>
      <c r="C65" s="20" t="s">
        <v>27</v>
      </c>
      <c r="D65" s="2">
        <v>35</v>
      </c>
      <c r="E65" s="2">
        <v>23</v>
      </c>
      <c r="F65" s="11">
        <f t="shared" si="36"/>
        <v>0.20689655172413793</v>
      </c>
      <c r="G65" s="2"/>
      <c r="H65" s="2">
        <v>20</v>
      </c>
      <c r="I65" s="2">
        <v>33</v>
      </c>
      <c r="J65" s="11">
        <f t="shared" si="37"/>
        <v>0.24528301886792453</v>
      </c>
      <c r="K65" s="11"/>
      <c r="L65" s="12">
        <f t="shared" si="33"/>
        <v>0.22608978529603124</v>
      </c>
      <c r="M65" s="5"/>
      <c r="N65" s="8" t="s">
        <v>30</v>
      </c>
      <c r="O65" s="2" t="s">
        <v>15</v>
      </c>
      <c r="P65" s="20" t="s">
        <v>27</v>
      </c>
      <c r="Q65" s="2">
        <v>20</v>
      </c>
      <c r="R65" s="2">
        <v>23</v>
      </c>
      <c r="S65" s="11">
        <f t="shared" si="38"/>
        <v>-6.9767441860465115E-2</v>
      </c>
      <c r="T65" s="2"/>
      <c r="U65" s="2">
        <v>8</v>
      </c>
      <c r="V65" s="2">
        <v>14</v>
      </c>
      <c r="W65" s="11">
        <f t="shared" si="34"/>
        <v>0.27272727272727271</v>
      </c>
      <c r="X65" s="11"/>
      <c r="Y65" s="12">
        <f t="shared" si="35"/>
        <v>0.10147991543340379</v>
      </c>
      <c r="Z65" s="5"/>
      <c r="AA65" s="16"/>
    </row>
    <row r="66" spans="1:27" ht="17.25" x14ac:dyDescent="0.25">
      <c r="A66" s="8" t="s">
        <v>29</v>
      </c>
      <c r="B66" s="2" t="s">
        <v>15</v>
      </c>
      <c r="C66" s="20" t="s">
        <v>27</v>
      </c>
      <c r="D66" s="2">
        <v>21</v>
      </c>
      <c r="E66" s="2">
        <v>15</v>
      </c>
      <c r="F66" s="11">
        <f t="shared" si="36"/>
        <v>0.16666666666666666</v>
      </c>
      <c r="G66" s="2"/>
      <c r="H66" s="2">
        <v>14</v>
      </c>
      <c r="I66" s="2">
        <v>18</v>
      </c>
      <c r="J66" s="11">
        <f t="shared" si="37"/>
        <v>0.125</v>
      </c>
      <c r="K66" s="11"/>
      <c r="L66" s="12">
        <f t="shared" si="33"/>
        <v>0.14583333333333331</v>
      </c>
      <c r="M66" s="5"/>
      <c r="N66" s="8" t="s">
        <v>30</v>
      </c>
      <c r="O66" s="2" t="s">
        <v>15</v>
      </c>
      <c r="P66" s="20" t="s">
        <v>27</v>
      </c>
      <c r="Q66" s="2">
        <v>17</v>
      </c>
      <c r="R66" s="2">
        <v>6</v>
      </c>
      <c r="S66" s="11">
        <f t="shared" si="38"/>
        <v>0.47826086956521741</v>
      </c>
      <c r="T66" s="2"/>
      <c r="U66" s="2">
        <v>4</v>
      </c>
      <c r="V66" s="2">
        <v>12</v>
      </c>
      <c r="W66" s="11">
        <f t="shared" si="34"/>
        <v>0.5</v>
      </c>
      <c r="X66" s="11"/>
      <c r="Y66" s="12">
        <f t="shared" si="35"/>
        <v>0.4891304347826087</v>
      </c>
      <c r="Z66" s="5"/>
      <c r="AA66" s="16"/>
    </row>
    <row r="67" spans="1:27" ht="17.25" x14ac:dyDescent="0.25">
      <c r="A67" s="8" t="s">
        <v>29</v>
      </c>
      <c r="B67" s="2" t="s">
        <v>15</v>
      </c>
      <c r="C67" s="20" t="s">
        <v>27</v>
      </c>
      <c r="D67" s="2">
        <v>23</v>
      </c>
      <c r="E67" s="2">
        <v>13</v>
      </c>
      <c r="F67" s="11">
        <f t="shared" si="36"/>
        <v>0.27777777777777779</v>
      </c>
      <c r="G67" s="2"/>
      <c r="H67" s="2">
        <v>7</v>
      </c>
      <c r="I67" s="2">
        <v>19</v>
      </c>
      <c r="J67" s="11">
        <f t="shared" si="37"/>
        <v>0.46153846153846156</v>
      </c>
      <c r="K67" s="11"/>
      <c r="L67" s="12">
        <f t="shared" si="33"/>
        <v>0.36965811965811968</v>
      </c>
      <c r="M67" s="5"/>
      <c r="N67" s="8" t="s">
        <v>30</v>
      </c>
      <c r="O67" s="2" t="s">
        <v>15</v>
      </c>
      <c r="P67" s="20" t="s">
        <v>27</v>
      </c>
      <c r="Q67" s="2">
        <v>21</v>
      </c>
      <c r="R67" s="2">
        <v>14</v>
      </c>
      <c r="S67" s="11">
        <f t="shared" si="38"/>
        <v>0.2</v>
      </c>
      <c r="T67" s="2"/>
      <c r="U67" s="2">
        <v>6</v>
      </c>
      <c r="V67" s="2">
        <v>13</v>
      </c>
      <c r="W67" s="11">
        <f t="shared" si="34"/>
        <v>0.36842105263157893</v>
      </c>
      <c r="X67" s="11"/>
      <c r="Y67" s="12">
        <f t="shared" si="35"/>
        <v>0.28421052631578947</v>
      </c>
      <c r="Z67" s="5"/>
      <c r="AA67" s="16"/>
    </row>
    <row r="68" spans="1:27" ht="17.25" x14ac:dyDescent="0.25">
      <c r="A68" s="8" t="s">
        <v>29</v>
      </c>
      <c r="B68" s="2" t="s">
        <v>15</v>
      </c>
      <c r="C68" s="20" t="s">
        <v>27</v>
      </c>
      <c r="D68" s="2">
        <v>21</v>
      </c>
      <c r="E68" s="2">
        <v>16</v>
      </c>
      <c r="F68" s="11">
        <f t="shared" si="36"/>
        <v>0.13513513513513514</v>
      </c>
      <c r="G68" s="2"/>
      <c r="H68" s="2">
        <v>6</v>
      </c>
      <c r="I68" s="2">
        <v>15</v>
      </c>
      <c r="J68" s="11">
        <f t="shared" si="37"/>
        <v>0.42857142857142855</v>
      </c>
      <c r="K68" s="11"/>
      <c r="L68" s="12">
        <f t="shared" si="33"/>
        <v>0.28185328185328185</v>
      </c>
      <c r="M68" s="5"/>
      <c r="N68" s="8" t="s">
        <v>30</v>
      </c>
      <c r="O68" s="2" t="s">
        <v>15</v>
      </c>
      <c r="P68" s="20" t="s">
        <v>27</v>
      </c>
      <c r="Q68" s="2">
        <v>14</v>
      </c>
      <c r="R68" s="2">
        <v>10</v>
      </c>
      <c r="S68" s="11">
        <f t="shared" si="38"/>
        <v>0.16666666666666666</v>
      </c>
      <c r="T68" s="2"/>
      <c r="U68" s="2">
        <v>8</v>
      </c>
      <c r="V68" s="2">
        <v>14</v>
      </c>
      <c r="W68" s="11">
        <f t="shared" si="34"/>
        <v>0.27272727272727271</v>
      </c>
      <c r="X68" s="11"/>
      <c r="Y68" s="12">
        <f t="shared" si="35"/>
        <v>0.21969696969696967</v>
      </c>
      <c r="Z68" s="5"/>
      <c r="AA68" s="16"/>
    </row>
    <row r="69" spans="1:27" x14ac:dyDescent="0.25">
      <c r="A69" s="8"/>
      <c r="B69" s="2"/>
      <c r="C69" s="20"/>
      <c r="D69" s="2"/>
      <c r="E69" s="2"/>
      <c r="F69" s="11"/>
      <c r="G69" s="2"/>
      <c r="H69" s="2"/>
      <c r="I69" s="2"/>
      <c r="J69" s="11"/>
      <c r="K69" s="11"/>
      <c r="L69" s="12"/>
      <c r="M69" s="5"/>
      <c r="N69" s="8"/>
      <c r="O69" s="2"/>
      <c r="P69" s="20"/>
      <c r="Q69" s="2"/>
      <c r="R69" s="2"/>
      <c r="S69" s="11"/>
      <c r="T69" s="2"/>
      <c r="U69" s="2"/>
      <c r="V69" s="2"/>
      <c r="W69" s="11"/>
      <c r="X69" s="11"/>
      <c r="Y69" s="12"/>
      <c r="Z69" s="5"/>
      <c r="AA69" s="16"/>
    </row>
    <row r="70" spans="1:27" x14ac:dyDescent="0.25">
      <c r="A70" s="8"/>
      <c r="B70" s="2"/>
      <c r="C70" s="20"/>
      <c r="D70" s="2"/>
      <c r="E70" s="2"/>
      <c r="F70" s="11"/>
      <c r="G70" s="2"/>
      <c r="H70" s="2"/>
      <c r="I70" s="2"/>
      <c r="J70" s="11"/>
      <c r="K70" s="11"/>
      <c r="L70" s="12"/>
      <c r="M70" s="5"/>
      <c r="N70" s="8"/>
      <c r="O70" s="2"/>
      <c r="P70" s="20"/>
      <c r="Q70" s="2"/>
      <c r="R70" s="2"/>
      <c r="S70" s="11"/>
      <c r="T70" s="2"/>
      <c r="U70" s="2"/>
      <c r="V70" s="2"/>
      <c r="W70" s="11"/>
      <c r="X70" s="11"/>
      <c r="Y70" s="12"/>
      <c r="Z70" s="5"/>
      <c r="AA70" s="16"/>
    </row>
    <row r="71" spans="1:27" x14ac:dyDescent="0.25">
      <c r="A71" s="8"/>
      <c r="B71" s="2"/>
      <c r="C71" s="20"/>
      <c r="D71" s="2"/>
      <c r="E71" s="2"/>
      <c r="F71" s="11"/>
      <c r="G71" s="2"/>
      <c r="H71" s="2"/>
      <c r="I71" s="2"/>
      <c r="J71" s="11"/>
      <c r="K71" s="11"/>
      <c r="L71" s="12"/>
      <c r="M71" s="5"/>
      <c r="N71" s="8"/>
      <c r="O71" s="2"/>
      <c r="P71" s="20"/>
      <c r="Q71" s="2"/>
      <c r="R71" s="2"/>
      <c r="S71" s="11"/>
      <c r="T71" s="2"/>
      <c r="U71" s="2"/>
      <c r="V71" s="2"/>
      <c r="W71" s="11"/>
      <c r="X71" s="11"/>
      <c r="Y71" s="12"/>
      <c r="Z71" s="5"/>
      <c r="AA71" s="16"/>
    </row>
    <row r="72" spans="1:27" x14ac:dyDescent="0.25">
      <c r="A72" s="1" t="s">
        <v>31</v>
      </c>
      <c r="B72" s="2"/>
      <c r="C72" s="20"/>
      <c r="D72" s="2"/>
      <c r="E72" s="2"/>
      <c r="F72" s="11"/>
      <c r="G72" s="2"/>
      <c r="H72" s="2"/>
      <c r="I72" s="2"/>
      <c r="J72" s="11"/>
      <c r="K72" s="11"/>
      <c r="L72" s="12"/>
      <c r="M72" s="5"/>
      <c r="N72" s="8"/>
      <c r="O72" s="2"/>
      <c r="P72" s="20"/>
      <c r="Q72" s="2"/>
      <c r="R72" s="2"/>
      <c r="S72" s="11"/>
      <c r="T72" s="2"/>
      <c r="U72" s="2"/>
      <c r="V72" s="2"/>
      <c r="W72" s="11"/>
      <c r="X72" s="11"/>
      <c r="Y72" s="12"/>
      <c r="Z72" s="5"/>
      <c r="AA72" s="16"/>
    </row>
    <row r="73" spans="1:27" x14ac:dyDescent="0.25">
      <c r="A73" s="21"/>
      <c r="B73" s="4" t="s">
        <v>1</v>
      </c>
      <c r="C73" s="4" t="s">
        <v>2</v>
      </c>
      <c r="D73" s="5"/>
      <c r="E73" s="5"/>
      <c r="F73" s="5"/>
      <c r="G73" s="2"/>
      <c r="H73" s="5"/>
      <c r="I73" s="5"/>
      <c r="J73" s="5"/>
      <c r="K73" s="2"/>
      <c r="L73" s="5"/>
      <c r="M73" s="5"/>
      <c r="N73" s="5"/>
      <c r="O73" s="5"/>
      <c r="P73" s="5"/>
      <c r="Q73" s="5"/>
      <c r="R73" s="5"/>
      <c r="S73" s="5"/>
      <c r="T73" s="5"/>
      <c r="U73" s="2"/>
      <c r="V73" s="5"/>
      <c r="W73" s="5"/>
      <c r="X73" s="5"/>
      <c r="Y73" s="2"/>
      <c r="Z73" s="5"/>
      <c r="AA73" s="16"/>
    </row>
    <row r="74" spans="1:27" x14ac:dyDescent="0.25">
      <c r="A74" s="5"/>
      <c r="B74" s="4" t="s">
        <v>3</v>
      </c>
      <c r="C74" s="4" t="s">
        <v>4</v>
      </c>
      <c r="D74" s="5"/>
      <c r="E74" s="5" t="s">
        <v>5</v>
      </c>
      <c r="F74" s="5"/>
      <c r="G74" s="5"/>
      <c r="H74" s="5"/>
      <c r="I74" s="5"/>
      <c r="J74" s="5" t="s">
        <v>5</v>
      </c>
      <c r="K74" s="5"/>
      <c r="L74" s="5"/>
      <c r="M74" s="5"/>
      <c r="N74" s="5"/>
      <c r="O74" s="5"/>
      <c r="P74" s="5"/>
      <c r="Q74" s="5"/>
      <c r="R74" s="5"/>
      <c r="S74" s="5" t="s">
        <v>5</v>
      </c>
      <c r="T74" s="5"/>
      <c r="U74" s="5"/>
      <c r="V74" s="5"/>
      <c r="W74" s="5"/>
      <c r="X74" s="5" t="s">
        <v>5</v>
      </c>
      <c r="Y74" s="5"/>
      <c r="Z74" s="5"/>
      <c r="AA74" s="16"/>
    </row>
    <row r="75" spans="1:27" x14ac:dyDescent="0.25">
      <c r="A75" s="5"/>
      <c r="B75" s="5"/>
      <c r="C75" s="5"/>
      <c r="D75" s="5"/>
      <c r="E75" s="5" t="s">
        <v>6</v>
      </c>
      <c r="F75" s="5"/>
      <c r="G75" s="5"/>
      <c r="H75" s="5"/>
      <c r="I75" s="5"/>
      <c r="J75" s="5" t="s">
        <v>6</v>
      </c>
      <c r="K75" s="5"/>
      <c r="L75" s="5"/>
      <c r="M75" s="5"/>
      <c r="N75" s="5"/>
      <c r="O75" s="5"/>
      <c r="P75" s="5"/>
      <c r="Q75" s="5"/>
      <c r="R75" s="5"/>
      <c r="S75" s="5" t="s">
        <v>6</v>
      </c>
      <c r="T75" s="5"/>
      <c r="U75" s="5"/>
      <c r="V75" s="5"/>
      <c r="W75" s="5"/>
      <c r="X75" s="5" t="s">
        <v>6</v>
      </c>
      <c r="Y75" s="5"/>
      <c r="Z75" s="5"/>
      <c r="AA75" s="5"/>
    </row>
    <row r="76" spans="1:27" s="9" customFormat="1" x14ac:dyDescent="0.25">
      <c r="A76" s="6" t="s">
        <v>7</v>
      </c>
      <c r="B76" s="8" t="s">
        <v>13</v>
      </c>
      <c r="C76" s="6" t="s">
        <v>28</v>
      </c>
      <c r="D76" s="6" t="s">
        <v>32</v>
      </c>
      <c r="E76" s="6" t="s">
        <v>9</v>
      </c>
      <c r="F76" s="6" t="s">
        <v>10</v>
      </c>
      <c r="G76" s="6" t="s">
        <v>11</v>
      </c>
      <c r="H76" s="6"/>
      <c r="I76" s="6" t="s">
        <v>9</v>
      </c>
      <c r="J76" s="6" t="s">
        <v>10</v>
      </c>
      <c r="K76" s="6" t="s">
        <v>11</v>
      </c>
      <c r="L76" s="6"/>
      <c r="M76" s="1" t="s">
        <v>12</v>
      </c>
      <c r="N76" s="7"/>
      <c r="O76" s="6" t="s">
        <v>7</v>
      </c>
      <c r="P76" s="8" t="s">
        <v>13</v>
      </c>
      <c r="Q76" s="6" t="s">
        <v>28</v>
      </c>
      <c r="R76" s="6" t="s">
        <v>32</v>
      </c>
      <c r="S76" s="6" t="s">
        <v>9</v>
      </c>
      <c r="T76" s="6" t="s">
        <v>10</v>
      </c>
      <c r="U76" s="6" t="s">
        <v>11</v>
      </c>
      <c r="V76" s="6"/>
      <c r="W76" s="6" t="s">
        <v>9</v>
      </c>
      <c r="X76" s="6" t="s">
        <v>10</v>
      </c>
      <c r="Y76" s="6" t="s">
        <v>11</v>
      </c>
      <c r="Z76" s="6"/>
      <c r="AA76" s="6" t="s">
        <v>12</v>
      </c>
    </row>
    <row r="77" spans="1:27" ht="17.25" x14ac:dyDescent="0.25">
      <c r="A77" s="8" t="s">
        <v>29</v>
      </c>
      <c r="B77" s="2" t="s">
        <v>15</v>
      </c>
      <c r="C77" s="2" t="s">
        <v>33</v>
      </c>
      <c r="D77" s="2" t="s">
        <v>34</v>
      </c>
      <c r="E77" s="2">
        <v>13</v>
      </c>
      <c r="F77" s="2">
        <v>8</v>
      </c>
      <c r="G77" s="11">
        <f>(E77-F77)/(E77+F77)</f>
        <v>0.23809523809523808</v>
      </c>
      <c r="H77" s="2"/>
      <c r="I77" s="2">
        <v>8</v>
      </c>
      <c r="J77" s="2">
        <v>11</v>
      </c>
      <c r="K77" s="11">
        <f>(J77-I77)/(J77+I77)</f>
        <v>0.15789473684210525</v>
      </c>
      <c r="L77" s="11"/>
      <c r="M77" s="12">
        <f>(G77+K77)/2</f>
        <v>0.19799498746867167</v>
      </c>
      <c r="N77" s="5"/>
      <c r="O77" s="21" t="s">
        <v>29</v>
      </c>
      <c r="P77" s="5" t="s">
        <v>15</v>
      </c>
      <c r="Q77" s="2" t="s">
        <v>33</v>
      </c>
      <c r="R77" s="5" t="s">
        <v>35</v>
      </c>
      <c r="S77" s="5">
        <v>25</v>
      </c>
      <c r="T77" s="5">
        <v>22</v>
      </c>
      <c r="U77" s="22">
        <f>(S77-T77)/(S77+T77)</f>
        <v>6.3829787234042548E-2</v>
      </c>
      <c r="V77" s="5"/>
      <c r="W77" s="5">
        <v>5</v>
      </c>
      <c r="X77" s="5">
        <v>16</v>
      </c>
      <c r="Y77" s="22">
        <f t="shared" ref="Y77:Y90" si="39">(X77-W77)/(X77+W77)</f>
        <v>0.52380952380952384</v>
      </c>
      <c r="Z77" s="22"/>
      <c r="AA77" s="12">
        <f t="shared" ref="AA77:AA90" si="40">(U77+Y77)/2</f>
        <v>0.29381965552178319</v>
      </c>
    </row>
    <row r="78" spans="1:27" ht="17.25" x14ac:dyDescent="0.25">
      <c r="A78" s="8" t="s">
        <v>29</v>
      </c>
      <c r="B78" s="2" t="s">
        <v>15</v>
      </c>
      <c r="C78" s="2" t="s">
        <v>33</v>
      </c>
      <c r="D78" s="2" t="s">
        <v>34</v>
      </c>
      <c r="E78" s="2">
        <v>15</v>
      </c>
      <c r="F78" s="2">
        <v>10</v>
      </c>
      <c r="G78" s="11">
        <f t="shared" ref="G78:G89" si="41">(E78-F78)/(E78+F78)</f>
        <v>0.2</v>
      </c>
      <c r="H78" s="2"/>
      <c r="I78" s="2">
        <v>2</v>
      </c>
      <c r="J78" s="2">
        <v>5</v>
      </c>
      <c r="K78" s="11">
        <f t="shared" ref="K78:K89" si="42">(J78-I78)/(J78+I78)</f>
        <v>0.42857142857142855</v>
      </c>
      <c r="L78" s="11"/>
      <c r="M78" s="12">
        <f t="shared" ref="M78:M89" si="43">(G78+K78)/2</f>
        <v>0.31428571428571428</v>
      </c>
      <c r="N78" s="5"/>
      <c r="O78" s="21" t="s">
        <v>29</v>
      </c>
      <c r="P78" s="5" t="s">
        <v>15</v>
      </c>
      <c r="Q78" s="2" t="s">
        <v>33</v>
      </c>
      <c r="R78" s="5" t="s">
        <v>35</v>
      </c>
      <c r="S78" s="5">
        <v>12</v>
      </c>
      <c r="T78" s="5">
        <v>15</v>
      </c>
      <c r="U78" s="22">
        <f t="shared" ref="U78:U90" si="44">(S78-T78)/(S78+T78)</f>
        <v>-0.1111111111111111</v>
      </c>
      <c r="V78" s="5"/>
      <c r="W78" s="5">
        <v>11</v>
      </c>
      <c r="X78" s="5">
        <v>15</v>
      </c>
      <c r="Y78" s="22">
        <f t="shared" si="39"/>
        <v>0.15384615384615385</v>
      </c>
      <c r="Z78" s="22"/>
      <c r="AA78" s="12">
        <f t="shared" si="40"/>
        <v>2.1367521367521375E-2</v>
      </c>
    </row>
    <row r="79" spans="1:27" ht="17.25" x14ac:dyDescent="0.25">
      <c r="A79" s="8" t="s">
        <v>29</v>
      </c>
      <c r="B79" s="2" t="s">
        <v>15</v>
      </c>
      <c r="C79" s="2" t="s">
        <v>33</v>
      </c>
      <c r="D79" s="2" t="s">
        <v>34</v>
      </c>
      <c r="E79" s="2">
        <v>12</v>
      </c>
      <c r="F79" s="2">
        <v>5</v>
      </c>
      <c r="G79" s="11">
        <f t="shared" si="41"/>
        <v>0.41176470588235292</v>
      </c>
      <c r="H79" s="2"/>
      <c r="I79" s="2">
        <v>13</v>
      </c>
      <c r="J79" s="2">
        <v>14</v>
      </c>
      <c r="K79" s="11">
        <f t="shared" si="42"/>
        <v>3.7037037037037035E-2</v>
      </c>
      <c r="L79" s="11"/>
      <c r="M79" s="12">
        <f t="shared" si="43"/>
        <v>0.22440087145969498</v>
      </c>
      <c r="N79" s="5"/>
      <c r="O79" s="21" t="s">
        <v>29</v>
      </c>
      <c r="P79" s="5" t="s">
        <v>15</v>
      </c>
      <c r="Q79" s="2" t="s">
        <v>33</v>
      </c>
      <c r="R79" s="5" t="s">
        <v>35</v>
      </c>
      <c r="S79" s="5">
        <v>10</v>
      </c>
      <c r="T79" s="5">
        <v>10</v>
      </c>
      <c r="U79" s="22">
        <f t="shared" si="44"/>
        <v>0</v>
      </c>
      <c r="V79" s="5"/>
      <c r="W79" s="5">
        <v>21</v>
      </c>
      <c r="X79" s="5">
        <v>19</v>
      </c>
      <c r="Y79" s="22">
        <f t="shared" si="39"/>
        <v>-0.05</v>
      </c>
      <c r="Z79" s="22"/>
      <c r="AA79" s="12">
        <f t="shared" si="40"/>
        <v>-2.5000000000000001E-2</v>
      </c>
    </row>
    <row r="80" spans="1:27" ht="17.25" x14ac:dyDescent="0.25">
      <c r="A80" s="8" t="s">
        <v>29</v>
      </c>
      <c r="B80" s="2" t="s">
        <v>15</v>
      </c>
      <c r="C80" s="2" t="s">
        <v>33</v>
      </c>
      <c r="D80" s="2" t="s">
        <v>34</v>
      </c>
      <c r="E80" s="2">
        <v>9</v>
      </c>
      <c r="F80" s="2">
        <v>7</v>
      </c>
      <c r="G80" s="11">
        <f t="shared" si="41"/>
        <v>0.125</v>
      </c>
      <c r="H80" s="2"/>
      <c r="I80" s="2">
        <v>11</v>
      </c>
      <c r="J80" s="2">
        <v>11</v>
      </c>
      <c r="K80" s="11">
        <f t="shared" si="42"/>
        <v>0</v>
      </c>
      <c r="L80" s="11"/>
      <c r="M80" s="12">
        <f t="shared" si="43"/>
        <v>6.25E-2</v>
      </c>
      <c r="N80" s="5"/>
      <c r="O80" s="21" t="s">
        <v>29</v>
      </c>
      <c r="P80" s="5" t="s">
        <v>15</v>
      </c>
      <c r="Q80" s="2" t="s">
        <v>33</v>
      </c>
      <c r="R80" s="5" t="s">
        <v>35</v>
      </c>
      <c r="S80" s="5">
        <v>13</v>
      </c>
      <c r="T80" s="5">
        <v>5</v>
      </c>
      <c r="U80" s="22">
        <f t="shared" si="44"/>
        <v>0.44444444444444442</v>
      </c>
      <c r="V80" s="5"/>
      <c r="W80" s="5">
        <v>7</v>
      </c>
      <c r="X80" s="5">
        <v>10</v>
      </c>
      <c r="Y80" s="22">
        <f t="shared" si="39"/>
        <v>0.17647058823529413</v>
      </c>
      <c r="Z80" s="22"/>
      <c r="AA80" s="12">
        <f t="shared" si="40"/>
        <v>0.31045751633986929</v>
      </c>
    </row>
    <row r="81" spans="1:27" ht="17.25" x14ac:dyDescent="0.25">
      <c r="A81" s="8" t="s">
        <v>29</v>
      </c>
      <c r="B81" s="2" t="s">
        <v>15</v>
      </c>
      <c r="C81" s="2" t="s">
        <v>33</v>
      </c>
      <c r="D81" s="2" t="s">
        <v>34</v>
      </c>
      <c r="E81" s="2">
        <v>15</v>
      </c>
      <c r="F81" s="2">
        <v>10</v>
      </c>
      <c r="G81" s="11">
        <f t="shared" si="41"/>
        <v>0.2</v>
      </c>
      <c r="H81" s="2"/>
      <c r="I81" s="2">
        <v>9</v>
      </c>
      <c r="J81" s="2">
        <v>13</v>
      </c>
      <c r="K81" s="11">
        <f t="shared" si="42"/>
        <v>0.18181818181818182</v>
      </c>
      <c r="L81" s="11"/>
      <c r="M81" s="12">
        <f t="shared" si="43"/>
        <v>0.19090909090909092</v>
      </c>
      <c r="N81" s="5"/>
      <c r="O81" s="21" t="s">
        <v>29</v>
      </c>
      <c r="P81" s="5" t="s">
        <v>15</v>
      </c>
      <c r="Q81" s="2" t="s">
        <v>33</v>
      </c>
      <c r="R81" s="5" t="s">
        <v>35</v>
      </c>
      <c r="S81" s="5">
        <v>17</v>
      </c>
      <c r="T81" s="5">
        <v>11</v>
      </c>
      <c r="U81" s="22">
        <f t="shared" si="44"/>
        <v>0.21428571428571427</v>
      </c>
      <c r="V81" s="5"/>
      <c r="W81" s="5">
        <v>7</v>
      </c>
      <c r="X81" s="5">
        <v>17</v>
      </c>
      <c r="Y81" s="22">
        <f t="shared" si="39"/>
        <v>0.41666666666666669</v>
      </c>
      <c r="Z81" s="22"/>
      <c r="AA81" s="12">
        <f t="shared" si="40"/>
        <v>0.31547619047619047</v>
      </c>
    </row>
    <row r="82" spans="1:27" ht="17.25" x14ac:dyDescent="0.25">
      <c r="A82" s="8" t="s">
        <v>29</v>
      </c>
      <c r="B82" s="2" t="s">
        <v>15</v>
      </c>
      <c r="C82" s="2" t="s">
        <v>33</v>
      </c>
      <c r="D82" s="2" t="s">
        <v>34</v>
      </c>
      <c r="E82" s="2">
        <v>12</v>
      </c>
      <c r="F82" s="2">
        <v>6</v>
      </c>
      <c r="G82" s="11">
        <f t="shared" si="41"/>
        <v>0.33333333333333331</v>
      </c>
      <c r="H82" s="2"/>
      <c r="I82" s="2">
        <v>6</v>
      </c>
      <c r="J82" s="2">
        <v>23</v>
      </c>
      <c r="K82" s="11">
        <f t="shared" si="42"/>
        <v>0.58620689655172409</v>
      </c>
      <c r="L82" s="11"/>
      <c r="M82" s="12">
        <f t="shared" si="43"/>
        <v>0.45977011494252873</v>
      </c>
      <c r="N82" s="5"/>
      <c r="O82" s="21" t="s">
        <v>29</v>
      </c>
      <c r="P82" s="5" t="s">
        <v>15</v>
      </c>
      <c r="Q82" s="2" t="s">
        <v>33</v>
      </c>
      <c r="R82" s="5" t="s">
        <v>35</v>
      </c>
      <c r="S82" s="5">
        <v>40</v>
      </c>
      <c r="T82" s="5">
        <v>36</v>
      </c>
      <c r="U82" s="22">
        <f t="shared" si="44"/>
        <v>5.2631578947368418E-2</v>
      </c>
      <c r="V82" s="5"/>
      <c r="W82" s="5">
        <v>17</v>
      </c>
      <c r="X82" s="5">
        <v>23</v>
      </c>
      <c r="Y82" s="22">
        <f t="shared" si="39"/>
        <v>0.15</v>
      </c>
      <c r="Z82" s="22"/>
      <c r="AA82" s="12">
        <f t="shared" si="40"/>
        <v>0.10131578947368421</v>
      </c>
    </row>
    <row r="83" spans="1:27" ht="17.25" x14ac:dyDescent="0.25">
      <c r="A83" s="8" t="s">
        <v>29</v>
      </c>
      <c r="B83" s="2" t="s">
        <v>15</v>
      </c>
      <c r="C83" s="2" t="s">
        <v>33</v>
      </c>
      <c r="D83" s="2" t="s">
        <v>34</v>
      </c>
      <c r="E83" s="2">
        <v>16</v>
      </c>
      <c r="F83" s="2">
        <v>5</v>
      </c>
      <c r="G83" s="11">
        <f t="shared" si="41"/>
        <v>0.52380952380952384</v>
      </c>
      <c r="H83" s="2"/>
      <c r="I83" s="2">
        <v>9</v>
      </c>
      <c r="J83" s="2">
        <v>12</v>
      </c>
      <c r="K83" s="11">
        <f t="shared" si="42"/>
        <v>0.14285714285714285</v>
      </c>
      <c r="L83" s="11"/>
      <c r="M83" s="12">
        <f t="shared" si="43"/>
        <v>0.33333333333333337</v>
      </c>
      <c r="N83" s="5"/>
      <c r="O83" s="21" t="s">
        <v>29</v>
      </c>
      <c r="P83" s="5" t="s">
        <v>15</v>
      </c>
      <c r="Q83" s="2" t="s">
        <v>33</v>
      </c>
      <c r="R83" s="5" t="s">
        <v>35</v>
      </c>
      <c r="S83" s="5">
        <v>21</v>
      </c>
      <c r="T83" s="5">
        <v>26</v>
      </c>
      <c r="U83" s="22">
        <f t="shared" si="44"/>
        <v>-0.10638297872340426</v>
      </c>
      <c r="V83" s="5"/>
      <c r="W83" s="5">
        <v>21</v>
      </c>
      <c r="X83" s="5">
        <v>11</v>
      </c>
      <c r="Y83" s="22">
        <f t="shared" si="39"/>
        <v>-0.3125</v>
      </c>
      <c r="Z83" s="22"/>
      <c r="AA83" s="12">
        <f t="shared" si="40"/>
        <v>-0.20944148936170212</v>
      </c>
    </row>
    <row r="84" spans="1:27" ht="17.25" x14ac:dyDescent="0.25">
      <c r="A84" s="8" t="s">
        <v>29</v>
      </c>
      <c r="B84" s="2" t="s">
        <v>15</v>
      </c>
      <c r="C84" s="2" t="s">
        <v>33</v>
      </c>
      <c r="D84" s="2" t="s">
        <v>34</v>
      </c>
      <c r="E84" s="2">
        <v>21</v>
      </c>
      <c r="F84" s="2">
        <v>10</v>
      </c>
      <c r="G84" s="11">
        <f t="shared" si="41"/>
        <v>0.35483870967741937</v>
      </c>
      <c r="H84" s="2"/>
      <c r="I84" s="2">
        <v>7</v>
      </c>
      <c r="J84" s="2">
        <v>15</v>
      </c>
      <c r="K84" s="11">
        <f t="shared" si="42"/>
        <v>0.36363636363636365</v>
      </c>
      <c r="L84" s="11"/>
      <c r="M84" s="12">
        <f t="shared" si="43"/>
        <v>0.35923753665689151</v>
      </c>
      <c r="N84" s="5"/>
      <c r="O84" s="21" t="s">
        <v>29</v>
      </c>
      <c r="P84" s="5" t="s">
        <v>15</v>
      </c>
      <c r="Q84" s="2" t="s">
        <v>33</v>
      </c>
      <c r="R84" s="5" t="s">
        <v>35</v>
      </c>
      <c r="S84" s="5">
        <v>24</v>
      </c>
      <c r="T84" s="5">
        <v>25</v>
      </c>
      <c r="U84" s="22">
        <f t="shared" si="44"/>
        <v>-2.0408163265306121E-2</v>
      </c>
      <c r="V84" s="5"/>
      <c r="W84" s="5">
        <v>29</v>
      </c>
      <c r="X84" s="5">
        <v>34</v>
      </c>
      <c r="Y84" s="22">
        <f t="shared" si="39"/>
        <v>7.9365079365079361E-2</v>
      </c>
      <c r="Z84" s="22"/>
      <c r="AA84" s="12">
        <f t="shared" si="40"/>
        <v>2.9478458049886622E-2</v>
      </c>
    </row>
    <row r="85" spans="1:27" ht="17.25" x14ac:dyDescent="0.25">
      <c r="A85" s="8" t="s">
        <v>29</v>
      </c>
      <c r="B85" s="2" t="s">
        <v>15</v>
      </c>
      <c r="C85" s="2" t="s">
        <v>33</v>
      </c>
      <c r="D85" s="2" t="s">
        <v>34</v>
      </c>
      <c r="E85" s="2">
        <v>12</v>
      </c>
      <c r="F85" s="2">
        <v>9</v>
      </c>
      <c r="G85" s="11">
        <f t="shared" si="41"/>
        <v>0.14285714285714285</v>
      </c>
      <c r="H85" s="2"/>
      <c r="I85" s="2">
        <v>12</v>
      </c>
      <c r="J85" s="2">
        <v>14</v>
      </c>
      <c r="K85" s="11">
        <f t="shared" si="42"/>
        <v>7.6923076923076927E-2</v>
      </c>
      <c r="L85" s="11"/>
      <c r="M85" s="12">
        <f t="shared" si="43"/>
        <v>0.10989010989010989</v>
      </c>
      <c r="N85" s="5"/>
      <c r="O85" s="21" t="s">
        <v>29</v>
      </c>
      <c r="P85" s="5" t="s">
        <v>15</v>
      </c>
      <c r="Q85" s="2" t="s">
        <v>33</v>
      </c>
      <c r="R85" s="5" t="s">
        <v>35</v>
      </c>
      <c r="S85" s="5">
        <v>11</v>
      </c>
      <c r="T85" s="5">
        <v>10</v>
      </c>
      <c r="U85" s="22">
        <f t="shared" si="44"/>
        <v>4.7619047619047616E-2</v>
      </c>
      <c r="V85" s="5"/>
      <c r="W85" s="5">
        <v>36</v>
      </c>
      <c r="X85" s="5">
        <v>48</v>
      </c>
      <c r="Y85" s="22">
        <f t="shared" si="39"/>
        <v>0.14285714285714285</v>
      </c>
      <c r="Z85" s="22"/>
      <c r="AA85" s="12">
        <f t="shared" si="40"/>
        <v>9.5238095238095233E-2</v>
      </c>
    </row>
    <row r="86" spans="1:27" ht="17.25" x14ac:dyDescent="0.25">
      <c r="A86" s="8" t="s">
        <v>29</v>
      </c>
      <c r="B86" s="2" t="s">
        <v>15</v>
      </c>
      <c r="C86" s="2" t="s">
        <v>33</v>
      </c>
      <c r="D86" s="2" t="s">
        <v>34</v>
      </c>
      <c r="E86" s="2">
        <v>13</v>
      </c>
      <c r="F86" s="2">
        <v>3</v>
      </c>
      <c r="G86" s="11">
        <f t="shared" si="41"/>
        <v>0.625</v>
      </c>
      <c r="H86" s="2"/>
      <c r="I86" s="2">
        <v>14</v>
      </c>
      <c r="J86" s="2">
        <v>28</v>
      </c>
      <c r="K86" s="11">
        <f t="shared" si="42"/>
        <v>0.33333333333333331</v>
      </c>
      <c r="L86" s="11"/>
      <c r="M86" s="12">
        <f t="shared" si="43"/>
        <v>0.47916666666666663</v>
      </c>
      <c r="N86" s="5"/>
      <c r="O86" s="21" t="s">
        <v>29</v>
      </c>
      <c r="P86" s="5" t="s">
        <v>15</v>
      </c>
      <c r="Q86" s="2" t="s">
        <v>33</v>
      </c>
      <c r="R86" s="5" t="s">
        <v>35</v>
      </c>
      <c r="S86" s="5">
        <v>36</v>
      </c>
      <c r="T86" s="5">
        <v>24</v>
      </c>
      <c r="U86" s="22">
        <f t="shared" si="44"/>
        <v>0.2</v>
      </c>
      <c r="V86" s="5"/>
      <c r="W86" s="5">
        <v>14</v>
      </c>
      <c r="X86" s="5">
        <v>18</v>
      </c>
      <c r="Y86" s="22">
        <f t="shared" si="39"/>
        <v>0.125</v>
      </c>
      <c r="Z86" s="22"/>
      <c r="AA86" s="12">
        <f t="shared" si="40"/>
        <v>0.16250000000000001</v>
      </c>
    </row>
    <row r="87" spans="1:27" ht="17.25" x14ac:dyDescent="0.25">
      <c r="A87" s="8" t="s">
        <v>29</v>
      </c>
      <c r="B87" s="2" t="s">
        <v>15</v>
      </c>
      <c r="C87" s="2" t="s">
        <v>33</v>
      </c>
      <c r="D87" s="2" t="s">
        <v>34</v>
      </c>
      <c r="E87" s="2">
        <v>17</v>
      </c>
      <c r="F87" s="2">
        <v>6</v>
      </c>
      <c r="G87" s="11">
        <f t="shared" si="41"/>
        <v>0.47826086956521741</v>
      </c>
      <c r="H87" s="2"/>
      <c r="I87" s="2">
        <v>6</v>
      </c>
      <c r="J87" s="2">
        <v>20</v>
      </c>
      <c r="K87" s="11">
        <f t="shared" si="42"/>
        <v>0.53846153846153844</v>
      </c>
      <c r="L87" s="11"/>
      <c r="M87" s="12">
        <f t="shared" si="43"/>
        <v>0.50836120401337792</v>
      </c>
      <c r="N87" s="5"/>
      <c r="O87" s="21" t="s">
        <v>29</v>
      </c>
      <c r="P87" s="5" t="s">
        <v>15</v>
      </c>
      <c r="Q87" s="2" t="s">
        <v>33</v>
      </c>
      <c r="R87" s="5" t="s">
        <v>35</v>
      </c>
      <c r="S87" s="5">
        <v>20</v>
      </c>
      <c r="T87" s="5">
        <v>20</v>
      </c>
      <c r="U87" s="22">
        <f t="shared" si="44"/>
        <v>0</v>
      </c>
      <c r="V87" s="5"/>
      <c r="W87" s="5">
        <v>11</v>
      </c>
      <c r="X87" s="5">
        <v>9</v>
      </c>
      <c r="Y87" s="22">
        <f t="shared" si="39"/>
        <v>-0.1</v>
      </c>
      <c r="Z87" s="22"/>
      <c r="AA87" s="12">
        <f t="shared" si="40"/>
        <v>-0.05</v>
      </c>
    </row>
    <row r="88" spans="1:27" ht="17.25" x14ac:dyDescent="0.25">
      <c r="A88" s="8" t="s">
        <v>29</v>
      </c>
      <c r="B88" s="2" t="s">
        <v>15</v>
      </c>
      <c r="C88" s="2" t="s">
        <v>33</v>
      </c>
      <c r="D88" s="2" t="s">
        <v>34</v>
      </c>
      <c r="E88" s="2">
        <v>7</v>
      </c>
      <c r="F88" s="2">
        <v>5</v>
      </c>
      <c r="G88" s="11">
        <f t="shared" si="41"/>
        <v>0.16666666666666666</v>
      </c>
      <c r="H88" s="2"/>
      <c r="I88" s="2">
        <v>4</v>
      </c>
      <c r="J88" s="2">
        <v>6</v>
      </c>
      <c r="K88" s="11">
        <f t="shared" si="42"/>
        <v>0.2</v>
      </c>
      <c r="L88" s="11"/>
      <c r="M88" s="12">
        <f t="shared" si="43"/>
        <v>0.18333333333333335</v>
      </c>
      <c r="N88" s="5"/>
      <c r="O88" s="21" t="s">
        <v>29</v>
      </c>
      <c r="P88" s="5" t="s">
        <v>15</v>
      </c>
      <c r="Q88" s="2" t="s">
        <v>33</v>
      </c>
      <c r="R88" s="5" t="s">
        <v>35</v>
      </c>
      <c r="S88" s="5">
        <v>29</v>
      </c>
      <c r="T88" s="5">
        <v>23</v>
      </c>
      <c r="U88" s="22">
        <f t="shared" si="44"/>
        <v>0.11538461538461539</v>
      </c>
      <c r="V88" s="5"/>
      <c r="W88" s="5">
        <v>24</v>
      </c>
      <c r="X88" s="5">
        <v>24</v>
      </c>
      <c r="Y88" s="22">
        <f t="shared" si="39"/>
        <v>0</v>
      </c>
      <c r="Z88" s="22"/>
      <c r="AA88" s="12">
        <f t="shared" si="40"/>
        <v>5.7692307692307696E-2</v>
      </c>
    </row>
    <row r="89" spans="1:27" ht="17.25" x14ac:dyDescent="0.25">
      <c r="A89" s="8" t="s">
        <v>29</v>
      </c>
      <c r="B89" s="2" t="s">
        <v>15</v>
      </c>
      <c r="C89" s="2" t="s">
        <v>33</v>
      </c>
      <c r="D89" s="2" t="s">
        <v>34</v>
      </c>
      <c r="E89" s="2">
        <v>14</v>
      </c>
      <c r="F89" s="2">
        <v>6</v>
      </c>
      <c r="G89" s="11">
        <f t="shared" si="41"/>
        <v>0.4</v>
      </c>
      <c r="H89" s="2"/>
      <c r="I89" s="2">
        <v>6</v>
      </c>
      <c r="J89" s="2">
        <v>16</v>
      </c>
      <c r="K89" s="11">
        <f t="shared" si="42"/>
        <v>0.45454545454545453</v>
      </c>
      <c r="L89" s="11"/>
      <c r="M89" s="12">
        <f t="shared" si="43"/>
        <v>0.42727272727272725</v>
      </c>
      <c r="N89" s="5"/>
      <c r="O89" s="21" t="s">
        <v>29</v>
      </c>
      <c r="P89" s="5" t="s">
        <v>15</v>
      </c>
      <c r="Q89" s="2" t="s">
        <v>33</v>
      </c>
      <c r="R89" s="5" t="s">
        <v>35</v>
      </c>
      <c r="S89" s="5">
        <v>36</v>
      </c>
      <c r="T89" s="5">
        <v>26</v>
      </c>
      <c r="U89" s="22">
        <f t="shared" si="44"/>
        <v>0.16129032258064516</v>
      </c>
      <c r="V89" s="5"/>
      <c r="W89" s="5">
        <v>26</v>
      </c>
      <c r="X89" s="5">
        <v>28</v>
      </c>
      <c r="Y89" s="22">
        <f t="shared" si="39"/>
        <v>3.7037037037037035E-2</v>
      </c>
      <c r="Z89" s="22"/>
      <c r="AA89" s="12">
        <f t="shared" si="40"/>
        <v>9.9163679808841096E-2</v>
      </c>
    </row>
    <row r="90" spans="1:27" ht="17.2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1" t="s">
        <v>29</v>
      </c>
      <c r="P90" s="5" t="s">
        <v>15</v>
      </c>
      <c r="Q90" s="2" t="s">
        <v>33</v>
      </c>
      <c r="R90" s="5" t="s">
        <v>35</v>
      </c>
      <c r="S90" s="5">
        <v>18</v>
      </c>
      <c r="T90" s="5">
        <v>19</v>
      </c>
      <c r="U90" s="22">
        <f t="shared" si="44"/>
        <v>-2.7027027027027029E-2</v>
      </c>
      <c r="V90" s="5"/>
      <c r="W90" s="5">
        <v>35</v>
      </c>
      <c r="X90" s="5">
        <v>35</v>
      </c>
      <c r="Y90" s="22">
        <f t="shared" si="39"/>
        <v>0</v>
      </c>
      <c r="Z90" s="22"/>
      <c r="AA90" s="12">
        <f t="shared" si="40"/>
        <v>-1.3513513513513514E-2</v>
      </c>
    </row>
    <row r="91" spans="1:2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1"/>
      <c r="P91" s="5"/>
      <c r="Q91" s="2"/>
      <c r="R91" s="5"/>
      <c r="S91" s="5"/>
      <c r="T91" s="5"/>
      <c r="U91" s="22"/>
      <c r="V91" s="5"/>
      <c r="W91" s="5"/>
      <c r="X91" s="5"/>
      <c r="Y91" s="22"/>
      <c r="Z91" s="22"/>
      <c r="AA91" s="12"/>
    </row>
    <row r="92" spans="1:27" x14ac:dyDescent="0.25">
      <c r="A92" s="2"/>
      <c r="B92" s="2"/>
      <c r="C92" s="2"/>
      <c r="D92" s="2"/>
      <c r="E92" s="5" t="s">
        <v>5</v>
      </c>
      <c r="F92" s="2"/>
      <c r="G92" s="2"/>
      <c r="H92" s="2"/>
      <c r="I92" s="2"/>
      <c r="J92" s="5" t="s">
        <v>5</v>
      </c>
      <c r="K92" s="2"/>
      <c r="L92" s="2"/>
      <c r="M92" s="2"/>
      <c r="N92" s="2"/>
      <c r="O92" s="21"/>
      <c r="P92" s="5"/>
      <c r="Q92" s="2"/>
      <c r="R92" s="5"/>
      <c r="S92" s="5" t="s">
        <v>5</v>
      </c>
      <c r="T92" s="5"/>
      <c r="U92" s="22"/>
      <c r="V92" s="5"/>
      <c r="W92" s="5"/>
      <c r="X92" s="5" t="s">
        <v>5</v>
      </c>
      <c r="Y92" s="22"/>
      <c r="Z92" s="22"/>
      <c r="AA92" s="12"/>
    </row>
    <row r="93" spans="1:27" x14ac:dyDescent="0.25">
      <c r="A93" s="2"/>
      <c r="B93" s="2"/>
      <c r="C93" s="2"/>
      <c r="D93" s="2"/>
      <c r="E93" s="5" t="s">
        <v>6</v>
      </c>
      <c r="F93" s="2"/>
      <c r="G93" s="2"/>
      <c r="H93" s="2"/>
      <c r="I93" s="2"/>
      <c r="J93" s="5" t="s">
        <v>6</v>
      </c>
      <c r="K93" s="2"/>
      <c r="L93" s="2"/>
      <c r="M93" s="2"/>
      <c r="N93" s="2"/>
      <c r="O93" s="5"/>
      <c r="P93" s="5"/>
      <c r="Q93" s="5"/>
      <c r="R93" s="5"/>
      <c r="S93" s="5" t="s">
        <v>6</v>
      </c>
      <c r="T93" s="5"/>
      <c r="U93" s="5"/>
      <c r="V93" s="5"/>
      <c r="W93" s="5"/>
      <c r="X93" s="5" t="s">
        <v>6</v>
      </c>
      <c r="Y93" s="5"/>
      <c r="Z93" s="5"/>
      <c r="AA93" s="5"/>
    </row>
    <row r="94" spans="1:27" s="9" customFormat="1" x14ac:dyDescent="0.25">
      <c r="A94" s="6" t="s">
        <v>7</v>
      </c>
      <c r="B94" s="6" t="s">
        <v>13</v>
      </c>
      <c r="C94" s="6" t="s">
        <v>28</v>
      </c>
      <c r="D94" s="6" t="s">
        <v>32</v>
      </c>
      <c r="E94" s="6" t="s">
        <v>9</v>
      </c>
      <c r="F94" s="6" t="s">
        <v>10</v>
      </c>
      <c r="G94" s="6" t="s">
        <v>11</v>
      </c>
      <c r="H94" s="6"/>
      <c r="I94" s="6" t="s">
        <v>9</v>
      </c>
      <c r="J94" s="6" t="s">
        <v>10</v>
      </c>
      <c r="K94" s="6" t="s">
        <v>11</v>
      </c>
      <c r="L94" s="6"/>
      <c r="M94" s="1" t="s">
        <v>12</v>
      </c>
      <c r="N94" s="6"/>
      <c r="O94" s="6" t="s">
        <v>7</v>
      </c>
      <c r="P94" s="6" t="s">
        <v>13</v>
      </c>
      <c r="Q94" s="6" t="s">
        <v>28</v>
      </c>
      <c r="R94" s="6" t="s">
        <v>32</v>
      </c>
      <c r="S94" s="6" t="s">
        <v>9</v>
      </c>
      <c r="T94" s="6" t="s">
        <v>10</v>
      </c>
      <c r="U94" s="6" t="s">
        <v>11</v>
      </c>
      <c r="V94" s="6"/>
      <c r="W94" s="6" t="s">
        <v>9</v>
      </c>
      <c r="X94" s="6" t="s">
        <v>10</v>
      </c>
      <c r="Y94" s="6" t="s">
        <v>11</v>
      </c>
      <c r="Z94" s="6"/>
      <c r="AA94" s="1" t="s">
        <v>12</v>
      </c>
    </row>
    <row r="95" spans="1:27" ht="17.25" x14ac:dyDescent="0.25">
      <c r="A95" s="8" t="s">
        <v>30</v>
      </c>
      <c r="B95" s="2" t="s">
        <v>15</v>
      </c>
      <c r="C95" s="2" t="s">
        <v>33</v>
      </c>
      <c r="D95" s="2" t="s">
        <v>34</v>
      </c>
      <c r="E95" s="2">
        <v>13</v>
      </c>
      <c r="F95" s="2">
        <v>8</v>
      </c>
      <c r="G95" s="11">
        <f>(E95-F95)/(E95+F95)</f>
        <v>0.23809523809523808</v>
      </c>
      <c r="H95" s="2"/>
      <c r="I95" s="2">
        <v>15</v>
      </c>
      <c r="J95" s="2">
        <v>15</v>
      </c>
      <c r="K95" s="11">
        <f>(J95-I95)/(J95+I95)</f>
        <v>0</v>
      </c>
      <c r="L95" s="14"/>
      <c r="M95" s="12">
        <f t="shared" ref="M95:M105" si="45">(G95+K95)/2</f>
        <v>0.11904761904761904</v>
      </c>
      <c r="N95" s="2"/>
      <c r="O95" s="8" t="s">
        <v>30</v>
      </c>
      <c r="P95" s="2" t="s">
        <v>15</v>
      </c>
      <c r="Q95" s="2" t="s">
        <v>33</v>
      </c>
      <c r="R95" s="5" t="s">
        <v>35</v>
      </c>
      <c r="S95" s="2">
        <v>9</v>
      </c>
      <c r="T95" s="2">
        <v>14</v>
      </c>
      <c r="U95" s="11">
        <f>(S95-T95)/(S95+T95)</f>
        <v>-0.21739130434782608</v>
      </c>
      <c r="V95" s="2"/>
      <c r="W95" s="2">
        <v>9</v>
      </c>
      <c r="X95" s="2">
        <v>15</v>
      </c>
      <c r="Y95" s="23">
        <f>(X95-W95)/(X95+W95)</f>
        <v>0.25</v>
      </c>
      <c r="Z95" s="23"/>
      <c r="AA95" s="24">
        <f t="shared" ref="AA95:AA107" si="46">(U95+Y95)/2</f>
        <v>1.630434782608696E-2</v>
      </c>
    </row>
    <row r="96" spans="1:27" ht="17.25" x14ac:dyDescent="0.25">
      <c r="A96" s="8" t="s">
        <v>30</v>
      </c>
      <c r="B96" s="2" t="s">
        <v>15</v>
      </c>
      <c r="C96" s="2" t="s">
        <v>33</v>
      </c>
      <c r="D96" s="2" t="s">
        <v>34</v>
      </c>
      <c r="E96" s="2">
        <v>8</v>
      </c>
      <c r="F96" s="2">
        <v>9</v>
      </c>
      <c r="G96" s="11">
        <f t="shared" ref="G96:G105" si="47">(E96-F96)/(E96+F96)</f>
        <v>-5.8823529411764705E-2</v>
      </c>
      <c r="H96" s="2"/>
      <c r="I96" s="2">
        <v>5</v>
      </c>
      <c r="J96" s="2">
        <v>8</v>
      </c>
      <c r="K96" s="11">
        <f t="shared" ref="K96:K105" si="48">(J96-I96)/(J96+I96)</f>
        <v>0.23076923076923078</v>
      </c>
      <c r="L96" s="14"/>
      <c r="M96" s="12">
        <f t="shared" si="45"/>
        <v>8.5972850678733032E-2</v>
      </c>
      <c r="N96" s="2"/>
      <c r="O96" s="8" t="s">
        <v>30</v>
      </c>
      <c r="P96" s="2" t="s">
        <v>15</v>
      </c>
      <c r="Q96" s="2" t="s">
        <v>33</v>
      </c>
      <c r="R96" s="5" t="s">
        <v>35</v>
      </c>
      <c r="S96" s="2">
        <v>8</v>
      </c>
      <c r="T96" s="2">
        <v>16</v>
      </c>
      <c r="U96" s="11">
        <f t="shared" ref="U96:U107" si="49">(S96-T96)/(S96+T96)</f>
        <v>-0.33333333333333331</v>
      </c>
      <c r="V96" s="2"/>
      <c r="W96" s="2">
        <v>7</v>
      </c>
      <c r="X96" s="2">
        <v>10</v>
      </c>
      <c r="Y96" s="23">
        <f t="shared" ref="Y96:Y107" si="50">(X96-W96)/(X96+W96)</f>
        <v>0.17647058823529413</v>
      </c>
      <c r="Z96" s="23"/>
      <c r="AA96" s="24">
        <f t="shared" si="46"/>
        <v>-7.8431372549019593E-2</v>
      </c>
    </row>
    <row r="97" spans="1:27" ht="17.25" x14ac:dyDescent="0.25">
      <c r="A97" s="8" t="s">
        <v>30</v>
      </c>
      <c r="B97" s="2" t="s">
        <v>15</v>
      </c>
      <c r="C97" s="2" t="s">
        <v>33</v>
      </c>
      <c r="D97" s="2" t="s">
        <v>34</v>
      </c>
      <c r="E97" s="2">
        <v>15</v>
      </c>
      <c r="F97" s="2">
        <v>7</v>
      </c>
      <c r="G97" s="11">
        <f t="shared" si="47"/>
        <v>0.36363636363636365</v>
      </c>
      <c r="H97" s="2"/>
      <c r="I97" s="2">
        <v>12</v>
      </c>
      <c r="J97" s="2">
        <v>11</v>
      </c>
      <c r="K97" s="11">
        <f t="shared" si="48"/>
        <v>-4.3478260869565216E-2</v>
      </c>
      <c r="L97" s="14"/>
      <c r="M97" s="12">
        <f t="shared" si="45"/>
        <v>0.16007905138339923</v>
      </c>
      <c r="N97" s="2"/>
      <c r="O97" s="8" t="s">
        <v>30</v>
      </c>
      <c r="P97" s="2" t="s">
        <v>15</v>
      </c>
      <c r="Q97" s="2" t="s">
        <v>33</v>
      </c>
      <c r="R97" s="5" t="s">
        <v>35</v>
      </c>
      <c r="S97" s="2">
        <v>9</v>
      </c>
      <c r="T97" s="2">
        <v>11</v>
      </c>
      <c r="U97" s="11">
        <f t="shared" si="49"/>
        <v>-0.1</v>
      </c>
      <c r="V97" s="2"/>
      <c r="W97" s="2">
        <v>9</v>
      </c>
      <c r="X97" s="2">
        <v>13</v>
      </c>
      <c r="Y97" s="23">
        <f t="shared" si="50"/>
        <v>0.18181818181818182</v>
      </c>
      <c r="Z97" s="23"/>
      <c r="AA97" s="24">
        <f t="shared" si="46"/>
        <v>4.0909090909090909E-2</v>
      </c>
    </row>
    <row r="98" spans="1:27" ht="17.25" x14ac:dyDescent="0.25">
      <c r="A98" s="8" t="s">
        <v>30</v>
      </c>
      <c r="B98" s="2" t="s">
        <v>15</v>
      </c>
      <c r="C98" s="2" t="s">
        <v>33</v>
      </c>
      <c r="D98" s="2" t="s">
        <v>34</v>
      </c>
      <c r="E98" s="2">
        <v>16</v>
      </c>
      <c r="F98" s="2">
        <v>15</v>
      </c>
      <c r="G98" s="11">
        <f t="shared" si="47"/>
        <v>3.2258064516129031E-2</v>
      </c>
      <c r="H98" s="2"/>
      <c r="I98" s="2">
        <v>7</v>
      </c>
      <c r="J98" s="2">
        <v>9</v>
      </c>
      <c r="K98" s="11">
        <f t="shared" si="48"/>
        <v>0.125</v>
      </c>
      <c r="L98" s="14"/>
      <c r="M98" s="12">
        <f t="shared" si="45"/>
        <v>7.8629032258064516E-2</v>
      </c>
      <c r="N98" s="2"/>
      <c r="O98" s="8" t="s">
        <v>30</v>
      </c>
      <c r="P98" s="2" t="s">
        <v>15</v>
      </c>
      <c r="Q98" s="2" t="s">
        <v>33</v>
      </c>
      <c r="R98" s="5" t="s">
        <v>35</v>
      </c>
      <c r="S98" s="2">
        <v>5</v>
      </c>
      <c r="T98" s="2">
        <v>6</v>
      </c>
      <c r="U98" s="11">
        <f t="shared" si="49"/>
        <v>-9.0909090909090912E-2</v>
      </c>
      <c r="V98" s="2"/>
      <c r="W98" s="2">
        <v>13</v>
      </c>
      <c r="X98" s="2">
        <v>20</v>
      </c>
      <c r="Y98" s="23">
        <f t="shared" si="50"/>
        <v>0.21212121212121213</v>
      </c>
      <c r="Z98" s="23"/>
      <c r="AA98" s="24">
        <f t="shared" si="46"/>
        <v>6.0606060606060608E-2</v>
      </c>
    </row>
    <row r="99" spans="1:27" ht="17.25" x14ac:dyDescent="0.25">
      <c r="A99" s="8" t="s">
        <v>30</v>
      </c>
      <c r="B99" s="2" t="s">
        <v>15</v>
      </c>
      <c r="C99" s="2" t="s">
        <v>33</v>
      </c>
      <c r="D99" s="2" t="s">
        <v>34</v>
      </c>
      <c r="E99" s="2">
        <v>8</v>
      </c>
      <c r="F99" s="2">
        <v>10</v>
      </c>
      <c r="G99" s="11">
        <f t="shared" si="47"/>
        <v>-0.1111111111111111</v>
      </c>
      <c r="H99" s="2"/>
      <c r="I99" s="2">
        <v>14</v>
      </c>
      <c r="J99" s="2">
        <v>18</v>
      </c>
      <c r="K99" s="11">
        <f t="shared" si="48"/>
        <v>0.125</v>
      </c>
      <c r="L99" s="14"/>
      <c r="M99" s="12">
        <f t="shared" si="45"/>
        <v>6.9444444444444475E-3</v>
      </c>
      <c r="N99" s="2"/>
      <c r="O99" s="8" t="s">
        <v>30</v>
      </c>
      <c r="P99" s="2" t="s">
        <v>15</v>
      </c>
      <c r="Q99" s="2" t="s">
        <v>33</v>
      </c>
      <c r="R99" s="5" t="s">
        <v>35</v>
      </c>
      <c r="S99" s="2">
        <v>10</v>
      </c>
      <c r="T99" s="2">
        <v>12</v>
      </c>
      <c r="U99" s="11">
        <f t="shared" si="49"/>
        <v>-9.0909090909090912E-2</v>
      </c>
      <c r="V99" s="2"/>
      <c r="W99" s="2">
        <v>9</v>
      </c>
      <c r="X99" s="2">
        <v>8</v>
      </c>
      <c r="Y99" s="23">
        <f t="shared" si="50"/>
        <v>-5.8823529411764705E-2</v>
      </c>
      <c r="Z99" s="23"/>
      <c r="AA99" s="24">
        <f t="shared" si="46"/>
        <v>-7.4866310160427801E-2</v>
      </c>
    </row>
    <row r="100" spans="1:27" ht="17.25" x14ac:dyDescent="0.25">
      <c r="A100" s="8" t="s">
        <v>30</v>
      </c>
      <c r="B100" s="2" t="s">
        <v>15</v>
      </c>
      <c r="C100" s="2" t="s">
        <v>33</v>
      </c>
      <c r="D100" s="2" t="s">
        <v>34</v>
      </c>
      <c r="E100" s="2">
        <v>16</v>
      </c>
      <c r="F100" s="2">
        <v>11</v>
      </c>
      <c r="G100" s="11">
        <f t="shared" si="47"/>
        <v>0.18518518518518517</v>
      </c>
      <c r="H100" s="2"/>
      <c r="I100" s="2">
        <v>5</v>
      </c>
      <c r="J100" s="2">
        <v>11</v>
      </c>
      <c r="K100" s="11">
        <f t="shared" si="48"/>
        <v>0.375</v>
      </c>
      <c r="L100" s="14"/>
      <c r="M100" s="12">
        <f t="shared" si="45"/>
        <v>0.28009259259259256</v>
      </c>
      <c r="N100" s="2"/>
      <c r="O100" s="8" t="s">
        <v>30</v>
      </c>
      <c r="P100" s="2" t="s">
        <v>15</v>
      </c>
      <c r="Q100" s="2" t="s">
        <v>33</v>
      </c>
      <c r="R100" s="5" t="s">
        <v>35</v>
      </c>
      <c r="S100" s="2">
        <v>10</v>
      </c>
      <c r="T100" s="2">
        <v>8</v>
      </c>
      <c r="U100" s="11">
        <f t="shared" si="49"/>
        <v>0.1111111111111111</v>
      </c>
      <c r="V100" s="2"/>
      <c r="W100" s="2">
        <v>5</v>
      </c>
      <c r="X100" s="2">
        <v>3</v>
      </c>
      <c r="Y100" s="23">
        <f t="shared" si="50"/>
        <v>-0.25</v>
      </c>
      <c r="Z100" s="23"/>
      <c r="AA100" s="24">
        <f t="shared" si="46"/>
        <v>-6.9444444444444448E-2</v>
      </c>
    </row>
    <row r="101" spans="1:27" ht="17.25" x14ac:dyDescent="0.25">
      <c r="A101" s="8" t="s">
        <v>30</v>
      </c>
      <c r="B101" s="2" t="s">
        <v>15</v>
      </c>
      <c r="C101" s="2" t="s">
        <v>33</v>
      </c>
      <c r="D101" s="2" t="s">
        <v>34</v>
      </c>
      <c r="E101" s="2">
        <v>14</v>
      </c>
      <c r="F101" s="2">
        <v>15</v>
      </c>
      <c r="G101" s="11">
        <f t="shared" si="47"/>
        <v>-3.4482758620689655E-2</v>
      </c>
      <c r="H101" s="2"/>
      <c r="I101" s="2">
        <v>12</v>
      </c>
      <c r="J101" s="2">
        <v>20</v>
      </c>
      <c r="K101" s="11">
        <f t="shared" si="48"/>
        <v>0.25</v>
      </c>
      <c r="L101" s="14"/>
      <c r="M101" s="12">
        <f t="shared" si="45"/>
        <v>0.10775862068965517</v>
      </c>
      <c r="N101" s="2"/>
      <c r="O101" s="8" t="s">
        <v>30</v>
      </c>
      <c r="P101" s="2" t="s">
        <v>15</v>
      </c>
      <c r="Q101" s="2" t="s">
        <v>33</v>
      </c>
      <c r="R101" s="5" t="s">
        <v>35</v>
      </c>
      <c r="S101" s="2">
        <v>20</v>
      </c>
      <c r="T101" s="2">
        <v>18</v>
      </c>
      <c r="U101" s="11">
        <f t="shared" si="49"/>
        <v>5.2631578947368418E-2</v>
      </c>
      <c r="V101" s="2"/>
      <c r="W101" s="2">
        <v>13</v>
      </c>
      <c r="X101" s="2">
        <v>29</v>
      </c>
      <c r="Y101" s="23">
        <f t="shared" si="50"/>
        <v>0.38095238095238093</v>
      </c>
      <c r="Z101" s="23"/>
      <c r="AA101" s="24">
        <f t="shared" si="46"/>
        <v>0.21679197994987467</v>
      </c>
    </row>
    <row r="102" spans="1:27" ht="17.25" x14ac:dyDescent="0.25">
      <c r="A102" s="8" t="s">
        <v>30</v>
      </c>
      <c r="B102" s="2" t="s">
        <v>15</v>
      </c>
      <c r="C102" s="2" t="s">
        <v>33</v>
      </c>
      <c r="D102" s="2" t="s">
        <v>34</v>
      </c>
      <c r="E102" s="2">
        <v>17</v>
      </c>
      <c r="F102" s="2">
        <v>13</v>
      </c>
      <c r="G102" s="11">
        <f t="shared" si="47"/>
        <v>0.13333333333333333</v>
      </c>
      <c r="H102" s="2"/>
      <c r="I102" s="2">
        <v>5</v>
      </c>
      <c r="J102" s="2">
        <v>7</v>
      </c>
      <c r="K102" s="11">
        <f t="shared" si="48"/>
        <v>0.16666666666666666</v>
      </c>
      <c r="L102" s="14"/>
      <c r="M102" s="12">
        <f t="shared" si="45"/>
        <v>0.15</v>
      </c>
      <c r="N102" s="2"/>
      <c r="O102" s="8" t="s">
        <v>30</v>
      </c>
      <c r="P102" s="2" t="s">
        <v>15</v>
      </c>
      <c r="Q102" s="2" t="s">
        <v>33</v>
      </c>
      <c r="R102" s="5" t="s">
        <v>35</v>
      </c>
      <c r="S102" s="2">
        <v>16</v>
      </c>
      <c r="T102" s="2">
        <v>24</v>
      </c>
      <c r="U102" s="11">
        <f t="shared" si="49"/>
        <v>-0.2</v>
      </c>
      <c r="V102" s="2"/>
      <c r="W102" s="2">
        <v>15</v>
      </c>
      <c r="X102" s="2">
        <v>11</v>
      </c>
      <c r="Y102" s="23">
        <f t="shared" si="50"/>
        <v>-0.15384615384615385</v>
      </c>
      <c r="Z102" s="23"/>
      <c r="AA102" s="24">
        <f t="shared" si="46"/>
        <v>-0.17692307692307693</v>
      </c>
    </row>
    <row r="103" spans="1:27" ht="17.25" x14ac:dyDescent="0.25">
      <c r="A103" s="8" t="s">
        <v>30</v>
      </c>
      <c r="B103" s="2" t="s">
        <v>15</v>
      </c>
      <c r="C103" s="2" t="s">
        <v>33</v>
      </c>
      <c r="D103" s="2" t="s">
        <v>34</v>
      </c>
      <c r="E103" s="2">
        <v>22</v>
      </c>
      <c r="F103" s="2">
        <v>17</v>
      </c>
      <c r="G103" s="11">
        <f t="shared" si="47"/>
        <v>0.12820512820512819</v>
      </c>
      <c r="H103" s="2"/>
      <c r="I103" s="2">
        <v>19</v>
      </c>
      <c r="J103" s="2">
        <v>27</v>
      </c>
      <c r="K103" s="11">
        <f t="shared" si="48"/>
        <v>0.17391304347826086</v>
      </c>
      <c r="L103" s="14"/>
      <c r="M103" s="12">
        <f t="shared" si="45"/>
        <v>0.15105908584169453</v>
      </c>
      <c r="N103" s="2"/>
      <c r="O103" s="8" t="s">
        <v>30</v>
      </c>
      <c r="P103" s="2" t="s">
        <v>15</v>
      </c>
      <c r="Q103" s="2" t="s">
        <v>33</v>
      </c>
      <c r="R103" s="5" t="s">
        <v>35</v>
      </c>
      <c r="S103" s="2">
        <v>29</v>
      </c>
      <c r="T103" s="2">
        <v>12</v>
      </c>
      <c r="U103" s="11">
        <f t="shared" si="49"/>
        <v>0.41463414634146339</v>
      </c>
      <c r="V103" s="2"/>
      <c r="W103" s="2">
        <v>36</v>
      </c>
      <c r="X103" s="2">
        <v>48</v>
      </c>
      <c r="Y103" s="23">
        <f t="shared" si="50"/>
        <v>0.14285714285714285</v>
      </c>
      <c r="Z103" s="23"/>
      <c r="AA103" s="24">
        <f t="shared" si="46"/>
        <v>0.27874564459930312</v>
      </c>
    </row>
    <row r="104" spans="1:27" ht="17.25" x14ac:dyDescent="0.25">
      <c r="A104" s="8" t="s">
        <v>30</v>
      </c>
      <c r="B104" s="2" t="s">
        <v>15</v>
      </c>
      <c r="C104" s="2" t="s">
        <v>33</v>
      </c>
      <c r="D104" s="2" t="s">
        <v>34</v>
      </c>
      <c r="E104" s="2">
        <v>15</v>
      </c>
      <c r="F104" s="2">
        <v>14</v>
      </c>
      <c r="G104" s="11">
        <f t="shared" si="47"/>
        <v>3.4482758620689655E-2</v>
      </c>
      <c r="H104" s="2"/>
      <c r="I104" s="2">
        <v>8</v>
      </c>
      <c r="J104" s="2">
        <v>10</v>
      </c>
      <c r="K104" s="11">
        <f t="shared" si="48"/>
        <v>0.1111111111111111</v>
      </c>
      <c r="L104" s="14"/>
      <c r="M104" s="12">
        <f t="shared" si="45"/>
        <v>7.2796934865900387E-2</v>
      </c>
      <c r="N104" s="2"/>
      <c r="O104" s="8" t="s">
        <v>30</v>
      </c>
      <c r="P104" s="2" t="s">
        <v>15</v>
      </c>
      <c r="Q104" s="2" t="s">
        <v>33</v>
      </c>
      <c r="R104" s="5" t="s">
        <v>35</v>
      </c>
      <c r="S104" s="2">
        <v>17</v>
      </c>
      <c r="T104" s="2">
        <v>25</v>
      </c>
      <c r="U104" s="11">
        <f t="shared" si="49"/>
        <v>-0.19047619047619047</v>
      </c>
      <c r="V104" s="2"/>
      <c r="W104" s="2">
        <v>11</v>
      </c>
      <c r="X104" s="2">
        <v>10</v>
      </c>
      <c r="Y104" s="23">
        <f t="shared" si="50"/>
        <v>-4.7619047619047616E-2</v>
      </c>
      <c r="Z104" s="23"/>
      <c r="AA104" s="24">
        <f t="shared" si="46"/>
        <v>-0.11904761904761904</v>
      </c>
    </row>
    <row r="105" spans="1:27" ht="17.25" x14ac:dyDescent="0.25">
      <c r="A105" s="8" t="s">
        <v>30</v>
      </c>
      <c r="B105" s="2" t="s">
        <v>15</v>
      </c>
      <c r="C105" s="2" t="s">
        <v>33</v>
      </c>
      <c r="D105" s="2" t="s">
        <v>34</v>
      </c>
      <c r="E105" s="2">
        <v>12</v>
      </c>
      <c r="F105" s="2">
        <v>2</v>
      </c>
      <c r="G105" s="11">
        <f t="shared" si="47"/>
        <v>0.7142857142857143</v>
      </c>
      <c r="H105" s="2"/>
      <c r="I105" s="2">
        <v>11</v>
      </c>
      <c r="J105" s="2">
        <v>9</v>
      </c>
      <c r="K105" s="11">
        <f t="shared" si="48"/>
        <v>-0.1</v>
      </c>
      <c r="L105" s="14"/>
      <c r="M105" s="12">
        <f t="shared" si="45"/>
        <v>0.30714285714285716</v>
      </c>
      <c r="N105" s="2"/>
      <c r="O105" s="8" t="s">
        <v>30</v>
      </c>
      <c r="P105" s="2" t="s">
        <v>15</v>
      </c>
      <c r="Q105" s="2" t="s">
        <v>33</v>
      </c>
      <c r="R105" s="5" t="s">
        <v>35</v>
      </c>
      <c r="S105" s="2">
        <v>9</v>
      </c>
      <c r="T105" s="2">
        <v>12</v>
      </c>
      <c r="U105" s="11">
        <f t="shared" si="49"/>
        <v>-0.14285714285714285</v>
      </c>
      <c r="V105" s="2"/>
      <c r="W105" s="2">
        <v>10</v>
      </c>
      <c r="X105" s="2">
        <v>17</v>
      </c>
      <c r="Y105" s="23">
        <f t="shared" si="50"/>
        <v>0.25925925925925924</v>
      </c>
      <c r="Z105" s="23"/>
      <c r="AA105" s="24">
        <f t="shared" si="46"/>
        <v>5.8201058201058198E-2</v>
      </c>
    </row>
    <row r="106" spans="1:27" ht="17.2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8" t="s">
        <v>30</v>
      </c>
      <c r="P106" s="2" t="s">
        <v>15</v>
      </c>
      <c r="Q106" s="2" t="s">
        <v>33</v>
      </c>
      <c r="R106" s="5" t="s">
        <v>35</v>
      </c>
      <c r="S106" s="2">
        <v>14</v>
      </c>
      <c r="T106" s="2">
        <v>14</v>
      </c>
      <c r="U106" s="11">
        <f t="shared" si="49"/>
        <v>0</v>
      </c>
      <c r="V106" s="2"/>
      <c r="W106" s="2">
        <v>11</v>
      </c>
      <c r="X106" s="2">
        <v>11</v>
      </c>
      <c r="Y106" s="23">
        <f t="shared" si="50"/>
        <v>0</v>
      </c>
      <c r="Z106" s="23"/>
      <c r="AA106" s="24">
        <f t="shared" si="46"/>
        <v>0</v>
      </c>
    </row>
    <row r="107" spans="1:27" ht="17.25" x14ac:dyDescent="0.25">
      <c r="A107" s="5"/>
      <c r="B107" s="5"/>
      <c r="C107" s="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8" t="s">
        <v>30</v>
      </c>
      <c r="P107" s="2" t="s">
        <v>15</v>
      </c>
      <c r="Q107" s="2" t="s">
        <v>33</v>
      </c>
      <c r="R107" s="5" t="s">
        <v>35</v>
      </c>
      <c r="S107" s="2">
        <v>15</v>
      </c>
      <c r="T107" s="2">
        <v>13</v>
      </c>
      <c r="U107" s="11">
        <f t="shared" si="49"/>
        <v>7.1428571428571425E-2</v>
      </c>
      <c r="V107" s="2"/>
      <c r="W107" s="2">
        <v>8</v>
      </c>
      <c r="X107" s="2">
        <v>9</v>
      </c>
      <c r="Y107" s="23">
        <f t="shared" si="50"/>
        <v>5.8823529411764705E-2</v>
      </c>
      <c r="Z107" s="23"/>
      <c r="AA107" s="24">
        <f t="shared" si="46"/>
        <v>6.5126050420168058E-2</v>
      </c>
    </row>
    <row r="108" spans="1:27" x14ac:dyDescent="0.25">
      <c r="C108" s="3"/>
      <c r="O108" s="3"/>
      <c r="P108" s="3"/>
      <c r="Q108" s="2"/>
      <c r="R108" s="5"/>
      <c r="S108" s="3"/>
      <c r="T108" s="3"/>
      <c r="U108" s="3"/>
      <c r="V108" s="3"/>
      <c r="W108" s="3"/>
      <c r="X108" s="3"/>
      <c r="Y108" s="3"/>
      <c r="Z108" s="3"/>
      <c r="AA108" s="25"/>
    </row>
    <row r="109" spans="1:27" x14ac:dyDescent="0.25">
      <c r="C109" s="3"/>
    </row>
    <row r="110" spans="1:27" x14ac:dyDescent="0.25">
      <c r="C110" s="3"/>
    </row>
    <row r="111" spans="1:27" x14ac:dyDescent="0.25">
      <c r="C111" s="3"/>
    </row>
    <row r="112" spans="1:27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B3A8-601E-44FB-A6DD-98C891EC1A76}">
  <dimension ref="A1:F10"/>
  <sheetViews>
    <sheetView workbookViewId="0">
      <selection activeCell="E26" sqref="E26"/>
    </sheetView>
  </sheetViews>
  <sheetFormatPr baseColWidth="10" defaultRowHeight="15" x14ac:dyDescent="0.25"/>
  <sheetData>
    <row r="1" spans="1:6" ht="18.75" thickBot="1" x14ac:dyDescent="0.3">
      <c r="A1" s="27" t="s">
        <v>7</v>
      </c>
      <c r="B1" s="28" t="s">
        <v>36</v>
      </c>
      <c r="C1" s="28" t="s">
        <v>37</v>
      </c>
      <c r="D1" s="28" t="s">
        <v>38</v>
      </c>
      <c r="E1" s="28" t="s">
        <v>39</v>
      </c>
      <c r="F1" s="29" t="s">
        <v>40</v>
      </c>
    </row>
    <row r="2" spans="1:6" ht="36" x14ac:dyDescent="0.3">
      <c r="A2" s="30" t="s">
        <v>41</v>
      </c>
      <c r="B2" s="31" t="s">
        <v>42</v>
      </c>
      <c r="C2" s="31" t="s">
        <v>43</v>
      </c>
      <c r="D2" s="32" t="s">
        <v>44</v>
      </c>
      <c r="E2" s="31" t="s">
        <v>45</v>
      </c>
      <c r="F2" s="33" t="s">
        <v>46</v>
      </c>
    </row>
    <row r="3" spans="1:6" ht="36" x14ac:dyDescent="0.3">
      <c r="A3" s="34" t="s">
        <v>47</v>
      </c>
      <c r="B3" s="35" t="s">
        <v>48</v>
      </c>
      <c r="C3" s="35" t="s">
        <v>49</v>
      </c>
      <c r="D3" s="36" t="s">
        <v>50</v>
      </c>
      <c r="E3" s="35" t="s">
        <v>51</v>
      </c>
      <c r="F3" s="37" t="s">
        <v>52</v>
      </c>
    </row>
    <row r="4" spans="1:6" ht="36" x14ac:dyDescent="0.3">
      <c r="A4" s="34" t="s">
        <v>53</v>
      </c>
      <c r="B4" s="35" t="s">
        <v>54</v>
      </c>
      <c r="C4" s="35" t="s">
        <v>55</v>
      </c>
      <c r="D4" s="36" t="s">
        <v>56</v>
      </c>
      <c r="E4" s="35" t="s">
        <v>57</v>
      </c>
      <c r="F4" s="37" t="s">
        <v>58</v>
      </c>
    </row>
    <row r="5" spans="1:6" ht="36" x14ac:dyDescent="0.3">
      <c r="A5" s="34" t="s">
        <v>59</v>
      </c>
      <c r="B5" s="35" t="s">
        <v>60</v>
      </c>
      <c r="C5" s="35" t="s">
        <v>61</v>
      </c>
      <c r="D5" s="36" t="s">
        <v>62</v>
      </c>
      <c r="E5" s="35" t="s">
        <v>63</v>
      </c>
      <c r="F5" s="37" t="s">
        <v>46</v>
      </c>
    </row>
    <row r="6" spans="1:6" ht="36" x14ac:dyDescent="0.3">
      <c r="A6" s="34" t="s">
        <v>64</v>
      </c>
      <c r="B6" s="35" t="s">
        <v>65</v>
      </c>
      <c r="C6" s="35" t="s">
        <v>66</v>
      </c>
      <c r="D6" s="36" t="s">
        <v>67</v>
      </c>
      <c r="E6" s="35" t="s">
        <v>68</v>
      </c>
      <c r="F6" s="37" t="s">
        <v>69</v>
      </c>
    </row>
    <row r="7" spans="1:6" ht="36" x14ac:dyDescent="0.3">
      <c r="A7" s="34" t="s">
        <v>70</v>
      </c>
      <c r="B7" s="35" t="s">
        <v>71</v>
      </c>
      <c r="C7" s="35" t="s">
        <v>72</v>
      </c>
      <c r="D7" s="36" t="s">
        <v>73</v>
      </c>
      <c r="E7" s="35" t="s">
        <v>74</v>
      </c>
      <c r="F7" s="37" t="s">
        <v>52</v>
      </c>
    </row>
    <row r="8" spans="1:6" ht="36" x14ac:dyDescent="0.3">
      <c r="A8" s="34" t="s">
        <v>75</v>
      </c>
      <c r="B8" s="35" t="s">
        <v>76</v>
      </c>
      <c r="C8" s="35" t="s">
        <v>77</v>
      </c>
      <c r="D8" s="36" t="s">
        <v>78</v>
      </c>
      <c r="E8" s="35" t="s">
        <v>79</v>
      </c>
      <c r="F8" s="37" t="s">
        <v>58</v>
      </c>
    </row>
    <row r="10" spans="1:6" ht="18.75" x14ac:dyDescent="0.3">
      <c r="A10" s="38" t="s">
        <v>80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48AD-6B4C-4C2B-B9A0-C7FF9ED39BE0}">
  <dimension ref="A1:P42"/>
  <sheetViews>
    <sheetView tabSelected="1" workbookViewId="0">
      <selection activeCell="H15" sqref="H15"/>
    </sheetView>
  </sheetViews>
  <sheetFormatPr baseColWidth="10" defaultRowHeight="15" x14ac:dyDescent="0.25"/>
  <cols>
    <col min="1" max="1" width="12.42578125" bestFit="1" customWidth="1"/>
  </cols>
  <sheetData>
    <row r="1" spans="1:16" x14ac:dyDescent="0.25">
      <c r="A1" s="16" t="s">
        <v>81</v>
      </c>
    </row>
    <row r="2" spans="1:16" x14ac:dyDescent="0.25">
      <c r="A2" s="5"/>
      <c r="B2" s="26" t="s">
        <v>82</v>
      </c>
      <c r="C2" s="39" t="s">
        <v>83</v>
      </c>
    </row>
    <row r="3" spans="1:16" ht="17.25" x14ac:dyDescent="0.25">
      <c r="A3" s="5"/>
      <c r="B3" s="40" t="s">
        <v>29</v>
      </c>
      <c r="C3" s="41" t="s">
        <v>84</v>
      </c>
      <c r="D3" s="40" t="s">
        <v>29</v>
      </c>
      <c r="E3" s="41" t="s">
        <v>84</v>
      </c>
    </row>
    <row r="4" spans="1:16" x14ac:dyDescent="0.25">
      <c r="A4" s="5"/>
      <c r="B4" s="42" t="s">
        <v>85</v>
      </c>
      <c r="C4" s="42" t="s">
        <v>85</v>
      </c>
      <c r="D4" s="42" t="s">
        <v>86</v>
      </c>
      <c r="E4" s="42" t="s">
        <v>86</v>
      </c>
    </row>
    <row r="5" spans="1:16" x14ac:dyDescent="0.25">
      <c r="A5" s="5"/>
      <c r="B5" s="43">
        <v>0.71199999999999997</v>
      </c>
      <c r="C5" s="43">
        <v>0.65700000000000003</v>
      </c>
      <c r="D5" s="44">
        <v>0.65</v>
      </c>
      <c r="E5" s="44">
        <v>0.59599999999999997</v>
      </c>
    </row>
    <row r="6" spans="1:16" x14ac:dyDescent="0.25">
      <c r="A6" s="45"/>
      <c r="B6" s="46"/>
      <c r="C6" s="46"/>
      <c r="D6" s="47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x14ac:dyDescent="0.25">
      <c r="A7" s="48" t="s">
        <v>87</v>
      </c>
      <c r="B7" s="49"/>
      <c r="D7" s="50"/>
      <c r="E7" s="5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x14ac:dyDescent="0.25">
      <c r="A8" s="16" t="s">
        <v>88</v>
      </c>
      <c r="B8" s="51" t="s">
        <v>89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ht="17.25" x14ac:dyDescent="0.25">
      <c r="A9" s="44" t="s">
        <v>90</v>
      </c>
      <c r="B9" s="40" t="s">
        <v>29</v>
      </c>
      <c r="C9" s="41" t="s">
        <v>84</v>
      </c>
      <c r="D9" s="40" t="s">
        <v>29</v>
      </c>
      <c r="E9" s="41" t="s">
        <v>84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x14ac:dyDescent="0.25">
      <c r="A10" s="46"/>
      <c r="B10" s="42" t="s">
        <v>85</v>
      </c>
      <c r="C10" s="42" t="s">
        <v>85</v>
      </c>
      <c r="D10" s="42" t="s">
        <v>86</v>
      </c>
      <c r="E10" s="42" t="s">
        <v>86</v>
      </c>
      <c r="F10" s="46"/>
      <c r="G10" s="50"/>
      <c r="H10" s="50"/>
      <c r="I10" s="50"/>
      <c r="J10" s="50"/>
      <c r="K10" s="50"/>
      <c r="L10" s="46"/>
      <c r="M10" s="46"/>
      <c r="N10" s="46"/>
      <c r="O10" s="46"/>
      <c r="P10" s="46"/>
    </row>
    <row r="11" spans="1:16" x14ac:dyDescent="0.25">
      <c r="A11" s="46"/>
      <c r="B11" s="52">
        <v>0.20387156709690185</v>
      </c>
      <c r="C11" s="52">
        <v>0.32779609623295114</v>
      </c>
      <c r="D11" s="52">
        <v>0.91376887952230412</v>
      </c>
      <c r="E11" s="52">
        <v>1.5252257931765145</v>
      </c>
      <c r="F11" s="50"/>
      <c r="G11" s="50"/>
      <c r="H11" s="53"/>
      <c r="I11" s="53"/>
      <c r="J11" s="54"/>
      <c r="K11" s="54"/>
      <c r="P11" s="46"/>
    </row>
    <row r="12" spans="1:16" x14ac:dyDescent="0.25">
      <c r="A12" s="46"/>
      <c r="B12" s="52">
        <v>9.3930715275181945E-2</v>
      </c>
      <c r="C12" s="52">
        <v>5.3624298909530667E-2</v>
      </c>
      <c r="D12" s="52">
        <v>1.5996370448425243</v>
      </c>
      <c r="E12" s="52">
        <v>1.0134790025844542</v>
      </c>
      <c r="F12" s="50"/>
      <c r="G12" s="50"/>
      <c r="H12" s="50"/>
      <c r="I12" s="50"/>
      <c r="J12" s="50"/>
      <c r="K12" s="50"/>
      <c r="P12" s="46"/>
    </row>
    <row r="13" spans="1:16" x14ac:dyDescent="0.25">
      <c r="A13" s="46"/>
      <c r="B13" s="52">
        <v>0.13966782745882714</v>
      </c>
      <c r="C13" s="52">
        <v>0.21565140724457665</v>
      </c>
      <c r="D13" s="52">
        <v>0.8720144011239902</v>
      </c>
      <c r="E13" s="52">
        <v>1.1140671447396646</v>
      </c>
      <c r="F13" s="50"/>
      <c r="G13" s="50"/>
      <c r="H13" s="50"/>
      <c r="I13" s="50"/>
      <c r="J13" s="50"/>
      <c r="K13" s="50"/>
      <c r="P13" s="46"/>
    </row>
    <row r="14" spans="1:16" x14ac:dyDescent="0.25">
      <c r="A14" s="45"/>
      <c r="B14" s="52">
        <v>0.27924976362716858</v>
      </c>
      <c r="C14" s="52">
        <v>0.37256833677362849</v>
      </c>
      <c r="D14" s="52">
        <v>1.2282603241507348</v>
      </c>
      <c r="E14" s="52">
        <v>1.5264912966197788</v>
      </c>
      <c r="F14" s="55"/>
      <c r="G14" s="50"/>
      <c r="H14" s="56"/>
      <c r="I14" s="56"/>
      <c r="J14" s="56"/>
      <c r="K14" s="50"/>
      <c r="L14" s="46"/>
      <c r="M14" s="46"/>
      <c r="N14" s="46"/>
      <c r="O14" s="46"/>
      <c r="P14" s="46"/>
    </row>
    <row r="15" spans="1:16" x14ac:dyDescent="0.25">
      <c r="A15" s="46"/>
      <c r="B15" s="52">
        <v>0.22750885023857167</v>
      </c>
      <c r="C15" s="52">
        <v>0.56165426075352876</v>
      </c>
      <c r="D15" s="52">
        <v>0.829337899543379</v>
      </c>
      <c r="E15" s="52">
        <v>1.9788369517155031</v>
      </c>
      <c r="F15" s="50"/>
      <c r="G15" s="50"/>
      <c r="H15" s="56"/>
      <c r="I15" s="56"/>
      <c r="J15" s="56"/>
      <c r="K15" s="46"/>
      <c r="L15" s="46"/>
      <c r="M15" s="46"/>
      <c r="N15" s="46"/>
      <c r="O15" s="46"/>
      <c r="P15" s="46"/>
    </row>
    <row r="16" spans="1:16" x14ac:dyDescent="0.25">
      <c r="A16" s="46"/>
      <c r="B16" s="52">
        <v>0.27091830845005388</v>
      </c>
      <c r="C16" s="52">
        <v>0.2038858953852386</v>
      </c>
      <c r="D16" s="52">
        <v>1.4320776255707761</v>
      </c>
      <c r="E16" s="52">
        <v>1.3733585394256995</v>
      </c>
      <c r="F16" s="50"/>
      <c r="G16" s="50"/>
      <c r="H16" s="56"/>
      <c r="I16" s="56"/>
      <c r="J16" s="56"/>
      <c r="K16" s="46"/>
      <c r="L16" s="46"/>
      <c r="M16" s="46"/>
      <c r="N16" s="46"/>
      <c r="O16" s="46"/>
      <c r="P16" s="46"/>
    </row>
    <row r="17" spans="1:16" x14ac:dyDescent="0.25">
      <c r="A17" s="46"/>
      <c r="B17" s="52">
        <v>7.6381406803139915E-2</v>
      </c>
      <c r="C17" s="52">
        <v>0.43173098976251534</v>
      </c>
      <c r="D17" s="52">
        <v>0.80014049877063564</v>
      </c>
      <c r="E17" s="52">
        <v>1.5377919003401672</v>
      </c>
      <c r="F17" s="50"/>
      <c r="G17" s="50"/>
      <c r="H17" s="56"/>
      <c r="I17" s="56"/>
      <c r="J17" s="56"/>
      <c r="K17" s="46"/>
      <c r="L17" s="46"/>
      <c r="M17" s="46"/>
      <c r="N17" s="46"/>
      <c r="O17" s="46"/>
      <c r="P17" s="46"/>
    </row>
    <row r="18" spans="1:16" x14ac:dyDescent="0.25">
      <c r="A18" s="46"/>
      <c r="B18" s="52">
        <v>0.1220114411779796</v>
      </c>
      <c r="C18" s="52">
        <v>0.17142834803277662</v>
      </c>
      <c r="D18" s="52">
        <v>0.64941166139796258</v>
      </c>
      <c r="E18" s="52">
        <v>1.8366627702841729</v>
      </c>
      <c r="F18" s="50"/>
      <c r="G18" s="50"/>
      <c r="H18" s="56"/>
      <c r="I18" s="56"/>
      <c r="J18" s="56"/>
      <c r="K18" s="46"/>
      <c r="L18" s="46"/>
      <c r="M18" s="46"/>
      <c r="N18" s="46"/>
      <c r="O18" s="46"/>
      <c r="P18" s="46"/>
    </row>
    <row r="19" spans="1:16" x14ac:dyDescent="0.25">
      <c r="A19" s="46"/>
      <c r="B19" s="52">
        <v>0.31883705941203633</v>
      </c>
      <c r="C19" s="52">
        <v>0.41119719295737311</v>
      </c>
      <c r="D19" s="52">
        <v>1.3495492331108769</v>
      </c>
      <c r="E19" s="52">
        <v>1.1057353436915818</v>
      </c>
      <c r="F19" s="50"/>
      <c r="G19" s="50"/>
      <c r="H19" s="56"/>
      <c r="I19" s="56"/>
      <c r="J19" s="56"/>
      <c r="K19" s="46"/>
      <c r="L19" s="46"/>
      <c r="M19" s="46"/>
      <c r="N19" s="46"/>
      <c r="O19" s="46"/>
      <c r="P19" s="46"/>
    </row>
    <row r="20" spans="1:16" x14ac:dyDescent="0.25">
      <c r="A20" s="46"/>
      <c r="B20" s="52">
        <v>0.15183289723462118</v>
      </c>
      <c r="C20" s="52">
        <v>0.31868340943683421</v>
      </c>
      <c r="D20" s="52">
        <v>3.7656597588104398E-2</v>
      </c>
      <c r="E20" s="52">
        <v>0.34307627332904284</v>
      </c>
      <c r="F20" s="50"/>
      <c r="G20" s="50"/>
      <c r="H20" s="56"/>
      <c r="I20" s="56"/>
      <c r="J20" s="56"/>
      <c r="K20" s="46"/>
      <c r="L20" s="46"/>
      <c r="M20" s="46"/>
      <c r="N20" s="46"/>
      <c r="O20" s="46"/>
      <c r="P20" s="46"/>
    </row>
    <row r="21" spans="1:16" x14ac:dyDescent="0.25">
      <c r="A21" s="46"/>
      <c r="B21" s="52">
        <v>0.32545068877943673</v>
      </c>
      <c r="C21" s="52">
        <v>0.14004434158309184</v>
      </c>
      <c r="D21" s="52">
        <v>0.63958552862662443</v>
      </c>
      <c r="E21" s="52">
        <v>0.34063248357171316</v>
      </c>
      <c r="F21" s="50"/>
      <c r="G21" s="50"/>
      <c r="H21" s="56"/>
      <c r="I21" s="56"/>
      <c r="J21" s="56"/>
      <c r="K21" s="46"/>
      <c r="L21" s="46"/>
      <c r="M21" s="46"/>
      <c r="N21" s="46"/>
      <c r="O21" s="46"/>
      <c r="P21" s="46"/>
    </row>
    <row r="22" spans="1:16" x14ac:dyDescent="0.25">
      <c r="A22" s="46"/>
      <c r="B22" s="52">
        <v>5.0123294084449266E-2</v>
      </c>
      <c r="C22" s="52">
        <v>0.3216589173147627</v>
      </c>
      <c r="D22" s="52">
        <v>1.0750664860253865E-2</v>
      </c>
      <c r="E22" s="52">
        <v>0.49339585057154234</v>
      </c>
      <c r="F22" s="50"/>
      <c r="G22" s="50"/>
      <c r="H22" s="56"/>
      <c r="I22" s="56"/>
      <c r="J22" s="56"/>
      <c r="K22" s="46"/>
      <c r="L22" s="46"/>
      <c r="M22" s="46"/>
      <c r="N22" s="46"/>
      <c r="O22" s="46"/>
      <c r="P22" s="46"/>
    </row>
    <row r="23" spans="1:16" x14ac:dyDescent="0.25">
      <c r="A23" s="46"/>
      <c r="B23" s="52">
        <v>0.10832323251757223</v>
      </c>
      <c r="C23" s="52">
        <v>0.16080773962177608</v>
      </c>
      <c r="D23" s="52">
        <v>2.7723418134377193E-3</v>
      </c>
      <c r="E23" s="52">
        <v>0.14147302411816981</v>
      </c>
      <c r="F23" s="50"/>
      <c r="G23" s="50"/>
      <c r="H23" s="56"/>
      <c r="I23" s="56"/>
      <c r="J23" s="56"/>
      <c r="K23" s="46"/>
      <c r="L23" s="46"/>
      <c r="M23" s="46"/>
      <c r="N23" s="46"/>
      <c r="O23" s="46"/>
      <c r="P23" s="46"/>
    </row>
    <row r="24" spans="1:16" x14ac:dyDescent="0.25">
      <c r="A24" s="45"/>
      <c r="B24" s="52">
        <v>0.6388250621165813</v>
      </c>
      <c r="C24" s="52">
        <v>8.6900964176250414E-2</v>
      </c>
      <c r="D24" s="52">
        <v>1.5417231170655864E-2</v>
      </c>
      <c r="E24" s="52">
        <v>0.53060165180349972</v>
      </c>
      <c r="F24" s="55"/>
      <c r="G24" s="50"/>
      <c r="H24" s="56"/>
      <c r="I24" s="56"/>
      <c r="J24" s="56"/>
      <c r="K24" s="46"/>
      <c r="L24" s="46"/>
      <c r="M24" s="46"/>
      <c r="N24" s="46"/>
      <c r="O24" s="46"/>
      <c r="P24" s="46"/>
    </row>
    <row r="25" spans="1:16" x14ac:dyDescent="0.25">
      <c r="A25" s="46"/>
      <c r="B25" s="52">
        <v>0.20484213867939052</v>
      </c>
      <c r="C25" s="52">
        <v>0.46354627420493427</v>
      </c>
      <c r="D25" s="52">
        <v>0.20369394684463177</v>
      </c>
      <c r="E25" s="52">
        <v>0.91573197266403117</v>
      </c>
      <c r="F25" s="50"/>
      <c r="G25" s="50"/>
      <c r="H25" s="56"/>
      <c r="I25" s="56"/>
      <c r="J25" s="56"/>
      <c r="K25" s="46"/>
      <c r="L25" s="46"/>
      <c r="M25" s="46"/>
      <c r="N25" s="46"/>
      <c r="O25" s="46"/>
      <c r="P25" s="46"/>
    </row>
    <row r="26" spans="1:16" x14ac:dyDescent="0.25">
      <c r="A26" s="46"/>
      <c r="B26" s="52">
        <v>3.8198719922015317E-2</v>
      </c>
      <c r="C26" s="52">
        <v>0.3305202838417326</v>
      </c>
      <c r="D26" s="52">
        <v>0.36641640323147173</v>
      </c>
      <c r="E26" s="52">
        <v>0.1923855957525053</v>
      </c>
      <c r="F26" s="50"/>
      <c r="G26" s="50"/>
      <c r="H26" s="56"/>
      <c r="I26" s="56"/>
      <c r="J26" s="56"/>
      <c r="K26" s="46"/>
      <c r="L26" s="46"/>
      <c r="M26" s="46"/>
      <c r="N26" s="46"/>
      <c r="O26" s="46"/>
      <c r="P26" s="46"/>
    </row>
    <row r="27" spans="1:16" x14ac:dyDescent="0.25">
      <c r="A27" s="46"/>
      <c r="B27" s="52">
        <v>8.2590201888050899E-2</v>
      </c>
      <c r="C27" s="52">
        <v>0.15424859086896991</v>
      </c>
      <c r="D27" s="52">
        <v>0.21229949654607189</v>
      </c>
      <c r="E27" s="52">
        <v>0.3253871574065561</v>
      </c>
      <c r="F27" s="50"/>
      <c r="G27" s="50"/>
      <c r="H27" s="56"/>
      <c r="I27" s="56"/>
      <c r="J27" s="56"/>
      <c r="K27" s="46"/>
      <c r="L27" s="46"/>
      <c r="M27" s="46"/>
      <c r="N27" s="46"/>
      <c r="O27" s="46"/>
      <c r="P27" s="46"/>
    </row>
    <row r="28" spans="1:16" x14ac:dyDescent="0.25">
      <c r="A28" s="46"/>
      <c r="B28" s="52">
        <v>0.44191068954902274</v>
      </c>
      <c r="C28" s="52">
        <v>0.23187242412237732</v>
      </c>
      <c r="D28" s="52">
        <v>1.2829544884339403</v>
      </c>
      <c r="E28" s="52">
        <v>1.8104497476107295</v>
      </c>
      <c r="F28" s="50"/>
      <c r="G28" s="50"/>
      <c r="H28" s="56"/>
      <c r="I28" s="56"/>
      <c r="J28" s="56"/>
      <c r="K28" s="46"/>
      <c r="L28" s="46"/>
      <c r="M28" s="46"/>
      <c r="N28" s="46"/>
      <c r="O28" s="46"/>
      <c r="P28" s="46"/>
    </row>
    <row r="29" spans="1:16" x14ac:dyDescent="0.25">
      <c r="A29" s="46"/>
      <c r="B29" s="52">
        <v>5.3269778359242841E-2</v>
      </c>
      <c r="C29" s="52">
        <v>0.11506745063697596</v>
      </c>
      <c r="D29" s="52">
        <v>1.1643333835114653</v>
      </c>
      <c r="E29" s="52">
        <v>1.4020888878673654</v>
      </c>
      <c r="F29" s="50"/>
      <c r="G29" s="50"/>
      <c r="H29" s="56"/>
      <c r="I29" s="56"/>
      <c r="J29" s="56"/>
      <c r="K29" s="46"/>
      <c r="L29" s="46"/>
      <c r="M29" s="46"/>
      <c r="N29" s="46"/>
      <c r="O29" s="46"/>
      <c r="P29" s="46"/>
    </row>
    <row r="30" spans="1:16" x14ac:dyDescent="0.25">
      <c r="A30" s="46"/>
      <c r="B30" s="52">
        <v>0.50888871786978629</v>
      </c>
      <c r="C30" s="52">
        <v>0.55096849523571245</v>
      </c>
      <c r="D30" s="52">
        <v>1.6961714085001756</v>
      </c>
      <c r="E30" s="52">
        <v>1.5793311957954095</v>
      </c>
      <c r="F30" s="50"/>
      <c r="G30" s="50"/>
      <c r="H30" s="56"/>
      <c r="I30" s="56"/>
      <c r="J30" s="56"/>
      <c r="K30" s="46"/>
      <c r="L30" s="46"/>
      <c r="M30" s="46"/>
      <c r="N30" s="46"/>
      <c r="O30" s="46"/>
      <c r="P30" s="46"/>
    </row>
    <row r="31" spans="1:16" x14ac:dyDescent="0.25">
      <c r="A31" s="46"/>
      <c r="B31" s="52">
        <v>0.13624076496844703</v>
      </c>
      <c r="C31" s="52">
        <v>0.61374271357382637</v>
      </c>
      <c r="D31" s="52">
        <v>1.4697927643133122</v>
      </c>
      <c r="E31" s="52">
        <v>1.5052068968159114</v>
      </c>
      <c r="F31" s="50"/>
      <c r="G31" s="56"/>
      <c r="H31" s="56"/>
      <c r="I31" s="56"/>
      <c r="J31" s="56"/>
      <c r="K31" s="46"/>
      <c r="L31" s="46"/>
      <c r="M31" s="46"/>
      <c r="N31" s="46"/>
      <c r="O31" s="46"/>
      <c r="P31" s="46"/>
    </row>
    <row r="32" spans="1:16" x14ac:dyDescent="0.25">
      <c r="A32" s="46"/>
      <c r="B32" s="52">
        <v>0.16930891180544877</v>
      </c>
      <c r="C32" s="52">
        <v>0.6729425991951794</v>
      </c>
      <c r="D32" s="52">
        <v>1.7490340709518788</v>
      </c>
      <c r="E32" s="52">
        <v>2.1147451809628883</v>
      </c>
      <c r="F32" s="50"/>
      <c r="G32" s="56"/>
      <c r="H32" s="56"/>
      <c r="I32" s="56"/>
      <c r="J32" s="56"/>
      <c r="K32" s="46"/>
      <c r="L32" s="45"/>
      <c r="M32" s="57"/>
      <c r="N32" s="57"/>
      <c r="O32" s="57"/>
      <c r="P32" s="57"/>
    </row>
    <row r="33" spans="1:16" x14ac:dyDescent="0.25">
      <c r="A33" s="46"/>
      <c r="B33" s="52">
        <v>0.1482655456364477</v>
      </c>
      <c r="C33" s="52">
        <v>0.70226329726235903</v>
      </c>
      <c r="D33" s="52">
        <v>1.134527572883737</v>
      </c>
      <c r="E33" s="52">
        <v>1.128408377003463</v>
      </c>
      <c r="F33" s="50"/>
      <c r="G33" s="56"/>
      <c r="H33" s="56"/>
      <c r="I33" s="56"/>
      <c r="J33" s="56"/>
      <c r="K33" s="46"/>
      <c r="L33" s="57"/>
      <c r="M33" s="58"/>
      <c r="N33" s="58"/>
      <c r="O33" s="58"/>
      <c r="P33" s="58"/>
    </row>
    <row r="34" spans="1:16" x14ac:dyDescent="0.25">
      <c r="A34" s="45"/>
      <c r="B34" s="52">
        <v>0.32058065260889651</v>
      </c>
      <c r="C34" s="52">
        <v>0.72975959633869181</v>
      </c>
      <c r="D34" s="52">
        <v>1.6967421847558832</v>
      </c>
      <c r="E34" s="52">
        <v>1.9996596137765577</v>
      </c>
      <c r="F34" s="55"/>
      <c r="G34" s="56"/>
      <c r="H34" s="56"/>
      <c r="I34" s="56"/>
      <c r="J34" s="56"/>
      <c r="M34" s="59"/>
      <c r="N34" s="59"/>
      <c r="O34" s="60"/>
      <c r="P34" s="60"/>
    </row>
    <row r="35" spans="1:16" x14ac:dyDescent="0.25">
      <c r="A35" s="46"/>
      <c r="B35" s="52">
        <v>0.24410304756041259</v>
      </c>
      <c r="C35" s="52">
        <v>0.72272262880256877</v>
      </c>
      <c r="D35" s="52">
        <v>1.8538812785388126</v>
      </c>
      <c r="E35" s="52">
        <v>1.8259812371671111</v>
      </c>
      <c r="F35" s="50"/>
      <c r="G35" s="56"/>
      <c r="H35" s="56"/>
      <c r="I35" s="56"/>
      <c r="J35" s="56"/>
      <c r="K35" s="46"/>
      <c r="L35" s="58"/>
      <c r="M35" s="59"/>
      <c r="N35" s="59"/>
      <c r="O35" s="60"/>
      <c r="P35" s="60"/>
    </row>
    <row r="36" spans="1:16" ht="15.75" thickBot="1" x14ac:dyDescent="0.3">
      <c r="A36" s="46"/>
      <c r="B36" s="61">
        <v>0.53252600101145608</v>
      </c>
      <c r="C36" s="61">
        <v>0.6497466691686995</v>
      </c>
      <c r="D36" s="61">
        <v>1.7287495609413417</v>
      </c>
      <c r="E36" s="61">
        <v>1.1949191336459195</v>
      </c>
      <c r="F36" s="50"/>
      <c r="G36" s="56"/>
      <c r="H36" s="56"/>
      <c r="I36" s="56"/>
      <c r="J36" s="56"/>
      <c r="K36" s="46"/>
      <c r="L36" s="58"/>
      <c r="M36" s="60"/>
      <c r="N36" s="60"/>
      <c r="O36" s="59"/>
      <c r="P36" s="59"/>
    </row>
    <row r="37" spans="1:16" x14ac:dyDescent="0.25">
      <c r="A37" s="52" t="s">
        <v>91</v>
      </c>
      <c r="B37" s="62">
        <f>AVERAGE(B11:B36)</f>
        <v>0.22644835708196689</v>
      </c>
      <c r="C37" s="62">
        <f>AVERAGE(C11:C36)</f>
        <v>0.3736551239014177</v>
      </c>
      <c r="D37" s="62">
        <f>AVERAGE(D11:D36)</f>
        <v>0.95919140352096077</v>
      </c>
      <c r="E37" s="62">
        <f>AVERAGE(E11:E36)</f>
        <v>1.1867355008630747</v>
      </c>
      <c r="F37" s="50"/>
      <c r="G37" s="56"/>
      <c r="H37" s="56"/>
      <c r="I37" s="56"/>
      <c r="J37" s="56"/>
      <c r="K37" s="63"/>
      <c r="L37" s="58"/>
      <c r="M37" s="60"/>
      <c r="N37" s="60"/>
      <c r="O37" s="59"/>
      <c r="P37" s="59"/>
    </row>
    <row r="38" spans="1:16" x14ac:dyDescent="0.25">
      <c r="A38" s="64" t="s">
        <v>92</v>
      </c>
      <c r="B38" s="65">
        <f>STDEV(B11:B36)</f>
        <v>0.15949380718494788</v>
      </c>
      <c r="C38" s="65">
        <f>STDEV(C11:C36)</f>
        <v>0.21759939138319639</v>
      </c>
      <c r="D38" s="65">
        <f>STDEV(D11:D36)</f>
        <v>0.62240650680660103</v>
      </c>
      <c r="E38" s="65">
        <f>STDEV(E11:E36)</f>
        <v>0.61124213736305133</v>
      </c>
      <c r="F38" s="50"/>
      <c r="G38" s="56"/>
      <c r="H38" s="56"/>
      <c r="I38" s="56"/>
      <c r="J38" s="56"/>
      <c r="K38" s="46"/>
      <c r="L38" s="66"/>
      <c r="M38" s="59"/>
      <c r="N38" s="59"/>
      <c r="O38" s="59"/>
      <c r="P38" s="60"/>
    </row>
    <row r="39" spans="1:16" x14ac:dyDescent="0.25">
      <c r="A39" s="52" t="s">
        <v>93</v>
      </c>
      <c r="B39" s="65">
        <f>B38/(SQRT(COUNT(B11:B36)))</f>
        <v>3.1279309043586709E-2</v>
      </c>
      <c r="C39" s="65">
        <f>C38/(SQRT(COUNT(C11:C36)))</f>
        <v>4.2674751646493543E-2</v>
      </c>
      <c r="D39" s="65">
        <f>D38/(SQRT(COUNT(D11:D36)))</f>
        <v>0.12206395859976843</v>
      </c>
      <c r="E39" s="65">
        <f>E38/(SQRT(COUNT(E11:E36)))</f>
        <v>0.11987444561324463</v>
      </c>
      <c r="F39" s="50"/>
      <c r="G39" s="49"/>
      <c r="H39" s="50"/>
      <c r="I39" s="49"/>
      <c r="J39" s="49"/>
      <c r="K39" s="46"/>
      <c r="L39" s="66"/>
      <c r="M39" s="58"/>
      <c r="N39" s="58"/>
      <c r="O39" s="58"/>
      <c r="P39" s="58"/>
    </row>
    <row r="40" spans="1:16" x14ac:dyDescent="0.25">
      <c r="F40" s="67"/>
      <c r="G40" s="49"/>
      <c r="H40" s="49"/>
      <c r="I40" s="49"/>
      <c r="J40" s="49"/>
      <c r="K40" s="46"/>
      <c r="L40" s="58"/>
      <c r="M40" s="68"/>
      <c r="N40" s="68"/>
      <c r="O40" s="68"/>
      <c r="P40" s="69"/>
    </row>
    <row r="41" spans="1:16" x14ac:dyDescent="0.25">
      <c r="A41" s="26"/>
      <c r="F41" s="67"/>
      <c r="G41" s="49"/>
      <c r="H41" s="49"/>
      <c r="I41" s="49"/>
      <c r="J41" s="49"/>
      <c r="K41" s="46"/>
      <c r="L41" s="58"/>
      <c r="M41" s="68"/>
      <c r="N41" s="68"/>
      <c r="O41" s="68"/>
      <c r="P41" s="68"/>
    </row>
    <row r="42" spans="1:16" x14ac:dyDescent="0.25">
      <c r="A42" s="26"/>
      <c r="F42" s="67"/>
      <c r="G42" s="49"/>
      <c r="H42" s="49"/>
      <c r="I42" s="49"/>
      <c r="J42" s="49"/>
      <c r="K42" s="46"/>
      <c r="L42" s="58"/>
      <c r="M42" s="68"/>
      <c r="N42" s="68"/>
      <c r="O42" s="68"/>
      <c r="P42" s="6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 6</vt:lpstr>
      <vt:lpstr>sensory acuity</vt:lpstr>
      <vt:lpstr>Figure 6- figure suppl.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2024-03-25T14:19:45Z</dcterms:created>
  <dcterms:modified xsi:type="dcterms:W3CDTF">2024-03-25T14:23:30Z</dcterms:modified>
</cp:coreProperties>
</file>