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Volumes/ablage/PKC Kinase paper/für rebuttal/01_07_2024 submission/VOR/Source data/"/>
    </mc:Choice>
  </mc:AlternateContent>
  <xr:revisionPtr revIDLastSave="0" documentId="13_ncr:1_{74244B54-BF1D-6643-A513-970BCC666B2F}" xr6:coauthVersionLast="47" xr6:coauthVersionMax="47" xr10:uidLastSave="{00000000-0000-0000-0000-000000000000}"/>
  <bookViews>
    <workbookView xWindow="4680" yWindow="5080" windowWidth="37300" windowHeight="18340" activeTab="6" xr2:uid="{00000000-000D-0000-FFFF-FFFF00000000}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M7" i="2" l="1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C20" i="6"/>
  <c r="C19" i="6"/>
  <c r="C18" i="6"/>
  <c r="C17" i="6"/>
  <c r="C16" i="6"/>
  <c r="C15" i="6"/>
  <c r="C14" i="6"/>
  <c r="C12" i="6"/>
  <c r="C11" i="6"/>
  <c r="C10" i="6"/>
  <c r="C9" i="6"/>
  <c r="C8" i="6"/>
  <c r="C7" i="6"/>
  <c r="C6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S22" i="6" l="1"/>
  <c r="S23" i="6" s="1"/>
  <c r="P22" i="6"/>
  <c r="P23" i="6" s="1"/>
  <c r="M22" i="6"/>
  <c r="M23" i="6" s="1"/>
  <c r="J22" i="6"/>
  <c r="J23" i="6" s="1"/>
  <c r="S23" i="2"/>
  <c r="S24" i="2" s="1"/>
  <c r="P23" i="2"/>
  <c r="P24" i="2" s="1"/>
  <c r="M23" i="2"/>
  <c r="M24" i="2" s="1"/>
  <c r="J23" i="2"/>
  <c r="J24" i="2" s="1"/>
  <c r="S30" i="4" l="1"/>
  <c r="M30" i="4"/>
  <c r="S29" i="4"/>
  <c r="M29" i="4"/>
  <c r="S28" i="4"/>
  <c r="M28" i="4"/>
  <c r="S27" i="4"/>
  <c r="M27" i="4"/>
  <c r="S26" i="4"/>
  <c r="M26" i="4"/>
  <c r="S25" i="4"/>
  <c r="M25" i="4"/>
  <c r="S24" i="4"/>
  <c r="M24" i="4"/>
  <c r="S23" i="4"/>
  <c r="M23" i="4"/>
  <c r="S15" i="4"/>
  <c r="M15" i="4"/>
  <c r="S14" i="4"/>
  <c r="M14" i="4"/>
  <c r="S13" i="4"/>
  <c r="M13" i="4"/>
  <c r="S12" i="4"/>
  <c r="M12" i="4"/>
  <c r="S11" i="4"/>
  <c r="M11" i="4"/>
  <c r="S10" i="4"/>
  <c r="M10" i="4"/>
  <c r="S9" i="4"/>
  <c r="M9" i="4"/>
  <c r="S8" i="4"/>
  <c r="M8" i="4"/>
  <c r="R36" i="3"/>
  <c r="L36" i="3"/>
  <c r="R35" i="3"/>
  <c r="L35" i="3"/>
  <c r="R34" i="3"/>
  <c r="L34" i="3"/>
  <c r="R33" i="3"/>
  <c r="L33" i="3"/>
  <c r="R32" i="3"/>
  <c r="L32" i="3"/>
  <c r="R31" i="3"/>
  <c r="L31" i="3"/>
  <c r="R30" i="3"/>
  <c r="L30" i="3"/>
  <c r="R29" i="3"/>
  <c r="L29" i="3"/>
  <c r="R28" i="3"/>
  <c r="L28" i="3"/>
  <c r="R27" i="3"/>
  <c r="L27" i="3"/>
  <c r="R26" i="3"/>
  <c r="L26" i="3"/>
  <c r="R18" i="3"/>
  <c r="R17" i="3"/>
  <c r="R16" i="3"/>
  <c r="R15" i="3"/>
  <c r="R14" i="3"/>
  <c r="R13" i="3"/>
  <c r="R12" i="3"/>
  <c r="R11" i="3"/>
  <c r="R10" i="3"/>
  <c r="R9" i="3"/>
  <c r="R8" i="3"/>
  <c r="R7" i="3"/>
  <c r="L18" i="3"/>
  <c r="L17" i="3"/>
  <c r="L16" i="3"/>
  <c r="L15" i="3"/>
  <c r="L14" i="3"/>
  <c r="L13" i="3"/>
  <c r="L12" i="3"/>
  <c r="L11" i="3"/>
  <c r="L10" i="3"/>
  <c r="L9" i="3"/>
  <c r="L8" i="3"/>
  <c r="L7" i="3"/>
  <c r="S17" i="5" l="1"/>
  <c r="S16" i="5"/>
  <c r="S15" i="5"/>
  <c r="S14" i="5"/>
  <c r="S10" i="5"/>
  <c r="S9" i="5"/>
  <c r="P23" i="5"/>
  <c r="P22" i="5"/>
  <c r="P21" i="5"/>
  <c r="P20" i="5"/>
  <c r="P19" i="5"/>
  <c r="P18" i="5"/>
  <c r="P17" i="5"/>
  <c r="P15" i="5"/>
  <c r="P14" i="5"/>
  <c r="P13" i="5"/>
  <c r="P12" i="5"/>
  <c r="P11" i="5"/>
  <c r="P10" i="5"/>
  <c r="P9" i="5"/>
  <c r="J23" i="5"/>
  <c r="J22" i="5"/>
  <c r="J21" i="5"/>
  <c r="J20" i="5"/>
  <c r="J19" i="5"/>
  <c r="J18" i="5"/>
  <c r="J17" i="5"/>
  <c r="J16" i="5"/>
  <c r="J15" i="5"/>
  <c r="J13" i="5"/>
  <c r="J12" i="5"/>
  <c r="J11" i="5"/>
  <c r="J10" i="5"/>
  <c r="J9" i="5"/>
  <c r="F22" i="6" l="1"/>
  <c r="F23" i="6" s="1"/>
  <c r="E22" i="6"/>
  <c r="E23" i="6" s="1"/>
  <c r="C22" i="6"/>
  <c r="C23" i="6" s="1"/>
  <c r="B22" i="6"/>
  <c r="B23" i="6" s="1"/>
  <c r="F26" i="5" l="1"/>
  <c r="F27" i="5" s="1"/>
  <c r="E26" i="5"/>
  <c r="E27" i="5" s="1"/>
  <c r="C26" i="5"/>
  <c r="C27" i="5" s="1"/>
  <c r="B26" i="5"/>
  <c r="B27" i="5" s="1"/>
  <c r="F17" i="4" l="1"/>
  <c r="E17" i="4"/>
  <c r="C17" i="4"/>
  <c r="B17" i="4"/>
  <c r="F16" i="4"/>
  <c r="E16" i="4"/>
  <c r="C16" i="4"/>
  <c r="B16" i="4"/>
  <c r="F20" i="3" l="1"/>
  <c r="F19" i="3"/>
  <c r="E20" i="3"/>
  <c r="E19" i="3"/>
  <c r="C20" i="3"/>
  <c r="C19" i="3"/>
  <c r="B19" i="3"/>
  <c r="B20" i="3"/>
  <c r="F23" i="2" l="1"/>
  <c r="F24" i="2" s="1"/>
  <c r="E23" i="2"/>
  <c r="E24" i="2" s="1"/>
  <c r="C23" i="2"/>
  <c r="C24" i="2" s="1"/>
  <c r="B23" i="2"/>
  <c r="B24" i="2" s="1"/>
  <c r="F107" i="1" l="1"/>
  <c r="E107" i="1"/>
  <c r="C107" i="1"/>
  <c r="B107" i="1"/>
  <c r="F106" i="1"/>
  <c r="E106" i="1"/>
  <c r="C106" i="1"/>
  <c r="B106" i="1"/>
</calcChain>
</file>

<file path=xl/sharedStrings.xml><?xml version="1.0" encoding="utf-8"?>
<sst xmlns="http://schemas.openxmlformats.org/spreadsheetml/2006/main" count="591" uniqueCount="175">
  <si>
    <t>wt</t>
  </si>
  <si>
    <t>wt L.b.</t>
  </si>
  <si>
    <t>SA</t>
  </si>
  <si>
    <t>SA L.b.</t>
  </si>
  <si>
    <t>MW</t>
  </si>
  <si>
    <t>SD</t>
  </si>
  <si>
    <t>Box plot statistics</t>
  </si>
  <si>
    <t>Upper whisker</t>
  </si>
  <si>
    <t>156.00</t>
  </si>
  <si>
    <t>86.00</t>
  </si>
  <si>
    <t>211.00</t>
  </si>
  <si>
    <t>172.00</t>
  </si>
  <si>
    <t>3rd quartile</t>
  </si>
  <si>
    <t>122.00</t>
  </si>
  <si>
    <t>54.50</t>
  </si>
  <si>
    <t>157.00</t>
  </si>
  <si>
    <t>126.00</t>
  </si>
  <si>
    <t>Median</t>
  </si>
  <si>
    <t>97.00</t>
  </si>
  <si>
    <t>42.50</t>
  </si>
  <si>
    <t>124.00</t>
  </si>
  <si>
    <t>99.00</t>
  </si>
  <si>
    <t>1st quartile</t>
  </si>
  <si>
    <t>71.00</t>
  </si>
  <si>
    <t>29.50</t>
  </si>
  <si>
    <t>80.00</t>
  </si>
  <si>
    <t>Lower whisker</t>
  </si>
  <si>
    <t>36.00</t>
  </si>
  <si>
    <t>9.00</t>
  </si>
  <si>
    <t>66.00</t>
  </si>
  <si>
    <t>58.00</t>
  </si>
  <si>
    <t>Nr. of data points</t>
  </si>
  <si>
    <t>85.00</t>
  </si>
  <si>
    <t>70.00</t>
  </si>
  <si>
    <t>100.00</t>
  </si>
  <si>
    <t>Su(H) gwt</t>
  </si>
  <si>
    <t>Su(H)S269A</t>
  </si>
  <si>
    <t>Lamellocyte index (attila-GFP positive cells) in lymph glands of larvae +/- infected with L. boulardi</t>
  </si>
  <si>
    <t>lobe size [px]</t>
  </si>
  <si>
    <r>
      <t xml:space="preserve">infected with </t>
    </r>
    <r>
      <rPr>
        <i/>
        <sz val="11"/>
        <color theme="1"/>
        <rFont val="Calibri"/>
        <family val="2"/>
        <scheme val="minor"/>
      </rPr>
      <t>L. boulardi</t>
    </r>
  </si>
  <si>
    <t>index</t>
  </si>
  <si>
    <t>Su(H)S269A infected</t>
  </si>
  <si>
    <t>GFP+ cells</t>
  </si>
  <si>
    <t xml:space="preserve">Su(H)S269A </t>
  </si>
  <si>
    <t>Su(H)gwt infected</t>
  </si>
  <si>
    <t>Su(H)gwt</t>
  </si>
  <si>
    <t>Su(H) gwt + L.b.</t>
  </si>
  <si>
    <t>Su(H)S269A + L.b.</t>
  </si>
  <si>
    <t xml:space="preserve">index </t>
  </si>
  <si>
    <t>Indices</t>
  </si>
  <si>
    <t>Hnt+ cells</t>
  </si>
  <si>
    <r>
      <rPr>
        <i/>
        <sz val="11"/>
        <color theme="1"/>
        <rFont val="Calibri"/>
        <family val="2"/>
        <scheme val="minor"/>
      </rPr>
      <t>gSu(H)</t>
    </r>
    <r>
      <rPr>
        <i/>
        <vertAlign val="superscript"/>
        <sz val="11"/>
        <color theme="1"/>
        <rFont val="Calibri"/>
        <family val="2"/>
        <scheme val="minor"/>
      </rPr>
      <t>wt</t>
    </r>
    <r>
      <rPr>
        <i/>
        <sz val="11"/>
        <color theme="1"/>
        <rFont val="Calibri"/>
        <family val="2"/>
        <scheme val="minor"/>
      </rPr>
      <t>; PPO3-Gal4, UAS-GFP</t>
    </r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</si>
  <si>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</si>
  <si>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</si>
  <si>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</si>
  <si>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</si>
  <si>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</si>
  <si>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</si>
  <si>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</si>
  <si>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</si>
  <si>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</si>
  <si>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</si>
  <si>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</si>
  <si>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</si>
  <si>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Genotype:</t>
  </si>
  <si>
    <t>Slide</t>
  </si>
  <si>
    <t>not infested</t>
  </si>
  <si>
    <t>lamellocytes</t>
  </si>
  <si>
    <t>DAPI pos cells</t>
  </si>
  <si>
    <t>% lamellocytes</t>
  </si>
  <si>
    <r>
      <t xml:space="preserve">infested with </t>
    </r>
    <r>
      <rPr>
        <i/>
        <sz val="11"/>
        <color theme="1"/>
        <rFont val="Calibri"/>
        <family val="2"/>
        <scheme val="minor"/>
      </rPr>
      <t xml:space="preserve"> L.boulardi</t>
    </r>
  </si>
  <si>
    <r>
      <t>gSu(H)</t>
    </r>
    <r>
      <rPr>
        <i/>
        <vertAlign val="superscript"/>
        <sz val="11"/>
        <color theme="1"/>
        <rFont val="Calibri"/>
        <family val="2"/>
        <scheme val="minor"/>
      </rPr>
      <t>S269A</t>
    </r>
    <r>
      <rPr>
        <i/>
        <sz val="11"/>
        <color theme="1"/>
        <rFont val="Calibri"/>
        <family val="2"/>
        <scheme val="minor"/>
      </rPr>
      <t>; PPO3-Gal4, UAS-GFP</t>
    </r>
  </si>
  <si>
    <t>attila-GFP positive cells in hemolymph in % of DAPI positive cells = lamellocytes relative to all cells; each slide represents hemolymphe of then pooled larvae</t>
  </si>
  <si>
    <r>
      <t>gSu(H)</t>
    </r>
    <r>
      <rPr>
        <i/>
        <vertAlign val="superscript"/>
        <sz val="11"/>
        <color theme="1"/>
        <rFont val="Calibri"/>
        <family val="2"/>
        <scheme val="minor"/>
      </rPr>
      <t xml:space="preserve">wt </t>
    </r>
    <r>
      <rPr>
        <i/>
        <sz val="11"/>
        <color theme="1"/>
        <rFont val="Calibri"/>
        <family val="2"/>
        <scheme val="minor"/>
      </rPr>
      <t xml:space="preserve"> atilla-GFP</t>
    </r>
  </si>
  <si>
    <r>
      <t>gSu(H)</t>
    </r>
    <r>
      <rPr>
        <i/>
        <vertAlign val="superscript"/>
        <sz val="11"/>
        <color theme="1"/>
        <rFont val="Calibri"/>
        <family val="2"/>
        <scheme val="minor"/>
      </rPr>
      <t>S269A</t>
    </r>
    <r>
      <rPr>
        <i/>
        <sz val="11"/>
        <color theme="1"/>
        <rFont val="Calibri"/>
        <family val="2"/>
        <scheme val="minor"/>
      </rPr>
      <t xml:space="preserve"> atilla-GFP</t>
    </r>
  </si>
  <si>
    <t>infested L.b.</t>
  </si>
  <si>
    <r>
      <t>Crystal cell numbers in larvae +/- infested with</t>
    </r>
    <r>
      <rPr>
        <b/>
        <i/>
        <sz val="11"/>
        <color theme="1"/>
        <rFont val="Calibri"/>
        <family val="2"/>
        <scheme val="minor"/>
      </rPr>
      <t xml:space="preserve"> L. boulardi</t>
    </r>
  </si>
  <si>
    <t>Crystal cell index in lymph glands of larvae +/- infested with L. boulardi</t>
  </si>
  <si>
    <t>Su(H)gwt infested</t>
  </si>
  <si>
    <t>Su(H)S269A infested</t>
  </si>
  <si>
    <t>atilla-GFP+ cells</t>
  </si>
  <si>
    <t>alt!!</t>
  </si>
  <si>
    <t>Su(H) gwt    + L.b.</t>
  </si>
  <si>
    <r>
      <t>Su(H)</t>
    </r>
    <r>
      <rPr>
        <i/>
        <vertAlign val="superscript"/>
        <sz val="11"/>
        <color theme="1"/>
        <rFont val="Calibri"/>
        <family val="2"/>
        <scheme val="minor"/>
      </rPr>
      <t>S269A</t>
    </r>
    <r>
      <rPr>
        <i/>
        <sz val="11"/>
        <color theme="1"/>
        <rFont val="Calibri"/>
        <family val="2"/>
        <scheme val="minor"/>
      </rPr>
      <t>; PPO3-Gal4, UAS-GFP</t>
    </r>
  </si>
  <si>
    <r>
      <rPr>
        <sz val="11"/>
        <color theme="1"/>
        <rFont val="Calibri"/>
        <family val="2"/>
        <scheme val="minor"/>
      </rPr>
      <t xml:space="preserve">genotype: </t>
    </r>
    <r>
      <rPr>
        <i/>
        <sz val="11"/>
        <color theme="1"/>
        <rFont val="Calibri"/>
        <family val="2"/>
        <scheme val="minor"/>
      </rPr>
      <t>Su(H)</t>
    </r>
    <r>
      <rPr>
        <i/>
        <vertAlign val="superscript"/>
        <sz val="11"/>
        <color theme="1"/>
        <rFont val="Calibri"/>
        <family val="2"/>
        <scheme val="minor"/>
      </rPr>
      <t>wt</t>
    </r>
    <r>
      <rPr>
        <i/>
        <sz val="11"/>
        <color theme="1"/>
        <rFont val="Calibri"/>
        <family val="2"/>
        <scheme val="minor"/>
      </rPr>
      <t xml:space="preserve">; PPO3-Gal4, UAS-GFP  </t>
    </r>
    <r>
      <rPr>
        <sz val="11"/>
        <color theme="1"/>
        <rFont val="Calibri"/>
        <family val="2"/>
        <scheme val="minor"/>
      </rPr>
      <t xml:space="preserve"> or</t>
    </r>
  </si>
  <si>
    <t>index:  (GFP positive cells / lobe size pixels (512)) * 40000</t>
  </si>
  <si>
    <t>index:  (attila-GFP positive cells / lobe size pixels * 40000)</t>
  </si>
  <si>
    <t>index:  (Hnt positive cells / lobe size pixels * 40000)</t>
  </si>
  <si>
    <t>Su(H) gwt   + L.b.</t>
  </si>
  <si>
    <t>Su(H) gwt vs. Su(H) gwt inf</t>
  </si>
  <si>
    <t>Yes</t>
  </si>
  <si>
    <t>****</t>
  </si>
  <si>
    <t>&lt;0,000001</t>
  </si>
  <si>
    <t>Su(H) gwt vs. Su(H)S269A</t>
  </si>
  <si>
    <t>Su(H) gwt vs. Su(H)S269A inf</t>
  </si>
  <si>
    <t>No</t>
  </si>
  <si>
    <t>ns</t>
  </si>
  <si>
    <t>Su(H) gwt inf vs. Su(H)S269A</t>
  </si>
  <si>
    <t>Su(H) gwt inf vs. Su(H)S269A inf</t>
  </si>
  <si>
    <t>Su(H)S269A vs. Su(H)S269A inf</t>
  </si>
  <si>
    <t>**</t>
  </si>
  <si>
    <t>Significant?</t>
  </si>
  <si>
    <t>Summary</t>
  </si>
  <si>
    <t>Adjusted P Value</t>
  </si>
  <si>
    <t>Dunn's multiple comparisons test</t>
  </si>
  <si>
    <t>Su(H)gwt vs. Su(H)gwt inf</t>
  </si>
  <si>
    <t>*</t>
  </si>
  <si>
    <t>Su(H)gwt vs. Su(H)S269A</t>
  </si>
  <si>
    <t>Su(H)gwt vs. Su(H)S269A inf</t>
  </si>
  <si>
    <t>Su(H)gwt inf vs. Su(H)S269A</t>
  </si>
  <si>
    <t>Su(H)gwt inf vs. Su(H)S269A inf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</si>
  <si>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</si>
  <si>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</si>
  <si>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</si>
  <si>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</si>
  <si>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</si>
  <si>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</si>
  <si>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</si>
  <si>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Su(H)S269A inf</t>
  </si>
  <si>
    <t>Su(H)gwt inf</t>
  </si>
  <si>
    <t>t=9,104, df=20</t>
  </si>
  <si>
    <t>t=0,2210, df=14</t>
  </si>
  <si>
    <t>t=8,128, df=14</t>
  </si>
  <si>
    <t>t=0,4843, df=28</t>
  </si>
  <si>
    <t>t=4,940, df=28</t>
  </si>
  <si>
    <t>t=0,08808, df=28</t>
  </si>
  <si>
    <t>t=9,712, df=28</t>
  </si>
  <si>
    <t>Mean rank diff</t>
  </si>
  <si>
    <t>vs</t>
  </si>
  <si>
    <t>t=1,447, df=21</t>
  </si>
  <si>
    <t>PPO3::GFP positive cells in hemolymph in % of DAPI positive cells = lamellocytes relative to all cells; each slide represents hemolymphe of ten pooled larvae</t>
  </si>
  <si>
    <r>
      <rPr>
        <b/>
        <sz val="11"/>
        <color theme="1"/>
        <rFont val="Calibri"/>
        <family val="2"/>
        <scheme val="minor"/>
      </rPr>
      <t>qRT-PCR from hemolymph; 0-6h and 24-30h after infection with</t>
    </r>
    <r>
      <rPr>
        <b/>
        <i/>
        <sz val="11"/>
        <color theme="1"/>
        <rFont val="Calibri"/>
        <family val="2"/>
        <scheme val="minor"/>
      </rPr>
      <t xml:space="preserve"> L. boulardi</t>
    </r>
  </si>
  <si>
    <t>Gene</t>
  </si>
  <si>
    <t>Treatment Group</t>
  </si>
  <si>
    <t>Expression Ratio</t>
  </si>
  <si>
    <t>Std. Error</t>
  </si>
  <si>
    <t>95% C.I.</t>
  </si>
  <si>
    <t>P Value</t>
  </si>
  <si>
    <t>Result</t>
  </si>
  <si>
    <t>GFP_1</t>
  </si>
  <si>
    <t>No difference</t>
  </si>
  <si>
    <t>WT_infLb_24h</t>
  </si>
  <si>
    <t>0,282 - 0,372</t>
  </si>
  <si>
    <t>0,257 - 0,409</t>
  </si>
  <si>
    <t>Down</t>
  </si>
  <si>
    <t>SA_infLb_24h</t>
  </si>
  <si>
    <t>0,498 - 0,684</t>
  </si>
  <si>
    <t>0,441 - 0,726</t>
  </si>
  <si>
    <r>
      <rPr>
        <b/>
        <sz val="11"/>
        <color theme="1"/>
        <rFont val="Calibri"/>
        <family val="2"/>
        <scheme val="minor"/>
      </rPr>
      <t xml:space="preserve">reference </t>
    </r>
    <r>
      <rPr>
        <b/>
        <i/>
        <sz val="11"/>
        <color theme="1"/>
        <rFont val="Calibri"/>
        <family val="2"/>
        <scheme val="minor"/>
      </rPr>
      <t>cyp33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tbp</t>
    </r>
  </si>
  <si>
    <t>24-30h after infection</t>
  </si>
  <si>
    <t>WT_L.b._0-6h</t>
  </si>
  <si>
    <t>0,421 - 0,724</t>
  </si>
  <si>
    <t>SA_L.b._0-6h</t>
  </si>
  <si>
    <t>0,525 - 0,879</t>
  </si>
  <si>
    <t>0-6h after infection</t>
  </si>
  <si>
    <t>WT_Lb_0-6h</t>
  </si>
  <si>
    <t>SA_Lb_0-6h</t>
  </si>
  <si>
    <t>Max</t>
  </si>
  <si>
    <t>Q3</t>
  </si>
  <si>
    <t>med</t>
  </si>
  <si>
    <t>Q1</t>
  </si>
  <si>
    <t>Min</t>
  </si>
  <si>
    <t>WT_Lb_24h</t>
  </si>
  <si>
    <t>SA_Lb_24h</t>
  </si>
  <si>
    <t>atilla_4</t>
  </si>
  <si>
    <t>0,700 - 3,354</t>
  </si>
  <si>
    <t>0,441 - 7,051</t>
  </si>
  <si>
    <t>0,083 - 0,307</t>
  </si>
  <si>
    <t>0,056 - 0,385</t>
  </si>
  <si>
    <t>Up</t>
  </si>
  <si>
    <t>10,832 - 650,555</t>
  </si>
  <si>
    <t>6,196 - 993,538</t>
  </si>
  <si>
    <t>0,673 - 38,069</t>
  </si>
  <si>
    <t>0,126 - 108,026</t>
  </si>
  <si>
    <t>Lamellocyte index (PPO3::GFP positive cells) in lymph glands of larvae +/- infected with L. boulardi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</si>
</sst>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7]General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 (Textkörper)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165" fontId="19" fillId="0" borderId="0"/>
  </cellStyleXfs>
  <cellXfs count="124">
    <xf numFmtId="0" fontId="0" fillId="0" borderId="0" xfId="0"/>
    <xf numFmtId="2" fontId="2" fillId="0" borderId="0" xfId="0" applyNumberFormat="1" applyFont="1"/>
    <xf numFmtId="0" fontId="0" fillId="0" borderId="2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0" fontId="4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1" fontId="7" fillId="0" borderId="0" xfId="0" applyNumberFormat="1" applyFont="1"/>
    <xf numFmtId="2" fontId="7" fillId="0" borderId="0" xfId="0" applyNumberFormat="1" applyFont="1"/>
    <xf numFmtId="1" fontId="7" fillId="0" borderId="2" xfId="0" applyNumberFormat="1" applyFont="1" applyBorder="1"/>
    <xf numFmtId="2" fontId="7" fillId="0" borderId="2" xfId="0" applyNumberFormat="1" applyFont="1" applyBorder="1"/>
    <xf numFmtId="2" fontId="8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2" fontId="2" fillId="0" borderId="2" xfId="0" applyNumberFormat="1" applyFont="1" applyBorder="1"/>
    <xf numFmtId="2" fontId="0" fillId="0" borderId="0" xfId="0" applyNumberFormat="1"/>
    <xf numFmtId="2" fontId="0" fillId="0" borderId="2" xfId="0" applyNumberFormat="1" applyBorder="1"/>
    <xf numFmtId="0" fontId="9" fillId="0" borderId="0" xfId="0" applyFont="1"/>
    <xf numFmtId="0" fontId="0" fillId="0" borderId="11" xfId="0" applyBorder="1"/>
    <xf numFmtId="0" fontId="0" fillId="0" borderId="12" xfId="0" applyBorder="1"/>
    <xf numFmtId="2" fontId="3" fillId="0" borderId="0" xfId="0" applyNumberFormat="1" applyFont="1"/>
    <xf numFmtId="0" fontId="11" fillId="0" borderId="13" xfId="0" applyFont="1" applyBorder="1"/>
    <xf numFmtId="0" fontId="11" fillId="0" borderId="14" xfId="0" applyFont="1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4" xfId="0" applyFont="1" applyBorder="1"/>
    <xf numFmtId="0" fontId="4" fillId="0" borderId="5" xfId="0" applyFont="1" applyBorder="1"/>
    <xf numFmtId="0" fontId="0" fillId="0" borderId="7" xfId="0" applyBorder="1"/>
    <xf numFmtId="0" fontId="4" fillId="0" borderId="6" xfId="0" applyFont="1" applyBorder="1"/>
    <xf numFmtId="0" fontId="0" fillId="0" borderId="22" xfId="0" applyBorder="1"/>
    <xf numFmtId="0" fontId="0" fillId="0" borderId="16" xfId="0" applyBorder="1"/>
    <xf numFmtId="0" fontId="1" fillId="0" borderId="6" xfId="0" applyFont="1" applyBorder="1"/>
    <xf numFmtId="0" fontId="1" fillId="0" borderId="3" xfId="0" applyFont="1" applyBorder="1"/>
    <xf numFmtId="0" fontId="0" fillId="2" borderId="0" xfId="0" applyFill="1"/>
    <xf numFmtId="0" fontId="1" fillId="0" borderId="4" xfId="0" applyFont="1" applyBorder="1"/>
    <xf numFmtId="0" fontId="0" fillId="0" borderId="17" xfId="0" applyBorder="1"/>
    <xf numFmtId="0" fontId="0" fillId="0" borderId="21" xfId="0" applyBorder="1"/>
    <xf numFmtId="0" fontId="5" fillId="2" borderId="2" xfId="0" applyFont="1" applyFill="1" applyBorder="1" applyAlignment="1">
      <alignment horizontal="center" wrapText="1"/>
    </xf>
    <xf numFmtId="0" fontId="3" fillId="2" borderId="0" xfId="0" applyFont="1" applyFill="1"/>
    <xf numFmtId="2" fontId="3" fillId="2" borderId="0" xfId="0" applyNumberFormat="1" applyFont="1" applyFill="1"/>
    <xf numFmtId="0" fontId="1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/>
    </xf>
    <xf numFmtId="2" fontId="0" fillId="0" borderId="11" xfId="0" applyNumberFormat="1" applyBorder="1"/>
    <xf numFmtId="2" fontId="7" fillId="0" borderId="12" xfId="0" applyNumberFormat="1" applyFont="1" applyBorder="1"/>
    <xf numFmtId="2" fontId="0" fillId="0" borderId="19" xfId="0" applyNumberFormat="1" applyBorder="1"/>
    <xf numFmtId="0" fontId="4" fillId="2" borderId="11" xfId="0" applyFont="1" applyFill="1" applyBorder="1"/>
    <xf numFmtId="0" fontId="0" fillId="2" borderId="12" xfId="0" applyFill="1" applyBorder="1"/>
    <xf numFmtId="0" fontId="3" fillId="0" borderId="0" xfId="0" applyFon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0" fontId="0" fillId="0" borderId="7" xfId="0" applyNumberFormat="1" applyBorder="1"/>
    <xf numFmtId="0" fontId="0" fillId="3" borderId="0" xfId="0" applyFill="1"/>
    <xf numFmtId="10" fontId="0" fillId="0" borderId="0" xfId="0" applyNumberFormat="1"/>
    <xf numFmtId="0" fontId="0" fillId="0" borderId="8" xfId="0" applyBorder="1"/>
    <xf numFmtId="0" fontId="9" fillId="0" borderId="9" xfId="0" applyFont="1" applyBorder="1"/>
    <xf numFmtId="0" fontId="0" fillId="0" borderId="9" xfId="0" applyBorder="1"/>
    <xf numFmtId="0" fontId="0" fillId="0" borderId="10" xfId="0" applyBorder="1"/>
    <xf numFmtId="10" fontId="0" fillId="0" borderId="22" xfId="0" applyNumberFormat="1" applyBorder="1"/>
    <xf numFmtId="0" fontId="0" fillId="0" borderId="23" xfId="0" applyBorder="1"/>
    <xf numFmtId="0" fontId="0" fillId="4" borderId="0" xfId="0" applyFill="1"/>
    <xf numFmtId="0" fontId="11" fillId="4" borderId="13" xfId="0" applyFont="1" applyFill="1" applyBorder="1"/>
    <xf numFmtId="0" fontId="11" fillId="4" borderId="14" xfId="0" applyFont="1" applyFill="1" applyBorder="1"/>
    <xf numFmtId="0" fontId="0" fillId="4" borderId="15" xfId="0" applyFill="1" applyBorder="1"/>
    <xf numFmtId="0" fontId="11" fillId="0" borderId="0" xfId="0" applyFont="1"/>
    <xf numFmtId="0" fontId="0" fillId="5" borderId="0" xfId="0" applyFill="1"/>
    <xf numFmtId="2" fontId="0" fillId="0" borderId="12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2" fontId="7" fillId="0" borderId="20" xfId="0" applyNumberFormat="1" applyFont="1" applyBorder="1"/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wrapText="1"/>
    </xf>
    <xf numFmtId="0" fontId="0" fillId="2" borderId="24" xfId="0" applyFill="1" applyBorder="1"/>
    <xf numFmtId="0" fontId="5" fillId="0" borderId="1" xfId="0" applyFont="1" applyBorder="1" applyAlignment="1">
      <alignment horizontal="center" wrapText="1"/>
    </xf>
    <xf numFmtId="0" fontId="0" fillId="6" borderId="0" xfId="0" applyFill="1"/>
    <xf numFmtId="0" fontId="4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1" fillId="0" borderId="0" xfId="0" applyFont="1" applyAlignment="1">
      <alignment horizontal="right" vertical="center" wrapText="1"/>
    </xf>
    <xf numFmtId="2" fontId="0" fillId="0" borderId="20" xfId="0" applyNumberFormat="1" applyBorder="1"/>
    <xf numFmtId="0" fontId="16" fillId="0" borderId="0" xfId="0" applyFont="1"/>
    <xf numFmtId="0" fontId="2" fillId="0" borderId="0" xfId="0" applyFont="1"/>
    <xf numFmtId="0" fontId="17" fillId="0" borderId="0" xfId="0" applyFont="1"/>
    <xf numFmtId="0" fontId="1" fillId="4" borderId="0" xfId="0" applyFon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horizontal="right"/>
    </xf>
    <xf numFmtId="0" fontId="1" fillId="7" borderId="0" xfId="0" applyFont="1" applyFill="1"/>
    <xf numFmtId="0" fontId="1" fillId="5" borderId="0" xfId="0" applyFont="1" applyFill="1"/>
    <xf numFmtId="0" fontId="15" fillId="0" borderId="0" xfId="0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1" fillId="0" borderId="16" xfId="0" applyFont="1" applyBorder="1"/>
    <xf numFmtId="0" fontId="1" fillId="0" borderId="11" xfId="0" applyFont="1" applyBorder="1"/>
    <xf numFmtId="0" fontId="1" fillId="0" borderId="19" xfId="0" applyFont="1" applyBorder="1"/>
  </cellXfs>
  <cellStyles count="3">
    <cellStyle name="Excel Built-in Normal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workbookViewId="0">
      <selection activeCell="G3" sqref="G3"/>
    </sheetView>
  </sheetViews>
  <sheetFormatPr baseColWidth="10" defaultRowHeight="15" x14ac:dyDescent="0.2"/>
  <cols>
    <col min="9" max="9" width="30.83203125" customWidth="1"/>
    <col min="10" max="10" width="14.83203125" customWidth="1"/>
    <col min="11" max="11" width="11.83203125" customWidth="1"/>
    <col min="13" max="13" width="16.1640625" customWidth="1"/>
  </cols>
  <sheetData>
    <row r="1" spans="1:13" x14ac:dyDescent="0.2">
      <c r="A1" s="3" t="s">
        <v>76</v>
      </c>
      <c r="B1" s="3"/>
      <c r="C1" s="3"/>
      <c r="D1" s="3"/>
    </row>
    <row r="3" spans="1:13" x14ac:dyDescent="0.2">
      <c r="B3" s="6"/>
      <c r="C3" s="76" t="s">
        <v>75</v>
      </c>
      <c r="F3" s="76" t="s">
        <v>75</v>
      </c>
    </row>
    <row r="4" spans="1:13" x14ac:dyDescent="0.2">
      <c r="B4" s="7" t="s">
        <v>35</v>
      </c>
      <c r="C4" s="7" t="s">
        <v>35</v>
      </c>
      <c r="D4" s="7"/>
      <c r="E4" s="7" t="s">
        <v>36</v>
      </c>
      <c r="F4" s="8" t="s">
        <v>36</v>
      </c>
      <c r="I4" s="105" t="s">
        <v>104</v>
      </c>
      <c r="J4" s="105" t="s">
        <v>127</v>
      </c>
      <c r="K4" s="105" t="s">
        <v>101</v>
      </c>
      <c r="L4" s="105" t="s">
        <v>102</v>
      </c>
      <c r="M4" s="105" t="s">
        <v>103</v>
      </c>
    </row>
    <row r="5" spans="1:13" x14ac:dyDescent="0.2">
      <c r="B5">
        <v>43</v>
      </c>
      <c r="C5">
        <v>39</v>
      </c>
      <c r="E5" s="18">
        <v>209</v>
      </c>
      <c r="F5" s="18">
        <v>104</v>
      </c>
      <c r="I5" s="115" t="s">
        <v>89</v>
      </c>
      <c r="J5" s="115">
        <v>127.4</v>
      </c>
      <c r="K5" s="116" t="s">
        <v>90</v>
      </c>
      <c r="L5" s="116" t="s">
        <v>91</v>
      </c>
      <c r="M5" s="115" t="s">
        <v>92</v>
      </c>
    </row>
    <row r="6" spans="1:13" x14ac:dyDescent="0.2">
      <c r="B6">
        <v>109</v>
      </c>
      <c r="C6">
        <v>70</v>
      </c>
      <c r="E6" s="18">
        <v>91</v>
      </c>
      <c r="F6" s="18">
        <v>100</v>
      </c>
      <c r="I6" s="115" t="s">
        <v>93</v>
      </c>
      <c r="J6" s="115">
        <v>-68.819999999999993</v>
      </c>
      <c r="K6" s="116" t="s">
        <v>90</v>
      </c>
      <c r="L6" s="116" t="s">
        <v>91</v>
      </c>
      <c r="M6" s="115">
        <v>6.3999999999999997E-5</v>
      </c>
    </row>
    <row r="7" spans="1:13" x14ac:dyDescent="0.2">
      <c r="B7">
        <v>133</v>
      </c>
      <c r="C7">
        <v>47</v>
      </c>
      <c r="E7" s="18">
        <v>154</v>
      </c>
      <c r="F7" s="18">
        <v>101</v>
      </c>
      <c r="I7" s="115" t="s">
        <v>94</v>
      </c>
      <c r="J7" s="115">
        <v>-20.51</v>
      </c>
      <c r="K7" s="116" t="s">
        <v>95</v>
      </c>
      <c r="L7" s="116" t="s">
        <v>96</v>
      </c>
      <c r="M7" s="115">
        <v>0.907134</v>
      </c>
    </row>
    <row r="8" spans="1:13" x14ac:dyDescent="0.2">
      <c r="B8">
        <v>98</v>
      </c>
      <c r="C8">
        <v>48</v>
      </c>
      <c r="E8" s="18">
        <v>118</v>
      </c>
      <c r="F8" s="18">
        <v>145</v>
      </c>
      <c r="I8" s="115" t="s">
        <v>97</v>
      </c>
      <c r="J8" s="115">
        <v>-196.2</v>
      </c>
      <c r="K8" s="116" t="s">
        <v>90</v>
      </c>
      <c r="L8" s="116" t="s">
        <v>91</v>
      </c>
      <c r="M8" s="115" t="s">
        <v>92</v>
      </c>
    </row>
    <row r="9" spans="1:13" x14ac:dyDescent="0.2">
      <c r="B9">
        <v>115</v>
      </c>
      <c r="C9">
        <v>57</v>
      </c>
      <c r="E9" s="18">
        <v>66</v>
      </c>
      <c r="F9" s="18">
        <v>141</v>
      </c>
      <c r="I9" s="115" t="s">
        <v>98</v>
      </c>
      <c r="J9" s="115">
        <v>-147.9</v>
      </c>
      <c r="K9" s="116" t="s">
        <v>90</v>
      </c>
      <c r="L9" s="116" t="s">
        <v>91</v>
      </c>
      <c r="M9" s="115" t="s">
        <v>92</v>
      </c>
    </row>
    <row r="10" spans="1:13" x14ac:dyDescent="0.2">
      <c r="B10">
        <v>92</v>
      </c>
      <c r="C10">
        <v>58</v>
      </c>
      <c r="E10" s="18">
        <v>79</v>
      </c>
      <c r="F10" s="18">
        <v>150</v>
      </c>
      <c r="I10" s="115" t="s">
        <v>99</v>
      </c>
      <c r="J10" s="115">
        <v>48.31</v>
      </c>
      <c r="K10" s="116" t="s">
        <v>90</v>
      </c>
      <c r="L10" s="116" t="s">
        <v>100</v>
      </c>
      <c r="M10" s="115">
        <v>8.2159999999999993E-3</v>
      </c>
    </row>
    <row r="11" spans="1:13" x14ac:dyDescent="0.2">
      <c r="B11">
        <v>49</v>
      </c>
      <c r="C11">
        <v>41</v>
      </c>
      <c r="E11" s="18">
        <v>118</v>
      </c>
      <c r="F11" s="18">
        <v>147</v>
      </c>
    </row>
    <row r="12" spans="1:13" x14ac:dyDescent="0.2">
      <c r="B12">
        <v>67</v>
      </c>
      <c r="C12">
        <v>37</v>
      </c>
      <c r="E12" s="18">
        <v>178</v>
      </c>
      <c r="F12" s="18">
        <v>134</v>
      </c>
    </row>
    <row r="13" spans="1:13" x14ac:dyDescent="0.2">
      <c r="B13">
        <v>142</v>
      </c>
      <c r="C13">
        <v>18</v>
      </c>
      <c r="E13" s="18">
        <v>91</v>
      </c>
      <c r="F13" s="18">
        <v>150</v>
      </c>
    </row>
    <row r="14" spans="1:13" x14ac:dyDescent="0.2">
      <c r="B14">
        <v>44</v>
      </c>
      <c r="C14">
        <v>15</v>
      </c>
      <c r="E14" s="18">
        <v>159</v>
      </c>
      <c r="F14" s="18">
        <v>144</v>
      </c>
    </row>
    <row r="15" spans="1:13" x14ac:dyDescent="0.2">
      <c r="B15">
        <v>136</v>
      </c>
      <c r="C15">
        <v>32</v>
      </c>
      <c r="E15" s="18">
        <v>167</v>
      </c>
      <c r="F15" s="18">
        <v>152</v>
      </c>
    </row>
    <row r="16" spans="1:13" x14ac:dyDescent="0.2">
      <c r="B16">
        <v>93</v>
      </c>
      <c r="C16">
        <v>54</v>
      </c>
      <c r="E16" s="18">
        <v>93</v>
      </c>
      <c r="F16" s="18">
        <v>130</v>
      </c>
    </row>
    <row r="17" spans="2:6" x14ac:dyDescent="0.2">
      <c r="B17">
        <v>130</v>
      </c>
      <c r="C17">
        <v>77</v>
      </c>
      <c r="E17" s="18">
        <v>200</v>
      </c>
      <c r="F17" s="18">
        <v>137</v>
      </c>
    </row>
    <row r="18" spans="2:6" x14ac:dyDescent="0.2">
      <c r="B18">
        <v>97</v>
      </c>
      <c r="C18">
        <v>44</v>
      </c>
      <c r="E18" s="18">
        <v>129</v>
      </c>
      <c r="F18" s="18">
        <v>147</v>
      </c>
    </row>
    <row r="19" spans="2:6" x14ac:dyDescent="0.2">
      <c r="B19">
        <v>62</v>
      </c>
      <c r="C19">
        <v>39</v>
      </c>
      <c r="E19" s="18">
        <v>145</v>
      </c>
      <c r="F19" s="18">
        <v>105</v>
      </c>
    </row>
    <row r="20" spans="2:6" x14ac:dyDescent="0.2">
      <c r="B20">
        <v>48</v>
      </c>
      <c r="C20">
        <v>46</v>
      </c>
      <c r="E20" s="18">
        <v>76</v>
      </c>
      <c r="F20" s="18">
        <v>145</v>
      </c>
    </row>
    <row r="21" spans="2:6" x14ac:dyDescent="0.2">
      <c r="B21">
        <v>97</v>
      </c>
      <c r="C21">
        <v>72</v>
      </c>
      <c r="E21" s="18">
        <v>211</v>
      </c>
      <c r="F21" s="18">
        <v>165</v>
      </c>
    </row>
    <row r="22" spans="2:6" x14ac:dyDescent="0.2">
      <c r="B22">
        <v>40</v>
      </c>
      <c r="C22">
        <v>58</v>
      </c>
      <c r="E22" s="18">
        <v>157</v>
      </c>
      <c r="F22" s="18">
        <v>124</v>
      </c>
    </row>
    <row r="23" spans="2:6" x14ac:dyDescent="0.2">
      <c r="B23">
        <v>52</v>
      </c>
      <c r="C23">
        <v>52</v>
      </c>
      <c r="E23" s="18">
        <v>107</v>
      </c>
      <c r="F23" s="18">
        <v>77</v>
      </c>
    </row>
    <row r="24" spans="2:6" x14ac:dyDescent="0.2">
      <c r="B24" s="18">
        <v>66</v>
      </c>
      <c r="C24" s="18">
        <v>60</v>
      </c>
      <c r="E24" s="18">
        <v>94</v>
      </c>
      <c r="F24" s="18">
        <v>171</v>
      </c>
    </row>
    <row r="25" spans="2:6" x14ac:dyDescent="0.2">
      <c r="B25" s="18">
        <v>99</v>
      </c>
      <c r="C25" s="18">
        <v>46</v>
      </c>
      <c r="D25" s="19"/>
      <c r="E25" s="18">
        <v>137</v>
      </c>
      <c r="F25" s="18">
        <v>124</v>
      </c>
    </row>
    <row r="26" spans="2:6" x14ac:dyDescent="0.2">
      <c r="B26" s="18">
        <v>108</v>
      </c>
      <c r="C26" s="18">
        <v>55</v>
      </c>
      <c r="D26" s="19"/>
      <c r="E26" s="18">
        <v>83</v>
      </c>
      <c r="F26" s="18">
        <v>85</v>
      </c>
    </row>
    <row r="27" spans="2:6" x14ac:dyDescent="0.2">
      <c r="B27" s="18">
        <v>42</v>
      </c>
      <c r="C27" s="18">
        <v>48</v>
      </c>
      <c r="D27" s="19"/>
      <c r="E27" s="18">
        <v>108</v>
      </c>
      <c r="F27" s="18">
        <v>75</v>
      </c>
    </row>
    <row r="28" spans="2:6" x14ac:dyDescent="0.2">
      <c r="B28" s="18">
        <v>72</v>
      </c>
      <c r="C28" s="18">
        <v>70</v>
      </c>
      <c r="D28" s="19"/>
      <c r="E28" s="18">
        <v>165</v>
      </c>
      <c r="F28" s="18">
        <v>71</v>
      </c>
    </row>
    <row r="29" spans="2:6" x14ac:dyDescent="0.2">
      <c r="B29" s="18">
        <v>36</v>
      </c>
      <c r="C29" s="18">
        <v>59</v>
      </c>
      <c r="D29" s="19"/>
      <c r="E29" s="18">
        <v>129</v>
      </c>
      <c r="F29" s="18">
        <v>97</v>
      </c>
    </row>
    <row r="30" spans="2:6" x14ac:dyDescent="0.2">
      <c r="B30" s="18">
        <v>59</v>
      </c>
      <c r="C30" s="18">
        <v>69</v>
      </c>
      <c r="D30" s="19"/>
      <c r="E30" s="18">
        <v>149</v>
      </c>
      <c r="F30" s="18">
        <v>85</v>
      </c>
    </row>
    <row r="31" spans="2:6" x14ac:dyDescent="0.2">
      <c r="B31" s="18">
        <v>54</v>
      </c>
      <c r="C31" s="18">
        <v>71</v>
      </c>
      <c r="D31" s="19"/>
      <c r="E31" s="18">
        <v>153</v>
      </c>
      <c r="F31" s="18">
        <v>70</v>
      </c>
    </row>
    <row r="32" spans="2:6" x14ac:dyDescent="0.2">
      <c r="B32" s="18">
        <v>126</v>
      </c>
      <c r="C32" s="18">
        <v>34</v>
      </c>
      <c r="D32" s="19"/>
      <c r="E32" s="18">
        <v>109</v>
      </c>
      <c r="F32" s="18">
        <v>109</v>
      </c>
    </row>
    <row r="33" spans="2:6" x14ac:dyDescent="0.2">
      <c r="B33" s="18">
        <v>116</v>
      </c>
      <c r="C33" s="18">
        <v>46</v>
      </c>
      <c r="D33" s="19"/>
      <c r="E33" s="18">
        <v>197</v>
      </c>
      <c r="F33" s="18">
        <v>86</v>
      </c>
    </row>
    <row r="34" spans="2:6" x14ac:dyDescent="0.2">
      <c r="B34" s="18">
        <v>84</v>
      </c>
      <c r="C34" s="18">
        <v>54</v>
      </c>
      <c r="D34" s="19"/>
      <c r="E34" s="18">
        <v>120</v>
      </c>
      <c r="F34" s="18">
        <v>80</v>
      </c>
    </row>
    <row r="35" spans="2:6" x14ac:dyDescent="0.2">
      <c r="B35" s="17">
        <v>124</v>
      </c>
      <c r="C35" s="18">
        <v>51</v>
      </c>
      <c r="D35" s="19"/>
      <c r="E35" s="18">
        <v>85</v>
      </c>
      <c r="F35" s="18">
        <v>77</v>
      </c>
    </row>
    <row r="36" spans="2:6" x14ac:dyDescent="0.2">
      <c r="B36" s="17">
        <v>95</v>
      </c>
      <c r="C36" s="18">
        <v>49</v>
      </c>
      <c r="D36" s="19"/>
      <c r="E36" s="18">
        <v>106</v>
      </c>
      <c r="F36" s="18">
        <v>90</v>
      </c>
    </row>
    <row r="37" spans="2:6" x14ac:dyDescent="0.2">
      <c r="B37" s="17">
        <v>79</v>
      </c>
      <c r="C37" s="18">
        <v>40</v>
      </c>
      <c r="D37" s="19"/>
      <c r="E37" s="18">
        <v>108</v>
      </c>
      <c r="F37" s="18">
        <v>81</v>
      </c>
    </row>
    <row r="38" spans="2:6" x14ac:dyDescent="0.2">
      <c r="B38" s="17">
        <v>39</v>
      </c>
      <c r="C38" s="18">
        <v>43</v>
      </c>
      <c r="D38" s="19"/>
      <c r="E38" s="18">
        <v>108</v>
      </c>
      <c r="F38" s="18">
        <v>86</v>
      </c>
    </row>
    <row r="39" spans="2:6" x14ac:dyDescent="0.2">
      <c r="B39" s="17">
        <v>54</v>
      </c>
      <c r="C39" s="18">
        <v>54</v>
      </c>
      <c r="D39" s="19"/>
      <c r="E39" s="18">
        <v>201</v>
      </c>
      <c r="F39" s="18">
        <v>76</v>
      </c>
    </row>
    <row r="40" spans="2:6" x14ac:dyDescent="0.2">
      <c r="B40" s="17">
        <v>75</v>
      </c>
      <c r="C40" s="18">
        <v>20</v>
      </c>
      <c r="D40" s="19"/>
      <c r="E40" s="18">
        <v>113</v>
      </c>
      <c r="F40" s="18">
        <v>67</v>
      </c>
    </row>
    <row r="41" spans="2:6" x14ac:dyDescent="0.2">
      <c r="B41" s="17">
        <v>90</v>
      </c>
      <c r="C41" s="17">
        <v>61</v>
      </c>
      <c r="D41" s="19"/>
      <c r="E41" s="18">
        <v>156</v>
      </c>
      <c r="F41" s="18">
        <v>68</v>
      </c>
    </row>
    <row r="42" spans="2:6" x14ac:dyDescent="0.2">
      <c r="B42" s="18">
        <v>106</v>
      </c>
      <c r="C42" s="17">
        <v>13</v>
      </c>
      <c r="D42" s="19"/>
      <c r="E42" s="18">
        <v>184</v>
      </c>
      <c r="F42" s="18">
        <v>140</v>
      </c>
    </row>
    <row r="43" spans="2:6" x14ac:dyDescent="0.2">
      <c r="B43" s="18">
        <v>51</v>
      </c>
      <c r="C43" s="17">
        <v>53</v>
      </c>
      <c r="D43" s="19"/>
      <c r="E43" s="18">
        <v>186</v>
      </c>
      <c r="F43" s="18">
        <v>90</v>
      </c>
    </row>
    <row r="44" spans="2:6" x14ac:dyDescent="0.2">
      <c r="B44" s="18">
        <v>54</v>
      </c>
      <c r="C44" s="18">
        <v>49</v>
      </c>
      <c r="D44" s="19"/>
      <c r="E44" s="18">
        <v>131</v>
      </c>
      <c r="F44" s="18">
        <v>104</v>
      </c>
    </row>
    <row r="45" spans="2:6" x14ac:dyDescent="0.2">
      <c r="B45" s="18">
        <v>156</v>
      </c>
      <c r="C45" s="18">
        <v>23</v>
      </c>
      <c r="D45" s="19"/>
      <c r="E45" s="18">
        <v>199</v>
      </c>
      <c r="F45" s="18">
        <v>80</v>
      </c>
    </row>
    <row r="46" spans="2:6" x14ac:dyDescent="0.2">
      <c r="B46" s="18">
        <v>93</v>
      </c>
      <c r="C46" s="18">
        <v>27</v>
      </c>
      <c r="D46" s="19"/>
      <c r="E46" s="18">
        <v>158</v>
      </c>
      <c r="F46" s="18">
        <v>157</v>
      </c>
    </row>
    <row r="47" spans="2:6" x14ac:dyDescent="0.2">
      <c r="B47" s="18">
        <v>114</v>
      </c>
      <c r="C47" s="18">
        <v>30</v>
      </c>
      <c r="D47" s="19"/>
      <c r="E47" s="18">
        <v>106</v>
      </c>
      <c r="F47" s="18">
        <v>88</v>
      </c>
    </row>
    <row r="48" spans="2:6" x14ac:dyDescent="0.2">
      <c r="B48" s="18">
        <v>89</v>
      </c>
      <c r="C48" s="18">
        <v>39</v>
      </c>
      <c r="D48" s="19"/>
      <c r="E48" s="18">
        <v>109</v>
      </c>
      <c r="F48" s="18">
        <v>81</v>
      </c>
    </row>
    <row r="49" spans="2:6" x14ac:dyDescent="0.2">
      <c r="B49" s="18">
        <v>99</v>
      </c>
      <c r="C49" s="18">
        <v>37</v>
      </c>
      <c r="D49" s="19"/>
      <c r="E49" s="18">
        <v>121</v>
      </c>
      <c r="F49" s="18">
        <v>85</v>
      </c>
    </row>
    <row r="50" spans="2:6" x14ac:dyDescent="0.2">
      <c r="B50" s="18">
        <v>102</v>
      </c>
      <c r="C50" s="18">
        <v>32</v>
      </c>
      <c r="D50" s="19"/>
      <c r="E50" s="18">
        <v>97</v>
      </c>
      <c r="F50" s="18">
        <v>60</v>
      </c>
    </row>
    <row r="51" spans="2:6" x14ac:dyDescent="0.2">
      <c r="B51" s="18">
        <v>114</v>
      </c>
      <c r="C51" s="18">
        <v>24</v>
      </c>
      <c r="D51" s="19"/>
      <c r="E51" s="18">
        <v>145</v>
      </c>
      <c r="F51" s="18">
        <v>81</v>
      </c>
    </row>
    <row r="52" spans="2:6" x14ac:dyDescent="0.2">
      <c r="B52" s="18">
        <v>122</v>
      </c>
      <c r="C52" s="18">
        <v>31</v>
      </c>
      <c r="D52" s="19"/>
      <c r="E52" s="18">
        <v>72</v>
      </c>
      <c r="F52" s="18">
        <v>172</v>
      </c>
    </row>
    <row r="53" spans="2:6" x14ac:dyDescent="0.2">
      <c r="B53" s="18">
        <v>97</v>
      </c>
      <c r="C53" s="18">
        <v>28</v>
      </c>
      <c r="D53" s="19"/>
      <c r="E53" s="18">
        <v>126</v>
      </c>
      <c r="F53" s="18">
        <v>80</v>
      </c>
    </row>
    <row r="54" spans="2:6" x14ac:dyDescent="0.2">
      <c r="B54" s="18">
        <v>88</v>
      </c>
      <c r="C54" s="18">
        <v>38</v>
      </c>
      <c r="D54" s="19"/>
      <c r="E54" s="18">
        <v>108</v>
      </c>
      <c r="F54" s="18">
        <v>60</v>
      </c>
    </row>
    <row r="55" spans="2:6" x14ac:dyDescent="0.2">
      <c r="B55" s="18">
        <v>72</v>
      </c>
      <c r="C55" s="18">
        <v>35</v>
      </c>
      <c r="D55" s="19"/>
      <c r="E55" s="18">
        <v>130</v>
      </c>
      <c r="F55" s="18">
        <v>91</v>
      </c>
    </row>
    <row r="56" spans="2:6" x14ac:dyDescent="0.2">
      <c r="B56" s="18">
        <v>79</v>
      </c>
      <c r="C56" s="18">
        <v>9</v>
      </c>
      <c r="D56" s="19"/>
      <c r="E56" s="18">
        <v>209</v>
      </c>
      <c r="F56" s="18">
        <v>71</v>
      </c>
    </row>
    <row r="57" spans="2:6" x14ac:dyDescent="0.2">
      <c r="B57" s="18">
        <v>148</v>
      </c>
      <c r="C57" s="18">
        <v>21</v>
      </c>
      <c r="D57" s="19"/>
      <c r="E57" s="18">
        <v>191</v>
      </c>
      <c r="F57" s="18">
        <v>92</v>
      </c>
    </row>
    <row r="58" spans="2:6" x14ac:dyDescent="0.2">
      <c r="B58" s="18">
        <v>74</v>
      </c>
      <c r="C58" s="18">
        <v>55</v>
      </c>
      <c r="D58" s="19"/>
      <c r="E58" s="18">
        <v>156</v>
      </c>
      <c r="F58" s="18">
        <v>115</v>
      </c>
    </row>
    <row r="59" spans="2:6" x14ac:dyDescent="0.2">
      <c r="B59" s="18">
        <v>152</v>
      </c>
      <c r="C59" s="18">
        <v>44</v>
      </c>
      <c r="D59" s="19"/>
      <c r="E59" s="18">
        <v>71</v>
      </c>
      <c r="F59" s="18">
        <v>109</v>
      </c>
    </row>
    <row r="60" spans="2:6" x14ac:dyDescent="0.2">
      <c r="B60" s="18">
        <v>101</v>
      </c>
      <c r="C60" s="18">
        <v>29</v>
      </c>
      <c r="D60" s="19"/>
      <c r="E60" s="18">
        <v>162</v>
      </c>
      <c r="F60" s="18">
        <v>156</v>
      </c>
    </row>
    <row r="61" spans="2:6" x14ac:dyDescent="0.2">
      <c r="B61" s="18">
        <v>102</v>
      </c>
      <c r="C61" s="18">
        <v>22</v>
      </c>
      <c r="D61" s="19"/>
      <c r="E61" s="18">
        <v>122</v>
      </c>
      <c r="F61" s="18">
        <v>98</v>
      </c>
    </row>
    <row r="62" spans="2:6" x14ac:dyDescent="0.2">
      <c r="B62" s="18">
        <v>114</v>
      </c>
      <c r="C62" s="18">
        <v>12</v>
      </c>
      <c r="D62" s="19"/>
      <c r="E62" s="18">
        <v>126</v>
      </c>
      <c r="F62" s="18">
        <v>126</v>
      </c>
    </row>
    <row r="63" spans="2:6" x14ac:dyDescent="0.2">
      <c r="B63" s="18">
        <v>113</v>
      </c>
      <c r="C63" s="18">
        <v>20</v>
      </c>
      <c r="D63" s="19"/>
      <c r="E63" s="18">
        <v>139</v>
      </c>
      <c r="F63" s="18">
        <v>72</v>
      </c>
    </row>
    <row r="64" spans="2:6" x14ac:dyDescent="0.2">
      <c r="B64" s="18">
        <v>103</v>
      </c>
      <c r="C64" s="18">
        <v>35</v>
      </c>
      <c r="D64" s="19"/>
      <c r="E64" s="18">
        <v>83</v>
      </c>
      <c r="F64" s="18">
        <v>72</v>
      </c>
    </row>
    <row r="65" spans="2:6" x14ac:dyDescent="0.2">
      <c r="B65" s="18">
        <v>86</v>
      </c>
      <c r="C65" s="18">
        <v>17</v>
      </c>
      <c r="D65" s="19"/>
      <c r="E65" s="18">
        <v>88</v>
      </c>
      <c r="F65" s="18">
        <v>126</v>
      </c>
    </row>
    <row r="66" spans="2:6" x14ac:dyDescent="0.2">
      <c r="B66" s="18">
        <v>51</v>
      </c>
      <c r="C66" s="18">
        <v>11</v>
      </c>
      <c r="D66" s="19"/>
      <c r="E66" s="18">
        <v>135</v>
      </c>
      <c r="F66" s="18">
        <v>105</v>
      </c>
    </row>
    <row r="67" spans="2:6" x14ac:dyDescent="0.2">
      <c r="B67" s="18">
        <v>83</v>
      </c>
      <c r="C67" s="18">
        <v>26</v>
      </c>
      <c r="D67" s="19"/>
      <c r="E67" s="18">
        <v>71</v>
      </c>
      <c r="F67" s="18">
        <v>97</v>
      </c>
    </row>
    <row r="68" spans="2:6" x14ac:dyDescent="0.2">
      <c r="B68" s="18">
        <v>139</v>
      </c>
      <c r="C68" s="18">
        <v>33</v>
      </c>
      <c r="D68" s="19"/>
      <c r="E68" s="18">
        <v>97</v>
      </c>
      <c r="F68" s="18">
        <v>77</v>
      </c>
    </row>
    <row r="69" spans="2:6" x14ac:dyDescent="0.2">
      <c r="B69" s="18">
        <v>139</v>
      </c>
      <c r="C69" s="18">
        <v>24</v>
      </c>
      <c r="D69" s="19"/>
      <c r="E69" s="18">
        <v>102</v>
      </c>
      <c r="F69" s="18">
        <v>89</v>
      </c>
    </row>
    <row r="70" spans="2:6" x14ac:dyDescent="0.2">
      <c r="B70" s="18">
        <v>119</v>
      </c>
      <c r="C70" s="18">
        <v>26</v>
      </c>
      <c r="D70" s="19"/>
      <c r="E70" s="18">
        <v>118</v>
      </c>
      <c r="F70" s="18">
        <v>64</v>
      </c>
    </row>
    <row r="71" spans="2:6" x14ac:dyDescent="0.2">
      <c r="B71" s="18">
        <v>91</v>
      </c>
      <c r="C71" s="18">
        <v>74</v>
      </c>
      <c r="D71" s="19"/>
      <c r="E71" s="18">
        <v>95</v>
      </c>
      <c r="F71" s="18">
        <v>65</v>
      </c>
    </row>
    <row r="72" spans="2:6" x14ac:dyDescent="0.2">
      <c r="B72" s="18">
        <v>126</v>
      </c>
      <c r="C72" s="18">
        <v>49</v>
      </c>
      <c r="D72" s="19"/>
      <c r="E72" s="18">
        <v>150</v>
      </c>
      <c r="F72" s="18">
        <v>110</v>
      </c>
    </row>
    <row r="73" spans="2:6" x14ac:dyDescent="0.2">
      <c r="B73" s="18">
        <v>123</v>
      </c>
      <c r="C73" s="18">
        <v>42</v>
      </c>
      <c r="D73" s="19"/>
      <c r="E73" s="18">
        <v>167</v>
      </c>
      <c r="F73" s="18">
        <v>59</v>
      </c>
    </row>
    <row r="74" spans="2:6" x14ac:dyDescent="0.2">
      <c r="B74" s="18">
        <v>119</v>
      </c>
      <c r="C74" s="18">
        <v>51</v>
      </c>
      <c r="D74" s="19"/>
      <c r="E74" s="18">
        <v>87</v>
      </c>
      <c r="F74" s="18">
        <v>97</v>
      </c>
    </row>
    <row r="75" spans="2:6" x14ac:dyDescent="0.2">
      <c r="B75" s="18">
        <v>51</v>
      </c>
      <c r="C75" s="18">
        <v>65</v>
      </c>
      <c r="D75" s="19"/>
      <c r="F75" s="18">
        <v>119</v>
      </c>
    </row>
    <row r="76" spans="2:6" x14ac:dyDescent="0.2">
      <c r="B76" s="18">
        <v>87</v>
      </c>
      <c r="C76" s="18">
        <v>62</v>
      </c>
      <c r="D76" s="19"/>
      <c r="F76" s="18">
        <v>157</v>
      </c>
    </row>
    <row r="77" spans="2:6" x14ac:dyDescent="0.2">
      <c r="B77" s="18">
        <v>52</v>
      </c>
      <c r="C77" s="18">
        <v>42</v>
      </c>
      <c r="D77" s="19"/>
      <c r="F77" s="18">
        <v>135</v>
      </c>
    </row>
    <row r="78" spans="2:6" x14ac:dyDescent="0.2">
      <c r="B78" s="18">
        <v>122</v>
      </c>
      <c r="C78" s="18">
        <v>34</v>
      </c>
      <c r="D78" s="19"/>
      <c r="E78" s="19"/>
      <c r="F78" s="18">
        <v>97</v>
      </c>
    </row>
    <row r="79" spans="2:6" x14ac:dyDescent="0.2">
      <c r="B79" s="18">
        <v>132</v>
      </c>
      <c r="C79" s="18">
        <v>86</v>
      </c>
      <c r="D79" s="19"/>
      <c r="E79" s="19"/>
      <c r="F79" s="18">
        <v>88</v>
      </c>
    </row>
    <row r="80" spans="2:6" x14ac:dyDescent="0.2">
      <c r="B80" s="18">
        <v>110</v>
      </c>
      <c r="C80" s="18">
        <v>63</v>
      </c>
      <c r="D80" s="19"/>
      <c r="E80" s="19"/>
      <c r="F80" s="18">
        <v>154</v>
      </c>
    </row>
    <row r="81" spans="2:6" x14ac:dyDescent="0.2">
      <c r="B81" s="18">
        <v>50</v>
      </c>
      <c r="C81" s="18">
        <v>61</v>
      </c>
      <c r="D81" s="19"/>
      <c r="E81" s="19"/>
      <c r="F81" s="18">
        <v>63</v>
      </c>
    </row>
    <row r="82" spans="2:6" x14ac:dyDescent="0.2">
      <c r="B82" s="18">
        <v>139</v>
      </c>
      <c r="C82" s="18">
        <v>25</v>
      </c>
      <c r="D82" s="19"/>
      <c r="E82" s="19"/>
      <c r="F82" s="18">
        <v>109</v>
      </c>
    </row>
    <row r="83" spans="2:6" x14ac:dyDescent="0.2">
      <c r="B83" s="18">
        <v>135</v>
      </c>
      <c r="C83" s="18">
        <v>35</v>
      </c>
      <c r="D83" s="19"/>
      <c r="E83" s="19"/>
      <c r="F83" s="18">
        <v>59</v>
      </c>
    </row>
    <row r="84" spans="2:6" x14ac:dyDescent="0.2">
      <c r="B84" s="18">
        <v>137</v>
      </c>
      <c r="C84" s="18">
        <v>49</v>
      </c>
      <c r="D84" s="19"/>
      <c r="E84" s="19"/>
      <c r="F84" s="18">
        <v>65</v>
      </c>
    </row>
    <row r="85" spans="2:6" x14ac:dyDescent="0.2">
      <c r="B85" s="18">
        <v>125</v>
      </c>
      <c r="D85" s="19"/>
      <c r="E85" s="19"/>
      <c r="F85" s="18">
        <v>137</v>
      </c>
    </row>
    <row r="86" spans="2:6" x14ac:dyDescent="0.2">
      <c r="B86" s="18">
        <v>71</v>
      </c>
      <c r="D86" s="19"/>
      <c r="E86" s="19"/>
      <c r="F86" s="18">
        <v>81</v>
      </c>
    </row>
    <row r="87" spans="2:6" x14ac:dyDescent="0.2">
      <c r="B87" s="18">
        <v>93</v>
      </c>
      <c r="D87" s="19"/>
      <c r="E87" s="19"/>
      <c r="F87" s="18">
        <v>96</v>
      </c>
    </row>
    <row r="88" spans="2:6" x14ac:dyDescent="0.2">
      <c r="B88" s="18">
        <v>141</v>
      </c>
      <c r="D88" s="19"/>
      <c r="E88" s="19"/>
      <c r="F88" s="18">
        <v>115</v>
      </c>
    </row>
    <row r="89" spans="2:6" x14ac:dyDescent="0.2">
      <c r="B89" s="18">
        <v>124</v>
      </c>
      <c r="C89" s="19"/>
      <c r="D89" s="19"/>
      <c r="E89" s="19"/>
      <c r="F89" s="18">
        <v>105</v>
      </c>
    </row>
    <row r="90" spans="2:6" x14ac:dyDescent="0.2">
      <c r="C90" s="19"/>
      <c r="D90" s="19"/>
      <c r="E90" s="19"/>
      <c r="F90" s="18">
        <v>91</v>
      </c>
    </row>
    <row r="91" spans="2:6" x14ac:dyDescent="0.2">
      <c r="C91" s="19"/>
      <c r="D91" s="19"/>
      <c r="E91" s="19"/>
      <c r="F91" s="18">
        <v>61</v>
      </c>
    </row>
    <row r="92" spans="2:6" x14ac:dyDescent="0.2">
      <c r="D92" s="19"/>
      <c r="E92" s="19"/>
      <c r="F92" s="18">
        <v>100</v>
      </c>
    </row>
    <row r="93" spans="2:6" x14ac:dyDescent="0.2">
      <c r="D93" s="19"/>
      <c r="E93" s="19"/>
      <c r="F93" s="18">
        <v>117</v>
      </c>
    </row>
    <row r="94" spans="2:6" x14ac:dyDescent="0.2">
      <c r="B94" s="19"/>
      <c r="D94" s="19"/>
      <c r="E94" s="19"/>
      <c r="F94" s="18">
        <v>149</v>
      </c>
    </row>
    <row r="95" spans="2:6" x14ac:dyDescent="0.2">
      <c r="B95" s="19"/>
      <c r="D95" s="19"/>
      <c r="E95" s="19"/>
      <c r="F95" s="18">
        <v>108</v>
      </c>
    </row>
    <row r="96" spans="2:6" x14ac:dyDescent="0.2">
      <c r="B96" s="19"/>
      <c r="C96" s="19"/>
      <c r="D96" s="19"/>
      <c r="E96" s="19"/>
      <c r="F96" s="18">
        <v>101</v>
      </c>
    </row>
    <row r="97" spans="1:6" x14ac:dyDescent="0.2">
      <c r="B97" s="19"/>
      <c r="C97" s="19"/>
      <c r="D97" s="19"/>
      <c r="E97" s="19"/>
      <c r="F97" s="18">
        <v>156</v>
      </c>
    </row>
    <row r="98" spans="1:6" x14ac:dyDescent="0.2">
      <c r="B98" s="19"/>
      <c r="C98" s="19"/>
      <c r="D98" s="19"/>
      <c r="E98" s="19"/>
      <c r="F98" s="18">
        <v>112</v>
      </c>
    </row>
    <row r="99" spans="1:6" x14ac:dyDescent="0.2">
      <c r="B99" s="19"/>
      <c r="C99" s="19"/>
      <c r="D99" s="19"/>
      <c r="E99" s="19"/>
      <c r="F99" s="18">
        <v>58</v>
      </c>
    </row>
    <row r="100" spans="1:6" x14ac:dyDescent="0.2">
      <c r="B100" s="19"/>
      <c r="C100" s="19"/>
      <c r="D100" s="19"/>
      <c r="E100" s="19"/>
      <c r="F100" s="18">
        <v>78</v>
      </c>
    </row>
    <row r="101" spans="1:6" x14ac:dyDescent="0.2">
      <c r="B101" s="19"/>
      <c r="C101" s="19"/>
      <c r="D101" s="19"/>
      <c r="E101" s="19"/>
      <c r="F101" s="18">
        <v>122</v>
      </c>
    </row>
    <row r="102" spans="1:6" x14ac:dyDescent="0.2">
      <c r="B102" s="19"/>
      <c r="C102" s="19"/>
      <c r="D102" s="19"/>
      <c r="E102" s="19"/>
      <c r="F102" s="18">
        <v>121</v>
      </c>
    </row>
    <row r="103" spans="1:6" x14ac:dyDescent="0.2">
      <c r="B103" s="19"/>
      <c r="C103" s="19"/>
      <c r="D103" s="19"/>
      <c r="E103" s="19"/>
      <c r="F103" s="18">
        <v>91</v>
      </c>
    </row>
    <row r="104" spans="1:6" x14ac:dyDescent="0.2">
      <c r="B104" s="21"/>
      <c r="C104" s="21"/>
      <c r="D104" s="21"/>
      <c r="E104" s="21"/>
      <c r="F104" s="20">
        <v>107</v>
      </c>
    </row>
    <row r="105" spans="1:6" x14ac:dyDescent="0.2">
      <c r="B105" s="19"/>
      <c r="C105" s="19"/>
      <c r="D105" s="19"/>
      <c r="E105" s="19"/>
    </row>
    <row r="106" spans="1:6" x14ac:dyDescent="0.2">
      <c r="A106" s="3" t="s">
        <v>4</v>
      </c>
      <c r="B106" s="22">
        <f>AVERAGE(B5:B104)</f>
        <v>94.741176470588229</v>
      </c>
      <c r="C106" s="22">
        <f>AVERAGE(C5:C104)</f>
        <v>42.6875</v>
      </c>
      <c r="D106" s="22"/>
      <c r="E106" s="22">
        <f>AVERAGE(E5:E104)</f>
        <v>130.14285714285714</v>
      </c>
      <c r="F106" s="22">
        <f>AVERAGE(F5:F104)</f>
        <v>104.17</v>
      </c>
    </row>
    <row r="107" spans="1:6" x14ac:dyDescent="0.2">
      <c r="A107" s="3" t="s">
        <v>5</v>
      </c>
      <c r="B107" s="19">
        <f>STDEV(B5:B104)</f>
        <v>32.053954863775608</v>
      </c>
      <c r="C107" s="19">
        <f>STDEV(C5:C104)</f>
        <v>17.422227727456146</v>
      </c>
      <c r="D107" s="19"/>
      <c r="E107" s="19">
        <f>STDEV(E5:E104)</f>
        <v>39.353944138480671</v>
      </c>
      <c r="F107" s="19">
        <f>STDEV(F5:F104)</f>
        <v>30.587531294746096</v>
      </c>
    </row>
    <row r="108" spans="1:6" x14ac:dyDescent="0.2">
      <c r="B108" s="1"/>
      <c r="C108" s="1"/>
      <c r="D108" s="1"/>
      <c r="E108" s="1"/>
    </row>
    <row r="109" spans="1:6" x14ac:dyDescent="0.2">
      <c r="B109" s="1"/>
      <c r="C109" s="1"/>
      <c r="D109" s="1"/>
      <c r="E109" s="1"/>
    </row>
    <row r="110" spans="1:6" ht="16" x14ac:dyDescent="0.2">
      <c r="A110" s="4" t="s">
        <v>6</v>
      </c>
    </row>
    <row r="112" spans="1:6" ht="16" x14ac:dyDescent="0.2">
      <c r="A112" s="9"/>
      <c r="B112" s="9" t="s">
        <v>0</v>
      </c>
      <c r="C112" s="9" t="s">
        <v>1</v>
      </c>
      <c r="D112" s="9"/>
      <c r="E112" s="9" t="s">
        <v>2</v>
      </c>
      <c r="F112" s="9" t="s">
        <v>3</v>
      </c>
    </row>
    <row r="113" spans="1:6" ht="32" x14ac:dyDescent="0.2">
      <c r="A113" s="5" t="s">
        <v>7</v>
      </c>
      <c r="B113" s="5" t="s">
        <v>8</v>
      </c>
      <c r="C113" s="5" t="s">
        <v>9</v>
      </c>
      <c r="D113" s="5"/>
      <c r="E113" s="5" t="s">
        <v>10</v>
      </c>
      <c r="F113" s="5" t="s">
        <v>11</v>
      </c>
    </row>
    <row r="114" spans="1:6" ht="16" x14ac:dyDescent="0.2">
      <c r="A114" s="5" t="s">
        <v>12</v>
      </c>
      <c r="B114" s="5" t="s">
        <v>13</v>
      </c>
      <c r="C114" s="5" t="s">
        <v>14</v>
      </c>
      <c r="D114" s="5"/>
      <c r="E114" s="5" t="s">
        <v>15</v>
      </c>
      <c r="F114" s="5" t="s">
        <v>16</v>
      </c>
    </row>
    <row r="115" spans="1:6" ht="16" x14ac:dyDescent="0.2">
      <c r="A115" s="13" t="s">
        <v>17</v>
      </c>
      <c r="B115" s="11" t="s">
        <v>18</v>
      </c>
      <c r="C115" s="11" t="s">
        <v>19</v>
      </c>
      <c r="D115" s="11"/>
      <c r="E115" s="11" t="s">
        <v>20</v>
      </c>
      <c r="F115" s="12" t="s">
        <v>21</v>
      </c>
    </row>
    <row r="116" spans="1:6" ht="16" x14ac:dyDescent="0.2">
      <c r="A116" s="5" t="s">
        <v>22</v>
      </c>
      <c r="B116" s="5" t="s">
        <v>23</v>
      </c>
      <c r="C116" s="5" t="s">
        <v>24</v>
      </c>
      <c r="D116" s="5"/>
      <c r="E116" s="5" t="s">
        <v>18</v>
      </c>
      <c r="F116" s="5" t="s">
        <v>25</v>
      </c>
    </row>
    <row r="117" spans="1:6" ht="32" x14ac:dyDescent="0.2">
      <c r="A117" s="14" t="s">
        <v>26</v>
      </c>
      <c r="B117" s="14" t="s">
        <v>27</v>
      </c>
      <c r="C117" s="14" t="s">
        <v>28</v>
      </c>
      <c r="D117" s="14"/>
      <c r="E117" s="14" t="s">
        <v>29</v>
      </c>
      <c r="F117" s="14" t="s">
        <v>30</v>
      </c>
    </row>
    <row r="118" spans="1:6" ht="32" x14ac:dyDescent="0.2">
      <c r="A118" s="5" t="s">
        <v>31</v>
      </c>
      <c r="B118" s="5" t="s">
        <v>32</v>
      </c>
      <c r="C118" s="5" t="s">
        <v>25</v>
      </c>
      <c r="D118" s="5"/>
      <c r="E118" s="5" t="s">
        <v>33</v>
      </c>
      <c r="F118" s="5" t="s">
        <v>34</v>
      </c>
    </row>
  </sheetData>
  <protectedRanges>
    <protectedRange sqref="F115:F116 B94:B116 B4:B89 C4:C84 C89:C91 F4:F104 F112 E4:E74 D4:D116 C96:C116 E78:E116 F106:F107" name="Messwerte_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5"/>
  <sheetViews>
    <sheetView topLeftCell="A6" zoomScaleNormal="100" workbookViewId="0">
      <selection activeCell="W21" sqref="W21"/>
    </sheetView>
  </sheetViews>
  <sheetFormatPr baseColWidth="10" defaultRowHeight="15" x14ac:dyDescent="0.2"/>
  <cols>
    <col min="21" max="21" width="34.1640625" customWidth="1"/>
    <col min="22" max="22" width="15.1640625" customWidth="1"/>
    <col min="23" max="23" width="12.5" customWidth="1"/>
    <col min="25" max="25" width="16.1640625" customWidth="1"/>
  </cols>
  <sheetData>
    <row r="1" spans="1:25" x14ac:dyDescent="0.2">
      <c r="A1" s="3" t="s">
        <v>77</v>
      </c>
      <c r="B1" s="3"/>
      <c r="C1" s="3"/>
      <c r="D1" s="3"/>
      <c r="E1" s="3"/>
    </row>
    <row r="3" spans="1:25" x14ac:dyDescent="0.2">
      <c r="H3" t="s">
        <v>87</v>
      </c>
    </row>
    <row r="4" spans="1:25" ht="16" thickBot="1" x14ac:dyDescent="0.25">
      <c r="B4" s="64" t="s">
        <v>49</v>
      </c>
      <c r="C4" s="65"/>
      <c r="D4" s="65"/>
      <c r="E4" s="65"/>
      <c r="F4" s="66"/>
    </row>
    <row r="5" spans="1:25" x14ac:dyDescent="0.2">
      <c r="B5" s="100"/>
      <c r="C5" s="101" t="s">
        <v>75</v>
      </c>
      <c r="D5" s="101"/>
      <c r="E5" s="101"/>
      <c r="F5" s="102" t="s">
        <v>75</v>
      </c>
      <c r="H5" s="32" t="s">
        <v>45</v>
      </c>
      <c r="I5" s="33"/>
      <c r="J5" s="34"/>
      <c r="K5" s="77" t="s">
        <v>78</v>
      </c>
      <c r="L5" s="78"/>
      <c r="M5" s="79"/>
      <c r="N5" s="32" t="s">
        <v>43</v>
      </c>
      <c r="O5" s="33"/>
      <c r="P5" s="34"/>
      <c r="Q5" s="77" t="s">
        <v>79</v>
      </c>
      <c r="R5" s="78"/>
      <c r="S5" s="79"/>
      <c r="U5" s="80"/>
      <c r="V5" s="80"/>
    </row>
    <row r="6" spans="1:25" x14ac:dyDescent="0.2">
      <c r="B6" s="56" t="s">
        <v>35</v>
      </c>
      <c r="C6" s="50" t="s">
        <v>35</v>
      </c>
      <c r="D6" s="50"/>
      <c r="E6" s="50" t="s">
        <v>36</v>
      </c>
      <c r="F6" s="57" t="s">
        <v>36</v>
      </c>
      <c r="H6" s="38" t="s">
        <v>50</v>
      </c>
      <c r="I6" s="41" t="s">
        <v>38</v>
      </c>
      <c r="J6" s="44" t="s">
        <v>48</v>
      </c>
      <c r="K6" s="38" t="s">
        <v>50</v>
      </c>
      <c r="L6" s="39" t="s">
        <v>38</v>
      </c>
      <c r="M6" s="47" t="s">
        <v>40</v>
      </c>
      <c r="N6" s="38" t="s">
        <v>50</v>
      </c>
      <c r="O6" s="39" t="s">
        <v>38</v>
      </c>
      <c r="P6" s="45" t="s">
        <v>40</v>
      </c>
      <c r="Q6" s="38" t="s">
        <v>50</v>
      </c>
      <c r="R6" s="39" t="s">
        <v>38</v>
      </c>
      <c r="S6" s="45" t="s">
        <v>40</v>
      </c>
      <c r="U6" s="105" t="s">
        <v>104</v>
      </c>
      <c r="V6" s="105" t="s">
        <v>127</v>
      </c>
      <c r="W6" s="105" t="s">
        <v>101</v>
      </c>
      <c r="X6" s="105" t="s">
        <v>102</v>
      </c>
      <c r="Y6" s="105" t="s">
        <v>103</v>
      </c>
    </row>
    <row r="7" spans="1:25" x14ac:dyDescent="0.2">
      <c r="B7" s="58">
        <f t="shared" ref="B7:B21" si="0">J7</f>
        <v>6.99</v>
      </c>
      <c r="C7" s="26">
        <f t="shared" ref="C7:C21" si="1">M7</f>
        <v>1.2773023374632777</v>
      </c>
      <c r="D7" s="26"/>
      <c r="E7" s="26">
        <v>25.37</v>
      </c>
      <c r="F7" s="82">
        <v>15.81</v>
      </c>
      <c r="H7" s="43">
        <v>12</v>
      </c>
      <c r="I7" s="35">
        <v>68653</v>
      </c>
      <c r="J7">
        <v>6.99</v>
      </c>
      <c r="K7" s="29">
        <v>1</v>
      </c>
      <c r="L7">
        <v>31316</v>
      </c>
      <c r="M7" s="58">
        <f>K7/L7*40000</f>
        <v>1.2773023374632777</v>
      </c>
      <c r="N7" s="29">
        <v>32</v>
      </c>
      <c r="O7">
        <v>50454</v>
      </c>
      <c r="P7" s="43">
        <v>25.37</v>
      </c>
      <c r="Q7" s="43">
        <v>26</v>
      </c>
      <c r="R7" s="48">
        <v>65795</v>
      </c>
      <c r="S7" s="42">
        <v>15.81</v>
      </c>
      <c r="U7" s="117" t="s">
        <v>105</v>
      </c>
      <c r="V7" s="117">
        <v>17.3</v>
      </c>
      <c r="W7" s="106" t="s">
        <v>90</v>
      </c>
      <c r="X7" s="106" t="s">
        <v>106</v>
      </c>
      <c r="Y7" s="117">
        <v>3.9765000000000002E-2</v>
      </c>
    </row>
    <row r="8" spans="1:25" x14ac:dyDescent="0.2">
      <c r="B8" s="58">
        <f t="shared" si="0"/>
        <v>11.82</v>
      </c>
      <c r="C8" s="26">
        <f t="shared" si="1"/>
        <v>1.25</v>
      </c>
      <c r="D8" s="26"/>
      <c r="E8" s="26">
        <v>24.67</v>
      </c>
      <c r="F8" s="82">
        <v>24.05</v>
      </c>
      <c r="H8" s="29">
        <v>14</v>
      </c>
      <c r="I8" s="30">
        <v>47396</v>
      </c>
      <c r="J8" s="30">
        <v>11.82</v>
      </c>
      <c r="K8" s="29">
        <v>1</v>
      </c>
      <c r="L8">
        <v>31959</v>
      </c>
      <c r="M8" s="29">
        <v>1.25</v>
      </c>
      <c r="N8" s="29">
        <v>26</v>
      </c>
      <c r="O8">
        <v>42111</v>
      </c>
      <c r="P8" s="29">
        <v>24.67</v>
      </c>
      <c r="Q8" s="29">
        <v>43</v>
      </c>
      <c r="R8">
        <v>71518</v>
      </c>
      <c r="S8" s="40">
        <v>24.05</v>
      </c>
      <c r="U8" s="117" t="s">
        <v>107</v>
      </c>
      <c r="V8" s="117">
        <v>-23.47</v>
      </c>
      <c r="W8" s="106" t="s">
        <v>90</v>
      </c>
      <c r="X8" s="106" t="s">
        <v>100</v>
      </c>
      <c r="Y8" s="117">
        <v>1.384E-3</v>
      </c>
    </row>
    <row r="9" spans="1:25" x14ac:dyDescent="0.2">
      <c r="B9" s="58">
        <f t="shared" si="0"/>
        <v>13.35</v>
      </c>
      <c r="C9" s="26">
        <f t="shared" si="1"/>
        <v>1.1299999999999999</v>
      </c>
      <c r="D9" s="26"/>
      <c r="E9" s="26">
        <v>24.1</v>
      </c>
      <c r="F9" s="82">
        <v>13.87</v>
      </c>
      <c r="H9" s="29">
        <v>20</v>
      </c>
      <c r="I9" s="30">
        <v>59934</v>
      </c>
      <c r="J9" s="30">
        <v>13.35</v>
      </c>
      <c r="K9" s="29">
        <v>1</v>
      </c>
      <c r="L9">
        <v>35264</v>
      </c>
      <c r="M9" s="29">
        <v>1.1299999999999999</v>
      </c>
      <c r="N9" s="29">
        <v>42</v>
      </c>
      <c r="O9">
        <v>69621</v>
      </c>
      <c r="P9" s="29">
        <v>24.1</v>
      </c>
      <c r="Q9" s="29">
        <v>24</v>
      </c>
      <c r="R9">
        <v>69218</v>
      </c>
      <c r="S9" s="40">
        <v>13.87</v>
      </c>
      <c r="U9" s="117" t="s">
        <v>108</v>
      </c>
      <c r="V9" s="117">
        <v>-14.63</v>
      </c>
      <c r="W9" s="106" t="s">
        <v>95</v>
      </c>
      <c r="X9" s="106" t="s">
        <v>96</v>
      </c>
      <c r="Y9" s="117">
        <v>0.129881</v>
      </c>
    </row>
    <row r="10" spans="1:25" x14ac:dyDescent="0.2">
      <c r="B10" s="58">
        <f t="shared" si="0"/>
        <v>14.01</v>
      </c>
      <c r="C10" s="26">
        <f t="shared" si="1"/>
        <v>0.72</v>
      </c>
      <c r="D10" s="26"/>
      <c r="E10" s="26">
        <v>47.33</v>
      </c>
      <c r="F10" s="82">
        <v>19.86</v>
      </c>
      <c r="H10" s="29">
        <v>23</v>
      </c>
      <c r="I10" s="30">
        <v>65648</v>
      </c>
      <c r="J10" s="30">
        <v>14.01</v>
      </c>
      <c r="K10" s="29">
        <v>1</v>
      </c>
      <c r="L10">
        <v>55186</v>
      </c>
      <c r="M10" s="29">
        <v>0.72</v>
      </c>
      <c r="N10" s="29">
        <v>95</v>
      </c>
      <c r="O10">
        <v>80286</v>
      </c>
      <c r="P10" s="29">
        <v>47.33</v>
      </c>
      <c r="Q10" s="29">
        <v>17</v>
      </c>
      <c r="R10">
        <v>34236</v>
      </c>
      <c r="S10" s="40">
        <v>19.86</v>
      </c>
      <c r="U10" s="117" t="s">
        <v>109</v>
      </c>
      <c r="V10" s="117">
        <v>-40.770000000000003</v>
      </c>
      <c r="W10" s="106" t="s">
        <v>90</v>
      </c>
      <c r="X10" s="106" t="s">
        <v>91</v>
      </c>
      <c r="Y10" s="117" t="s">
        <v>92</v>
      </c>
    </row>
    <row r="11" spans="1:25" x14ac:dyDescent="0.2">
      <c r="B11" s="58">
        <f t="shared" si="0"/>
        <v>18.010000000000002</v>
      </c>
      <c r="C11" s="26">
        <f t="shared" si="1"/>
        <v>0</v>
      </c>
      <c r="D11" s="26"/>
      <c r="E11" s="26">
        <v>43.7</v>
      </c>
      <c r="F11" s="82">
        <v>15.85</v>
      </c>
      <c r="H11" s="29">
        <v>29</v>
      </c>
      <c r="I11" s="30">
        <v>64406</v>
      </c>
      <c r="J11" s="30">
        <v>18.010000000000002</v>
      </c>
      <c r="K11" s="29">
        <v>0</v>
      </c>
      <c r="L11">
        <v>74394</v>
      </c>
      <c r="M11" s="29">
        <v>0</v>
      </c>
      <c r="N11" s="29">
        <v>113</v>
      </c>
      <c r="O11">
        <v>103440</v>
      </c>
      <c r="P11" s="29">
        <v>43.7</v>
      </c>
      <c r="Q11" s="29">
        <v>26</v>
      </c>
      <c r="R11">
        <v>65616</v>
      </c>
      <c r="S11" s="40">
        <v>15.85</v>
      </c>
      <c r="U11" s="117" t="s">
        <v>110</v>
      </c>
      <c r="V11" s="117">
        <v>-31.93</v>
      </c>
      <c r="W11" s="106" t="s">
        <v>90</v>
      </c>
      <c r="X11" s="106" t="s">
        <v>91</v>
      </c>
      <c r="Y11" s="117">
        <v>3.0000000000000001E-6</v>
      </c>
    </row>
    <row r="12" spans="1:25" x14ac:dyDescent="0.2">
      <c r="B12" s="58">
        <f t="shared" si="0"/>
        <v>11.51</v>
      </c>
      <c r="C12" s="26">
        <f t="shared" si="1"/>
        <v>0.91</v>
      </c>
      <c r="D12" s="26"/>
      <c r="E12" s="26">
        <v>29.2</v>
      </c>
      <c r="F12" s="82">
        <v>24.18</v>
      </c>
      <c r="H12" s="29">
        <v>21</v>
      </c>
      <c r="I12" s="30">
        <v>73007</v>
      </c>
      <c r="J12" s="30">
        <v>11.51</v>
      </c>
      <c r="K12" s="29">
        <v>1</v>
      </c>
      <c r="L12">
        <v>43807</v>
      </c>
      <c r="M12" s="29">
        <v>0.91</v>
      </c>
      <c r="N12" s="29">
        <v>72</v>
      </c>
      <c r="O12">
        <v>98665</v>
      </c>
      <c r="P12" s="29">
        <v>29.2</v>
      </c>
      <c r="Q12" s="29">
        <v>43</v>
      </c>
      <c r="R12">
        <v>71124</v>
      </c>
      <c r="S12" s="40">
        <v>24.18</v>
      </c>
      <c r="U12" s="117" t="s">
        <v>99</v>
      </c>
      <c r="V12" s="117">
        <v>8.8330000000000002</v>
      </c>
      <c r="W12" s="106" t="s">
        <v>95</v>
      </c>
      <c r="X12" s="106" t="s">
        <v>96</v>
      </c>
      <c r="Y12" s="117">
        <v>0.993977</v>
      </c>
    </row>
    <row r="13" spans="1:25" x14ac:dyDescent="0.2">
      <c r="B13" s="58">
        <f t="shared" si="0"/>
        <v>9.24</v>
      </c>
      <c r="C13" s="26">
        <f t="shared" si="1"/>
        <v>1.78</v>
      </c>
      <c r="D13" s="26"/>
      <c r="E13" s="26">
        <v>39.869999999999997</v>
      </c>
      <c r="F13" s="82">
        <v>12.93</v>
      </c>
      <c r="H13" s="29">
        <v>21</v>
      </c>
      <c r="I13" s="30">
        <v>90938</v>
      </c>
      <c r="J13" s="30">
        <v>9.24</v>
      </c>
      <c r="K13" s="29">
        <v>1</v>
      </c>
      <c r="L13">
        <v>22441</v>
      </c>
      <c r="M13" s="29">
        <v>1.78</v>
      </c>
      <c r="N13" s="29">
        <v>127</v>
      </c>
      <c r="O13">
        <v>127414</v>
      </c>
      <c r="P13" s="29">
        <v>39.869999999999997</v>
      </c>
      <c r="Q13" s="29">
        <v>23</v>
      </c>
      <c r="R13">
        <v>71118</v>
      </c>
      <c r="S13" s="40">
        <v>12.93</v>
      </c>
    </row>
    <row r="14" spans="1:25" x14ac:dyDescent="0.2">
      <c r="B14" s="58">
        <f t="shared" si="0"/>
        <v>11.2</v>
      </c>
      <c r="C14" s="26">
        <f t="shared" si="1"/>
        <v>0</v>
      </c>
      <c r="D14" s="26"/>
      <c r="E14" s="26">
        <v>15.83</v>
      </c>
      <c r="F14" s="82">
        <v>20.11</v>
      </c>
      <c r="H14" s="29">
        <v>19</v>
      </c>
      <c r="I14" s="30">
        <v>67844</v>
      </c>
      <c r="J14" s="30">
        <v>11.2</v>
      </c>
      <c r="K14" s="29">
        <v>0</v>
      </c>
      <c r="L14">
        <v>25534</v>
      </c>
      <c r="M14" s="29">
        <v>0</v>
      </c>
      <c r="N14" s="29">
        <v>34</v>
      </c>
      <c r="O14">
        <v>85938</v>
      </c>
      <c r="P14" s="29">
        <v>15.83</v>
      </c>
      <c r="Q14" s="29">
        <v>17</v>
      </c>
      <c r="R14">
        <v>33810</v>
      </c>
      <c r="S14" s="40">
        <v>20.11</v>
      </c>
    </row>
    <row r="15" spans="1:25" x14ac:dyDescent="0.2">
      <c r="B15" s="58">
        <f t="shared" si="0"/>
        <v>13.16</v>
      </c>
      <c r="C15" s="26">
        <f t="shared" si="1"/>
        <v>0</v>
      </c>
      <c r="D15" s="26"/>
      <c r="E15" s="26">
        <v>29.68</v>
      </c>
      <c r="F15" s="82">
        <v>24.19</v>
      </c>
      <c r="H15" s="29">
        <v>19</v>
      </c>
      <c r="I15" s="30">
        <v>57766</v>
      </c>
      <c r="J15" s="30">
        <v>13.16</v>
      </c>
      <c r="K15" s="29">
        <v>0</v>
      </c>
      <c r="L15">
        <v>28581</v>
      </c>
      <c r="M15" s="29">
        <v>0</v>
      </c>
      <c r="N15" s="29">
        <v>56</v>
      </c>
      <c r="O15">
        <v>75463</v>
      </c>
      <c r="P15" s="29">
        <v>29.68</v>
      </c>
      <c r="Q15" s="29">
        <v>14</v>
      </c>
      <c r="R15">
        <v>24803</v>
      </c>
      <c r="S15" s="40">
        <v>24.19</v>
      </c>
    </row>
    <row r="16" spans="1:25" x14ac:dyDescent="0.2">
      <c r="B16" s="58">
        <f t="shared" si="0"/>
        <v>9.66</v>
      </c>
      <c r="C16" s="26">
        <f t="shared" si="1"/>
        <v>0</v>
      </c>
      <c r="D16" s="26"/>
      <c r="E16" s="26">
        <v>14.51</v>
      </c>
      <c r="F16" s="82">
        <v>19.87</v>
      </c>
      <c r="H16" s="29">
        <v>7</v>
      </c>
      <c r="I16" s="30">
        <v>28986</v>
      </c>
      <c r="J16" s="30">
        <v>9.66</v>
      </c>
      <c r="K16" s="29">
        <v>0</v>
      </c>
      <c r="L16">
        <v>57236</v>
      </c>
      <c r="M16" s="29">
        <v>0</v>
      </c>
      <c r="N16" s="29">
        <v>20</v>
      </c>
      <c r="O16">
        <v>55122</v>
      </c>
      <c r="P16" s="29">
        <v>14.51</v>
      </c>
      <c r="Q16" s="29">
        <v>22</v>
      </c>
      <c r="R16">
        <v>44283</v>
      </c>
      <c r="S16" s="40">
        <v>19.87</v>
      </c>
    </row>
    <row r="17" spans="1:19" x14ac:dyDescent="0.2">
      <c r="B17" s="58">
        <f t="shared" si="0"/>
        <v>16.43</v>
      </c>
      <c r="C17" s="26">
        <f t="shared" si="1"/>
        <v>0</v>
      </c>
      <c r="D17" s="26"/>
      <c r="E17" s="26">
        <v>13.16</v>
      </c>
      <c r="F17" s="82">
        <v>31.97</v>
      </c>
      <c r="H17" s="29">
        <v>10</v>
      </c>
      <c r="I17" s="30">
        <v>24351</v>
      </c>
      <c r="J17" s="30">
        <v>16.43</v>
      </c>
      <c r="K17" s="29">
        <v>0</v>
      </c>
      <c r="L17">
        <v>58786</v>
      </c>
      <c r="M17" s="29">
        <v>0</v>
      </c>
      <c r="N17" s="29">
        <v>19</v>
      </c>
      <c r="O17">
        <v>57752</v>
      </c>
      <c r="P17" s="29">
        <v>13.16</v>
      </c>
      <c r="Q17" s="29">
        <v>25</v>
      </c>
      <c r="R17">
        <v>31280</v>
      </c>
      <c r="S17" s="40">
        <v>31.97</v>
      </c>
    </row>
    <row r="18" spans="1:19" x14ac:dyDescent="0.2">
      <c r="B18" s="58">
        <f t="shared" si="0"/>
        <v>16.96</v>
      </c>
      <c r="C18" s="26">
        <f t="shared" si="1"/>
        <v>0.99</v>
      </c>
      <c r="D18" s="26"/>
      <c r="E18" s="26">
        <v>22.49</v>
      </c>
      <c r="F18" s="82">
        <v>20.7</v>
      </c>
      <c r="H18" s="29">
        <v>15</v>
      </c>
      <c r="I18" s="30">
        <v>35381</v>
      </c>
      <c r="J18" s="30">
        <v>16.96</v>
      </c>
      <c r="K18" s="29">
        <v>2</v>
      </c>
      <c r="L18">
        <v>80561</v>
      </c>
      <c r="M18" s="29">
        <v>0.99</v>
      </c>
      <c r="N18" s="29">
        <v>30</v>
      </c>
      <c r="O18">
        <v>53362</v>
      </c>
      <c r="P18" s="29">
        <v>22.49</v>
      </c>
      <c r="Q18" s="29">
        <v>27</v>
      </c>
      <c r="R18">
        <v>52161</v>
      </c>
      <c r="S18" s="40">
        <v>20.7</v>
      </c>
    </row>
    <row r="19" spans="1:19" x14ac:dyDescent="0.2">
      <c r="B19" s="58">
        <f t="shared" si="0"/>
        <v>10.62</v>
      </c>
      <c r="C19" s="26">
        <f t="shared" si="1"/>
        <v>0</v>
      </c>
      <c r="D19" s="26"/>
      <c r="E19" s="26">
        <v>51.48</v>
      </c>
      <c r="F19" s="82">
        <v>19.600000000000001</v>
      </c>
      <c r="H19" s="29">
        <v>6</v>
      </c>
      <c r="I19" s="30">
        <v>22597</v>
      </c>
      <c r="J19" s="30">
        <v>10.62</v>
      </c>
      <c r="K19" s="29">
        <v>0</v>
      </c>
      <c r="L19">
        <v>34391</v>
      </c>
      <c r="M19" s="29">
        <v>0</v>
      </c>
      <c r="N19" s="29">
        <v>77</v>
      </c>
      <c r="O19">
        <v>59833</v>
      </c>
      <c r="P19" s="29">
        <v>51.48</v>
      </c>
      <c r="Q19" s="29">
        <v>20</v>
      </c>
      <c r="R19">
        <v>40803</v>
      </c>
      <c r="S19" s="40">
        <v>19.600000000000001</v>
      </c>
    </row>
    <row r="20" spans="1:19" x14ac:dyDescent="0.2">
      <c r="B20" s="58">
        <f t="shared" si="0"/>
        <v>7.7</v>
      </c>
      <c r="C20" s="26">
        <f t="shared" si="1"/>
        <v>1.26</v>
      </c>
      <c r="D20" s="26"/>
      <c r="E20" s="26">
        <v>38.25</v>
      </c>
      <c r="F20" s="82">
        <v>15.3</v>
      </c>
      <c r="H20" s="29">
        <v>4</v>
      </c>
      <c r="I20" s="30">
        <v>20782</v>
      </c>
      <c r="J20" s="30">
        <v>7.7</v>
      </c>
      <c r="K20" s="29">
        <v>1</v>
      </c>
      <c r="L20">
        <v>31703</v>
      </c>
      <c r="M20" s="29">
        <v>1.26</v>
      </c>
      <c r="N20" s="29">
        <v>74</v>
      </c>
      <c r="O20">
        <v>77387</v>
      </c>
      <c r="P20" s="29">
        <v>38.25</v>
      </c>
      <c r="Q20" s="29">
        <v>11</v>
      </c>
      <c r="R20">
        <v>28760</v>
      </c>
      <c r="S20" s="40">
        <v>15.3</v>
      </c>
    </row>
    <row r="21" spans="1:19" x14ac:dyDescent="0.2">
      <c r="B21" s="60">
        <f t="shared" si="0"/>
        <v>13.12</v>
      </c>
      <c r="C21" s="27">
        <f t="shared" si="1"/>
        <v>0</v>
      </c>
      <c r="D21" s="27"/>
      <c r="E21" s="27">
        <v>21.43</v>
      </c>
      <c r="F21" s="104">
        <v>14.74</v>
      </c>
      <c r="H21" s="36">
        <v>10</v>
      </c>
      <c r="I21" s="37">
        <v>30498</v>
      </c>
      <c r="J21" s="37">
        <v>13.12</v>
      </c>
      <c r="K21" s="36">
        <v>0</v>
      </c>
      <c r="L21" s="2">
        <v>46138</v>
      </c>
      <c r="M21" s="36">
        <v>0</v>
      </c>
      <c r="N21" s="36">
        <v>29</v>
      </c>
      <c r="O21" s="2">
        <v>54125</v>
      </c>
      <c r="P21" s="36">
        <v>21.43</v>
      </c>
      <c r="Q21" s="36">
        <v>8</v>
      </c>
      <c r="R21" s="2">
        <v>21710</v>
      </c>
      <c r="S21" s="49">
        <v>14.74</v>
      </c>
    </row>
    <row r="23" spans="1:19" ht="16" x14ac:dyDescent="0.2">
      <c r="A23" s="51" t="s">
        <v>4</v>
      </c>
      <c r="B23" s="52">
        <f>AVERAGE(B7:B21)</f>
        <v>12.252000000000001</v>
      </c>
      <c r="C23" s="52">
        <f>AVERAGE(C7:C21)</f>
        <v>0.62115348916421842</v>
      </c>
      <c r="D23" s="46"/>
      <c r="E23" s="52">
        <f>AVERAGE(E7:E21)</f>
        <v>29.404666666666671</v>
      </c>
      <c r="F23" s="52">
        <f>AVERAGE(F7:F21)</f>
        <v>19.535333333333334</v>
      </c>
      <c r="J23" s="31">
        <f>AVERAGE(J7:J21)</f>
        <v>12.252000000000001</v>
      </c>
      <c r="M23" s="31">
        <f>AVERAGE(M7:M21)</f>
        <v>0.62115348916421842</v>
      </c>
      <c r="P23" s="31">
        <f>AVERAGE(P7:P21)</f>
        <v>29.404666666666671</v>
      </c>
      <c r="S23" s="31">
        <f>AVERAGE(S7:S21)</f>
        <v>19.535333333333334</v>
      </c>
    </row>
    <row r="24" spans="1:19" ht="16" x14ac:dyDescent="0.2">
      <c r="A24" s="63" t="s">
        <v>5</v>
      </c>
      <c r="B24" s="16">
        <f>STDEV(B7:B23)</f>
        <v>3.1342924773117935</v>
      </c>
      <c r="C24" s="16">
        <f>STDEV(C7:C23)</f>
        <v>0.6200014196099829</v>
      </c>
      <c r="E24" s="16">
        <f>STDEV(E7:E23)</f>
        <v>11.68797151871197</v>
      </c>
      <c r="F24" s="16">
        <f>STDEV(F7:F23)</f>
        <v>4.9279459773373757</v>
      </c>
      <c r="J24" s="16">
        <f>STDEV(J7:J23)</f>
        <v>3.1342924773117935</v>
      </c>
      <c r="M24" s="16">
        <f>STDEV(M7:M23)</f>
        <v>0.6200014196099829</v>
      </c>
      <c r="P24" s="16">
        <f>STDEV(P7:P23)</f>
        <v>11.68797151871197</v>
      </c>
      <c r="S24" s="16">
        <f>STDEV(S7:S23)</f>
        <v>4.9279459773373757</v>
      </c>
    </row>
    <row r="27" spans="1:19" ht="16" x14ac:dyDescent="0.2">
      <c r="A27" s="4" t="s">
        <v>6</v>
      </c>
      <c r="H27" s="4"/>
    </row>
    <row r="29" spans="1:19" ht="32" x14ac:dyDescent="0.2">
      <c r="A29" s="87"/>
      <c r="B29" s="87" t="s">
        <v>35</v>
      </c>
      <c r="C29" s="87" t="s">
        <v>88</v>
      </c>
      <c r="D29" s="87" t="s">
        <v>36</v>
      </c>
      <c r="E29" s="87" t="s">
        <v>47</v>
      </c>
      <c r="H29" s="87"/>
      <c r="I29" s="87"/>
      <c r="J29" s="87"/>
      <c r="K29" s="87"/>
      <c r="L29" s="87"/>
    </row>
    <row r="30" spans="1:19" ht="32" x14ac:dyDescent="0.2">
      <c r="A30" s="5" t="s">
        <v>7</v>
      </c>
      <c r="B30" s="89">
        <v>18.010000000000002</v>
      </c>
      <c r="C30" s="90">
        <v>1.78</v>
      </c>
      <c r="D30" s="90">
        <v>51.48</v>
      </c>
      <c r="E30" s="91">
        <v>31.97</v>
      </c>
      <c r="H30" s="5"/>
      <c r="I30" s="5"/>
      <c r="J30" s="5"/>
      <c r="K30" s="5"/>
      <c r="L30" s="5"/>
    </row>
    <row r="31" spans="1:19" ht="16" x14ac:dyDescent="0.2">
      <c r="A31" s="5" t="s">
        <v>12</v>
      </c>
      <c r="B31" s="92">
        <v>13.68</v>
      </c>
      <c r="C31" s="5">
        <v>1.19</v>
      </c>
      <c r="D31" s="5">
        <v>39.06</v>
      </c>
      <c r="E31" s="93">
        <v>22.38</v>
      </c>
      <c r="H31" s="5"/>
      <c r="I31" s="5"/>
      <c r="J31" s="5"/>
      <c r="K31" s="5"/>
      <c r="L31" s="5"/>
    </row>
    <row r="32" spans="1:19" ht="16" x14ac:dyDescent="0.2">
      <c r="A32" s="10" t="s">
        <v>17</v>
      </c>
      <c r="B32" s="10">
        <v>11.82</v>
      </c>
      <c r="C32" s="11">
        <v>0.72</v>
      </c>
      <c r="D32" s="11">
        <v>25.37</v>
      </c>
      <c r="E32" s="12">
        <v>19.86</v>
      </c>
      <c r="H32" s="103"/>
      <c r="I32" s="103"/>
      <c r="J32" s="103"/>
      <c r="K32" s="103"/>
      <c r="L32" s="103"/>
    </row>
    <row r="33" spans="1:12" ht="16" x14ac:dyDescent="0.2">
      <c r="A33" s="5" t="s">
        <v>22</v>
      </c>
      <c r="B33" s="92">
        <v>10.14</v>
      </c>
      <c r="C33" s="5">
        <v>0</v>
      </c>
      <c r="D33" s="5">
        <v>21.96</v>
      </c>
      <c r="E33" s="93">
        <v>15.55</v>
      </c>
      <c r="H33" s="5"/>
      <c r="I33" s="5"/>
      <c r="J33" s="5"/>
      <c r="K33" s="5"/>
      <c r="L33" s="5"/>
    </row>
    <row r="34" spans="1:12" ht="32" x14ac:dyDescent="0.2">
      <c r="A34" s="5" t="s">
        <v>26</v>
      </c>
      <c r="B34" s="94">
        <v>6.99</v>
      </c>
      <c r="C34" s="14">
        <v>0</v>
      </c>
      <c r="D34" s="14">
        <v>13.16</v>
      </c>
      <c r="E34" s="95">
        <v>12.93</v>
      </c>
      <c r="H34" s="5"/>
      <c r="I34" s="5"/>
      <c r="J34" s="5"/>
      <c r="K34" s="5"/>
      <c r="L34" s="5"/>
    </row>
    <row r="35" spans="1:12" ht="32" x14ac:dyDescent="0.2">
      <c r="A35" s="5" t="s">
        <v>31</v>
      </c>
      <c r="B35" s="5">
        <v>15</v>
      </c>
      <c r="C35" s="5">
        <v>15</v>
      </c>
      <c r="D35" s="5">
        <v>15</v>
      </c>
      <c r="E35" s="5">
        <v>15</v>
      </c>
      <c r="H35" s="5"/>
      <c r="I35" s="5"/>
      <c r="J35" s="5"/>
      <c r="K35" s="5"/>
      <c r="L35" s="5"/>
    </row>
  </sheetData>
  <protectedRanges>
    <protectedRange sqref="B6:F6" name="Messwerte_1"/>
    <protectedRange sqref="N8:N10 N12:N22" name="Messwerte_2"/>
  </protectedRange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topLeftCell="A13" zoomScale="85" zoomScaleNormal="85" workbookViewId="0">
      <selection activeCell="X26" sqref="X26"/>
    </sheetView>
  </sheetViews>
  <sheetFormatPr baseColWidth="10" defaultRowHeight="15" x14ac:dyDescent="0.2"/>
  <cols>
    <col min="20" max="20" width="34.1640625" customWidth="1"/>
    <col min="21" max="21" width="12.6640625" customWidth="1"/>
    <col min="22" max="22" width="18" customWidth="1"/>
    <col min="23" max="23" width="29.33203125" customWidth="1"/>
    <col min="25" max="25" width="6" customWidth="1"/>
  </cols>
  <sheetData>
    <row r="1" spans="1:21" x14ac:dyDescent="0.2">
      <c r="A1" s="3" t="s">
        <v>130</v>
      </c>
      <c r="B1" s="3"/>
      <c r="C1" s="3"/>
      <c r="D1" s="3"/>
      <c r="E1" s="3"/>
      <c r="F1" s="3"/>
      <c r="G1" s="3"/>
    </row>
    <row r="2" spans="1:21" ht="16" thickBot="1" x14ac:dyDescent="0.25"/>
    <row r="3" spans="1:21" ht="18" thickBot="1" x14ac:dyDescent="0.25">
      <c r="B3" s="6"/>
      <c r="C3" s="76" t="s">
        <v>75</v>
      </c>
      <c r="F3" s="76" t="s">
        <v>75</v>
      </c>
      <c r="I3" s="70" t="s">
        <v>64</v>
      </c>
      <c r="J3" s="71" t="s">
        <v>51</v>
      </c>
      <c r="K3" s="72"/>
      <c r="L3" s="73"/>
      <c r="O3" s="70" t="s">
        <v>64</v>
      </c>
      <c r="P3" s="71" t="s">
        <v>51</v>
      </c>
      <c r="Q3" s="72"/>
      <c r="R3" s="73"/>
      <c r="T3" s="105" t="s">
        <v>36</v>
      </c>
    </row>
    <row r="4" spans="1:21" x14ac:dyDescent="0.2">
      <c r="B4" s="7" t="s">
        <v>35</v>
      </c>
      <c r="C4" s="7" t="s">
        <v>35</v>
      </c>
      <c r="D4" s="7"/>
      <c r="E4" s="7" t="s">
        <v>36</v>
      </c>
      <c r="F4" s="8" t="s">
        <v>36</v>
      </c>
      <c r="T4" s="105" t="s">
        <v>128</v>
      </c>
    </row>
    <row r="5" spans="1:21" x14ac:dyDescent="0.2">
      <c r="J5" s="81" t="s">
        <v>66</v>
      </c>
      <c r="P5" s="68" t="s">
        <v>70</v>
      </c>
      <c r="Q5" s="68"/>
      <c r="T5" s="105" t="s">
        <v>35</v>
      </c>
    </row>
    <row r="6" spans="1:21" x14ac:dyDescent="0.2">
      <c r="B6">
        <v>1.2</v>
      </c>
      <c r="C6">
        <v>18.78</v>
      </c>
      <c r="E6">
        <v>0.15</v>
      </c>
      <c r="F6" s="1">
        <v>4.91</v>
      </c>
      <c r="I6" s="49" t="s">
        <v>65</v>
      </c>
      <c r="J6" s="49" t="s">
        <v>67</v>
      </c>
      <c r="K6" s="49" t="s">
        <v>68</v>
      </c>
      <c r="L6" s="49" t="s">
        <v>69</v>
      </c>
      <c r="O6" s="49" t="s">
        <v>65</v>
      </c>
      <c r="P6" s="49" t="s">
        <v>67</v>
      </c>
      <c r="Q6" s="49" t="s">
        <v>68</v>
      </c>
      <c r="R6" s="49" t="s">
        <v>69</v>
      </c>
      <c r="T6" s="117"/>
      <c r="U6" s="106"/>
    </row>
    <row r="7" spans="1:21" x14ac:dyDescent="0.2">
      <c r="B7">
        <v>0.88</v>
      </c>
      <c r="C7">
        <v>12.06</v>
      </c>
      <c r="E7">
        <v>0.22</v>
      </c>
      <c r="F7" s="1">
        <v>4.4400000000000004</v>
      </c>
      <c r="I7" s="43" t="s">
        <v>52</v>
      </c>
      <c r="J7" s="40">
        <v>8</v>
      </c>
      <c r="K7" s="40">
        <v>874</v>
      </c>
      <c r="L7" s="67">
        <f>J7/K7</f>
        <v>9.1533180778032037E-3</v>
      </c>
      <c r="O7" s="29" t="s">
        <v>52</v>
      </c>
      <c r="P7" s="40">
        <v>178</v>
      </c>
      <c r="Q7" s="40">
        <v>948</v>
      </c>
      <c r="R7" s="74">
        <f>P7/Q7</f>
        <v>0.18776371308016879</v>
      </c>
      <c r="T7" s="118" t="s">
        <v>111</v>
      </c>
      <c r="U7" s="106"/>
    </row>
    <row r="8" spans="1:21" x14ac:dyDescent="0.2">
      <c r="B8">
        <v>0.21</v>
      </c>
      <c r="C8">
        <v>14.79</v>
      </c>
      <c r="E8">
        <v>0.49</v>
      </c>
      <c r="F8" s="1">
        <v>4.0199999999999996</v>
      </c>
      <c r="I8" s="29" t="s">
        <v>53</v>
      </c>
      <c r="J8" s="40">
        <v>13</v>
      </c>
      <c r="K8" s="40">
        <v>1080</v>
      </c>
      <c r="L8" s="67">
        <f t="shared" ref="L8:L14" si="0">J8/K8</f>
        <v>1.2037037037037037E-2</v>
      </c>
      <c r="O8" s="29" t="s">
        <v>53</v>
      </c>
      <c r="P8" s="40">
        <v>110</v>
      </c>
      <c r="Q8" s="40">
        <v>912</v>
      </c>
      <c r="R8" s="67">
        <f t="shared" ref="R8:R18" si="1">P8/Q8</f>
        <v>0.1206140350877193</v>
      </c>
      <c r="T8" s="117" t="s">
        <v>112</v>
      </c>
      <c r="U8" s="117">
        <v>0.16267899999999999</v>
      </c>
    </row>
    <row r="9" spans="1:21" x14ac:dyDescent="0.2">
      <c r="B9">
        <v>0.62</v>
      </c>
      <c r="C9">
        <v>13.95</v>
      </c>
      <c r="E9">
        <v>0.64</v>
      </c>
      <c r="F9" s="1">
        <v>2.5299999999999998</v>
      </c>
      <c r="I9" s="29" t="s">
        <v>54</v>
      </c>
      <c r="J9" s="40">
        <v>8</v>
      </c>
      <c r="K9" s="40">
        <v>912</v>
      </c>
      <c r="L9" s="67">
        <f t="shared" si="0"/>
        <v>8.771929824561403E-3</v>
      </c>
      <c r="O9" s="29" t="s">
        <v>54</v>
      </c>
      <c r="P9" s="40">
        <v>131</v>
      </c>
      <c r="Q9" s="40">
        <v>886</v>
      </c>
      <c r="R9" s="67">
        <f t="shared" si="1"/>
        <v>0.14785553047404063</v>
      </c>
      <c r="T9" s="117" t="s">
        <v>113</v>
      </c>
      <c r="U9" s="106" t="s">
        <v>96</v>
      </c>
    </row>
    <row r="10" spans="1:21" x14ac:dyDescent="0.2">
      <c r="B10">
        <v>0.79</v>
      </c>
      <c r="C10">
        <v>14.37</v>
      </c>
      <c r="E10">
        <v>0.57999999999999996</v>
      </c>
      <c r="F10" s="1">
        <v>3.07</v>
      </c>
      <c r="I10" s="29" t="s">
        <v>55</v>
      </c>
      <c r="J10" s="40">
        <v>2</v>
      </c>
      <c r="K10" s="40">
        <v>933</v>
      </c>
      <c r="L10" s="67">
        <f t="shared" si="0"/>
        <v>2.1436227224008574E-3</v>
      </c>
      <c r="O10" s="29" t="s">
        <v>55</v>
      </c>
      <c r="P10" s="40">
        <v>126</v>
      </c>
      <c r="Q10" s="40">
        <v>903</v>
      </c>
      <c r="R10" s="67">
        <f t="shared" si="1"/>
        <v>0.13953488372093023</v>
      </c>
      <c r="T10" s="117" t="s">
        <v>114</v>
      </c>
      <c r="U10" s="106" t="s">
        <v>95</v>
      </c>
    </row>
    <row r="11" spans="1:21" x14ac:dyDescent="0.2">
      <c r="B11">
        <v>0.23</v>
      </c>
      <c r="C11">
        <v>12.23</v>
      </c>
      <c r="E11">
        <v>0.89</v>
      </c>
      <c r="F11" s="1">
        <v>3.9</v>
      </c>
      <c r="I11" s="29" t="s">
        <v>56</v>
      </c>
      <c r="J11" s="40">
        <v>6</v>
      </c>
      <c r="K11" s="40">
        <v>975</v>
      </c>
      <c r="L11" s="67">
        <f t="shared" si="0"/>
        <v>6.1538461538461538E-3</v>
      </c>
      <c r="O11" s="29" t="s">
        <v>56</v>
      </c>
      <c r="P11" s="40">
        <v>118</v>
      </c>
      <c r="Q11" s="40">
        <v>821</v>
      </c>
      <c r="R11" s="67">
        <f t="shared" si="1"/>
        <v>0.14372716199756394</v>
      </c>
      <c r="T11" s="117" t="s">
        <v>115</v>
      </c>
      <c r="U11" s="106" t="s">
        <v>116</v>
      </c>
    </row>
    <row r="12" spans="1:21" x14ac:dyDescent="0.2">
      <c r="B12">
        <v>0.61</v>
      </c>
      <c r="C12">
        <v>17.38</v>
      </c>
      <c r="E12">
        <v>0.56000000000000005</v>
      </c>
      <c r="F12" s="1">
        <v>6.86</v>
      </c>
      <c r="I12" s="29" t="s">
        <v>57</v>
      </c>
      <c r="J12" s="40">
        <v>5</v>
      </c>
      <c r="K12" s="30">
        <v>630</v>
      </c>
      <c r="L12" s="67">
        <f t="shared" si="0"/>
        <v>7.9365079365079361E-3</v>
      </c>
      <c r="O12" s="29" t="s">
        <v>57</v>
      </c>
      <c r="P12" s="40">
        <v>90</v>
      </c>
      <c r="Q12" s="40">
        <v>736</v>
      </c>
      <c r="R12" s="67">
        <f t="shared" si="1"/>
        <v>0.12228260869565218</v>
      </c>
      <c r="T12" s="117" t="s">
        <v>117</v>
      </c>
      <c r="U12" s="106" t="s">
        <v>129</v>
      </c>
    </row>
    <row r="13" spans="1:21" x14ac:dyDescent="0.2">
      <c r="B13">
        <v>0.75</v>
      </c>
      <c r="C13">
        <v>11.2</v>
      </c>
      <c r="E13">
        <v>0.64</v>
      </c>
      <c r="F13" s="1">
        <v>4.2699999999999996</v>
      </c>
      <c r="I13" s="29" t="s">
        <v>58</v>
      </c>
      <c r="J13" s="40">
        <v>2</v>
      </c>
      <c r="K13" s="30">
        <v>852</v>
      </c>
      <c r="L13" s="67">
        <f t="shared" si="0"/>
        <v>2.3474178403755869E-3</v>
      </c>
      <c r="O13" s="29" t="s">
        <v>58</v>
      </c>
      <c r="P13" s="40">
        <v>159</v>
      </c>
      <c r="Q13" s="40">
        <v>915</v>
      </c>
      <c r="R13" s="67">
        <f t="shared" si="1"/>
        <v>0.17377049180327869</v>
      </c>
    </row>
    <row r="14" spans="1:21" x14ac:dyDescent="0.2">
      <c r="B14">
        <v>0.83</v>
      </c>
      <c r="C14">
        <v>9.16</v>
      </c>
      <c r="E14">
        <v>0.94</v>
      </c>
      <c r="F14" s="1">
        <v>3.65</v>
      </c>
      <c r="I14" s="29" t="s">
        <v>59</v>
      </c>
      <c r="J14" s="40">
        <v>4</v>
      </c>
      <c r="K14" s="40">
        <v>653</v>
      </c>
      <c r="L14" s="67">
        <f t="shared" si="0"/>
        <v>6.1255742725880554E-3</v>
      </c>
      <c r="O14" s="29" t="s">
        <v>59</v>
      </c>
      <c r="P14" s="40">
        <v>139</v>
      </c>
      <c r="Q14" s="40">
        <v>1241</v>
      </c>
      <c r="R14" s="67">
        <f t="shared" si="1"/>
        <v>0.11200644641418211</v>
      </c>
      <c r="T14" s="86"/>
    </row>
    <row r="15" spans="1:21" x14ac:dyDescent="0.2">
      <c r="B15">
        <v>0.56999999999999995</v>
      </c>
      <c r="C15">
        <v>16.34</v>
      </c>
      <c r="E15">
        <v>0.33</v>
      </c>
      <c r="F15" s="1">
        <v>3.3</v>
      </c>
      <c r="I15" s="29" t="s">
        <v>60</v>
      </c>
      <c r="J15" s="40">
        <v>8</v>
      </c>
      <c r="K15" s="40">
        <v>1071</v>
      </c>
      <c r="L15" s="67">
        <f>J15/K15</f>
        <v>7.4696545284780582E-3</v>
      </c>
      <c r="O15" s="29" t="s">
        <v>60</v>
      </c>
      <c r="P15" s="40">
        <v>94</v>
      </c>
      <c r="Q15" s="40">
        <v>1026</v>
      </c>
      <c r="R15" s="67">
        <f t="shared" si="1"/>
        <v>9.1617933723196876E-2</v>
      </c>
    </row>
    <row r="16" spans="1:21" x14ac:dyDescent="0.2">
      <c r="B16">
        <v>0.74</v>
      </c>
      <c r="C16">
        <v>19.190000000000001</v>
      </c>
      <c r="E16">
        <v>0.46</v>
      </c>
      <c r="F16" s="1">
        <v>2.58</v>
      </c>
      <c r="I16" s="29" t="s">
        <v>61</v>
      </c>
      <c r="J16" s="40">
        <v>10</v>
      </c>
      <c r="K16" s="40">
        <v>1212</v>
      </c>
      <c r="L16" s="67">
        <f>J16/K16</f>
        <v>8.2508250825082501E-3</v>
      </c>
      <c r="O16" s="29" t="s">
        <v>61</v>
      </c>
      <c r="P16" s="40">
        <v>141</v>
      </c>
      <c r="Q16" s="40">
        <v>863</v>
      </c>
      <c r="R16" s="67">
        <f t="shared" si="1"/>
        <v>0.1633835457705678</v>
      </c>
    </row>
    <row r="17" spans="1:21" x14ac:dyDescent="0.2">
      <c r="B17" s="2">
        <v>0.92</v>
      </c>
      <c r="C17" s="2">
        <v>20.68</v>
      </c>
      <c r="D17" s="2"/>
      <c r="E17" s="2"/>
      <c r="F17" s="2"/>
      <c r="I17" s="29" t="s">
        <v>62</v>
      </c>
      <c r="J17" s="40">
        <v>5</v>
      </c>
      <c r="K17" s="40">
        <v>883</v>
      </c>
      <c r="L17" s="67">
        <f>J17/K17</f>
        <v>5.6625141562853904E-3</v>
      </c>
      <c r="O17" s="29" t="s">
        <v>62</v>
      </c>
      <c r="P17" s="40">
        <v>118</v>
      </c>
      <c r="Q17" s="40">
        <v>615</v>
      </c>
      <c r="R17" s="67">
        <f t="shared" si="1"/>
        <v>0.19186991869918699</v>
      </c>
      <c r="T17" s="105" t="s">
        <v>118</v>
      </c>
    </row>
    <row r="18" spans="1:21" x14ac:dyDescent="0.2">
      <c r="I18" s="29" t="s">
        <v>63</v>
      </c>
      <c r="J18" s="40">
        <v>7</v>
      </c>
      <c r="K18" s="40">
        <v>945</v>
      </c>
      <c r="L18" s="67">
        <f>J18/K18</f>
        <v>7.4074074074074077E-3</v>
      </c>
      <c r="O18" s="29" t="s">
        <v>63</v>
      </c>
      <c r="P18" s="40">
        <v>299</v>
      </c>
      <c r="Q18" s="40">
        <v>1446</v>
      </c>
      <c r="R18" s="67">
        <f t="shared" si="1"/>
        <v>0.20677731673582295</v>
      </c>
      <c r="T18" s="105" t="s">
        <v>128</v>
      </c>
    </row>
    <row r="19" spans="1:21" x14ac:dyDescent="0.2">
      <c r="A19" s="3" t="s">
        <v>4</v>
      </c>
      <c r="B19" s="24">
        <f>AVERAGE(B6:B17)</f>
        <v>0.69583333333333341</v>
      </c>
      <c r="C19" s="24">
        <f>AVERAGE(C6:C17)</f>
        <v>15.010833333333332</v>
      </c>
      <c r="D19" s="3"/>
      <c r="E19" s="24">
        <f>AVERAGE(E6:E17)</f>
        <v>0.53636363636363626</v>
      </c>
      <c r="F19" s="24">
        <f>AVERAGE(F6:F17)</f>
        <v>3.9572727272727266</v>
      </c>
      <c r="L19" s="69"/>
      <c r="R19" s="69"/>
      <c r="T19" s="105" t="s">
        <v>119</v>
      </c>
    </row>
    <row r="20" spans="1:21" x14ac:dyDescent="0.2">
      <c r="A20" t="s">
        <v>5</v>
      </c>
      <c r="B20" s="23">
        <f>STDEV(B6:B17)</f>
        <v>0.27832153849078695</v>
      </c>
      <c r="C20" s="23">
        <f>STDEV(C6:C17)</f>
        <v>3.5415853110085558</v>
      </c>
      <c r="E20" s="23">
        <f>STDEV(E6:E17)</f>
        <v>0.24735693753249505</v>
      </c>
      <c r="F20" s="23">
        <f>STDEV(F6:F17)</f>
        <v>1.2214425152997661</v>
      </c>
      <c r="T20" s="117"/>
      <c r="U20" s="106"/>
    </row>
    <row r="21" spans="1:21" ht="16" thickBot="1" x14ac:dyDescent="0.25">
      <c r="T21" s="118" t="s">
        <v>111</v>
      </c>
      <c r="U21" s="106"/>
    </row>
    <row r="22" spans="1:21" ht="18" thickBot="1" x14ac:dyDescent="0.25">
      <c r="I22" s="70" t="s">
        <v>64</v>
      </c>
      <c r="J22" s="71" t="s">
        <v>71</v>
      </c>
      <c r="K22" s="72"/>
      <c r="L22" s="73"/>
      <c r="O22" s="70" t="s">
        <v>64</v>
      </c>
      <c r="P22" s="71" t="s">
        <v>71</v>
      </c>
      <c r="Q22" s="72"/>
      <c r="R22" s="73"/>
      <c r="T22" s="117" t="s">
        <v>112</v>
      </c>
      <c r="U22" s="106" t="s">
        <v>92</v>
      </c>
    </row>
    <row r="23" spans="1:21" ht="16" x14ac:dyDescent="0.2">
      <c r="A23" s="4" t="s">
        <v>6</v>
      </c>
      <c r="T23" s="117" t="s">
        <v>113</v>
      </c>
      <c r="U23" s="106" t="s">
        <v>91</v>
      </c>
    </row>
    <row r="24" spans="1:21" x14ac:dyDescent="0.2">
      <c r="J24" s="81" t="s">
        <v>66</v>
      </c>
      <c r="P24" s="68" t="s">
        <v>70</v>
      </c>
      <c r="Q24" s="68"/>
      <c r="T24" s="117" t="s">
        <v>114</v>
      </c>
      <c r="U24" s="106" t="s">
        <v>90</v>
      </c>
    </row>
    <row r="25" spans="1:21" ht="32" x14ac:dyDescent="0.2">
      <c r="A25" s="9"/>
      <c r="B25" s="9" t="s">
        <v>35</v>
      </c>
      <c r="C25" s="9" t="s">
        <v>46</v>
      </c>
      <c r="D25" s="9" t="s">
        <v>36</v>
      </c>
      <c r="E25" s="9" t="s">
        <v>47</v>
      </c>
      <c r="I25" s="49" t="s">
        <v>65</v>
      </c>
      <c r="J25" s="49" t="s">
        <v>67</v>
      </c>
      <c r="K25" s="49" t="s">
        <v>68</v>
      </c>
      <c r="L25" s="49" t="s">
        <v>69</v>
      </c>
      <c r="O25" s="49" t="s">
        <v>65</v>
      </c>
      <c r="P25" s="49" t="s">
        <v>67</v>
      </c>
      <c r="Q25" s="49" t="s">
        <v>68</v>
      </c>
      <c r="R25" s="49" t="s">
        <v>69</v>
      </c>
      <c r="T25" s="117" t="s">
        <v>115</v>
      </c>
      <c r="U25" s="106" t="s">
        <v>116</v>
      </c>
    </row>
    <row r="26" spans="1:21" ht="32" x14ac:dyDescent="0.2">
      <c r="A26" s="5" t="s">
        <v>7</v>
      </c>
      <c r="B26" s="89">
        <v>1.2</v>
      </c>
      <c r="C26" s="90">
        <v>20.68</v>
      </c>
      <c r="D26" s="90">
        <v>0.94</v>
      </c>
      <c r="E26" s="91">
        <v>4.91</v>
      </c>
      <c r="I26" s="43" t="s">
        <v>52</v>
      </c>
      <c r="J26" s="40">
        <v>1</v>
      </c>
      <c r="K26" s="40">
        <v>680</v>
      </c>
      <c r="L26" s="67">
        <f>J26/K26</f>
        <v>1.4705882352941176E-3</v>
      </c>
      <c r="O26" s="29" t="s">
        <v>52</v>
      </c>
      <c r="P26" s="40">
        <v>42</v>
      </c>
      <c r="Q26" s="40">
        <v>856</v>
      </c>
      <c r="R26" s="67">
        <f>P26/Q26</f>
        <v>4.9065420560747662E-2</v>
      </c>
      <c r="T26" s="117" t="s">
        <v>117</v>
      </c>
      <c r="U26" s="106" t="s">
        <v>120</v>
      </c>
    </row>
    <row r="27" spans="1:21" ht="16" x14ac:dyDescent="0.2">
      <c r="A27" s="5" t="s">
        <v>12</v>
      </c>
      <c r="B27" s="92">
        <v>0.85</v>
      </c>
      <c r="C27" s="5">
        <v>18.079999999999998</v>
      </c>
      <c r="D27" s="5">
        <v>0.64</v>
      </c>
      <c r="E27" s="93">
        <v>4.3600000000000003</v>
      </c>
      <c r="I27" s="29" t="s">
        <v>53</v>
      </c>
      <c r="J27" s="40">
        <v>2</v>
      </c>
      <c r="K27" s="40">
        <v>914</v>
      </c>
      <c r="L27" s="67">
        <f t="shared" ref="L27:L32" si="2">J27/K27</f>
        <v>2.1881838074398249E-3</v>
      </c>
      <c r="O27" s="29" t="s">
        <v>53</v>
      </c>
      <c r="P27" s="40">
        <v>46</v>
      </c>
      <c r="Q27" s="40">
        <v>1035</v>
      </c>
      <c r="R27" s="67">
        <f t="shared" ref="R27:R36" si="3">P27/Q27</f>
        <v>4.4444444444444446E-2</v>
      </c>
    </row>
    <row r="28" spans="1:21" ht="16" x14ac:dyDescent="0.2">
      <c r="A28" s="10" t="s">
        <v>17</v>
      </c>
      <c r="B28" s="10">
        <v>0.74</v>
      </c>
      <c r="C28" s="11">
        <v>14.58</v>
      </c>
      <c r="D28" s="11">
        <v>0.56000000000000005</v>
      </c>
      <c r="E28" s="12">
        <v>3.9</v>
      </c>
      <c r="I28" s="29" t="s">
        <v>54</v>
      </c>
      <c r="J28" s="40">
        <v>6</v>
      </c>
      <c r="K28" s="40">
        <v>1223</v>
      </c>
      <c r="L28" s="67">
        <f t="shared" si="2"/>
        <v>4.9059689288634507E-3</v>
      </c>
      <c r="O28" s="29" t="s">
        <v>54</v>
      </c>
      <c r="P28" s="40">
        <v>40</v>
      </c>
      <c r="Q28" s="40">
        <v>995</v>
      </c>
      <c r="R28" s="67">
        <f t="shared" si="3"/>
        <v>4.0201005025125629E-2</v>
      </c>
    </row>
    <row r="29" spans="1:21" ht="16" x14ac:dyDescent="0.2">
      <c r="A29" s="5" t="s">
        <v>22</v>
      </c>
      <c r="B29" s="92">
        <v>0.59</v>
      </c>
      <c r="C29" s="5">
        <v>12.14</v>
      </c>
      <c r="D29" s="5">
        <v>0.4</v>
      </c>
      <c r="E29" s="93">
        <v>3.18</v>
      </c>
      <c r="I29" s="29" t="s">
        <v>55</v>
      </c>
      <c r="J29" s="40">
        <v>10</v>
      </c>
      <c r="K29" s="40">
        <v>1563</v>
      </c>
      <c r="L29" s="67">
        <f t="shared" si="2"/>
        <v>6.3979526551503517E-3</v>
      </c>
      <c r="O29" s="29" t="s">
        <v>55</v>
      </c>
      <c r="P29" s="40">
        <v>41</v>
      </c>
      <c r="Q29" s="40">
        <v>1620</v>
      </c>
      <c r="R29" s="67">
        <f t="shared" si="3"/>
        <v>2.5308641975308643E-2</v>
      </c>
    </row>
    <row r="30" spans="1:21" ht="32" x14ac:dyDescent="0.2">
      <c r="A30" s="14" t="s">
        <v>26</v>
      </c>
      <c r="B30" s="94">
        <v>0.21</v>
      </c>
      <c r="C30" s="14">
        <v>9.16</v>
      </c>
      <c r="D30" s="14">
        <v>0.15</v>
      </c>
      <c r="E30" s="95">
        <v>2.5299999999999998</v>
      </c>
      <c r="I30" s="29" t="s">
        <v>56</v>
      </c>
      <c r="J30" s="40">
        <v>6</v>
      </c>
      <c r="K30" s="40">
        <v>1031</v>
      </c>
      <c r="L30" s="67">
        <f t="shared" si="2"/>
        <v>5.8195926285160042E-3</v>
      </c>
      <c r="O30" s="29" t="s">
        <v>56</v>
      </c>
      <c r="P30" s="40">
        <v>14</v>
      </c>
      <c r="Q30" s="40">
        <v>456</v>
      </c>
      <c r="R30" s="67">
        <f t="shared" si="3"/>
        <v>3.0701754385964911E-2</v>
      </c>
    </row>
    <row r="31" spans="1:21" ht="32" x14ac:dyDescent="0.2">
      <c r="A31" s="5" t="s">
        <v>31</v>
      </c>
      <c r="B31" s="5">
        <v>12</v>
      </c>
      <c r="C31" s="5">
        <v>12</v>
      </c>
      <c r="D31" s="5">
        <v>11</v>
      </c>
      <c r="E31" s="5">
        <v>11</v>
      </c>
      <c r="I31" s="29" t="s">
        <v>57</v>
      </c>
      <c r="J31" s="40">
        <v>12</v>
      </c>
      <c r="K31" s="30">
        <v>1344</v>
      </c>
      <c r="L31" s="67">
        <f t="shared" si="2"/>
        <v>8.9285714285714281E-3</v>
      </c>
      <c r="O31" s="29" t="s">
        <v>57</v>
      </c>
      <c r="P31" s="40">
        <v>46</v>
      </c>
      <c r="Q31" s="40">
        <v>1178</v>
      </c>
      <c r="R31" s="67">
        <f t="shared" si="3"/>
        <v>3.9049235993208829E-2</v>
      </c>
    </row>
    <row r="32" spans="1:21" x14ac:dyDescent="0.2">
      <c r="I32" s="29" t="s">
        <v>58</v>
      </c>
      <c r="J32" s="40">
        <v>8</v>
      </c>
      <c r="K32" s="30">
        <v>1421</v>
      </c>
      <c r="L32" s="67">
        <f t="shared" si="2"/>
        <v>5.629838142153413E-3</v>
      </c>
      <c r="O32" s="29" t="s">
        <v>58</v>
      </c>
      <c r="P32" s="40">
        <v>65</v>
      </c>
      <c r="Q32" s="40">
        <v>948</v>
      </c>
      <c r="R32" s="67">
        <f t="shared" si="3"/>
        <v>6.8565400843881852E-2</v>
      </c>
    </row>
    <row r="33" spans="9:18" x14ac:dyDescent="0.2">
      <c r="I33" s="29" t="s">
        <v>59</v>
      </c>
      <c r="J33" s="40">
        <v>5</v>
      </c>
      <c r="K33" s="40">
        <v>787</v>
      </c>
      <c r="L33" s="67">
        <f>J33/K33</f>
        <v>6.3532401524777635E-3</v>
      </c>
      <c r="O33" s="29" t="s">
        <v>59</v>
      </c>
      <c r="P33" s="40">
        <v>38</v>
      </c>
      <c r="Q33" s="40">
        <v>890</v>
      </c>
      <c r="R33" s="67">
        <f t="shared" si="3"/>
        <v>4.2696629213483148E-2</v>
      </c>
    </row>
    <row r="34" spans="9:18" x14ac:dyDescent="0.2">
      <c r="I34" s="29" t="s">
        <v>60</v>
      </c>
      <c r="J34" s="40">
        <v>11</v>
      </c>
      <c r="K34" s="40">
        <v>1175</v>
      </c>
      <c r="L34" s="67">
        <f>J34/K34</f>
        <v>9.3617021276595751E-3</v>
      </c>
      <c r="O34" s="29" t="s">
        <v>60</v>
      </c>
      <c r="P34" s="40">
        <v>29</v>
      </c>
      <c r="Q34" s="40">
        <v>794</v>
      </c>
      <c r="R34" s="67">
        <f t="shared" si="3"/>
        <v>3.6523929471032744E-2</v>
      </c>
    </row>
    <row r="35" spans="9:18" x14ac:dyDescent="0.2">
      <c r="I35" s="29" t="s">
        <v>61</v>
      </c>
      <c r="J35" s="40">
        <v>3</v>
      </c>
      <c r="K35" s="40">
        <v>910</v>
      </c>
      <c r="L35" s="67">
        <f>J35/K35</f>
        <v>3.2967032967032967E-3</v>
      </c>
      <c r="O35" s="29" t="s">
        <v>61</v>
      </c>
      <c r="P35" s="40">
        <v>37</v>
      </c>
      <c r="Q35" s="40">
        <v>1122</v>
      </c>
      <c r="R35" s="67">
        <f t="shared" si="3"/>
        <v>3.2976827094474151E-2</v>
      </c>
    </row>
    <row r="36" spans="9:18" x14ac:dyDescent="0.2">
      <c r="I36" s="29" t="s">
        <v>62</v>
      </c>
      <c r="J36" s="40">
        <v>4</v>
      </c>
      <c r="K36" s="40">
        <v>865</v>
      </c>
      <c r="L36" s="67">
        <f>J36/K36</f>
        <v>4.6242774566473991E-3</v>
      </c>
      <c r="O36" s="40" t="s">
        <v>62</v>
      </c>
      <c r="P36" s="40">
        <v>20</v>
      </c>
      <c r="Q36" s="40">
        <v>775</v>
      </c>
      <c r="R36" s="67">
        <f t="shared" si="3"/>
        <v>2.5806451612903226E-2</v>
      </c>
    </row>
    <row r="37" spans="9:18" x14ac:dyDescent="0.2">
      <c r="L37" s="69"/>
      <c r="R37" s="69"/>
    </row>
  </sheetData>
  <protectedRanges>
    <protectedRange sqref="B4:F4" name="Messwerte_1"/>
    <protectedRange sqref="B6:B17" name="Messwerte"/>
    <protectedRange sqref="E6:E16" name="Messwerte_2"/>
    <protectedRange sqref="C6:C17" name="Messwerte_3"/>
    <protectedRange sqref="F6:F16" name="Messwerte_4"/>
  </protectedRange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1"/>
  <sheetViews>
    <sheetView topLeftCell="G13" workbookViewId="0">
      <selection activeCell="Y22" sqref="Y22"/>
    </sheetView>
  </sheetViews>
  <sheetFormatPr baseColWidth="10" defaultRowHeight="15" x14ac:dyDescent="0.2"/>
  <cols>
    <col min="21" max="21" width="29.33203125" customWidth="1"/>
    <col min="23" max="23" width="4.1640625" customWidth="1"/>
    <col min="25" max="25" width="27.6640625" customWidth="1"/>
    <col min="27" max="27" width="4.83203125" customWidth="1"/>
  </cols>
  <sheetData>
    <row r="1" spans="1:24" x14ac:dyDescent="0.2">
      <c r="A1" s="3" t="s">
        <v>72</v>
      </c>
      <c r="B1" s="3"/>
      <c r="C1" s="3"/>
      <c r="D1" s="3"/>
      <c r="E1" s="3"/>
      <c r="F1" s="3"/>
      <c r="G1" s="3"/>
    </row>
    <row r="3" spans="1:24" ht="16" thickBot="1" x14ac:dyDescent="0.25">
      <c r="B3" s="6"/>
      <c r="C3" s="76" t="s">
        <v>75</v>
      </c>
      <c r="F3" s="76" t="s">
        <v>75</v>
      </c>
    </row>
    <row r="4" spans="1:24" ht="18" thickBot="1" x14ac:dyDescent="0.25">
      <c r="B4" s="7" t="s">
        <v>35</v>
      </c>
      <c r="C4" s="7" t="s">
        <v>35</v>
      </c>
      <c r="D4" s="7"/>
      <c r="E4" s="7" t="s">
        <v>36</v>
      </c>
      <c r="F4" s="8" t="s">
        <v>36</v>
      </c>
      <c r="J4" s="70" t="s">
        <v>64</v>
      </c>
      <c r="K4" s="71" t="s">
        <v>73</v>
      </c>
      <c r="L4" s="75"/>
      <c r="U4" s="105" t="s">
        <v>36</v>
      </c>
      <c r="V4" s="105"/>
      <c r="X4" s="105"/>
    </row>
    <row r="5" spans="1:24" x14ac:dyDescent="0.2">
      <c r="U5" s="105" t="s">
        <v>128</v>
      </c>
      <c r="V5" s="105"/>
      <c r="X5" s="106"/>
    </row>
    <row r="6" spans="1:24" x14ac:dyDescent="0.2">
      <c r="B6">
        <v>0.39</v>
      </c>
      <c r="C6">
        <v>24.42</v>
      </c>
      <c r="E6">
        <v>0.39</v>
      </c>
      <c r="F6" s="1">
        <v>9.31</v>
      </c>
      <c r="K6" s="81" t="s">
        <v>66</v>
      </c>
      <c r="Q6" s="68" t="s">
        <v>70</v>
      </c>
      <c r="R6" s="68"/>
      <c r="U6" s="105" t="s">
        <v>45</v>
      </c>
      <c r="V6" s="105"/>
      <c r="X6" s="106"/>
    </row>
    <row r="7" spans="1:24" x14ac:dyDescent="0.2">
      <c r="B7">
        <v>0.1</v>
      </c>
      <c r="C7">
        <v>18.91</v>
      </c>
      <c r="E7">
        <v>0.3</v>
      </c>
      <c r="F7" s="1">
        <v>8.65</v>
      </c>
      <c r="J7" s="36" t="s">
        <v>65</v>
      </c>
      <c r="K7" s="49" t="s">
        <v>67</v>
      </c>
      <c r="L7" s="49" t="s">
        <v>68</v>
      </c>
      <c r="M7" s="49" t="s">
        <v>69</v>
      </c>
      <c r="P7" s="49" t="s">
        <v>65</v>
      </c>
      <c r="Q7" s="49" t="s">
        <v>67</v>
      </c>
      <c r="R7" s="49" t="s">
        <v>68</v>
      </c>
      <c r="S7" s="49" t="s">
        <v>69</v>
      </c>
      <c r="U7" s="117"/>
      <c r="V7" s="106"/>
      <c r="X7" s="106"/>
    </row>
    <row r="8" spans="1:24" x14ac:dyDescent="0.2">
      <c r="B8">
        <v>0.69</v>
      </c>
      <c r="C8">
        <v>22.5</v>
      </c>
      <c r="E8">
        <v>1.08</v>
      </c>
      <c r="F8" s="1">
        <v>10.44</v>
      </c>
      <c r="J8" s="29" t="s">
        <v>52</v>
      </c>
      <c r="K8" s="40">
        <v>6</v>
      </c>
      <c r="L8" s="40">
        <v>1535</v>
      </c>
      <c r="M8" s="67">
        <f>K8/L8</f>
        <v>3.9087947882736158E-3</v>
      </c>
      <c r="P8" s="29" t="s">
        <v>52</v>
      </c>
      <c r="Q8" s="40">
        <v>876</v>
      </c>
      <c r="R8" s="40">
        <v>3588</v>
      </c>
      <c r="S8" s="69">
        <f>Q8/R8</f>
        <v>0.24414715719063546</v>
      </c>
      <c r="U8" s="118" t="s">
        <v>111</v>
      </c>
      <c r="V8" s="106"/>
      <c r="X8" s="106"/>
    </row>
    <row r="9" spans="1:24" x14ac:dyDescent="0.2">
      <c r="B9">
        <v>1.07</v>
      </c>
      <c r="C9">
        <v>17.5</v>
      </c>
      <c r="E9">
        <v>0.32</v>
      </c>
      <c r="F9" s="1">
        <v>14.05</v>
      </c>
      <c r="J9" s="29" t="s">
        <v>53</v>
      </c>
      <c r="K9" s="40">
        <v>1</v>
      </c>
      <c r="L9" s="40">
        <v>984</v>
      </c>
      <c r="M9" s="67">
        <f t="shared" ref="M9:M15" si="0">K9/L9</f>
        <v>1.0162601626016261E-3</v>
      </c>
      <c r="P9" s="29" t="s">
        <v>53</v>
      </c>
      <c r="Q9" s="40">
        <v>644</v>
      </c>
      <c r="R9" s="40">
        <v>3405</v>
      </c>
      <c r="S9" s="69">
        <f t="shared" ref="S9:S15" si="1">Q9/R9</f>
        <v>0.18913362701908956</v>
      </c>
      <c r="U9" s="117" t="s">
        <v>112</v>
      </c>
      <c r="V9" s="117">
        <v>0.82831600000000005</v>
      </c>
      <c r="X9" s="106"/>
    </row>
    <row r="10" spans="1:24" x14ac:dyDescent="0.2">
      <c r="B10">
        <v>0.11</v>
      </c>
      <c r="C10">
        <v>23.28</v>
      </c>
      <c r="E10">
        <v>0.44</v>
      </c>
      <c r="F10" s="1">
        <v>8.85</v>
      </c>
      <c r="J10" s="29" t="s">
        <v>54</v>
      </c>
      <c r="K10" s="40">
        <v>13</v>
      </c>
      <c r="L10" s="40">
        <v>1876</v>
      </c>
      <c r="M10" s="67">
        <f t="shared" si="0"/>
        <v>6.9296375266524523E-3</v>
      </c>
      <c r="P10" s="29" t="s">
        <v>54</v>
      </c>
      <c r="Q10" s="40">
        <v>741</v>
      </c>
      <c r="R10" s="40">
        <v>3294</v>
      </c>
      <c r="S10" s="69">
        <f t="shared" si="1"/>
        <v>0.22495446265938068</v>
      </c>
      <c r="U10" s="117" t="s">
        <v>113</v>
      </c>
      <c r="V10" s="106" t="s">
        <v>96</v>
      </c>
      <c r="X10" s="106"/>
    </row>
    <row r="11" spans="1:24" x14ac:dyDescent="0.2">
      <c r="B11">
        <v>0.42</v>
      </c>
      <c r="C11">
        <v>21.72</v>
      </c>
      <c r="E11">
        <v>0.97</v>
      </c>
      <c r="F11" s="1">
        <v>12.95</v>
      </c>
      <c r="J11" s="29" t="s">
        <v>55</v>
      </c>
      <c r="K11" s="40">
        <v>16</v>
      </c>
      <c r="L11" s="40">
        <v>1491</v>
      </c>
      <c r="M11" s="67">
        <f t="shared" si="0"/>
        <v>1.0731052984574111E-2</v>
      </c>
      <c r="P11" s="29" t="s">
        <v>55</v>
      </c>
      <c r="Q11" s="40">
        <v>445</v>
      </c>
      <c r="R11" s="40">
        <v>2543</v>
      </c>
      <c r="S11" s="69">
        <f t="shared" si="1"/>
        <v>0.17499016909162407</v>
      </c>
      <c r="U11" s="117" t="s">
        <v>114</v>
      </c>
      <c r="V11" s="106" t="s">
        <v>95</v>
      </c>
    </row>
    <row r="12" spans="1:24" x14ac:dyDescent="0.2">
      <c r="B12">
        <v>0.79</v>
      </c>
      <c r="C12">
        <v>28.05</v>
      </c>
      <c r="E12">
        <v>0.38</v>
      </c>
      <c r="F12" s="1">
        <v>9.27</v>
      </c>
      <c r="J12" s="29" t="s">
        <v>56</v>
      </c>
      <c r="K12" s="40">
        <v>2</v>
      </c>
      <c r="L12" s="40">
        <v>1828</v>
      </c>
      <c r="M12" s="67">
        <f>K12/L12</f>
        <v>1.0940919037199124E-3</v>
      </c>
      <c r="P12" s="29" t="s">
        <v>56</v>
      </c>
      <c r="Q12" s="40">
        <v>872</v>
      </c>
      <c r="R12" s="40">
        <v>3745</v>
      </c>
      <c r="S12" s="69">
        <f t="shared" si="1"/>
        <v>0.23284379172229638</v>
      </c>
      <c r="U12" s="117" t="s">
        <v>115</v>
      </c>
      <c r="V12" s="106" t="s">
        <v>116</v>
      </c>
    </row>
    <row r="13" spans="1:24" x14ac:dyDescent="0.2">
      <c r="B13" s="2">
        <v>1.43</v>
      </c>
      <c r="C13" s="2">
        <v>28.26</v>
      </c>
      <c r="D13" s="2"/>
      <c r="E13" s="2">
        <v>0.77</v>
      </c>
      <c r="F13" s="25">
        <v>11.21</v>
      </c>
      <c r="J13" s="29" t="s">
        <v>57</v>
      </c>
      <c r="K13" s="40">
        <v>4</v>
      </c>
      <c r="L13" s="30">
        <v>955</v>
      </c>
      <c r="M13" s="67">
        <f t="shared" si="0"/>
        <v>4.1884816753926706E-3</v>
      </c>
      <c r="P13" s="29" t="s">
        <v>57</v>
      </c>
      <c r="Q13" s="40">
        <v>894</v>
      </c>
      <c r="R13" s="40">
        <v>4116</v>
      </c>
      <c r="S13" s="69">
        <f t="shared" si="1"/>
        <v>0.21720116618075802</v>
      </c>
      <c r="U13" s="117" t="s">
        <v>117</v>
      </c>
      <c r="V13" s="106" t="s">
        <v>121</v>
      </c>
    </row>
    <row r="14" spans="1:24" x14ac:dyDescent="0.2">
      <c r="J14" s="29" t="s">
        <v>58</v>
      </c>
      <c r="K14" s="40">
        <v>13</v>
      </c>
      <c r="L14" s="30">
        <v>1640</v>
      </c>
      <c r="M14" s="67">
        <f t="shared" si="0"/>
        <v>7.926829268292683E-3</v>
      </c>
      <c r="P14" s="29" t="s">
        <v>58</v>
      </c>
      <c r="Q14" s="40">
        <v>1212</v>
      </c>
      <c r="R14" s="40">
        <v>4321</v>
      </c>
      <c r="S14" s="69">
        <f t="shared" si="1"/>
        <v>0.28049062716963663</v>
      </c>
    </row>
    <row r="15" spans="1:24" x14ac:dyDescent="0.2">
      <c r="J15" s="29" t="s">
        <v>59</v>
      </c>
      <c r="K15" s="40">
        <v>41</v>
      </c>
      <c r="L15" s="40">
        <v>2863</v>
      </c>
      <c r="M15" s="67">
        <f t="shared" si="0"/>
        <v>1.4320642682500873E-2</v>
      </c>
      <c r="P15" s="29" t="s">
        <v>59</v>
      </c>
      <c r="Q15" s="40">
        <v>1416</v>
      </c>
      <c r="R15" s="40">
        <v>5010</v>
      </c>
      <c r="S15" s="69">
        <f t="shared" si="1"/>
        <v>0.28263473053892213</v>
      </c>
    </row>
    <row r="16" spans="1:24" x14ac:dyDescent="0.2">
      <c r="A16" s="3" t="s">
        <v>4</v>
      </c>
      <c r="B16" s="24">
        <f>AVERAGE(B6:B14)</f>
        <v>0.625</v>
      </c>
      <c r="C16" s="24">
        <f>AVERAGE(C6:C14)</f>
        <v>23.08</v>
      </c>
      <c r="D16" s="3"/>
      <c r="E16" s="24">
        <f>AVERAGE(E6:E14)</f>
        <v>0.58125000000000004</v>
      </c>
      <c r="F16" s="24">
        <f>AVERAGE(F6:F14)</f>
        <v>10.591249999999999</v>
      </c>
      <c r="M16" s="69"/>
      <c r="S16" s="69"/>
    </row>
    <row r="17" spans="1:22" x14ac:dyDescent="0.2">
      <c r="A17" t="s">
        <v>5</v>
      </c>
      <c r="B17" s="23">
        <f>STDEV(B6:B14)</f>
        <v>0.46531095593622723</v>
      </c>
      <c r="C17" s="23">
        <f>STDEV(C6:C14)</f>
        <v>3.855982365104909</v>
      </c>
      <c r="E17" s="23">
        <f>STDEV(E6:E14)</f>
        <v>0.31165170577791751</v>
      </c>
      <c r="F17" s="23">
        <f>STDEV(F6:F14)</f>
        <v>2.0042842505849561</v>
      </c>
      <c r="U17" s="105" t="s">
        <v>118</v>
      </c>
    </row>
    <row r="18" spans="1:22" ht="16" thickBot="1" x14ac:dyDescent="0.25">
      <c r="U18" s="105" t="s">
        <v>128</v>
      </c>
    </row>
    <row r="19" spans="1:22" ht="18" thickBot="1" x14ac:dyDescent="0.25">
      <c r="J19" s="70" t="s">
        <v>64</v>
      </c>
      <c r="K19" s="71" t="s">
        <v>74</v>
      </c>
      <c r="L19" s="73"/>
      <c r="U19" s="105" t="s">
        <v>119</v>
      </c>
    </row>
    <row r="20" spans="1:22" x14ac:dyDescent="0.2">
      <c r="U20" s="117"/>
      <c r="V20" s="106"/>
    </row>
    <row r="21" spans="1:22" ht="16" x14ac:dyDescent="0.2">
      <c r="A21" s="4" t="s">
        <v>6</v>
      </c>
      <c r="K21" s="81" t="s">
        <v>66</v>
      </c>
      <c r="Q21" s="68" t="s">
        <v>70</v>
      </c>
      <c r="R21" s="68"/>
      <c r="U21" s="118" t="s">
        <v>111</v>
      </c>
      <c r="V21" s="106"/>
    </row>
    <row r="22" spans="1:22" x14ac:dyDescent="0.2">
      <c r="J22" s="2" t="s">
        <v>65</v>
      </c>
      <c r="K22" s="49" t="s">
        <v>67</v>
      </c>
      <c r="L22" s="49" t="s">
        <v>68</v>
      </c>
      <c r="M22" s="49" t="s">
        <v>69</v>
      </c>
      <c r="P22" s="49" t="s">
        <v>65</v>
      </c>
      <c r="Q22" s="49" t="s">
        <v>67</v>
      </c>
      <c r="R22" s="49" t="s">
        <v>68</v>
      </c>
      <c r="S22" s="49" t="s">
        <v>69</v>
      </c>
      <c r="U22" s="117" t="s">
        <v>112</v>
      </c>
      <c r="V22" s="117">
        <v>9.9999999999999995E-7</v>
      </c>
    </row>
    <row r="23" spans="1:22" ht="32" x14ac:dyDescent="0.2">
      <c r="A23" s="9"/>
      <c r="B23" s="9" t="s">
        <v>35</v>
      </c>
      <c r="C23" s="9" t="s">
        <v>46</v>
      </c>
      <c r="D23" s="9" t="s">
        <v>36</v>
      </c>
      <c r="E23" s="9" t="s">
        <v>47</v>
      </c>
      <c r="J23" s="29" t="s">
        <v>52</v>
      </c>
      <c r="K23" s="40">
        <v>5</v>
      </c>
      <c r="L23" s="40">
        <v>1266</v>
      </c>
      <c r="M23" s="67">
        <f>K23/L23</f>
        <v>3.9494470774091624E-3</v>
      </c>
      <c r="P23" s="29" t="s">
        <v>52</v>
      </c>
      <c r="Q23" s="40">
        <v>267</v>
      </c>
      <c r="R23" s="40">
        <v>2867</v>
      </c>
      <c r="S23" s="69">
        <f>Q23/R23</f>
        <v>9.3128705964422742E-2</v>
      </c>
      <c r="U23" s="117" t="s">
        <v>113</v>
      </c>
      <c r="V23" s="106" t="s">
        <v>91</v>
      </c>
    </row>
    <row r="24" spans="1:22" ht="32" x14ac:dyDescent="0.2">
      <c r="A24" s="5" t="s">
        <v>7</v>
      </c>
      <c r="B24" s="89">
        <v>1.43</v>
      </c>
      <c r="C24" s="90">
        <v>28.26</v>
      </c>
      <c r="D24" s="90">
        <v>1.08</v>
      </c>
      <c r="E24" s="91">
        <v>14.05</v>
      </c>
      <c r="J24" s="29" t="s">
        <v>53</v>
      </c>
      <c r="K24" s="40">
        <v>3</v>
      </c>
      <c r="L24" s="40">
        <v>987</v>
      </c>
      <c r="M24" s="67">
        <f t="shared" ref="M24:M29" si="2">K24/L24</f>
        <v>3.0395136778115501E-3</v>
      </c>
      <c r="P24" s="29" t="s">
        <v>53</v>
      </c>
      <c r="Q24" s="40">
        <v>349</v>
      </c>
      <c r="R24" s="40">
        <v>4034</v>
      </c>
      <c r="S24" s="69">
        <f t="shared" ref="S24:S30" si="3">Q24/R24</f>
        <v>8.6514625681705509E-2</v>
      </c>
      <c r="U24" s="117" t="s">
        <v>114</v>
      </c>
      <c r="V24" s="106" t="s">
        <v>90</v>
      </c>
    </row>
    <row r="25" spans="1:22" ht="16" x14ac:dyDescent="0.2">
      <c r="A25" s="5" t="s">
        <v>12</v>
      </c>
      <c r="B25" s="92">
        <v>0.93</v>
      </c>
      <c r="C25" s="5">
        <v>26.23</v>
      </c>
      <c r="D25" s="5">
        <v>0.87</v>
      </c>
      <c r="E25" s="93">
        <v>12.08</v>
      </c>
      <c r="J25" s="29" t="s">
        <v>54</v>
      </c>
      <c r="K25" s="40">
        <v>25</v>
      </c>
      <c r="L25" s="40">
        <v>2321</v>
      </c>
      <c r="M25" s="67">
        <f t="shared" si="2"/>
        <v>1.0771219302024989E-2</v>
      </c>
      <c r="P25" s="29" t="s">
        <v>54</v>
      </c>
      <c r="Q25" s="40">
        <v>369</v>
      </c>
      <c r="R25" s="40">
        <v>3533</v>
      </c>
      <c r="S25" s="69">
        <f t="shared" si="3"/>
        <v>0.10444381545428814</v>
      </c>
      <c r="U25" s="117" t="s">
        <v>115</v>
      </c>
      <c r="V25" s="106" t="s">
        <v>116</v>
      </c>
    </row>
    <row r="26" spans="1:22" ht="16" x14ac:dyDescent="0.2">
      <c r="A26" s="10" t="s">
        <v>17</v>
      </c>
      <c r="B26" s="10">
        <v>0.55000000000000004</v>
      </c>
      <c r="C26" s="11">
        <v>22.89</v>
      </c>
      <c r="D26" s="11">
        <v>0.42</v>
      </c>
      <c r="E26" s="12">
        <v>9.8800000000000008</v>
      </c>
      <c r="J26" s="29" t="s">
        <v>55</v>
      </c>
      <c r="K26" s="40">
        <v>5</v>
      </c>
      <c r="L26" s="40">
        <v>1545</v>
      </c>
      <c r="M26" s="67">
        <f t="shared" si="2"/>
        <v>3.2362459546925568E-3</v>
      </c>
      <c r="P26" s="29" t="s">
        <v>55</v>
      </c>
      <c r="Q26" s="29">
        <v>526</v>
      </c>
      <c r="R26" s="40">
        <v>3745</v>
      </c>
      <c r="S26" s="69">
        <f>Q26/R26</f>
        <v>0.1404539385847797</v>
      </c>
      <c r="U26" s="117" t="s">
        <v>117</v>
      </c>
      <c r="V26" s="106" t="s">
        <v>122</v>
      </c>
    </row>
    <row r="27" spans="1:22" ht="16" x14ac:dyDescent="0.2">
      <c r="A27" s="5" t="s">
        <v>22</v>
      </c>
      <c r="B27" s="92">
        <v>0.25</v>
      </c>
      <c r="C27" s="5">
        <v>20.309999999999999</v>
      </c>
      <c r="D27" s="5">
        <v>0.35</v>
      </c>
      <c r="E27" s="93">
        <v>9.06</v>
      </c>
      <c r="J27" s="29" t="s">
        <v>56</v>
      </c>
      <c r="K27" s="40">
        <v>4</v>
      </c>
      <c r="L27" s="40">
        <v>912</v>
      </c>
      <c r="M27" s="67">
        <f t="shared" si="2"/>
        <v>4.3859649122807015E-3</v>
      </c>
      <c r="P27" s="29" t="s">
        <v>56</v>
      </c>
      <c r="Q27" s="40">
        <v>294</v>
      </c>
      <c r="R27" s="40">
        <v>3321</v>
      </c>
      <c r="S27" s="69">
        <f t="shared" si="3"/>
        <v>8.8527551942186089E-2</v>
      </c>
    </row>
    <row r="28" spans="1:22" ht="32" x14ac:dyDescent="0.2">
      <c r="A28" s="14" t="s">
        <v>26</v>
      </c>
      <c r="B28" s="94">
        <v>0.1</v>
      </c>
      <c r="C28" s="14">
        <v>17.5</v>
      </c>
      <c r="D28" s="14">
        <v>0.3</v>
      </c>
      <c r="E28" s="95">
        <v>8.65</v>
      </c>
      <c r="J28" s="29" t="s">
        <v>57</v>
      </c>
      <c r="K28" s="40">
        <v>18</v>
      </c>
      <c r="L28" s="30">
        <v>1858</v>
      </c>
      <c r="M28" s="67">
        <f>K28/L28</f>
        <v>9.6878363832077503E-3</v>
      </c>
      <c r="P28" s="29" t="s">
        <v>57</v>
      </c>
      <c r="Q28" s="40">
        <v>464</v>
      </c>
      <c r="R28" s="40">
        <v>3575</v>
      </c>
      <c r="S28" s="69">
        <f t="shared" si="3"/>
        <v>0.1297902097902098</v>
      </c>
    </row>
    <row r="29" spans="1:22" ht="32" x14ac:dyDescent="0.2">
      <c r="A29" s="5" t="s">
        <v>31</v>
      </c>
      <c r="B29" s="5">
        <v>8</v>
      </c>
      <c r="C29" s="5">
        <v>8</v>
      </c>
      <c r="D29" s="5">
        <v>8</v>
      </c>
      <c r="E29" s="5">
        <v>8</v>
      </c>
      <c r="J29" s="29" t="s">
        <v>58</v>
      </c>
      <c r="K29" s="40">
        <v>5</v>
      </c>
      <c r="L29" s="30">
        <v>1310</v>
      </c>
      <c r="M29" s="67">
        <f t="shared" si="2"/>
        <v>3.8167938931297708E-3</v>
      </c>
      <c r="P29" s="29" t="s">
        <v>58</v>
      </c>
      <c r="Q29" s="40">
        <v>242</v>
      </c>
      <c r="R29" s="40">
        <v>2610</v>
      </c>
      <c r="S29" s="69">
        <f t="shared" si="3"/>
        <v>9.2720306513409956E-2</v>
      </c>
    </row>
    <row r="30" spans="1:22" x14ac:dyDescent="0.2">
      <c r="J30" s="29" t="s">
        <v>59</v>
      </c>
      <c r="K30" s="40">
        <v>17</v>
      </c>
      <c r="L30" s="40">
        <v>2213</v>
      </c>
      <c r="M30" s="67">
        <f>K30/L30</f>
        <v>7.6818798011748755E-3</v>
      </c>
      <c r="P30" s="29" t="s">
        <v>59</v>
      </c>
      <c r="Q30" s="40">
        <v>391</v>
      </c>
      <c r="R30" s="40">
        <v>3489</v>
      </c>
      <c r="S30" s="69">
        <f t="shared" si="3"/>
        <v>0.11206649469762109</v>
      </c>
    </row>
    <row r="31" spans="1:22" x14ac:dyDescent="0.2">
      <c r="M31" s="69"/>
      <c r="S31" s="69"/>
    </row>
  </sheetData>
  <protectedRanges>
    <protectedRange sqref="B4:F4" name="Messwerte_1"/>
    <protectedRange sqref="B6:B13" name="Messwerte"/>
    <protectedRange sqref="C6:C13" name="Messwerte_2"/>
    <protectedRange sqref="E6:E13" name="Messwerte_3"/>
    <protectedRange sqref="F6:F13" name="Messwerte_4"/>
  </protectedRange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4"/>
  <sheetViews>
    <sheetView workbookViewId="0">
      <selection activeCell="H28" sqref="H28"/>
    </sheetView>
  </sheetViews>
  <sheetFormatPr baseColWidth="10" defaultRowHeight="15" x14ac:dyDescent="0.2"/>
  <cols>
    <col min="10" max="10" width="11.6640625" bestFit="1" customWidth="1"/>
    <col min="21" max="21" width="27.1640625" customWidth="1"/>
    <col min="22" max="22" width="15.33203125" customWidth="1"/>
    <col min="23" max="23" width="14" customWidth="1"/>
    <col min="24" max="24" width="29.1640625" customWidth="1"/>
    <col min="26" max="26" width="4.33203125" customWidth="1"/>
  </cols>
  <sheetData>
    <row r="1" spans="1:27" x14ac:dyDescent="0.2">
      <c r="A1" s="3" t="s">
        <v>174</v>
      </c>
    </row>
    <row r="3" spans="1:27" ht="17" x14ac:dyDescent="0.2">
      <c r="A3" s="28" t="s">
        <v>84</v>
      </c>
      <c r="E3" s="28" t="s">
        <v>83</v>
      </c>
      <c r="I3" t="s">
        <v>39</v>
      </c>
    </row>
    <row r="4" spans="1:27" ht="16" thickBot="1" x14ac:dyDescent="0.25"/>
    <row r="5" spans="1:27" ht="16" thickBot="1" x14ac:dyDescent="0.25">
      <c r="A5" s="86"/>
      <c r="B5" s="53" t="s">
        <v>49</v>
      </c>
      <c r="C5" s="54"/>
      <c r="D5" s="72"/>
      <c r="E5" s="54"/>
      <c r="F5" s="55"/>
      <c r="H5" t="s">
        <v>85</v>
      </c>
    </row>
    <row r="6" spans="1:27" ht="16" x14ac:dyDescent="0.2">
      <c r="B6" s="61"/>
      <c r="C6" s="97" t="s">
        <v>75</v>
      </c>
      <c r="E6" s="97"/>
      <c r="F6" s="62" t="s">
        <v>75</v>
      </c>
      <c r="H6" s="32" t="s">
        <v>45</v>
      </c>
      <c r="I6" s="33"/>
      <c r="J6" s="34"/>
      <c r="K6" s="77" t="s">
        <v>44</v>
      </c>
      <c r="L6" s="78"/>
      <c r="M6" s="79"/>
      <c r="N6" s="32" t="s">
        <v>43</v>
      </c>
      <c r="O6" s="33"/>
      <c r="P6" s="34"/>
      <c r="Q6" s="77" t="s">
        <v>41</v>
      </c>
      <c r="R6" s="78"/>
      <c r="S6" s="79"/>
      <c r="U6" s="105" t="s">
        <v>36</v>
      </c>
      <c r="V6" s="105"/>
      <c r="X6" s="105"/>
      <c r="AA6" s="16"/>
    </row>
    <row r="7" spans="1:27" x14ac:dyDescent="0.2">
      <c r="B7" s="56" t="s">
        <v>35</v>
      </c>
      <c r="C7" s="96" t="s">
        <v>35</v>
      </c>
      <c r="D7" s="7"/>
      <c r="E7" s="96" t="s">
        <v>36</v>
      </c>
      <c r="F7" s="57" t="s">
        <v>36</v>
      </c>
      <c r="H7" s="38" t="s">
        <v>42</v>
      </c>
      <c r="I7" s="41" t="s">
        <v>38</v>
      </c>
      <c r="J7" s="44" t="s">
        <v>48</v>
      </c>
      <c r="K7" s="38" t="s">
        <v>42</v>
      </c>
      <c r="L7" s="39" t="s">
        <v>38</v>
      </c>
      <c r="M7" s="47" t="s">
        <v>40</v>
      </c>
      <c r="N7" s="38" t="s">
        <v>42</v>
      </c>
      <c r="O7" s="39" t="s">
        <v>38</v>
      </c>
      <c r="P7" s="45" t="s">
        <v>40</v>
      </c>
      <c r="Q7" s="38" t="s">
        <v>42</v>
      </c>
      <c r="R7" s="39" t="s">
        <v>38</v>
      </c>
      <c r="S7" s="45" t="s">
        <v>40</v>
      </c>
      <c r="U7" s="105" t="s">
        <v>128</v>
      </c>
      <c r="V7" s="105"/>
      <c r="X7" s="105"/>
    </row>
    <row r="8" spans="1:27" x14ac:dyDescent="0.2">
      <c r="B8" s="29"/>
      <c r="F8" s="30"/>
      <c r="H8" s="43"/>
      <c r="I8" s="35"/>
      <c r="K8" s="29"/>
      <c r="M8" s="29"/>
      <c r="N8" s="29"/>
      <c r="P8" s="43"/>
      <c r="Q8" s="43"/>
      <c r="R8" s="48"/>
      <c r="S8" s="42"/>
      <c r="U8" s="105" t="s">
        <v>45</v>
      </c>
      <c r="V8" s="105"/>
      <c r="X8" s="105"/>
    </row>
    <row r="9" spans="1:27" x14ac:dyDescent="0.2">
      <c r="B9" s="58">
        <v>0</v>
      </c>
      <c r="C9" s="26">
        <v>15.39</v>
      </c>
      <c r="D9" s="26"/>
      <c r="E9" s="26">
        <v>0</v>
      </c>
      <c r="F9" s="59">
        <v>0</v>
      </c>
      <c r="H9" s="29">
        <v>0</v>
      </c>
      <c r="I9" s="30">
        <v>71764</v>
      </c>
      <c r="J9" s="30">
        <f t="shared" ref="J9:J23" si="0">(H9/I9)*10000</f>
        <v>0</v>
      </c>
      <c r="K9" s="29">
        <v>19</v>
      </c>
      <c r="L9">
        <v>49370</v>
      </c>
      <c r="M9" s="58">
        <v>15.39</v>
      </c>
      <c r="N9" s="29">
        <v>0</v>
      </c>
      <c r="O9">
        <v>55199</v>
      </c>
      <c r="P9" s="29">
        <f t="shared" ref="P9:P23" si="1">(N9/O9)*10000</f>
        <v>0</v>
      </c>
      <c r="Q9" s="29">
        <v>0</v>
      </c>
      <c r="R9">
        <v>42533</v>
      </c>
      <c r="S9" s="40">
        <f>(Q9/R9)*10000</f>
        <v>0</v>
      </c>
      <c r="U9" s="117"/>
      <c r="V9" s="106"/>
      <c r="X9" s="117"/>
      <c r="Y9" s="106"/>
    </row>
    <row r="10" spans="1:27" x14ac:dyDescent="0.2">
      <c r="B10" s="58">
        <v>0</v>
      </c>
      <c r="C10" s="26">
        <v>39.770000000000003</v>
      </c>
      <c r="D10" s="26"/>
      <c r="E10" s="26">
        <v>0</v>
      </c>
      <c r="F10" s="59">
        <v>0</v>
      </c>
      <c r="H10" s="29">
        <v>0</v>
      </c>
      <c r="I10" s="30">
        <v>55394</v>
      </c>
      <c r="J10" s="30">
        <f t="shared" si="0"/>
        <v>0</v>
      </c>
      <c r="K10" s="29">
        <v>37</v>
      </c>
      <c r="L10">
        <v>37214</v>
      </c>
      <c r="M10" s="58">
        <v>39.770000000000003</v>
      </c>
      <c r="N10" s="29">
        <v>0</v>
      </c>
      <c r="O10">
        <v>53457</v>
      </c>
      <c r="P10" s="29">
        <f t="shared" si="1"/>
        <v>0</v>
      </c>
      <c r="Q10" s="29">
        <v>0</v>
      </c>
      <c r="R10">
        <v>26694</v>
      </c>
      <c r="S10" s="40">
        <f>(Q10/R10)*10000</f>
        <v>0</v>
      </c>
      <c r="U10" s="118" t="s">
        <v>111</v>
      </c>
      <c r="V10" s="106"/>
      <c r="X10" s="118"/>
      <c r="Y10" s="106"/>
    </row>
    <row r="11" spans="1:27" x14ac:dyDescent="0.2">
      <c r="B11" s="58">
        <v>0</v>
      </c>
      <c r="C11" s="26">
        <v>2.65</v>
      </c>
      <c r="D11" s="26"/>
      <c r="E11" s="26">
        <v>0</v>
      </c>
      <c r="F11" s="59">
        <v>0</v>
      </c>
      <c r="H11" s="29">
        <v>0</v>
      </c>
      <c r="I11" s="30">
        <v>75431</v>
      </c>
      <c r="J11" s="30">
        <f t="shared" si="0"/>
        <v>0</v>
      </c>
      <c r="K11" s="29">
        <v>4</v>
      </c>
      <c r="L11">
        <v>60439</v>
      </c>
      <c r="M11" s="58">
        <v>2.65</v>
      </c>
      <c r="N11" s="29">
        <v>0</v>
      </c>
      <c r="O11">
        <v>50654</v>
      </c>
      <c r="P11" s="29">
        <f t="shared" si="1"/>
        <v>0</v>
      </c>
      <c r="Q11" s="29">
        <v>0</v>
      </c>
      <c r="R11">
        <v>128651</v>
      </c>
      <c r="S11" s="40">
        <v>0</v>
      </c>
      <c r="U11" s="117" t="s">
        <v>112</v>
      </c>
      <c r="V11" s="117">
        <v>0.63194399999999995</v>
      </c>
      <c r="X11" s="117"/>
      <c r="Y11" s="117"/>
    </row>
    <row r="12" spans="1:27" x14ac:dyDescent="0.2">
      <c r="B12" s="58">
        <v>0</v>
      </c>
      <c r="C12" s="26">
        <v>6.42</v>
      </c>
      <c r="D12" s="26"/>
      <c r="E12" s="26">
        <v>0</v>
      </c>
      <c r="F12" s="59">
        <v>3.01</v>
      </c>
      <c r="H12" s="29">
        <v>0</v>
      </c>
      <c r="I12" s="30">
        <v>55030</v>
      </c>
      <c r="J12" s="30">
        <f t="shared" si="0"/>
        <v>0</v>
      </c>
      <c r="K12" s="29">
        <v>6</v>
      </c>
      <c r="L12">
        <v>37396</v>
      </c>
      <c r="M12" s="58">
        <v>6.42</v>
      </c>
      <c r="N12" s="29">
        <v>0</v>
      </c>
      <c r="O12">
        <v>88873</v>
      </c>
      <c r="P12" s="29">
        <f t="shared" si="1"/>
        <v>0</v>
      </c>
      <c r="Q12" s="29">
        <v>5</v>
      </c>
      <c r="R12">
        <v>66408</v>
      </c>
      <c r="S12" s="83">
        <v>3.01</v>
      </c>
      <c r="U12" s="117" t="s">
        <v>113</v>
      </c>
      <c r="V12" s="106" t="s">
        <v>96</v>
      </c>
      <c r="X12" s="117"/>
      <c r="Y12" s="106"/>
    </row>
    <row r="13" spans="1:27" x14ac:dyDescent="0.2">
      <c r="B13" s="58">
        <v>0</v>
      </c>
      <c r="C13" s="26">
        <v>21.27</v>
      </c>
      <c r="D13" s="26"/>
      <c r="E13" s="26">
        <v>0</v>
      </c>
      <c r="F13" s="59">
        <v>2.64</v>
      </c>
      <c r="H13" s="29">
        <v>0</v>
      </c>
      <c r="I13" s="30">
        <v>54347</v>
      </c>
      <c r="J13" s="30">
        <f t="shared" si="0"/>
        <v>0</v>
      </c>
      <c r="K13" s="29">
        <v>20</v>
      </c>
      <c r="L13">
        <v>37608</v>
      </c>
      <c r="M13" s="58">
        <v>21.27</v>
      </c>
      <c r="N13" s="29">
        <v>0</v>
      </c>
      <c r="O13">
        <v>67669</v>
      </c>
      <c r="P13" s="29">
        <f t="shared" si="1"/>
        <v>0</v>
      </c>
      <c r="Q13" s="29">
        <v>4</v>
      </c>
      <c r="R13">
        <v>60653</v>
      </c>
      <c r="S13" s="83">
        <v>2.64</v>
      </c>
      <c r="U13" s="117" t="s">
        <v>114</v>
      </c>
      <c r="V13" s="106" t="s">
        <v>95</v>
      </c>
      <c r="X13" s="117"/>
      <c r="Y13" s="106"/>
    </row>
    <row r="14" spans="1:27" x14ac:dyDescent="0.2">
      <c r="B14" s="58">
        <v>2.19</v>
      </c>
      <c r="C14" s="26">
        <v>8.56</v>
      </c>
      <c r="D14" s="26"/>
      <c r="E14" s="26">
        <v>0</v>
      </c>
      <c r="F14" s="59">
        <v>0</v>
      </c>
      <c r="H14" s="29">
        <v>3</v>
      </c>
      <c r="I14" s="30">
        <v>54769</v>
      </c>
      <c r="J14" s="82">
        <v>2.19</v>
      </c>
      <c r="K14" s="29">
        <v>10</v>
      </c>
      <c r="L14">
        <v>46703</v>
      </c>
      <c r="M14" s="58">
        <v>8.56</v>
      </c>
      <c r="N14" s="29">
        <v>0</v>
      </c>
      <c r="O14">
        <v>47249</v>
      </c>
      <c r="P14" s="29">
        <f t="shared" si="1"/>
        <v>0</v>
      </c>
      <c r="Q14" s="29">
        <v>0</v>
      </c>
      <c r="R14">
        <v>53231</v>
      </c>
      <c r="S14" s="40">
        <f t="shared" ref="S14:S17" si="2">(Q14/R14)*10000</f>
        <v>0</v>
      </c>
      <c r="U14" s="117" t="s">
        <v>115</v>
      </c>
      <c r="V14" s="106" t="s">
        <v>116</v>
      </c>
      <c r="X14" s="117"/>
      <c r="Y14" s="106"/>
    </row>
    <row r="15" spans="1:27" x14ac:dyDescent="0.2">
      <c r="B15" s="58">
        <v>0</v>
      </c>
      <c r="C15" s="26">
        <v>7.6</v>
      </c>
      <c r="D15" s="26"/>
      <c r="E15" s="26">
        <v>0</v>
      </c>
      <c r="F15" s="59">
        <v>0</v>
      </c>
      <c r="H15" s="29">
        <v>0</v>
      </c>
      <c r="I15" s="30">
        <v>64136</v>
      </c>
      <c r="J15" s="30">
        <f t="shared" si="0"/>
        <v>0</v>
      </c>
      <c r="K15" s="29">
        <v>5</v>
      </c>
      <c r="L15">
        <v>26329</v>
      </c>
      <c r="M15" s="58">
        <v>7.6</v>
      </c>
      <c r="N15" s="29">
        <v>0</v>
      </c>
      <c r="O15">
        <v>66495</v>
      </c>
      <c r="P15" s="29">
        <f t="shared" si="1"/>
        <v>0</v>
      </c>
      <c r="Q15" s="29">
        <v>0</v>
      </c>
      <c r="R15">
        <v>49498</v>
      </c>
      <c r="S15" s="40">
        <f t="shared" si="2"/>
        <v>0</v>
      </c>
      <c r="U15" s="117" t="s">
        <v>117</v>
      </c>
      <c r="V15" s="106" t="s">
        <v>123</v>
      </c>
      <c r="X15" s="117"/>
      <c r="Y15" s="106"/>
    </row>
    <row r="16" spans="1:27" x14ac:dyDescent="0.2">
      <c r="B16" s="58">
        <v>0</v>
      </c>
      <c r="C16" s="26">
        <v>14.76</v>
      </c>
      <c r="D16" s="26"/>
      <c r="E16" s="26">
        <v>1.02</v>
      </c>
      <c r="F16" s="59">
        <v>0</v>
      </c>
      <c r="H16" s="29">
        <v>0</v>
      </c>
      <c r="I16" s="30">
        <v>74376</v>
      </c>
      <c r="J16" s="30">
        <f t="shared" si="0"/>
        <v>0</v>
      </c>
      <c r="K16" s="29">
        <v>15</v>
      </c>
      <c r="L16">
        <v>40637</v>
      </c>
      <c r="M16" s="58">
        <v>14.76</v>
      </c>
      <c r="N16" s="29">
        <v>2</v>
      </c>
      <c r="O16">
        <v>78238</v>
      </c>
      <c r="P16" s="58">
        <v>1.02</v>
      </c>
      <c r="Q16" s="29">
        <v>0</v>
      </c>
      <c r="R16">
        <v>84677</v>
      </c>
      <c r="S16" s="40">
        <f t="shared" si="2"/>
        <v>0</v>
      </c>
    </row>
    <row r="17" spans="1:22" x14ac:dyDescent="0.2">
      <c r="B17" s="58">
        <v>0</v>
      </c>
      <c r="C17" s="26">
        <v>3.53</v>
      </c>
      <c r="D17" s="26"/>
      <c r="E17" s="26">
        <v>0</v>
      </c>
      <c r="F17" s="59">
        <v>0</v>
      </c>
      <c r="H17" s="29">
        <v>0</v>
      </c>
      <c r="I17" s="30">
        <v>63663</v>
      </c>
      <c r="J17" s="30">
        <f t="shared" si="0"/>
        <v>0</v>
      </c>
      <c r="K17" s="29">
        <v>5</v>
      </c>
      <c r="L17">
        <v>56667</v>
      </c>
      <c r="M17" s="58">
        <v>3.53</v>
      </c>
      <c r="N17" s="29">
        <v>0</v>
      </c>
      <c r="O17">
        <v>64968</v>
      </c>
      <c r="P17" s="29">
        <f t="shared" si="1"/>
        <v>0</v>
      </c>
      <c r="Q17" s="29">
        <v>0</v>
      </c>
      <c r="R17">
        <v>39545</v>
      </c>
      <c r="S17" s="40">
        <f t="shared" si="2"/>
        <v>0</v>
      </c>
    </row>
    <row r="18" spans="1:22" x14ac:dyDescent="0.2">
      <c r="B18" s="58">
        <v>0</v>
      </c>
      <c r="C18" s="26">
        <v>44.41</v>
      </c>
      <c r="D18" s="26"/>
      <c r="E18" s="26">
        <v>0</v>
      </c>
      <c r="F18" s="59">
        <v>1.87</v>
      </c>
      <c r="H18" s="29">
        <v>0</v>
      </c>
      <c r="I18" s="30">
        <v>74558</v>
      </c>
      <c r="J18" s="30">
        <f t="shared" si="0"/>
        <v>0</v>
      </c>
      <c r="K18" s="29">
        <v>80</v>
      </c>
      <c r="L18">
        <v>72058</v>
      </c>
      <c r="M18" s="58">
        <v>44.41</v>
      </c>
      <c r="N18" s="29">
        <v>0</v>
      </c>
      <c r="O18">
        <v>62058</v>
      </c>
      <c r="P18" s="29">
        <f t="shared" si="1"/>
        <v>0</v>
      </c>
      <c r="Q18" s="29">
        <v>3</v>
      </c>
      <c r="R18">
        <v>64193</v>
      </c>
      <c r="S18" s="83">
        <v>1.87</v>
      </c>
      <c r="U18" s="105" t="s">
        <v>118</v>
      </c>
    </row>
    <row r="19" spans="1:22" x14ac:dyDescent="0.2">
      <c r="B19" s="58">
        <v>0</v>
      </c>
      <c r="C19" s="26">
        <v>34.229999999999997</v>
      </c>
      <c r="D19" s="26"/>
      <c r="E19" s="26">
        <v>0</v>
      </c>
      <c r="F19" s="59">
        <v>3.06</v>
      </c>
      <c r="H19" s="29">
        <v>0</v>
      </c>
      <c r="I19" s="30">
        <v>95132</v>
      </c>
      <c r="J19" s="30">
        <f t="shared" si="0"/>
        <v>0</v>
      </c>
      <c r="K19" s="29">
        <v>35</v>
      </c>
      <c r="L19">
        <v>40896</v>
      </c>
      <c r="M19" s="58">
        <v>34.229999999999997</v>
      </c>
      <c r="N19" s="29">
        <v>0</v>
      </c>
      <c r="O19">
        <v>82970</v>
      </c>
      <c r="P19" s="29">
        <f t="shared" si="1"/>
        <v>0</v>
      </c>
      <c r="Q19" s="29">
        <v>7</v>
      </c>
      <c r="R19">
        <v>91365</v>
      </c>
      <c r="S19" s="83">
        <v>3.06</v>
      </c>
      <c r="U19" s="105" t="s">
        <v>128</v>
      </c>
    </row>
    <row r="20" spans="1:22" x14ac:dyDescent="0.2">
      <c r="B20" s="58">
        <v>0</v>
      </c>
      <c r="C20" s="26">
        <v>23.53</v>
      </c>
      <c r="D20" s="26"/>
      <c r="E20" s="26">
        <v>0</v>
      </c>
      <c r="F20" s="59">
        <v>3.02</v>
      </c>
      <c r="H20" s="29">
        <v>0</v>
      </c>
      <c r="I20" s="30">
        <v>81438</v>
      </c>
      <c r="J20" s="30">
        <f t="shared" si="0"/>
        <v>0</v>
      </c>
      <c r="K20" s="29">
        <v>31</v>
      </c>
      <c r="L20">
        <v>52707</v>
      </c>
      <c r="M20" s="58">
        <v>23.53</v>
      </c>
      <c r="N20" s="29">
        <v>0</v>
      </c>
      <c r="O20">
        <v>54825</v>
      </c>
      <c r="P20" s="29">
        <f t="shared" si="1"/>
        <v>0</v>
      </c>
      <c r="Q20" s="29">
        <v>4</v>
      </c>
      <c r="R20">
        <v>52962</v>
      </c>
      <c r="S20" s="83">
        <v>3.02</v>
      </c>
      <c r="U20" s="105" t="s">
        <v>119</v>
      </c>
    </row>
    <row r="21" spans="1:22" x14ac:dyDescent="0.2">
      <c r="B21" s="58">
        <v>0</v>
      </c>
      <c r="C21" s="26">
        <v>18.260000000000002</v>
      </c>
      <c r="D21" s="26"/>
      <c r="E21" s="26">
        <v>0</v>
      </c>
      <c r="F21" s="59">
        <v>2.39</v>
      </c>
      <c r="H21" s="29">
        <v>0</v>
      </c>
      <c r="I21" s="30">
        <v>44128</v>
      </c>
      <c r="J21" s="30">
        <f t="shared" si="0"/>
        <v>0</v>
      </c>
      <c r="K21" s="29">
        <v>25</v>
      </c>
      <c r="L21">
        <v>54776</v>
      </c>
      <c r="M21" s="58">
        <v>18.260000000000002</v>
      </c>
      <c r="N21" s="29">
        <v>0</v>
      </c>
      <c r="O21">
        <v>66698</v>
      </c>
      <c r="P21" s="29">
        <f t="shared" si="1"/>
        <v>0</v>
      </c>
      <c r="Q21" s="29">
        <v>6</v>
      </c>
      <c r="R21">
        <v>100383</v>
      </c>
      <c r="S21" s="83">
        <v>2.39</v>
      </c>
      <c r="U21" s="117"/>
      <c r="V21" s="106"/>
    </row>
    <row r="22" spans="1:22" x14ac:dyDescent="0.2">
      <c r="B22" s="58">
        <v>0</v>
      </c>
      <c r="C22" s="26">
        <v>16.329999999999998</v>
      </c>
      <c r="D22" s="26"/>
      <c r="E22" s="26">
        <v>0</v>
      </c>
      <c r="F22" s="59">
        <v>0.92</v>
      </c>
      <c r="H22" s="29">
        <v>0</v>
      </c>
      <c r="I22" s="30">
        <v>25851</v>
      </c>
      <c r="J22" s="30">
        <f t="shared" si="0"/>
        <v>0</v>
      </c>
      <c r="K22" s="29">
        <v>17</v>
      </c>
      <c r="L22">
        <v>41634</v>
      </c>
      <c r="M22" s="58">
        <v>16.329999999999998</v>
      </c>
      <c r="N22" s="29">
        <v>0</v>
      </c>
      <c r="O22">
        <v>31814</v>
      </c>
      <c r="P22" s="29">
        <f t="shared" si="1"/>
        <v>0</v>
      </c>
      <c r="Q22" s="29">
        <v>2</v>
      </c>
      <c r="R22">
        <v>87397</v>
      </c>
      <c r="S22" s="83">
        <v>0.92</v>
      </c>
      <c r="U22" s="118" t="s">
        <v>111</v>
      </c>
      <c r="V22" s="106"/>
    </row>
    <row r="23" spans="1:22" x14ac:dyDescent="0.2">
      <c r="B23" s="60">
        <v>0</v>
      </c>
      <c r="C23" s="27">
        <v>10.7</v>
      </c>
      <c r="D23" s="27"/>
      <c r="E23" s="27">
        <v>0</v>
      </c>
      <c r="F23" s="85">
        <v>2.5499999999999998</v>
      </c>
      <c r="H23" s="36">
        <v>0</v>
      </c>
      <c r="I23" s="37">
        <v>34252</v>
      </c>
      <c r="J23" s="37">
        <f t="shared" si="0"/>
        <v>0</v>
      </c>
      <c r="K23" s="36">
        <v>14</v>
      </c>
      <c r="L23" s="2">
        <v>52359</v>
      </c>
      <c r="M23" s="60">
        <v>10.7</v>
      </c>
      <c r="N23" s="36">
        <v>0</v>
      </c>
      <c r="O23" s="2">
        <v>54727</v>
      </c>
      <c r="P23" s="36">
        <f t="shared" si="1"/>
        <v>0</v>
      </c>
      <c r="Q23" s="36">
        <v>7</v>
      </c>
      <c r="R23" s="2">
        <v>109969</v>
      </c>
      <c r="S23" s="84">
        <v>2.5499999999999998</v>
      </c>
      <c r="U23" s="117" t="s">
        <v>112</v>
      </c>
      <c r="V23" s="117">
        <v>3.3000000000000003E-5</v>
      </c>
    </row>
    <row r="24" spans="1:22" x14ac:dyDescent="0.2">
      <c r="B24" s="26"/>
      <c r="C24" s="26"/>
      <c r="D24" s="26"/>
      <c r="E24" s="26"/>
      <c r="F24" s="26"/>
      <c r="N24" s="26"/>
      <c r="U24" s="117" t="s">
        <v>113</v>
      </c>
      <c r="V24" s="106" t="s">
        <v>91</v>
      </c>
    </row>
    <row r="25" spans="1:22" x14ac:dyDescent="0.2">
      <c r="U25" s="117" t="s">
        <v>114</v>
      </c>
      <c r="V25" s="106" t="s">
        <v>90</v>
      </c>
    </row>
    <row r="26" spans="1:22" ht="16" x14ac:dyDescent="0.2">
      <c r="A26" s="51" t="s">
        <v>4</v>
      </c>
      <c r="B26" s="52">
        <f>AVERAGE(B9:B24)</f>
        <v>0.14599999999999999</v>
      </c>
      <c r="C26" s="52">
        <f>AVERAGE(C9:C24)</f>
        <v>17.827333333333332</v>
      </c>
      <c r="D26" s="46"/>
      <c r="E26" s="52">
        <f>AVERAGE(E9:E24)</f>
        <v>6.8000000000000005E-2</v>
      </c>
      <c r="F26" s="52">
        <f>AVERAGE(F9:F24)</f>
        <v>1.2973333333333334</v>
      </c>
      <c r="H26" s="26"/>
      <c r="N26" s="31"/>
      <c r="U26" s="117" t="s">
        <v>115</v>
      </c>
      <c r="V26" s="106" t="s">
        <v>116</v>
      </c>
    </row>
    <row r="27" spans="1:22" ht="16" x14ac:dyDescent="0.2">
      <c r="A27" s="15" t="s">
        <v>5</v>
      </c>
      <c r="B27" s="16">
        <f>STDEV(B9:B26)</f>
        <v>0.5462819784689954</v>
      </c>
      <c r="C27" s="16">
        <f>STDEV(C9:C26)</f>
        <v>12.451211703641091</v>
      </c>
      <c r="E27" s="16">
        <f>STDEV(E9:E26)</f>
        <v>0.25443270230062798</v>
      </c>
      <c r="F27" s="16">
        <f>STDEV(F9:F26)</f>
        <v>1.3121354943585495</v>
      </c>
      <c r="U27" s="117" t="s">
        <v>117</v>
      </c>
      <c r="V27" s="106" t="s">
        <v>124</v>
      </c>
    </row>
    <row r="31" spans="1:22" ht="16" x14ac:dyDescent="0.2">
      <c r="A31" s="4" t="s">
        <v>6</v>
      </c>
    </row>
    <row r="32" spans="1:22" x14ac:dyDescent="0.2">
      <c r="C32" s="3"/>
      <c r="D32" s="3"/>
      <c r="E32" s="3"/>
    </row>
    <row r="33" spans="1:8" ht="32" x14ac:dyDescent="0.2">
      <c r="A33" s="87"/>
      <c r="B33" s="87" t="s">
        <v>35</v>
      </c>
      <c r="C33" s="87" t="s">
        <v>82</v>
      </c>
      <c r="D33" s="87" t="s">
        <v>36</v>
      </c>
      <c r="E33" s="87" t="s">
        <v>47</v>
      </c>
    </row>
    <row r="34" spans="1:8" ht="32" x14ac:dyDescent="0.2">
      <c r="A34" s="5" t="s">
        <v>7</v>
      </c>
      <c r="B34" s="89">
        <v>0</v>
      </c>
      <c r="C34" s="90">
        <v>39.770000000000003</v>
      </c>
      <c r="D34" s="90">
        <v>0</v>
      </c>
      <c r="E34" s="91">
        <v>3.06</v>
      </c>
    </row>
    <row r="35" spans="1:8" ht="16" x14ac:dyDescent="0.2">
      <c r="A35" s="5" t="s">
        <v>12</v>
      </c>
      <c r="B35" s="92">
        <v>0</v>
      </c>
      <c r="C35" s="5">
        <v>22.4</v>
      </c>
      <c r="D35" s="5">
        <v>0</v>
      </c>
      <c r="E35" s="93">
        <v>2.59</v>
      </c>
    </row>
    <row r="36" spans="1:8" ht="16" x14ac:dyDescent="0.2">
      <c r="A36" s="10" t="s">
        <v>17</v>
      </c>
      <c r="B36" s="10">
        <v>0</v>
      </c>
      <c r="C36" s="11">
        <v>15.39</v>
      </c>
      <c r="D36" s="11">
        <v>0</v>
      </c>
      <c r="E36" s="12">
        <v>0.92</v>
      </c>
    </row>
    <row r="37" spans="1:8" ht="16" x14ac:dyDescent="0.2">
      <c r="A37" s="5" t="s">
        <v>22</v>
      </c>
      <c r="B37" s="92">
        <v>0</v>
      </c>
      <c r="C37" s="5">
        <v>8.08</v>
      </c>
      <c r="D37" s="5">
        <v>0</v>
      </c>
      <c r="E37" s="93">
        <v>0</v>
      </c>
    </row>
    <row r="38" spans="1:8" ht="32" x14ac:dyDescent="0.2">
      <c r="A38" s="5" t="s">
        <v>26</v>
      </c>
      <c r="B38" s="94">
        <v>0</v>
      </c>
      <c r="C38" s="14">
        <v>2.65</v>
      </c>
      <c r="D38" s="14">
        <v>0</v>
      </c>
      <c r="E38" s="95">
        <v>0</v>
      </c>
    </row>
    <row r="39" spans="1:8" ht="32" x14ac:dyDescent="0.2">
      <c r="A39" s="5" t="s">
        <v>31</v>
      </c>
      <c r="B39" s="5">
        <v>15</v>
      </c>
      <c r="C39" s="5">
        <v>15</v>
      </c>
      <c r="D39" s="5">
        <v>15</v>
      </c>
      <c r="E39" s="5">
        <v>15</v>
      </c>
    </row>
    <row r="40" spans="1:8" x14ac:dyDescent="0.2">
      <c r="A40" s="88"/>
      <c r="B40" s="88"/>
      <c r="C40" s="88"/>
      <c r="D40" s="88"/>
      <c r="E40" s="88"/>
      <c r="H40" s="26"/>
    </row>
    <row r="41" spans="1:8" x14ac:dyDescent="0.2">
      <c r="A41" s="88"/>
      <c r="B41" s="88"/>
      <c r="C41" s="88"/>
      <c r="D41" s="88"/>
      <c r="E41" s="88"/>
      <c r="H41" s="26"/>
    </row>
    <row r="43" spans="1:8" ht="16" x14ac:dyDescent="0.2">
      <c r="H43" s="31"/>
    </row>
    <row r="44" spans="1:8" ht="16" x14ac:dyDescent="0.2">
      <c r="H44" s="16"/>
    </row>
  </sheetData>
  <protectedRanges>
    <protectedRange sqref="B7:F7" name="Messwerte_1"/>
    <protectedRange sqref="B9:B13 B15:B24" name="Messwerte"/>
    <protectedRange sqref="B31:B39 N9:N11 N13:N23 H40 C9:C12 H26" name="Messwerte_2"/>
    <protectedRange sqref="E9:E23" name="Messwerte_3"/>
    <protectedRange sqref="F9:F23" name="Messwerte_4"/>
  </protectedRange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5"/>
  <sheetViews>
    <sheetView workbookViewId="0">
      <selection activeCell="T30" sqref="T30"/>
    </sheetView>
  </sheetViews>
  <sheetFormatPr baseColWidth="10" defaultRowHeight="15" x14ac:dyDescent="0.2"/>
  <cols>
    <col min="21" max="21" width="29.83203125" customWidth="1"/>
    <col min="23" max="23" width="4.5" customWidth="1"/>
    <col min="25" max="25" width="28.6640625" customWidth="1"/>
    <col min="27" max="27" width="3.6640625" customWidth="1"/>
  </cols>
  <sheetData>
    <row r="1" spans="1:22" x14ac:dyDescent="0.2">
      <c r="A1" s="3" t="s">
        <v>37</v>
      </c>
      <c r="B1" s="3"/>
      <c r="C1" s="3"/>
      <c r="D1" s="3"/>
      <c r="E1" s="3"/>
      <c r="F1" s="3"/>
      <c r="G1" s="3"/>
    </row>
    <row r="3" spans="1:22" ht="16" thickBot="1" x14ac:dyDescent="0.25">
      <c r="B3" s="6"/>
      <c r="C3" s="99" t="s">
        <v>75</v>
      </c>
      <c r="F3" s="99" t="s">
        <v>75</v>
      </c>
      <c r="H3" t="s">
        <v>86</v>
      </c>
      <c r="U3" s="105" t="s">
        <v>36</v>
      </c>
      <c r="V3" s="105"/>
    </row>
    <row r="4" spans="1:22" x14ac:dyDescent="0.2">
      <c r="A4" t="s">
        <v>81</v>
      </c>
      <c r="B4" s="98" t="s">
        <v>35</v>
      </c>
      <c r="C4" s="7" t="s">
        <v>35</v>
      </c>
      <c r="D4" s="7"/>
      <c r="E4" s="7" t="s">
        <v>36</v>
      </c>
      <c r="F4" s="8" t="s">
        <v>36</v>
      </c>
      <c r="H4" s="32" t="s">
        <v>45</v>
      </c>
      <c r="I4" s="33"/>
      <c r="J4" s="34"/>
      <c r="K4" s="77" t="s">
        <v>78</v>
      </c>
      <c r="L4" s="78"/>
      <c r="M4" s="79"/>
      <c r="N4" s="32" t="s">
        <v>43</v>
      </c>
      <c r="O4" s="33"/>
      <c r="P4" s="34"/>
      <c r="Q4" s="77" t="s">
        <v>79</v>
      </c>
      <c r="R4" s="78"/>
      <c r="S4" s="79"/>
      <c r="U4" s="105" t="s">
        <v>128</v>
      </c>
      <c r="V4" s="105"/>
    </row>
    <row r="5" spans="1:22" x14ac:dyDescent="0.2">
      <c r="H5" s="38" t="s">
        <v>80</v>
      </c>
      <c r="I5" s="41" t="s">
        <v>38</v>
      </c>
      <c r="J5" s="44" t="s">
        <v>48</v>
      </c>
      <c r="K5" s="38" t="s">
        <v>80</v>
      </c>
      <c r="L5" s="39" t="s">
        <v>38</v>
      </c>
      <c r="M5" s="47" t="s">
        <v>40</v>
      </c>
      <c r="N5" s="38" t="s">
        <v>80</v>
      </c>
      <c r="O5" s="39" t="s">
        <v>38</v>
      </c>
      <c r="P5" s="45" t="s">
        <v>40</v>
      </c>
      <c r="Q5" s="38" t="s">
        <v>80</v>
      </c>
      <c r="R5" s="39" t="s">
        <v>38</v>
      </c>
      <c r="S5" s="45" t="s">
        <v>40</v>
      </c>
      <c r="U5" s="105" t="s">
        <v>45</v>
      </c>
      <c r="V5" s="105"/>
    </row>
    <row r="6" spans="1:22" x14ac:dyDescent="0.2">
      <c r="B6" s="26">
        <f t="shared" ref="B6:B20" si="0">J6</f>
        <v>0</v>
      </c>
      <c r="C6" s="26">
        <f t="shared" ref="C6:C20" si="1">M6</f>
        <v>25.52</v>
      </c>
      <c r="D6" s="26"/>
      <c r="E6" s="26">
        <f t="shared" ref="E6:E20" si="2">P6</f>
        <v>0</v>
      </c>
      <c r="F6" s="26">
        <f t="shared" ref="F6:F20" si="3">S6</f>
        <v>0</v>
      </c>
      <c r="H6" s="43">
        <v>0</v>
      </c>
      <c r="I6" s="35">
        <v>68653</v>
      </c>
      <c r="J6">
        <v>0</v>
      </c>
      <c r="K6" s="29">
        <v>53</v>
      </c>
      <c r="L6">
        <v>83058</v>
      </c>
      <c r="M6" s="29">
        <v>25.52</v>
      </c>
      <c r="N6" s="29">
        <v>0</v>
      </c>
      <c r="O6">
        <v>50454</v>
      </c>
      <c r="P6" s="43">
        <v>0</v>
      </c>
      <c r="Q6" s="43">
        <v>0</v>
      </c>
      <c r="R6" s="48">
        <v>70344</v>
      </c>
      <c r="S6" s="42">
        <v>0</v>
      </c>
      <c r="U6" s="117"/>
      <c r="V6" s="106"/>
    </row>
    <row r="7" spans="1:22" x14ac:dyDescent="0.2">
      <c r="B7" s="26">
        <f t="shared" si="0"/>
        <v>0</v>
      </c>
      <c r="C7" s="26">
        <f t="shared" si="1"/>
        <v>36.299999999999997</v>
      </c>
      <c r="D7" s="26"/>
      <c r="E7" s="26">
        <f t="shared" si="2"/>
        <v>0</v>
      </c>
      <c r="F7" s="26">
        <f t="shared" si="3"/>
        <v>0</v>
      </c>
      <c r="H7" s="29">
        <v>0</v>
      </c>
      <c r="I7" s="30">
        <v>47396</v>
      </c>
      <c r="J7" s="30">
        <v>0</v>
      </c>
      <c r="K7" s="29">
        <v>32</v>
      </c>
      <c r="L7">
        <v>35263</v>
      </c>
      <c r="M7" s="29">
        <v>36.299999999999997</v>
      </c>
      <c r="N7" s="29">
        <v>0</v>
      </c>
      <c r="O7">
        <v>42111</v>
      </c>
      <c r="P7" s="29">
        <v>0</v>
      </c>
      <c r="Q7" s="29">
        <v>1</v>
      </c>
      <c r="R7">
        <v>71223</v>
      </c>
      <c r="S7" s="40">
        <v>0</v>
      </c>
      <c r="U7" s="118" t="s">
        <v>111</v>
      </c>
      <c r="V7" s="106"/>
    </row>
    <row r="8" spans="1:22" x14ac:dyDescent="0.2">
      <c r="B8" s="26">
        <f t="shared" si="0"/>
        <v>0</v>
      </c>
      <c r="C8" s="26">
        <f t="shared" si="1"/>
        <v>40.6</v>
      </c>
      <c r="D8" s="26"/>
      <c r="E8" s="26">
        <f t="shared" si="2"/>
        <v>0</v>
      </c>
      <c r="F8" s="26">
        <f t="shared" si="3"/>
        <v>0</v>
      </c>
      <c r="H8" s="29">
        <v>0</v>
      </c>
      <c r="I8" s="30">
        <v>59934</v>
      </c>
      <c r="J8" s="30">
        <v>0</v>
      </c>
      <c r="K8" s="29">
        <v>56</v>
      </c>
      <c r="L8">
        <v>55186</v>
      </c>
      <c r="M8" s="29">
        <v>40.6</v>
      </c>
      <c r="N8" s="29">
        <v>0</v>
      </c>
      <c r="O8">
        <v>69621</v>
      </c>
      <c r="P8" s="29">
        <v>0</v>
      </c>
      <c r="Q8" s="29">
        <v>0</v>
      </c>
      <c r="R8">
        <v>69218</v>
      </c>
      <c r="S8" s="40">
        <v>0</v>
      </c>
      <c r="U8" s="117" t="s">
        <v>112</v>
      </c>
      <c r="V8" s="117">
        <v>0.93044300000000002</v>
      </c>
    </row>
    <row r="9" spans="1:22" x14ac:dyDescent="0.2">
      <c r="B9" s="26">
        <f t="shared" si="0"/>
        <v>0</v>
      </c>
      <c r="C9" s="26">
        <f t="shared" si="1"/>
        <v>13.44</v>
      </c>
      <c r="D9" s="26"/>
      <c r="E9" s="26">
        <f t="shared" si="2"/>
        <v>0</v>
      </c>
      <c r="F9" s="26">
        <f t="shared" si="3"/>
        <v>0</v>
      </c>
      <c r="H9" s="29">
        <v>0</v>
      </c>
      <c r="I9" s="30">
        <v>50392</v>
      </c>
      <c r="J9" s="30">
        <v>0</v>
      </c>
      <c r="K9" s="29">
        <v>25</v>
      </c>
      <c r="L9">
        <v>74393</v>
      </c>
      <c r="M9" s="29">
        <v>13.44</v>
      </c>
      <c r="N9" s="29">
        <v>0</v>
      </c>
      <c r="O9">
        <v>80286</v>
      </c>
      <c r="P9" s="29">
        <v>0</v>
      </c>
      <c r="Q9" s="29">
        <v>0</v>
      </c>
      <c r="R9">
        <v>34236</v>
      </c>
      <c r="S9" s="40">
        <v>0</v>
      </c>
      <c r="U9" s="117" t="s">
        <v>113</v>
      </c>
      <c r="V9" s="106" t="s">
        <v>96</v>
      </c>
    </row>
    <row r="10" spans="1:22" x14ac:dyDescent="0.2">
      <c r="B10" s="26">
        <f t="shared" si="0"/>
        <v>0</v>
      </c>
      <c r="C10" s="26">
        <f t="shared" si="1"/>
        <v>45.74</v>
      </c>
      <c r="D10" s="26"/>
      <c r="E10" s="26">
        <f t="shared" si="2"/>
        <v>0</v>
      </c>
      <c r="F10" s="26">
        <f t="shared" si="3"/>
        <v>0</v>
      </c>
      <c r="H10" s="29">
        <v>0</v>
      </c>
      <c r="I10" s="30">
        <v>59612</v>
      </c>
      <c r="J10" s="30">
        <v>0</v>
      </c>
      <c r="K10" s="29">
        <v>23</v>
      </c>
      <c r="L10">
        <v>20116</v>
      </c>
      <c r="M10" s="29">
        <v>45.74</v>
      </c>
      <c r="N10" s="29">
        <v>0</v>
      </c>
      <c r="O10">
        <v>84672</v>
      </c>
      <c r="P10" s="29">
        <v>0</v>
      </c>
      <c r="Q10" s="29">
        <v>0</v>
      </c>
      <c r="R10">
        <v>39434</v>
      </c>
      <c r="S10" s="40">
        <v>0</v>
      </c>
      <c r="U10" s="117" t="s">
        <v>114</v>
      </c>
      <c r="V10" s="106" t="s">
        <v>95</v>
      </c>
    </row>
    <row r="11" spans="1:22" x14ac:dyDescent="0.2">
      <c r="B11" s="26">
        <f t="shared" si="0"/>
        <v>0</v>
      </c>
      <c r="C11" s="26">
        <f t="shared" si="1"/>
        <v>18.36</v>
      </c>
      <c r="D11" s="26"/>
      <c r="E11" s="26">
        <f t="shared" si="2"/>
        <v>0</v>
      </c>
      <c r="F11" s="26">
        <f t="shared" si="3"/>
        <v>0</v>
      </c>
      <c r="H11" s="29">
        <v>0</v>
      </c>
      <c r="I11" s="30">
        <v>73007</v>
      </c>
      <c r="J11" s="30">
        <v>0</v>
      </c>
      <c r="K11" s="29">
        <v>19</v>
      </c>
      <c r="L11">
        <v>41387</v>
      </c>
      <c r="M11" s="29">
        <v>18.36</v>
      </c>
      <c r="N11" s="29">
        <v>0</v>
      </c>
      <c r="O11">
        <v>83884</v>
      </c>
      <c r="P11" s="29">
        <v>0</v>
      </c>
      <c r="Q11" s="29">
        <v>0</v>
      </c>
      <c r="R11">
        <v>71124</v>
      </c>
      <c r="S11" s="40">
        <v>0</v>
      </c>
      <c r="U11" s="117" t="s">
        <v>115</v>
      </c>
      <c r="V11" s="106" t="s">
        <v>116</v>
      </c>
    </row>
    <row r="12" spans="1:22" x14ac:dyDescent="0.2">
      <c r="B12" s="26">
        <f t="shared" si="0"/>
        <v>0</v>
      </c>
      <c r="C12" s="26">
        <f t="shared" si="1"/>
        <v>40.770000000000003</v>
      </c>
      <c r="D12" s="26"/>
      <c r="E12" s="26">
        <f t="shared" si="2"/>
        <v>0</v>
      </c>
      <c r="F12" s="26">
        <f t="shared" si="3"/>
        <v>0.56000000000000005</v>
      </c>
      <c r="H12" s="29">
        <v>0</v>
      </c>
      <c r="I12" s="30">
        <v>46788</v>
      </c>
      <c r="J12" s="30">
        <v>0</v>
      </c>
      <c r="K12" s="29">
        <v>26</v>
      </c>
      <c r="L12">
        <v>25507</v>
      </c>
      <c r="M12" s="29">
        <v>40.770000000000003</v>
      </c>
      <c r="N12" s="29">
        <v>0</v>
      </c>
      <c r="O12">
        <v>127414</v>
      </c>
      <c r="P12" s="29">
        <v>0</v>
      </c>
      <c r="Q12" s="29">
        <v>1</v>
      </c>
      <c r="R12">
        <v>71118</v>
      </c>
      <c r="S12" s="40">
        <v>0.56000000000000005</v>
      </c>
      <c r="U12" s="117" t="s">
        <v>117</v>
      </c>
      <c r="V12" s="106" t="s">
        <v>125</v>
      </c>
    </row>
    <row r="13" spans="1:22" x14ac:dyDescent="0.2">
      <c r="B13" s="26">
        <f t="shared" si="0"/>
        <v>0.59</v>
      </c>
      <c r="C13" s="26">
        <f t="shared" si="1"/>
        <v>19.079999999999998</v>
      </c>
      <c r="D13" s="26"/>
      <c r="E13" s="26">
        <f t="shared" si="2"/>
        <v>0</v>
      </c>
      <c r="F13" s="26">
        <f t="shared" si="3"/>
        <v>0</v>
      </c>
      <c r="H13" s="29">
        <v>1</v>
      </c>
      <c r="I13" s="30">
        <v>67844</v>
      </c>
      <c r="J13" s="30">
        <v>0.59</v>
      </c>
      <c r="K13" s="29">
        <v>20</v>
      </c>
      <c r="L13">
        <v>41927</v>
      </c>
      <c r="M13" s="29">
        <v>19.079999999999998</v>
      </c>
      <c r="N13" s="29">
        <v>0</v>
      </c>
      <c r="O13">
        <v>85938</v>
      </c>
      <c r="P13" s="29">
        <v>0</v>
      </c>
      <c r="Q13" s="29">
        <v>0</v>
      </c>
      <c r="R13">
        <v>33810</v>
      </c>
      <c r="S13" s="40">
        <v>0</v>
      </c>
    </row>
    <row r="14" spans="1:22" x14ac:dyDescent="0.2">
      <c r="B14" s="26">
        <f t="shared" si="0"/>
        <v>0.53</v>
      </c>
      <c r="C14" s="26">
        <f t="shared" si="1"/>
        <v>21.77</v>
      </c>
      <c r="D14" s="26"/>
      <c r="E14" s="26">
        <f t="shared" si="2"/>
        <v>0</v>
      </c>
      <c r="F14" s="26">
        <f t="shared" si="3"/>
        <v>0</v>
      </c>
      <c r="H14" s="29">
        <v>1</v>
      </c>
      <c r="I14" s="30">
        <v>75959</v>
      </c>
      <c r="J14" s="30">
        <v>0.53</v>
      </c>
      <c r="K14" s="29">
        <v>32</v>
      </c>
      <c r="L14">
        <v>58786</v>
      </c>
      <c r="M14" s="29">
        <v>21.77</v>
      </c>
      <c r="N14" s="29">
        <v>0</v>
      </c>
      <c r="O14">
        <v>75463</v>
      </c>
      <c r="P14" s="29">
        <v>0</v>
      </c>
      <c r="Q14" s="29">
        <v>0</v>
      </c>
      <c r="R14">
        <v>24803</v>
      </c>
      <c r="S14" s="40">
        <v>0</v>
      </c>
    </row>
    <row r="15" spans="1:22" x14ac:dyDescent="0.2">
      <c r="B15" s="26">
        <f t="shared" si="0"/>
        <v>0</v>
      </c>
      <c r="C15" s="26">
        <f t="shared" si="1"/>
        <v>16.46</v>
      </c>
      <c r="D15" s="26"/>
      <c r="E15" s="26">
        <f t="shared" si="2"/>
        <v>0.53</v>
      </c>
      <c r="F15" s="26">
        <f t="shared" si="3"/>
        <v>0</v>
      </c>
      <c r="H15" s="29">
        <v>0</v>
      </c>
      <c r="I15" s="30">
        <v>28986</v>
      </c>
      <c r="J15" s="30">
        <v>0</v>
      </c>
      <c r="K15" s="29">
        <v>12</v>
      </c>
      <c r="L15">
        <v>29155</v>
      </c>
      <c r="M15" s="29">
        <v>16.46</v>
      </c>
      <c r="N15" s="29">
        <v>1</v>
      </c>
      <c r="O15">
        <v>75463</v>
      </c>
      <c r="P15" s="29">
        <v>0.53</v>
      </c>
      <c r="Q15" s="29">
        <v>0</v>
      </c>
      <c r="R15">
        <v>39303</v>
      </c>
      <c r="S15" s="40">
        <v>0</v>
      </c>
      <c r="U15" s="105" t="s">
        <v>118</v>
      </c>
      <c r="V15" s="105"/>
    </row>
    <row r="16" spans="1:22" x14ac:dyDescent="0.2">
      <c r="B16" s="26">
        <f t="shared" si="0"/>
        <v>0</v>
      </c>
      <c r="C16" s="26">
        <f t="shared" si="1"/>
        <v>28.31</v>
      </c>
      <c r="D16" s="26"/>
      <c r="E16" s="26">
        <f t="shared" si="2"/>
        <v>0</v>
      </c>
      <c r="F16" s="26">
        <f t="shared" si="3"/>
        <v>0</v>
      </c>
      <c r="H16" s="29">
        <v>0</v>
      </c>
      <c r="I16" s="30">
        <v>70010</v>
      </c>
      <c r="J16" s="30">
        <v>0</v>
      </c>
      <c r="K16" s="29">
        <v>22</v>
      </c>
      <c r="L16">
        <v>31089</v>
      </c>
      <c r="M16" s="29">
        <v>28.31</v>
      </c>
      <c r="N16" s="29">
        <v>0</v>
      </c>
      <c r="O16">
        <v>57752</v>
      </c>
      <c r="P16" s="29">
        <v>0</v>
      </c>
      <c r="Q16" s="29">
        <v>0</v>
      </c>
      <c r="R16">
        <v>31280</v>
      </c>
      <c r="S16" s="40">
        <v>0</v>
      </c>
      <c r="U16" s="105" t="s">
        <v>128</v>
      </c>
      <c r="V16" s="105"/>
    </row>
    <row r="17" spans="1:22" x14ac:dyDescent="0.2">
      <c r="B17" s="26">
        <f t="shared" si="0"/>
        <v>0</v>
      </c>
      <c r="C17" s="26">
        <f t="shared" si="1"/>
        <v>19.86</v>
      </c>
      <c r="D17" s="26"/>
      <c r="E17" s="26">
        <f t="shared" si="2"/>
        <v>0.69</v>
      </c>
      <c r="F17" s="26">
        <f t="shared" si="3"/>
        <v>0.77</v>
      </c>
      <c r="H17" s="29">
        <v>0</v>
      </c>
      <c r="I17" s="30">
        <v>35381</v>
      </c>
      <c r="J17" s="30">
        <v>0</v>
      </c>
      <c r="K17" s="29">
        <v>40</v>
      </c>
      <c r="L17">
        <v>80561</v>
      </c>
      <c r="M17" s="29">
        <v>19.86</v>
      </c>
      <c r="N17" s="29">
        <v>1</v>
      </c>
      <c r="O17">
        <v>57751</v>
      </c>
      <c r="P17" s="29">
        <v>0.69</v>
      </c>
      <c r="Q17" s="29">
        <v>1</v>
      </c>
      <c r="R17">
        <v>52161</v>
      </c>
      <c r="S17" s="40">
        <v>0.77</v>
      </c>
      <c r="U17" s="105" t="s">
        <v>119</v>
      </c>
      <c r="V17" s="105"/>
    </row>
    <row r="18" spans="1:22" x14ac:dyDescent="0.2">
      <c r="B18" s="26">
        <f t="shared" si="0"/>
        <v>0</v>
      </c>
      <c r="C18" s="26">
        <f t="shared" si="1"/>
        <v>32.57</v>
      </c>
      <c r="D18" s="26"/>
      <c r="E18" s="26">
        <f t="shared" si="2"/>
        <v>0</v>
      </c>
      <c r="F18" s="26">
        <f t="shared" si="3"/>
        <v>0</v>
      </c>
      <c r="H18" s="29">
        <v>0</v>
      </c>
      <c r="I18" s="30">
        <v>34108</v>
      </c>
      <c r="J18" s="30">
        <v>0</v>
      </c>
      <c r="K18" s="29">
        <v>28</v>
      </c>
      <c r="L18">
        <v>34390</v>
      </c>
      <c r="M18" s="29">
        <v>32.57</v>
      </c>
      <c r="N18" s="29">
        <v>0</v>
      </c>
      <c r="O18">
        <v>35517</v>
      </c>
      <c r="P18" s="29">
        <v>0</v>
      </c>
      <c r="Q18" s="29">
        <v>0</v>
      </c>
      <c r="R18">
        <v>40803</v>
      </c>
      <c r="S18" s="40">
        <v>0</v>
      </c>
      <c r="U18" s="117"/>
      <c r="V18" s="106"/>
    </row>
    <row r="19" spans="1:22" x14ac:dyDescent="0.2">
      <c r="B19" s="26">
        <f t="shared" si="0"/>
        <v>0</v>
      </c>
      <c r="C19" s="26">
        <f t="shared" si="1"/>
        <v>14.73</v>
      </c>
      <c r="D19" s="26"/>
      <c r="E19" s="26">
        <f t="shared" si="2"/>
        <v>0</v>
      </c>
      <c r="F19" s="26">
        <f t="shared" si="3"/>
        <v>0</v>
      </c>
      <c r="H19" s="29">
        <v>0</v>
      </c>
      <c r="I19" s="30">
        <v>20782</v>
      </c>
      <c r="J19" s="30">
        <v>0</v>
      </c>
      <c r="K19" s="29">
        <v>33</v>
      </c>
      <c r="L19">
        <v>89630</v>
      </c>
      <c r="M19" s="29">
        <v>14.73</v>
      </c>
      <c r="N19" s="29">
        <v>0</v>
      </c>
      <c r="O19">
        <v>77387</v>
      </c>
      <c r="P19" s="29">
        <v>0</v>
      </c>
      <c r="Q19" s="29">
        <v>0</v>
      </c>
      <c r="R19">
        <v>28760</v>
      </c>
      <c r="S19" s="40">
        <v>0</v>
      </c>
      <c r="U19" s="118" t="s">
        <v>111</v>
      </c>
      <c r="V19" s="106"/>
    </row>
    <row r="20" spans="1:22" x14ac:dyDescent="0.2">
      <c r="B20" s="27">
        <f t="shared" si="0"/>
        <v>0</v>
      </c>
      <c r="C20" s="27">
        <f t="shared" si="1"/>
        <v>21.45</v>
      </c>
      <c r="D20" s="27"/>
      <c r="E20" s="27">
        <f t="shared" si="2"/>
        <v>0</v>
      </c>
      <c r="F20" s="27">
        <f t="shared" si="3"/>
        <v>0</v>
      </c>
      <c r="H20" s="36">
        <v>0</v>
      </c>
      <c r="I20" s="37">
        <v>30498</v>
      </c>
      <c r="J20" s="37">
        <v>0</v>
      </c>
      <c r="K20" s="36">
        <v>17</v>
      </c>
      <c r="L20" s="2">
        <v>31702</v>
      </c>
      <c r="M20" s="36">
        <v>21.45</v>
      </c>
      <c r="N20" s="36">
        <v>0</v>
      </c>
      <c r="O20" s="2">
        <v>54125</v>
      </c>
      <c r="P20" s="36">
        <v>0</v>
      </c>
      <c r="Q20" s="36">
        <v>0</v>
      </c>
      <c r="R20" s="2">
        <v>21710</v>
      </c>
      <c r="S20" s="49">
        <v>0</v>
      </c>
      <c r="U20" s="117" t="s">
        <v>112</v>
      </c>
      <c r="V20" s="106" t="s">
        <v>92</v>
      </c>
    </row>
    <row r="21" spans="1:22" x14ac:dyDescent="0.2">
      <c r="U21" s="117" t="s">
        <v>113</v>
      </c>
      <c r="V21" s="106" t="s">
        <v>91</v>
      </c>
    </row>
    <row r="22" spans="1:22" ht="16" x14ac:dyDescent="0.2">
      <c r="A22" s="63" t="s">
        <v>4</v>
      </c>
      <c r="B22" s="52">
        <f>AVERAGE(B6:B21)</f>
        <v>7.4666666666666673E-2</v>
      </c>
      <c r="C22" s="52">
        <f>AVERAGE(C6:C21)</f>
        <v>26.330666666666666</v>
      </c>
      <c r="D22" s="46"/>
      <c r="E22" s="52">
        <f>AVERAGE(E6:E21)</f>
        <v>8.1333333333333327E-2</v>
      </c>
      <c r="F22" s="52">
        <f>AVERAGE(F6:F21)</f>
        <v>8.8666666666666671E-2</v>
      </c>
      <c r="J22" s="31">
        <f>AVERAGE(J6:J20)</f>
        <v>7.4666666666666673E-2</v>
      </c>
      <c r="M22" s="31">
        <f>AVERAGE(M6:M20)</f>
        <v>26.330666666666666</v>
      </c>
      <c r="P22" s="31">
        <f>AVERAGE(P6:P20)</f>
        <v>8.1333333333333327E-2</v>
      </c>
      <c r="S22" s="31">
        <f>AVERAGE(S6:S20)</f>
        <v>8.8666666666666671E-2</v>
      </c>
      <c r="U22" s="117" t="s">
        <v>114</v>
      </c>
      <c r="V22" s="106" t="s">
        <v>90</v>
      </c>
    </row>
    <row r="23" spans="1:22" ht="16" x14ac:dyDescent="0.2">
      <c r="A23" s="15" t="s">
        <v>5</v>
      </c>
      <c r="B23" s="16">
        <f>STDEV(B6:B22)</f>
        <v>0.19067832132212151</v>
      </c>
      <c r="C23" s="16">
        <f>STDEV(C6:C22)</f>
        <v>10.107722768040068</v>
      </c>
      <c r="E23" s="16">
        <f>STDEV(E6:E22)</f>
        <v>0.20940763012735605</v>
      </c>
      <c r="F23" s="16">
        <f>STDEV(F6:F22)</f>
        <v>0.22928487860204727</v>
      </c>
      <c r="J23" s="16">
        <f>STDEV(J6:J22)</f>
        <v>0.19067832132212151</v>
      </c>
      <c r="M23" s="16">
        <f>STDEV(M6:M22)</f>
        <v>10.107722768040068</v>
      </c>
      <c r="P23" s="16">
        <f>STDEV(P6:P22)</f>
        <v>0.20940763012735605</v>
      </c>
      <c r="S23" s="16">
        <f>STDEV(S6:S22)</f>
        <v>0.22928487860204727</v>
      </c>
      <c r="U23" s="117" t="s">
        <v>115</v>
      </c>
      <c r="V23" s="106" t="s">
        <v>116</v>
      </c>
    </row>
    <row r="24" spans="1:22" x14ac:dyDescent="0.2">
      <c r="U24" s="117" t="s">
        <v>117</v>
      </c>
      <c r="V24" s="106" t="s">
        <v>126</v>
      </c>
    </row>
    <row r="27" spans="1:22" ht="16" x14ac:dyDescent="0.2">
      <c r="B27" s="4" t="s">
        <v>6</v>
      </c>
    </row>
    <row r="29" spans="1:22" ht="16" x14ac:dyDescent="0.2">
      <c r="B29" s="87"/>
      <c r="C29" s="87" t="s">
        <v>35</v>
      </c>
      <c r="D29" s="87" t="s">
        <v>35</v>
      </c>
      <c r="E29" s="87" t="s">
        <v>36</v>
      </c>
      <c r="F29" s="87" t="s">
        <v>36</v>
      </c>
    </row>
    <row r="30" spans="1:22" ht="32" x14ac:dyDescent="0.2">
      <c r="B30" s="5" t="s">
        <v>7</v>
      </c>
      <c r="C30" s="89">
        <v>0</v>
      </c>
      <c r="D30" s="90">
        <v>45.74</v>
      </c>
      <c r="E30" s="90">
        <v>0</v>
      </c>
      <c r="F30" s="91">
        <v>0</v>
      </c>
    </row>
    <row r="31" spans="1:22" ht="16" x14ac:dyDescent="0.2">
      <c r="B31" s="5" t="s">
        <v>12</v>
      </c>
      <c r="C31" s="92">
        <v>0</v>
      </c>
      <c r="D31" s="5">
        <v>34.44</v>
      </c>
      <c r="E31" s="5">
        <v>0</v>
      </c>
      <c r="F31" s="93">
        <v>0</v>
      </c>
    </row>
    <row r="32" spans="1:22" ht="16" x14ac:dyDescent="0.2">
      <c r="B32" s="10" t="s">
        <v>17</v>
      </c>
      <c r="C32" s="10">
        <v>0</v>
      </c>
      <c r="D32" s="11">
        <v>21.77</v>
      </c>
      <c r="E32" s="11">
        <v>0</v>
      </c>
      <c r="F32" s="12">
        <v>0</v>
      </c>
    </row>
    <row r="33" spans="2:6" ht="16" x14ac:dyDescent="0.2">
      <c r="B33" s="5" t="s">
        <v>22</v>
      </c>
      <c r="C33" s="92">
        <v>0</v>
      </c>
      <c r="D33" s="5">
        <v>18.72</v>
      </c>
      <c r="E33" s="5">
        <v>0</v>
      </c>
      <c r="F33" s="93">
        <v>0</v>
      </c>
    </row>
    <row r="34" spans="2:6" ht="32" x14ac:dyDescent="0.2">
      <c r="B34" s="5" t="s">
        <v>26</v>
      </c>
      <c r="C34" s="92">
        <v>0</v>
      </c>
      <c r="D34" s="5">
        <v>13.44</v>
      </c>
      <c r="E34" s="5">
        <v>0</v>
      </c>
      <c r="F34" s="93">
        <v>0</v>
      </c>
    </row>
    <row r="35" spans="2:6" ht="32" x14ac:dyDescent="0.2">
      <c r="B35" s="5" t="s">
        <v>31</v>
      </c>
      <c r="C35" s="94">
        <v>15</v>
      </c>
      <c r="D35" s="14">
        <v>15</v>
      </c>
      <c r="E35" s="14">
        <v>15</v>
      </c>
      <c r="F35" s="95">
        <v>15</v>
      </c>
    </row>
  </sheetData>
  <protectedRanges>
    <protectedRange sqref="B4:F4" name="Messwerte_1"/>
    <protectedRange sqref="N7:N9 N11:N21" name="Messwerte_2_1"/>
    <protectedRange sqref="B6:C20 E6:F20" name="Messwerte_5"/>
  </protectedRange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tabSelected="1" workbookViewId="0">
      <selection activeCell="E32" sqref="E32"/>
    </sheetView>
  </sheetViews>
  <sheetFormatPr baseColWidth="10" defaultRowHeight="15" x14ac:dyDescent="0.2"/>
  <cols>
    <col min="2" max="2" width="17.1640625" customWidth="1"/>
    <col min="3" max="3" width="21" customWidth="1"/>
    <col min="4" max="4" width="14.33203125" customWidth="1"/>
    <col min="5" max="5" width="15" customWidth="1"/>
    <col min="6" max="6" width="14.6640625" customWidth="1"/>
  </cols>
  <sheetData>
    <row r="1" spans="1:16" x14ac:dyDescent="0.2">
      <c r="A1" s="3" t="s">
        <v>131</v>
      </c>
    </row>
    <row r="2" spans="1:16" x14ac:dyDescent="0.2">
      <c r="A2" s="3" t="s">
        <v>148</v>
      </c>
    </row>
    <row r="3" spans="1:16" x14ac:dyDescent="0.2">
      <c r="A3" s="3"/>
    </row>
    <row r="4" spans="1:16" x14ac:dyDescent="0.2">
      <c r="A4" s="108" t="s">
        <v>154</v>
      </c>
      <c r="B4" s="76"/>
      <c r="I4" s="108" t="s">
        <v>154</v>
      </c>
      <c r="J4" s="76"/>
    </row>
    <row r="5" spans="1:16" x14ac:dyDescent="0.2">
      <c r="A5" s="3" t="s">
        <v>132</v>
      </c>
      <c r="B5" s="3" t="s">
        <v>133</v>
      </c>
      <c r="C5" s="3" t="s">
        <v>134</v>
      </c>
      <c r="D5" s="3" t="s">
        <v>135</v>
      </c>
      <c r="E5" s="3" t="s">
        <v>136</v>
      </c>
      <c r="F5" s="3" t="s">
        <v>137</v>
      </c>
      <c r="G5" s="3" t="s">
        <v>138</v>
      </c>
      <c r="I5" s="3" t="s">
        <v>132</v>
      </c>
      <c r="J5" s="3" t="s">
        <v>133</v>
      </c>
      <c r="K5" s="3" t="s">
        <v>134</v>
      </c>
      <c r="L5" s="3" t="s">
        <v>135</v>
      </c>
      <c r="M5" s="3" t="s">
        <v>136</v>
      </c>
      <c r="N5" s="3" t="s">
        <v>137</v>
      </c>
      <c r="O5" s="3" t="s">
        <v>138</v>
      </c>
      <c r="P5" s="3"/>
    </row>
    <row r="6" spans="1:16" x14ac:dyDescent="0.2">
      <c r="A6" s="3" t="s">
        <v>139</v>
      </c>
      <c r="B6" t="s">
        <v>150</v>
      </c>
      <c r="C6" s="23">
        <v>0.55704974797572404</v>
      </c>
      <c r="D6" s="109" t="s">
        <v>151</v>
      </c>
      <c r="E6">
        <v>3.3500000000000002E-2</v>
      </c>
      <c r="F6">
        <v>3.1E-2</v>
      </c>
      <c r="G6" t="s">
        <v>144</v>
      </c>
      <c r="I6" s="3" t="s">
        <v>164</v>
      </c>
      <c r="J6" t="s">
        <v>150</v>
      </c>
      <c r="K6" s="23">
        <v>1.7241358762516099</v>
      </c>
      <c r="L6" t="s">
        <v>165</v>
      </c>
      <c r="M6" t="s">
        <v>166</v>
      </c>
      <c r="N6">
        <v>0.29699999999999999</v>
      </c>
      <c r="O6" t="s">
        <v>140</v>
      </c>
    </row>
    <row r="7" spans="1:16" x14ac:dyDescent="0.2">
      <c r="A7" s="3" t="s">
        <v>139</v>
      </c>
      <c r="B7" t="s">
        <v>152</v>
      </c>
      <c r="C7" s="23">
        <v>0.70499352172706498</v>
      </c>
      <c r="D7" s="109" t="s">
        <v>153</v>
      </c>
      <c r="E7">
        <v>8.6999999999999994E-2</v>
      </c>
      <c r="F7">
        <v>9.5000000000000001E-2</v>
      </c>
      <c r="G7" t="s">
        <v>140</v>
      </c>
      <c r="I7" s="3" t="s">
        <v>164</v>
      </c>
      <c r="J7" t="s">
        <v>152</v>
      </c>
      <c r="K7" s="23">
        <v>0.16695828759902501</v>
      </c>
      <c r="L7" t="s">
        <v>167</v>
      </c>
      <c r="M7" t="s">
        <v>168</v>
      </c>
      <c r="N7">
        <v>2.4500000000000001E-2</v>
      </c>
      <c r="O7" t="s">
        <v>144</v>
      </c>
    </row>
    <row r="9" spans="1:16" x14ac:dyDescent="0.2">
      <c r="A9" s="114" t="s">
        <v>139</v>
      </c>
      <c r="I9" s="114" t="s">
        <v>164</v>
      </c>
    </row>
    <row r="10" spans="1:16" x14ac:dyDescent="0.2">
      <c r="A10" s="3"/>
      <c r="B10" s="113" t="s">
        <v>155</v>
      </c>
      <c r="C10" s="113" t="s">
        <v>156</v>
      </c>
      <c r="I10" s="3"/>
      <c r="J10" s="113" t="s">
        <v>155</v>
      </c>
      <c r="K10" s="113" t="s">
        <v>156</v>
      </c>
    </row>
    <row r="11" spans="1:16" x14ac:dyDescent="0.2">
      <c r="A11" s="121" t="s">
        <v>157</v>
      </c>
      <c r="B11" s="48">
        <v>1.056</v>
      </c>
      <c r="C11" s="35">
        <v>1.196</v>
      </c>
      <c r="I11" s="121" t="s">
        <v>157</v>
      </c>
      <c r="J11" s="48">
        <v>7.0510000000000002</v>
      </c>
      <c r="K11" s="35">
        <v>0.38500000000000001</v>
      </c>
    </row>
    <row r="12" spans="1:16" x14ac:dyDescent="0.2">
      <c r="A12" s="122" t="s">
        <v>158</v>
      </c>
      <c r="B12">
        <v>0.70599999999999996</v>
      </c>
      <c r="C12" s="30">
        <v>0.84399999999999997</v>
      </c>
      <c r="I12" s="122" t="s">
        <v>158</v>
      </c>
      <c r="J12">
        <v>2.9630000000000001</v>
      </c>
      <c r="K12" s="30">
        <v>0.29199999999999998</v>
      </c>
    </row>
    <row r="13" spans="1:16" x14ac:dyDescent="0.2">
      <c r="A13" s="47" t="s">
        <v>159</v>
      </c>
      <c r="B13" s="119">
        <v>0.51400000000000001</v>
      </c>
      <c r="C13" s="120">
        <v>0.72299999999999998</v>
      </c>
      <c r="I13" s="47" t="s">
        <v>159</v>
      </c>
      <c r="J13" s="119">
        <v>1.619</v>
      </c>
      <c r="K13" s="120">
        <v>0.188</v>
      </c>
    </row>
    <row r="14" spans="1:16" x14ac:dyDescent="0.2">
      <c r="A14" s="122" t="s">
        <v>160</v>
      </c>
      <c r="B14">
        <v>0.435</v>
      </c>
      <c r="C14" s="30">
        <v>0.54400000000000004</v>
      </c>
      <c r="I14" s="122" t="s">
        <v>160</v>
      </c>
      <c r="J14">
        <v>1.1399999999999999</v>
      </c>
      <c r="K14" s="30">
        <v>9.6000000000000002E-2</v>
      </c>
    </row>
    <row r="15" spans="1:16" x14ac:dyDescent="0.2">
      <c r="A15" s="123" t="s">
        <v>161</v>
      </c>
      <c r="B15" s="2">
        <v>0.36699999999999999</v>
      </c>
      <c r="C15" s="37">
        <v>0.45600000000000002</v>
      </c>
      <c r="I15" s="123" t="s">
        <v>161</v>
      </c>
      <c r="J15" s="2">
        <v>0.441</v>
      </c>
      <c r="K15" s="37">
        <v>5.6000000000000001E-2</v>
      </c>
    </row>
    <row r="17" spans="1:16" x14ac:dyDescent="0.2">
      <c r="A17" s="108" t="s">
        <v>149</v>
      </c>
      <c r="B17" s="76"/>
      <c r="I17" s="108" t="s">
        <v>149</v>
      </c>
      <c r="J17" s="76"/>
    </row>
    <row r="18" spans="1:16" x14ac:dyDescent="0.2">
      <c r="A18" s="107" t="s">
        <v>132</v>
      </c>
      <c r="B18" s="107" t="s">
        <v>133</v>
      </c>
      <c r="C18" s="107" t="s">
        <v>134</v>
      </c>
      <c r="D18" s="107" t="s">
        <v>135</v>
      </c>
      <c r="E18" s="107" t="s">
        <v>136</v>
      </c>
      <c r="F18" s="107" t="s">
        <v>137</v>
      </c>
      <c r="G18" s="107" t="s">
        <v>138</v>
      </c>
      <c r="I18" s="107" t="s">
        <v>132</v>
      </c>
      <c r="J18" s="107" t="s">
        <v>133</v>
      </c>
      <c r="K18" s="107" t="s">
        <v>134</v>
      </c>
      <c r="L18" s="107" t="s">
        <v>135</v>
      </c>
      <c r="M18" s="107" t="s">
        <v>136</v>
      </c>
      <c r="N18" s="107" t="s">
        <v>137</v>
      </c>
      <c r="O18" s="107" t="s">
        <v>138</v>
      </c>
    </row>
    <row r="19" spans="1:16" x14ac:dyDescent="0.2">
      <c r="A19" s="107" t="s">
        <v>139</v>
      </c>
      <c r="B19" s="110" t="s">
        <v>141</v>
      </c>
      <c r="C19" s="111">
        <v>0.32500000000000001</v>
      </c>
      <c r="D19" s="112" t="s">
        <v>142</v>
      </c>
      <c r="E19" s="112" t="s">
        <v>143</v>
      </c>
      <c r="F19" s="110">
        <v>1.2999999999999999E-2</v>
      </c>
      <c r="G19" s="110" t="s">
        <v>144</v>
      </c>
      <c r="H19" s="86"/>
      <c r="I19" s="3" t="s">
        <v>164</v>
      </c>
      <c r="J19" t="s">
        <v>141</v>
      </c>
      <c r="K19" s="23">
        <v>80.295872309974001</v>
      </c>
      <c r="L19" t="s">
        <v>170</v>
      </c>
      <c r="M19" t="s">
        <v>171</v>
      </c>
      <c r="N19">
        <v>1.2999999999999999E-2</v>
      </c>
      <c r="O19" t="s">
        <v>169</v>
      </c>
    </row>
    <row r="20" spans="1:16" x14ac:dyDescent="0.2">
      <c r="A20" s="107" t="s">
        <v>139</v>
      </c>
      <c r="B20" s="110" t="s">
        <v>145</v>
      </c>
      <c r="C20" s="111">
        <v>0.57599999999999996</v>
      </c>
      <c r="D20" s="112" t="s">
        <v>146</v>
      </c>
      <c r="E20" s="112" t="s">
        <v>147</v>
      </c>
      <c r="F20" s="110">
        <v>1.95E-2</v>
      </c>
      <c r="G20" s="110" t="s">
        <v>144</v>
      </c>
      <c r="I20" s="3" t="s">
        <v>164</v>
      </c>
      <c r="J20" t="s">
        <v>145</v>
      </c>
      <c r="K20" s="23">
        <v>4.5167739314571396</v>
      </c>
      <c r="L20" t="s">
        <v>172</v>
      </c>
      <c r="M20" t="s">
        <v>173</v>
      </c>
      <c r="N20">
        <v>0.27050000000000002</v>
      </c>
      <c r="O20" t="s">
        <v>140</v>
      </c>
      <c r="P20" s="107"/>
    </row>
    <row r="22" spans="1:16" x14ac:dyDescent="0.2">
      <c r="A22" s="114" t="s">
        <v>139</v>
      </c>
      <c r="I22" s="114" t="s">
        <v>164</v>
      </c>
    </row>
    <row r="23" spans="1:16" x14ac:dyDescent="0.2">
      <c r="A23" s="3"/>
      <c r="B23" s="113" t="s">
        <v>162</v>
      </c>
      <c r="C23" s="113" t="s">
        <v>163</v>
      </c>
      <c r="I23" s="3"/>
      <c r="J23" s="113" t="s">
        <v>162</v>
      </c>
      <c r="K23" s="113" t="s">
        <v>163</v>
      </c>
    </row>
    <row r="24" spans="1:16" x14ac:dyDescent="0.2">
      <c r="A24" s="121" t="s">
        <v>157</v>
      </c>
      <c r="B24" s="48">
        <v>0.40899999999999997</v>
      </c>
      <c r="C24" s="35">
        <v>0.72599999999999998</v>
      </c>
      <c r="I24" s="121" t="s">
        <v>157</v>
      </c>
      <c r="J24" s="48">
        <v>993.53800000000001</v>
      </c>
      <c r="K24" s="35">
        <v>108.026</v>
      </c>
    </row>
    <row r="25" spans="1:16" x14ac:dyDescent="0.2">
      <c r="A25" s="122" t="s">
        <v>158</v>
      </c>
      <c r="B25">
        <v>0.35599999999999998</v>
      </c>
      <c r="C25" s="30">
        <v>0.65400000000000003</v>
      </c>
      <c r="I25" s="122" t="s">
        <v>158</v>
      </c>
      <c r="J25">
        <v>408.28800000000001</v>
      </c>
      <c r="K25" s="30">
        <v>33.316000000000003</v>
      </c>
    </row>
    <row r="26" spans="1:16" x14ac:dyDescent="0.2">
      <c r="A26" s="47" t="s">
        <v>159</v>
      </c>
      <c r="B26" s="119">
        <v>0.32800000000000001</v>
      </c>
      <c r="C26" s="120">
        <v>0.56899999999999995</v>
      </c>
      <c r="I26" s="47" t="s">
        <v>159</v>
      </c>
      <c r="J26" s="119">
        <v>152.48599999999999</v>
      </c>
      <c r="K26" s="120">
        <v>4.0570000000000004</v>
      </c>
    </row>
    <row r="27" spans="1:16" x14ac:dyDescent="0.2">
      <c r="A27" s="122" t="s">
        <v>160</v>
      </c>
      <c r="B27">
        <v>0.28899999999999998</v>
      </c>
      <c r="C27" s="30">
        <v>0.52700000000000002</v>
      </c>
      <c r="I27" s="122" t="s">
        <v>160</v>
      </c>
      <c r="J27">
        <v>12.401</v>
      </c>
      <c r="K27" s="30">
        <v>1.0129999999999999</v>
      </c>
    </row>
    <row r="28" spans="1:16" x14ac:dyDescent="0.2">
      <c r="A28" s="123" t="s">
        <v>161</v>
      </c>
      <c r="B28" s="2">
        <v>0.25700000000000001</v>
      </c>
      <c r="C28" s="37">
        <v>0.441</v>
      </c>
      <c r="I28" s="123" t="s">
        <v>161</v>
      </c>
      <c r="J28" s="2">
        <v>6.1959999999999997</v>
      </c>
      <c r="K28" s="37">
        <v>0.126</v>
      </c>
    </row>
    <row r="32" spans="1:16" x14ac:dyDescent="0.2">
      <c r="J32" s="3"/>
    </row>
    <row r="45" spans="10:10" x14ac:dyDescent="0.2">
      <c r="J45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1A</vt:lpstr>
      <vt:lpstr>1B</vt:lpstr>
      <vt:lpstr>1C</vt:lpstr>
      <vt:lpstr>1D</vt:lpstr>
      <vt:lpstr>1E</vt:lpstr>
      <vt:lpstr>1F</vt:lpstr>
      <vt:lpstr>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Anja Nagel</cp:lastModifiedBy>
  <dcterms:created xsi:type="dcterms:W3CDTF">2023-06-28T12:32:14Z</dcterms:created>
  <dcterms:modified xsi:type="dcterms:W3CDTF">2024-10-06T08:38:55Z</dcterms:modified>
</cp:coreProperties>
</file>