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ier\Desktop\S269\elife\revision\stats - source data\"/>
    </mc:Choice>
  </mc:AlternateContent>
  <bookViews>
    <workbookView xWindow="6045" yWindow="6435" windowWidth="33660" windowHeight="13635" activeTab="2"/>
  </bookViews>
  <sheets>
    <sheet name="4A" sheetId="1" r:id="rId1"/>
    <sheet name="4B" sheetId="2" r:id="rId2"/>
    <sheet name="4C" sheetId="3" r:id="rId3"/>
    <sheet name="4D" sheetId="6" r:id="rId4"/>
    <sheet name="4E" sheetId="8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8" l="1"/>
  <c r="C22" i="8"/>
  <c r="B22" i="8"/>
  <c r="D21" i="8"/>
  <c r="C21" i="8"/>
  <c r="B21" i="8"/>
  <c r="S9" i="8"/>
  <c r="Q28" i="8"/>
  <c r="Q27" i="8"/>
  <c r="P28" i="8"/>
  <c r="P27" i="8"/>
  <c r="O28" i="8"/>
  <c r="O27" i="8"/>
  <c r="M25" i="8"/>
  <c r="U23" i="8" s="1"/>
  <c r="L25" i="8"/>
  <c r="T23" i="8" s="1"/>
  <c r="K25" i="8"/>
  <c r="S23" i="8" s="1"/>
  <c r="M21" i="8"/>
  <c r="U19" i="8" s="1"/>
  <c r="L21" i="8"/>
  <c r="T16" i="8" s="1"/>
  <c r="K21" i="8"/>
  <c r="S18" i="8" s="1"/>
  <c r="M13" i="8"/>
  <c r="U9" i="8" s="1"/>
  <c r="L13" i="8"/>
  <c r="T7" i="8" s="1"/>
  <c r="K13" i="8"/>
  <c r="S8" i="8" s="1"/>
  <c r="M21" i="3"/>
  <c r="U19" i="3" s="1"/>
  <c r="L21" i="3"/>
  <c r="T17" i="3" s="1"/>
  <c r="K21" i="3"/>
  <c r="S18" i="3" s="1"/>
  <c r="M15" i="3"/>
  <c r="U11" i="3" s="1"/>
  <c r="L15" i="3"/>
  <c r="T13" i="3" s="1"/>
  <c r="K15" i="3"/>
  <c r="S11" i="3" s="1"/>
  <c r="M9" i="3"/>
  <c r="U8" i="3" s="1"/>
  <c r="L9" i="3"/>
  <c r="T8" i="3" s="1"/>
  <c r="K9" i="3"/>
  <c r="S8" i="3" s="1"/>
  <c r="S16" i="8" l="1"/>
  <c r="T18" i="8"/>
  <c r="U17" i="8"/>
  <c r="T19" i="3"/>
  <c r="S12" i="3"/>
  <c r="S10" i="8"/>
  <c r="S19" i="8"/>
  <c r="S13" i="3"/>
  <c r="T9" i="8"/>
  <c r="S20" i="8"/>
  <c r="S20" i="3"/>
  <c r="S15" i="8"/>
  <c r="T17" i="8"/>
  <c r="T8" i="8"/>
  <c r="U16" i="8"/>
  <c r="U20" i="8"/>
  <c r="T24" i="8"/>
  <c r="T18" i="3"/>
  <c r="U24" i="8"/>
  <c r="S7" i="8"/>
  <c r="S11" i="8"/>
  <c r="T10" i="8"/>
  <c r="S17" i="8"/>
  <c r="T15" i="8"/>
  <c r="T20" i="8"/>
  <c r="U18" i="8"/>
  <c r="U15" i="8"/>
  <c r="S19" i="3"/>
  <c r="U12" i="3"/>
  <c r="T11" i="3"/>
  <c r="S7" i="3"/>
  <c r="S23" i="3" s="1"/>
  <c r="T12" i="3"/>
  <c r="U17" i="3"/>
  <c r="S17" i="3"/>
  <c r="T7" i="3"/>
  <c r="U18" i="3"/>
  <c r="Q24" i="3"/>
  <c r="P24" i="3"/>
  <c r="O24" i="3"/>
  <c r="Q23" i="3"/>
  <c r="P23" i="3"/>
  <c r="O23" i="3"/>
  <c r="U23" i="3" l="1"/>
  <c r="U24" i="3"/>
  <c r="T24" i="3"/>
  <c r="S24" i="3"/>
  <c r="T23" i="3"/>
  <c r="E20" i="6" l="1"/>
  <c r="D20" i="6"/>
  <c r="C20" i="6"/>
  <c r="B20" i="6"/>
  <c r="E19" i="6"/>
  <c r="D19" i="6"/>
  <c r="C19" i="6"/>
  <c r="B19" i="6"/>
  <c r="K16" i="6" s="1"/>
  <c r="E15" i="2"/>
  <c r="E14" i="2"/>
  <c r="D15" i="2"/>
  <c r="D14" i="2"/>
  <c r="C15" i="2"/>
  <c r="C14" i="2"/>
  <c r="B15" i="2"/>
  <c r="B14" i="2"/>
  <c r="K7" i="2" s="1"/>
  <c r="E12" i="1"/>
  <c r="D12" i="1"/>
  <c r="C12" i="1"/>
  <c r="B12" i="1"/>
  <c r="K8" i="1" s="1"/>
  <c r="E13" i="1"/>
  <c r="D13" i="1"/>
  <c r="C13" i="1"/>
  <c r="B13" i="1"/>
  <c r="J15" i="6" l="1"/>
  <c r="H11" i="6"/>
  <c r="I15" i="6"/>
  <c r="K7" i="6"/>
  <c r="I11" i="6"/>
  <c r="J7" i="6"/>
  <c r="K11" i="6"/>
  <c r="H7" i="6"/>
  <c r="I11" i="2"/>
  <c r="H15" i="6"/>
  <c r="J12" i="2"/>
  <c r="I7" i="6"/>
  <c r="J11" i="6"/>
  <c r="K15" i="6"/>
  <c r="H8" i="1"/>
  <c r="I8" i="1"/>
  <c r="J8" i="1"/>
  <c r="K9" i="1"/>
  <c r="I7" i="2"/>
  <c r="H5" i="6"/>
  <c r="H9" i="6"/>
  <c r="H13" i="6"/>
  <c r="I5" i="6"/>
  <c r="I9" i="6"/>
  <c r="I13" i="6"/>
  <c r="J5" i="6"/>
  <c r="J9" i="6"/>
  <c r="J13" i="6"/>
  <c r="K5" i="6"/>
  <c r="K9" i="6"/>
  <c r="K13" i="6"/>
  <c r="H6" i="6"/>
  <c r="H10" i="6"/>
  <c r="H14" i="6"/>
  <c r="I6" i="6"/>
  <c r="I10" i="6"/>
  <c r="I14" i="6"/>
  <c r="J6" i="6"/>
  <c r="J10" i="6"/>
  <c r="J14" i="6"/>
  <c r="K6" i="6"/>
  <c r="K10" i="6"/>
  <c r="K14" i="6"/>
  <c r="H5" i="1"/>
  <c r="H9" i="1"/>
  <c r="I5" i="1"/>
  <c r="I9" i="1"/>
  <c r="J5" i="1"/>
  <c r="J9" i="1"/>
  <c r="K5" i="1"/>
  <c r="K10" i="1"/>
  <c r="H6" i="1"/>
  <c r="H10" i="1"/>
  <c r="I6" i="1"/>
  <c r="I10" i="1"/>
  <c r="J6" i="1"/>
  <c r="J10" i="1"/>
  <c r="K7" i="1"/>
  <c r="H7" i="1"/>
  <c r="I7" i="1"/>
  <c r="J7" i="1"/>
  <c r="H8" i="6"/>
  <c r="H12" i="6"/>
  <c r="H16" i="6"/>
  <c r="I8" i="6"/>
  <c r="I12" i="6"/>
  <c r="I16" i="6"/>
  <c r="J8" i="6"/>
  <c r="J12" i="6"/>
  <c r="J16" i="6"/>
  <c r="K8" i="6"/>
  <c r="K12" i="6"/>
  <c r="K5" i="2"/>
  <c r="H8" i="2"/>
  <c r="J7" i="2"/>
  <c r="K11" i="2"/>
  <c r="H12" i="2"/>
  <c r="J11" i="2"/>
  <c r="H6" i="2"/>
  <c r="H10" i="2"/>
  <c r="I5" i="2"/>
  <c r="I9" i="2"/>
  <c r="J5" i="2"/>
  <c r="J9" i="2"/>
  <c r="J13" i="2"/>
  <c r="K9" i="2"/>
  <c r="H5" i="2"/>
  <c r="H9" i="2"/>
  <c r="H13" i="2"/>
  <c r="I8" i="2"/>
  <c r="I12" i="2"/>
  <c r="J8" i="2"/>
  <c r="K8" i="2"/>
  <c r="K12" i="2"/>
  <c r="H7" i="2"/>
  <c r="H11" i="2"/>
  <c r="I6" i="2"/>
  <c r="I10" i="2"/>
  <c r="J6" i="2"/>
  <c r="J10" i="2"/>
  <c r="K6" i="2"/>
  <c r="K10" i="2"/>
  <c r="K13" i="1" l="1"/>
  <c r="K12" i="1"/>
  <c r="I12" i="1"/>
  <c r="I13" i="1"/>
  <c r="J20" i="6"/>
  <c r="J19" i="6"/>
  <c r="K20" i="6"/>
  <c r="K19" i="6"/>
  <c r="J12" i="1"/>
  <c r="J13" i="1"/>
  <c r="H12" i="1"/>
  <c r="H13" i="1"/>
  <c r="H20" i="6"/>
  <c r="H19" i="6"/>
  <c r="I20" i="6"/>
  <c r="I19" i="6"/>
  <c r="K15" i="2"/>
  <c r="J15" i="2"/>
  <c r="J14" i="2"/>
  <c r="K14" i="2"/>
  <c r="H15" i="2"/>
  <c r="H14" i="2"/>
  <c r="I15" i="2"/>
  <c r="I14" i="2"/>
  <c r="C17" i="3"/>
  <c r="C18" i="3"/>
  <c r="B18" i="3"/>
  <c r="B17" i="3"/>
  <c r="D18" i="3"/>
  <c r="D17" i="3"/>
</calcChain>
</file>

<file path=xl/sharedStrings.xml><?xml version="1.0" encoding="utf-8"?>
<sst xmlns="http://schemas.openxmlformats.org/spreadsheetml/2006/main" count="278" uniqueCount="107">
  <si>
    <r>
      <t>PKC</t>
    </r>
    <r>
      <rPr>
        <sz val="11"/>
        <color theme="1"/>
        <rFont val="Calibri"/>
        <family val="2"/>
      </rPr>
      <t>α</t>
    </r>
  </si>
  <si>
    <t>PKCα + PS</t>
  </si>
  <si>
    <t>PKCα + Su(H)wt</t>
  </si>
  <si>
    <t>PKCα + Su(H)SA</t>
  </si>
  <si>
    <t>MW</t>
  </si>
  <si>
    <t>SD</t>
  </si>
  <si>
    <t>in % auf PKCa</t>
  </si>
  <si>
    <t>Box plot statistics</t>
  </si>
  <si>
    <t>PKCα</t>
  </si>
  <si>
    <t>Upper whisker</t>
  </si>
  <si>
    <t>3rd quartile</t>
  </si>
  <si>
    <t>Median</t>
  </si>
  <si>
    <t>1st quartile</t>
  </si>
  <si>
    <t>Lower whisker</t>
  </si>
  <si>
    <t>Nr. of data points</t>
  </si>
  <si>
    <t>Pkc53E</t>
  </si>
  <si>
    <t>MW % of PKC53E</t>
  </si>
  <si>
    <t>RLU</t>
  </si>
  <si>
    <t xml:space="preserve">EDDD </t>
  </si>
  <si>
    <t>EDDD + PS</t>
  </si>
  <si>
    <t>EDDD + Su(H)wt</t>
  </si>
  <si>
    <t>EDDD + Su(H)SA</t>
  </si>
  <si>
    <t>%EDDD</t>
  </si>
  <si>
    <t>EDDD</t>
  </si>
  <si>
    <t xml:space="preserve"> + PS</t>
  </si>
  <si>
    <r>
      <t>in % vs PKC</t>
    </r>
    <r>
      <rPr>
        <sz val="11"/>
        <color theme="1"/>
        <rFont val="Symbol"/>
        <family val="1"/>
        <charset val="2"/>
      </rPr>
      <t>a</t>
    </r>
  </si>
  <si>
    <t>ADP-Glo Kinase assay, luciferase activity in RLU</t>
  </si>
  <si>
    <r>
      <t>% MW PKC</t>
    </r>
    <r>
      <rPr>
        <b/>
        <sz val="11"/>
        <color theme="1"/>
        <rFont val="Symbol"/>
        <family val="1"/>
        <charset val="2"/>
      </rPr>
      <t>a</t>
    </r>
  </si>
  <si>
    <t xml:space="preserve"> + Su(H)wt</t>
  </si>
  <si>
    <t xml:space="preserve"> + Su(H)SA</t>
  </si>
  <si>
    <t>+ PS</t>
  </si>
  <si>
    <t>+ Su(H)wt</t>
  </si>
  <si>
    <t>+ Su(H)SA</t>
  </si>
  <si>
    <t xml:space="preserve"> + PMA</t>
  </si>
  <si>
    <t>PKC53E + PS + PMA</t>
  </si>
  <si>
    <t>PKC53E + Su(H)wt + PMA</t>
  </si>
  <si>
    <t>PKC53E + Su(H)SA + PMA</t>
  </si>
  <si>
    <t>RLU without PMA</t>
  </si>
  <si>
    <t xml:space="preserve"> + PS </t>
  </si>
  <si>
    <t xml:space="preserve"> + SA </t>
  </si>
  <si>
    <t xml:space="preserve"> + wt</t>
  </si>
  <si>
    <t>RLU with PMA</t>
  </si>
  <si>
    <t xml:space="preserve">Experiment </t>
  </si>
  <si>
    <t>exp 23.9.</t>
  </si>
  <si>
    <t>exp 25.9.</t>
  </si>
  <si>
    <t>exp 30.9.</t>
  </si>
  <si>
    <t>% of mean value withouth PMA</t>
  </si>
  <si>
    <t>Raw data of RLU from three experiments without PMA averaged by date and compared to RLU data with PMA from the same experiment</t>
  </si>
  <si>
    <t>activity enhancement by PMA relative to mean value without PMA</t>
  </si>
  <si>
    <t>12.11.</t>
  </si>
  <si>
    <t>ADP-Glo Kinase assay w/o PMA (150nM)</t>
  </si>
  <si>
    <t>Pkc53E-DDDE</t>
  </si>
  <si>
    <t>exp 09.03.</t>
  </si>
  <si>
    <t>exp 10.03.</t>
  </si>
  <si>
    <t>PKC53E-DDDE + PMA</t>
  </si>
  <si>
    <t xml:space="preserve"> + Su(H)SA </t>
  </si>
  <si>
    <t>Dunn's multiple comparisons test</t>
  </si>
  <si>
    <t>Mean rank diff,</t>
  </si>
  <si>
    <t>Significant?</t>
  </si>
  <si>
    <t>Summary</t>
  </si>
  <si>
    <t>Adjusted P Value</t>
  </si>
  <si>
    <t>PKCα vs. PKCα + PS</t>
  </si>
  <si>
    <t>Yes</t>
  </si>
  <si>
    <t>**</t>
  </si>
  <si>
    <t>PKCα vs. PKCα + Su(H)wt</t>
  </si>
  <si>
    <t>PKCα vs. PKCα + Su(H)SA</t>
  </si>
  <si>
    <t>No</t>
  </si>
  <si>
    <t>ns</t>
  </si>
  <si>
    <t>PKCα + PS vs. PKCα + Su(H)wt</t>
  </si>
  <si>
    <t>&gt;0,999999</t>
  </si>
  <si>
    <t>PKCα + PS vs. PKCα + Su(H)SA</t>
  </si>
  <si>
    <t>PKCα + Su(H)wt vs. PKCα + Su(H)SA</t>
  </si>
  <si>
    <t>Tukey's multiple comparisons test</t>
  </si>
  <si>
    <t>Below threshold?</t>
  </si>
  <si>
    <t>Pkc53E vs. + PS</t>
  </si>
  <si>
    <t>-12,97 to 21,73</t>
  </si>
  <si>
    <t>Pkc53E vs. + Su(H)wt</t>
  </si>
  <si>
    <t>-16,52 to 17,14</t>
  </si>
  <si>
    <t>Pkc53E vs. + Su(H)SA</t>
  </si>
  <si>
    <t>-15,08 to 19,62</t>
  </si>
  <si>
    <t>+ PS vs. + Su(H)wt</t>
  </si>
  <si>
    <t>-21,42 to 13,28</t>
  </si>
  <si>
    <t>+ PS vs. + Su(H)SA</t>
  </si>
  <si>
    <t>-19,96 to 15,74</t>
  </si>
  <si>
    <t>+ Su(H)wt vs. + Su(H)SA</t>
  </si>
  <si>
    <t>-15,39 to 19,31</t>
  </si>
  <si>
    <t>EDDD vs. EDDD + PS</t>
  </si>
  <si>
    <t>-28,28 to 6,366</t>
  </si>
  <si>
    <t>EDDD vs. EDDD + Su(H)wt</t>
  </si>
  <si>
    <t>-39,88 to -5,234</t>
  </si>
  <si>
    <t>EDDD vs. EDDD + Su(H)SA</t>
  </si>
  <si>
    <t>-8,160 to 26,49</t>
  </si>
  <si>
    <t>EDDD + PS vs. EDDD + Su(H)wt</t>
  </si>
  <si>
    <t>-28,92 to 5,723</t>
  </si>
  <si>
    <t>EDDD + PS vs. EDDD + Su(H)SA</t>
  </si>
  <si>
    <t>2,798 to 37,44</t>
  </si>
  <si>
    <t>*</t>
  </si>
  <si>
    <t>EDDD + Su(H)wt vs. EDDD + Su(H)SA</t>
  </si>
  <si>
    <t>14,40 to 49,04</t>
  </si>
  <si>
    <t>****</t>
  </si>
  <si>
    <t>Mean Diff</t>
  </si>
  <si>
    <t>95,00% CI of diff</t>
  </si>
  <si>
    <t>Mean rank diff</t>
  </si>
  <si>
    <t xml:space="preserve"> + wt </t>
  </si>
  <si>
    <t xml:space="preserve"> + SA</t>
  </si>
  <si>
    <t xml:space="preserve"> + Swt</t>
  </si>
  <si>
    <t xml:space="preserve"> + SSA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</si>
</sst>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0.000"/>
    <numFmt numFmtId="166" formatCode="#.##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1"/>
      <color theme="1"/>
      <name val="Symbol"/>
      <family val="1"/>
      <charset val="2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165" fontId="0" fillId="0" borderId="0" xfId="0" applyNumberFormat="1"/>
    <xf numFmtId="2" fontId="0" fillId="0" borderId="0" xfId="0" applyNumberFormat="1"/>
    <xf numFmtId="1" fontId="0" fillId="0" borderId="0" xfId="0" applyNumberFormat="1"/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0" fillId="0" borderId="1" xfId="0" applyBorder="1"/>
    <xf numFmtId="0" fontId="2" fillId="0" borderId="2" xfId="0" applyFont="1" applyBorder="1"/>
    <xf numFmtId="1" fontId="2" fillId="0" borderId="3" xfId="0" applyNumberFormat="1" applyFont="1" applyBorder="1"/>
    <xf numFmtId="1" fontId="2" fillId="0" borderId="4" xfId="0" applyNumberFormat="1" applyFont="1" applyBorder="1"/>
    <xf numFmtId="0" fontId="0" fillId="0" borderId="2" xfId="0" applyBorder="1"/>
    <xf numFmtId="2" fontId="2" fillId="0" borderId="3" xfId="0" applyNumberFormat="1" applyFont="1" applyBorder="1"/>
    <xf numFmtId="2" fontId="2" fillId="0" borderId="4" xfId="0" applyNumberFormat="1" applyFont="1" applyBorder="1"/>
    <xf numFmtId="0" fontId="0" fillId="0" borderId="3" xfId="0" applyBorder="1"/>
    <xf numFmtId="0" fontId="0" fillId="0" borderId="4" xfId="0" applyBorder="1"/>
    <xf numFmtId="1" fontId="2" fillId="0" borderId="0" xfId="0" applyNumberFormat="1" applyFont="1"/>
    <xf numFmtId="3" fontId="0" fillId="0" borderId="0" xfId="0" applyNumberFormat="1"/>
    <xf numFmtId="0" fontId="2" fillId="0" borderId="0" xfId="0" applyFont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right" vertical="center" wrapText="1"/>
    </xf>
    <xf numFmtId="0" fontId="0" fillId="0" borderId="6" xfId="0" applyBorder="1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0" fillId="0" borderId="9" xfId="0" applyBorder="1" applyAlignment="1">
      <alignment horizontal="right" vertical="center" wrapText="1"/>
    </xf>
    <xf numFmtId="0" fontId="0" fillId="0" borderId="10" xfId="0" applyBorder="1" applyAlignment="1">
      <alignment horizontal="right" vertical="center" wrapText="1"/>
    </xf>
    <xf numFmtId="0" fontId="0" fillId="0" borderId="11" xfId="0" applyBorder="1" applyAlignment="1">
      <alignment horizontal="right" vertical="center" wrapText="1"/>
    </xf>
    <xf numFmtId="0" fontId="2" fillId="0" borderId="0" xfId="0" applyFont="1"/>
    <xf numFmtId="165" fontId="2" fillId="0" borderId="0" xfId="0" applyNumberFormat="1" applyFont="1"/>
    <xf numFmtId="164" fontId="0" fillId="0" borderId="0" xfId="0" applyNumberFormat="1"/>
    <xf numFmtId="166" fontId="0" fillId="0" borderId="0" xfId="0" applyNumberFormat="1"/>
    <xf numFmtId="0" fontId="0" fillId="0" borderId="0" xfId="0" applyAlignment="1">
      <alignment horizontal="center" vertical="center"/>
    </xf>
    <xf numFmtId="0" fontId="2" fillId="0" borderId="10" xfId="0" applyFont="1" applyBorder="1"/>
    <xf numFmtId="0" fontId="2" fillId="0" borderId="3" xfId="0" applyFont="1" applyBorder="1"/>
    <xf numFmtId="0" fontId="0" fillId="0" borderId="12" xfId="0" applyBorder="1"/>
    <xf numFmtId="0" fontId="0" fillId="0" borderId="12" xfId="0" applyBorder="1" applyAlignment="1">
      <alignment horizontal="center" vertical="center"/>
    </xf>
    <xf numFmtId="165" fontId="0" fillId="0" borderId="12" xfId="0" applyNumberFormat="1" applyBorder="1"/>
    <xf numFmtId="0" fontId="2" fillId="0" borderId="1" xfId="0" applyFont="1" applyBorder="1"/>
    <xf numFmtId="165" fontId="0" fillId="0" borderId="16" xfId="0" applyNumberFormat="1" applyBorder="1"/>
    <xf numFmtId="0" fontId="0" fillId="0" borderId="16" xfId="0" applyBorder="1" applyAlignment="1">
      <alignment horizontal="center" vertical="center"/>
    </xf>
    <xf numFmtId="2" fontId="2" fillId="0" borderId="0" xfId="0" applyNumberFormat="1" applyFont="1"/>
    <xf numFmtId="0" fontId="0" fillId="0" borderId="8" xfId="0" applyBorder="1"/>
    <xf numFmtId="16" fontId="0" fillId="0" borderId="0" xfId="0" applyNumberForma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6" xfId="0" applyBorder="1"/>
    <xf numFmtId="0" fontId="6" fillId="2" borderId="0" xfId="0" applyFont="1" applyFill="1"/>
    <xf numFmtId="1" fontId="6" fillId="2" borderId="13" xfId="0" applyNumberFormat="1" applyFont="1" applyFill="1" applyBorder="1"/>
    <xf numFmtId="0" fontId="6" fillId="2" borderId="13" xfId="0" applyFont="1" applyFill="1" applyBorder="1"/>
    <xf numFmtId="165" fontId="6" fillId="2" borderId="14" xfId="0" applyNumberFormat="1" applyFont="1" applyFill="1" applyBorder="1"/>
    <xf numFmtId="0" fontId="6" fillId="2" borderId="14" xfId="0" applyFont="1" applyFill="1" applyBorder="1" applyAlignment="1">
      <alignment horizontal="center" vertical="center"/>
    </xf>
    <xf numFmtId="165" fontId="6" fillId="2" borderId="13" xfId="0" applyNumberFormat="1" applyFont="1" applyFill="1" applyBorder="1"/>
    <xf numFmtId="0" fontId="6" fillId="2" borderId="15" xfId="0" applyFont="1" applyFill="1" applyBorder="1" applyAlignment="1">
      <alignment horizontal="center" vertical="center"/>
    </xf>
    <xf numFmtId="0" fontId="6" fillId="2" borderId="14" xfId="0" applyFont="1" applyFill="1" applyBorder="1"/>
    <xf numFmtId="0" fontId="0" fillId="0" borderId="11" xfId="0" applyBorder="1"/>
    <xf numFmtId="0" fontId="0" fillId="0" borderId="2" xfId="0" applyBorder="1" applyAlignment="1">
      <alignment horizontal="right" vertical="center" wrapText="1"/>
    </xf>
    <xf numFmtId="0" fontId="2" fillId="0" borderId="9" xfId="0" applyFont="1" applyBorder="1"/>
    <xf numFmtId="0" fontId="2" fillId="0" borderId="11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0" fillId="0" borderId="0" xfId="0" applyFill="1"/>
    <xf numFmtId="0" fontId="7" fillId="0" borderId="0" xfId="0" applyFont="1" applyFill="1" applyAlignment="1">
      <alignment horizontal="left"/>
    </xf>
    <xf numFmtId="0" fontId="7" fillId="0" borderId="0" xfId="0" applyFont="1" applyFill="1"/>
    <xf numFmtId="0" fontId="9" fillId="0" borderId="0" xfId="0" applyFont="1" applyFill="1" applyAlignment="1">
      <alignment horizontal="left"/>
    </xf>
    <xf numFmtId="0" fontId="9" fillId="0" borderId="0" xfId="0" applyFont="1" applyFill="1"/>
    <xf numFmtId="0" fontId="2" fillId="0" borderId="0" xfId="0" applyFon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workbookViewId="0">
      <selection activeCell="O17" sqref="O17"/>
    </sheetView>
  </sheetViews>
  <sheetFormatPr baseColWidth="10" defaultRowHeight="15" x14ac:dyDescent="0.25"/>
  <cols>
    <col min="14" max="14" width="31.140625" customWidth="1"/>
    <col min="15" max="15" width="17.28515625" customWidth="1"/>
    <col min="19" max="19" width="6" customWidth="1"/>
  </cols>
  <sheetData>
    <row r="1" spans="1:19" x14ac:dyDescent="0.25">
      <c r="A1" s="33" t="s">
        <v>26</v>
      </c>
      <c r="B1" s="33"/>
      <c r="C1" s="33"/>
      <c r="D1" s="33"/>
    </row>
    <row r="3" spans="1:19" x14ac:dyDescent="0.25">
      <c r="A3" t="s">
        <v>17</v>
      </c>
      <c r="H3" t="s">
        <v>25</v>
      </c>
    </row>
    <row r="4" spans="1:19" x14ac:dyDescent="0.25">
      <c r="B4" s="11" t="s">
        <v>0</v>
      </c>
      <c r="C4" s="14" t="s">
        <v>1</v>
      </c>
      <c r="D4" s="14" t="s">
        <v>2</v>
      </c>
      <c r="E4" s="14" t="s">
        <v>3</v>
      </c>
      <c r="F4" s="15"/>
      <c r="H4" s="66" t="s">
        <v>0</v>
      </c>
      <c r="I4" s="67" t="s">
        <v>1</v>
      </c>
      <c r="J4" s="67" t="s">
        <v>2</v>
      </c>
      <c r="K4" s="67" t="s">
        <v>3</v>
      </c>
      <c r="L4" s="68"/>
      <c r="N4" s="69" t="s">
        <v>56</v>
      </c>
      <c r="O4" s="70" t="s">
        <v>57</v>
      </c>
      <c r="P4" s="70" t="s">
        <v>58</v>
      </c>
      <c r="Q4" s="70" t="s">
        <v>59</v>
      </c>
      <c r="R4" s="70" t="s">
        <v>60</v>
      </c>
      <c r="S4" s="71"/>
    </row>
    <row r="5" spans="1:19" x14ac:dyDescent="0.25">
      <c r="B5">
        <v>20945</v>
      </c>
      <c r="C5">
        <v>256150</v>
      </c>
      <c r="D5">
        <v>326150</v>
      </c>
      <c r="E5">
        <v>209350</v>
      </c>
      <c r="H5" s="2">
        <f>B5/B12*100</f>
        <v>131.07555592640495</v>
      </c>
      <c r="I5" s="2">
        <f>C5/B12*100</f>
        <v>1603.0080520672534</v>
      </c>
      <c r="J5" s="2">
        <f>D5/B12*100</f>
        <v>2041.0738871041763</v>
      </c>
      <c r="K5" s="2">
        <f>E5/B12*100</f>
        <v>1310.1297509282822</v>
      </c>
      <c r="N5" s="72" t="s">
        <v>61</v>
      </c>
      <c r="O5" s="72">
        <v>-13.17</v>
      </c>
      <c r="P5" s="73" t="s">
        <v>62</v>
      </c>
      <c r="Q5" s="73" t="s">
        <v>63</v>
      </c>
      <c r="R5" s="72">
        <v>4.6350000000000002E-3</v>
      </c>
      <c r="S5" s="71"/>
    </row>
    <row r="6" spans="1:19" x14ac:dyDescent="0.25">
      <c r="B6">
        <v>20755</v>
      </c>
      <c r="C6">
        <v>254800</v>
      </c>
      <c r="D6">
        <v>186750</v>
      </c>
      <c r="H6" s="2">
        <f>B6/B12*100</f>
        <v>129.88652008844755</v>
      </c>
      <c r="I6" s="2">
        <f>C6/B12*100</f>
        <v>1594.5596395343985</v>
      </c>
      <c r="J6" s="2">
        <f>D6/B12*100</f>
        <v>1168.697067044933</v>
      </c>
      <c r="K6" s="2"/>
      <c r="N6" s="72" t="s">
        <v>64</v>
      </c>
      <c r="O6" s="72">
        <v>-14.33</v>
      </c>
      <c r="P6" s="73" t="s">
        <v>62</v>
      </c>
      <c r="Q6" s="73" t="s">
        <v>63</v>
      </c>
      <c r="R6" s="72">
        <v>1.511E-3</v>
      </c>
      <c r="S6" s="71"/>
    </row>
    <row r="7" spans="1:19" x14ac:dyDescent="0.25">
      <c r="B7">
        <v>11650</v>
      </c>
      <c r="C7">
        <v>243200</v>
      </c>
      <c r="D7">
        <v>253100</v>
      </c>
      <c r="E7">
        <v>126700</v>
      </c>
      <c r="H7" s="2">
        <f>B7/B12*100</f>
        <v>72.906671116859272</v>
      </c>
      <c r="I7" s="2">
        <f>C7/B12*100</f>
        <v>1521.9658725854226</v>
      </c>
      <c r="J7" s="2">
        <f>D7/B12*100</f>
        <v>1583.9208978263591</v>
      </c>
      <c r="K7" s="2">
        <f>E7/B12*100</f>
        <v>792.89916141683</v>
      </c>
      <c r="N7" s="72" t="s">
        <v>65</v>
      </c>
      <c r="O7" s="72">
        <v>-6.1</v>
      </c>
      <c r="P7" s="73" t="s">
        <v>66</v>
      </c>
      <c r="Q7" s="73" t="s">
        <v>67</v>
      </c>
      <c r="R7" s="72">
        <v>0.82478099999999999</v>
      </c>
      <c r="S7" s="71"/>
    </row>
    <row r="8" spans="1:19" x14ac:dyDescent="0.25">
      <c r="B8">
        <v>10401</v>
      </c>
      <c r="C8">
        <v>187400</v>
      </c>
      <c r="D8">
        <v>268600</v>
      </c>
      <c r="E8">
        <v>70100</v>
      </c>
      <c r="H8" s="2">
        <f>B8/B12*100</f>
        <v>65.090325003129038</v>
      </c>
      <c r="I8" s="2">
        <f>C8/B12*100</f>
        <v>1172.7648212274187</v>
      </c>
      <c r="J8" s="2">
        <f>D8/B12*100</f>
        <v>1680.921189870249</v>
      </c>
      <c r="K8" s="2">
        <f>E8/B12*100</f>
        <v>438.69164337268973</v>
      </c>
      <c r="N8" s="72" t="s">
        <v>68</v>
      </c>
      <c r="O8" s="72">
        <v>-1.167</v>
      </c>
      <c r="P8" s="73" t="s">
        <v>66</v>
      </c>
      <c r="Q8" s="73" t="s">
        <v>67</v>
      </c>
      <c r="R8" s="72" t="s">
        <v>69</v>
      </c>
      <c r="S8" s="71"/>
    </row>
    <row r="9" spans="1:19" x14ac:dyDescent="0.25">
      <c r="B9">
        <v>18550</v>
      </c>
      <c r="C9">
        <v>262900</v>
      </c>
      <c r="D9">
        <v>207100</v>
      </c>
      <c r="E9">
        <v>132165</v>
      </c>
      <c r="H9" s="2">
        <f>B9/B12*100</f>
        <v>116.08744628478451</v>
      </c>
      <c r="I9" s="2">
        <f>C9/B12*100</f>
        <v>1645.2501147315281</v>
      </c>
      <c r="J9" s="2">
        <f>D9/B12*100</f>
        <v>1296.0490633735239</v>
      </c>
      <c r="K9" s="2">
        <f>E9/B12*100</f>
        <v>827.09958696649824</v>
      </c>
      <c r="N9" s="72" t="s">
        <v>70</v>
      </c>
      <c r="O9" s="72">
        <v>7.0670000000000002</v>
      </c>
      <c r="P9" s="73" t="s">
        <v>66</v>
      </c>
      <c r="Q9" s="73" t="s">
        <v>67</v>
      </c>
      <c r="R9" s="72">
        <v>0.51185400000000003</v>
      </c>
      <c r="S9" s="71"/>
    </row>
    <row r="10" spans="1:19" x14ac:dyDescent="0.25">
      <c r="B10">
        <v>13575</v>
      </c>
      <c r="C10">
        <v>238050</v>
      </c>
      <c r="D10">
        <v>276500</v>
      </c>
      <c r="E10">
        <v>148975</v>
      </c>
      <c r="H10" s="2">
        <f>B10/B12*100</f>
        <v>84.953481580374643</v>
      </c>
      <c r="I10" s="2">
        <f>C10/B12*100</f>
        <v>1489.7367432934207</v>
      </c>
      <c r="J10" s="2">
        <f>D10/B12*100</f>
        <v>1730.3600483958444</v>
      </c>
      <c r="K10" s="2">
        <f>E10/B12*100</f>
        <v>932.29796820893648</v>
      </c>
      <c r="N10" s="72" t="s">
        <v>71</v>
      </c>
      <c r="O10" s="72">
        <v>8.2330000000000005</v>
      </c>
      <c r="P10" s="73" t="s">
        <v>66</v>
      </c>
      <c r="Q10" s="73" t="s">
        <v>67</v>
      </c>
      <c r="R10" s="72">
        <v>0.26993600000000001</v>
      </c>
      <c r="S10" s="71"/>
    </row>
    <row r="12" spans="1:19" x14ac:dyDescent="0.25">
      <c r="A12" s="8" t="s">
        <v>4</v>
      </c>
      <c r="B12" s="9">
        <f>AVERAGE(B5:B10)</f>
        <v>15979.333333333334</v>
      </c>
      <c r="C12" s="9">
        <f>AVERAGE(C5:C10)</f>
        <v>240416.66666666666</v>
      </c>
      <c r="D12" s="9">
        <f>AVERAGE(D5:D10)</f>
        <v>253033.33333333334</v>
      </c>
      <c r="E12" s="10">
        <f>AVERAGE(E5:E10)</f>
        <v>137458</v>
      </c>
      <c r="G12" s="8" t="s">
        <v>27</v>
      </c>
      <c r="H12" s="12">
        <f>AVERAGE(H5:H10)</f>
        <v>100</v>
      </c>
      <c r="I12" s="12">
        <f>AVERAGE(I5:I10)</f>
        <v>1504.5475405732402</v>
      </c>
      <c r="J12" s="12">
        <f>AVERAGE(J5:J10)</f>
        <v>1583.5036922691809</v>
      </c>
      <c r="K12" s="13">
        <f>AVERAGE(K5:K10)</f>
        <v>860.22362217864725</v>
      </c>
      <c r="N12" s="70"/>
      <c r="O12" s="70"/>
    </row>
    <row r="13" spans="1:19" x14ac:dyDescent="0.25">
      <c r="A13" t="s">
        <v>5</v>
      </c>
      <c r="B13" s="3">
        <f>STDEV(B5:B10)</f>
        <v>4684.3337484285476</v>
      </c>
      <c r="C13" s="3">
        <f>STDEV(C5:C10)</f>
        <v>27510.119350280227</v>
      </c>
      <c r="D13" s="3">
        <f>STDEV(D5:D10)</f>
        <v>50284.01004958398</v>
      </c>
      <c r="E13" s="3">
        <f>STDEV(E5:E10)</f>
        <v>49954.858447402294</v>
      </c>
      <c r="G13" t="s">
        <v>5</v>
      </c>
      <c r="H13" s="2">
        <f>STDEV(H5:H10)</f>
        <v>29.314951072814125</v>
      </c>
      <c r="I13" s="2">
        <f>STDEV(I5:I10)</f>
        <v>172.16062007351613</v>
      </c>
      <c r="J13" s="2">
        <f>STDEV(J5:J10)</f>
        <v>314.68152644822845</v>
      </c>
      <c r="K13" s="2">
        <f>STDEV(K5:K10)</f>
        <v>312.6216682844655</v>
      </c>
      <c r="N13" s="70"/>
      <c r="O13" s="70"/>
    </row>
    <row r="14" spans="1:19" x14ac:dyDescent="0.25">
      <c r="N14" s="70"/>
      <c r="O14" s="70"/>
    </row>
    <row r="15" spans="1:19" x14ac:dyDescent="0.25">
      <c r="B15" s="1"/>
      <c r="C15" s="1"/>
      <c r="D15" s="1"/>
      <c r="E15" s="1"/>
      <c r="I15" s="2"/>
      <c r="J15" s="2"/>
      <c r="K15" s="2"/>
      <c r="N15" s="72"/>
      <c r="O15" s="73"/>
    </row>
    <row r="16" spans="1:19" x14ac:dyDescent="0.25">
      <c r="I16" s="2"/>
      <c r="J16" s="2"/>
      <c r="K16" s="2"/>
      <c r="N16" s="69"/>
      <c r="O16" s="73"/>
    </row>
    <row r="17" spans="7:15" x14ac:dyDescent="0.25">
      <c r="N17" s="72"/>
      <c r="O17" s="72"/>
    </row>
    <row r="18" spans="7:15" ht="15.75" x14ac:dyDescent="0.25">
      <c r="G18" s="4" t="s">
        <v>7</v>
      </c>
      <c r="N18" s="72"/>
      <c r="O18" s="73"/>
    </row>
    <row r="19" spans="7:15" x14ac:dyDescent="0.25">
      <c r="N19" s="72"/>
      <c r="O19" s="73"/>
    </row>
    <row r="20" spans="7:15" ht="30" x14ac:dyDescent="0.25">
      <c r="G20" s="5"/>
      <c r="H20" s="23" t="s">
        <v>8</v>
      </c>
      <c r="I20" s="24" t="s">
        <v>1</v>
      </c>
      <c r="J20" s="24" t="s">
        <v>2</v>
      </c>
      <c r="K20" s="25" t="s">
        <v>3</v>
      </c>
      <c r="N20" s="72"/>
      <c r="O20" s="73"/>
    </row>
    <row r="21" spans="7:15" ht="30" x14ac:dyDescent="0.25">
      <c r="G21" s="6" t="s">
        <v>9</v>
      </c>
      <c r="H21" s="26">
        <v>131.08000000000001</v>
      </c>
      <c r="I21" s="6">
        <v>1645.25</v>
      </c>
      <c r="J21" s="6">
        <v>2041.07</v>
      </c>
      <c r="K21" s="27">
        <v>932.3</v>
      </c>
      <c r="N21" s="72"/>
      <c r="O21" s="73"/>
    </row>
    <row r="22" spans="7:15" x14ac:dyDescent="0.25">
      <c r="G22" s="6" t="s">
        <v>10</v>
      </c>
      <c r="H22" s="26">
        <v>129.88999999999999</v>
      </c>
      <c r="I22" s="6">
        <v>1603.01</v>
      </c>
      <c r="J22" s="6">
        <v>1730.36</v>
      </c>
      <c r="K22" s="27">
        <v>932.3</v>
      </c>
      <c r="N22" s="72"/>
      <c r="O22" s="73"/>
    </row>
    <row r="23" spans="7:15" x14ac:dyDescent="0.25">
      <c r="G23" s="20" t="s">
        <v>11</v>
      </c>
      <c r="H23" s="20">
        <v>100.52</v>
      </c>
      <c r="I23" s="21">
        <v>1558.26</v>
      </c>
      <c r="J23" s="21">
        <v>1632.42</v>
      </c>
      <c r="K23" s="22">
        <v>827.1</v>
      </c>
      <c r="N23" s="72"/>
      <c r="O23" s="73"/>
    </row>
    <row r="24" spans="7:15" x14ac:dyDescent="0.25">
      <c r="G24" s="6" t="s">
        <v>12</v>
      </c>
      <c r="H24" s="26">
        <v>72.91</v>
      </c>
      <c r="I24" s="6">
        <v>1489.74</v>
      </c>
      <c r="J24" s="6">
        <v>1296.05</v>
      </c>
      <c r="K24" s="27">
        <v>792.9</v>
      </c>
      <c r="N24" s="71"/>
      <c r="O24" s="71"/>
    </row>
    <row r="25" spans="7:15" ht="30" x14ac:dyDescent="0.25">
      <c r="G25" s="19" t="s">
        <v>13</v>
      </c>
      <c r="H25" s="28">
        <v>65.09</v>
      </c>
      <c r="I25" s="19">
        <v>1489.74</v>
      </c>
      <c r="J25" s="19">
        <v>1168.7</v>
      </c>
      <c r="K25" s="29">
        <v>792.9</v>
      </c>
      <c r="N25" s="70"/>
      <c r="O25" s="70"/>
    </row>
    <row r="26" spans="7:15" ht="30" x14ac:dyDescent="0.25">
      <c r="G26" s="6" t="s">
        <v>14</v>
      </c>
      <c r="H26" s="6">
        <v>6</v>
      </c>
      <c r="I26" s="6">
        <v>6</v>
      </c>
      <c r="J26" s="6">
        <v>6</v>
      </c>
      <c r="K26" s="6">
        <v>5</v>
      </c>
      <c r="N26" s="70"/>
      <c r="O26" s="70"/>
    </row>
    <row r="27" spans="7:15" x14ac:dyDescent="0.25">
      <c r="N27" s="70"/>
      <c r="O27" s="70"/>
    </row>
    <row r="28" spans="7:15" x14ac:dyDescent="0.25">
      <c r="N28" s="72"/>
      <c r="O28" s="73"/>
    </row>
    <row r="29" spans="7:15" x14ac:dyDescent="0.25">
      <c r="N29" s="69"/>
      <c r="O29" s="73"/>
    </row>
    <row r="30" spans="7:15" x14ac:dyDescent="0.25">
      <c r="N30" s="72"/>
      <c r="O30" s="72"/>
    </row>
    <row r="31" spans="7:15" x14ac:dyDescent="0.25">
      <c r="N31" s="72"/>
      <c r="O31" s="73"/>
    </row>
    <row r="32" spans="7:15" x14ac:dyDescent="0.25">
      <c r="N32" s="72"/>
      <c r="O32" s="73"/>
    </row>
    <row r="33" spans="14:15" x14ac:dyDescent="0.25">
      <c r="N33" s="72"/>
      <c r="O33" s="73"/>
    </row>
    <row r="34" spans="14:15" x14ac:dyDescent="0.25">
      <c r="N34" s="72"/>
      <c r="O34" s="73"/>
    </row>
    <row r="35" spans="14:15" x14ac:dyDescent="0.25">
      <c r="N35" s="72"/>
      <c r="O35" s="73"/>
    </row>
    <row r="36" spans="14:15" x14ac:dyDescent="0.25">
      <c r="N36" s="72"/>
      <c r="O36" s="73"/>
    </row>
    <row r="37" spans="14:15" x14ac:dyDescent="0.25">
      <c r="N37" s="71"/>
      <c r="O37" s="71"/>
    </row>
    <row r="38" spans="14:15" x14ac:dyDescent="0.25">
      <c r="N38" s="70"/>
      <c r="O38" s="70"/>
    </row>
    <row r="39" spans="14:15" x14ac:dyDescent="0.25">
      <c r="N39" s="70"/>
      <c r="O39" s="70"/>
    </row>
    <row r="40" spans="14:15" x14ac:dyDescent="0.25">
      <c r="N40" s="70"/>
      <c r="O40" s="70"/>
    </row>
    <row r="41" spans="14:15" x14ac:dyDescent="0.25">
      <c r="N41" s="72"/>
      <c r="O41" s="73"/>
    </row>
    <row r="42" spans="14:15" x14ac:dyDescent="0.25">
      <c r="N42" s="69"/>
      <c r="O42" s="73"/>
    </row>
    <row r="43" spans="14:15" x14ac:dyDescent="0.25">
      <c r="N43" s="72"/>
      <c r="O43" s="72"/>
    </row>
    <row r="44" spans="14:15" x14ac:dyDescent="0.25">
      <c r="N44" s="72"/>
      <c r="O44" s="73"/>
    </row>
    <row r="45" spans="14:15" x14ac:dyDescent="0.25">
      <c r="N45" s="72"/>
      <c r="O45" s="73"/>
    </row>
    <row r="46" spans="14:15" x14ac:dyDescent="0.25">
      <c r="N46" s="72"/>
      <c r="O46" s="73"/>
    </row>
    <row r="47" spans="14:15" x14ac:dyDescent="0.25">
      <c r="N47" s="72"/>
      <c r="O47" s="73"/>
    </row>
    <row r="48" spans="14:15" x14ac:dyDescent="0.25">
      <c r="N48" s="72"/>
      <c r="O48" s="73"/>
    </row>
    <row r="49" spans="14:15" x14ac:dyDescent="0.25">
      <c r="N49" s="72"/>
      <c r="O49" s="73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7"/>
  <sheetViews>
    <sheetView zoomScale="95" zoomScaleNormal="95" workbookViewId="0">
      <selection activeCell="M20" sqref="M20"/>
    </sheetView>
  </sheetViews>
  <sheetFormatPr baseColWidth="10" defaultRowHeight="15" x14ac:dyDescent="0.25"/>
  <cols>
    <col min="13" max="13" width="31" customWidth="1"/>
    <col min="15" max="15" width="17.7109375" customWidth="1"/>
    <col min="19" max="19" width="5.140625" customWidth="1"/>
  </cols>
  <sheetData>
    <row r="1" spans="1:25" x14ac:dyDescent="0.25">
      <c r="A1" s="33" t="s">
        <v>26</v>
      </c>
      <c r="B1" s="33"/>
      <c r="C1" s="33"/>
    </row>
    <row r="3" spans="1:25" x14ac:dyDescent="0.25">
      <c r="A3" t="s">
        <v>17</v>
      </c>
      <c r="H3" t="s">
        <v>6</v>
      </c>
    </row>
    <row r="4" spans="1:25" x14ac:dyDescent="0.25">
      <c r="B4" s="11" t="s">
        <v>15</v>
      </c>
      <c r="C4" s="14" t="s">
        <v>24</v>
      </c>
      <c r="D4" s="14" t="s">
        <v>28</v>
      </c>
      <c r="E4" s="14" t="s">
        <v>29</v>
      </c>
      <c r="H4" s="66" t="s">
        <v>15</v>
      </c>
      <c r="I4" s="67" t="s">
        <v>24</v>
      </c>
      <c r="J4" s="67" t="s">
        <v>28</v>
      </c>
      <c r="K4" s="67" t="s">
        <v>29</v>
      </c>
      <c r="M4" s="69" t="s">
        <v>72</v>
      </c>
      <c r="N4" s="70" t="s">
        <v>100</v>
      </c>
      <c r="O4" s="70" t="s">
        <v>101</v>
      </c>
      <c r="P4" s="70" t="s">
        <v>73</v>
      </c>
      <c r="Q4" s="70" t="s">
        <v>59</v>
      </c>
      <c r="R4" s="70" t="s">
        <v>60</v>
      </c>
      <c r="S4" s="71"/>
    </row>
    <row r="5" spans="1:25" x14ac:dyDescent="0.25">
      <c r="B5">
        <v>6862</v>
      </c>
      <c r="C5">
        <v>6242</v>
      </c>
      <c r="D5">
        <v>6472</v>
      </c>
      <c r="E5">
        <v>5802</v>
      </c>
      <c r="H5" s="2">
        <f>B5/B14*100</f>
        <v>120.77914458373262</v>
      </c>
      <c r="I5" s="2">
        <f>C5/B14*100</f>
        <v>109.86642676940528</v>
      </c>
      <c r="J5" s="2">
        <f>D5/B14*100</f>
        <v>113.91469305536542</v>
      </c>
      <c r="K5" s="2">
        <f>E5/B14*100</f>
        <v>102.12191735278589</v>
      </c>
      <c r="M5" s="74" t="s">
        <v>74</v>
      </c>
      <c r="N5" s="74">
        <v>4.38</v>
      </c>
      <c r="O5" s="75" t="s">
        <v>75</v>
      </c>
      <c r="P5" s="75" t="s">
        <v>66</v>
      </c>
      <c r="Q5" s="75" t="s">
        <v>67</v>
      </c>
      <c r="R5" s="74">
        <v>0.90142500000000003</v>
      </c>
      <c r="S5" s="71"/>
    </row>
    <row r="6" spans="1:25" x14ac:dyDescent="0.25">
      <c r="B6">
        <v>5932</v>
      </c>
      <c r="C6">
        <v>6132</v>
      </c>
      <c r="D6">
        <v>6582</v>
      </c>
      <c r="E6">
        <v>6152</v>
      </c>
      <c r="H6" s="2">
        <f>B6/B14*100</f>
        <v>104.4100678622416</v>
      </c>
      <c r="I6" s="2">
        <f>C6/B14*100</f>
        <v>107.93029941525043</v>
      </c>
      <c r="J6" s="2">
        <f>D6/B14*100</f>
        <v>115.85082040952028</v>
      </c>
      <c r="K6" s="2">
        <f>E6/B14*100</f>
        <v>108.2823225705513</v>
      </c>
      <c r="M6" s="74" t="s">
        <v>76</v>
      </c>
      <c r="N6" s="74">
        <v>0.31109999999999999</v>
      </c>
      <c r="O6" s="75" t="s">
        <v>77</v>
      </c>
      <c r="P6" s="75" t="s">
        <v>66</v>
      </c>
      <c r="Q6" s="75" t="s">
        <v>67</v>
      </c>
      <c r="R6" s="74">
        <v>0.99995299999999998</v>
      </c>
      <c r="S6" s="71"/>
    </row>
    <row r="7" spans="1:25" x14ac:dyDescent="0.25">
      <c r="B7">
        <v>5621</v>
      </c>
      <c r="C7">
        <v>5091</v>
      </c>
      <c r="D7">
        <v>6552</v>
      </c>
      <c r="E7">
        <v>5672</v>
      </c>
      <c r="H7" s="2">
        <f>B7/B14*100</f>
        <v>98.936107797312886</v>
      </c>
      <c r="I7" s="2">
        <f>C7/B14*100</f>
        <v>89.607494181839513</v>
      </c>
      <c r="J7" s="2">
        <f>D7/B14*100</f>
        <v>115.32278567656896</v>
      </c>
      <c r="K7" s="2">
        <f>E7/B14*100</f>
        <v>99.833766843330139</v>
      </c>
      <c r="M7" s="74" t="s">
        <v>78</v>
      </c>
      <c r="N7" s="74">
        <v>2.2730000000000001</v>
      </c>
      <c r="O7" s="75" t="s">
        <v>79</v>
      </c>
      <c r="P7" s="75" t="s">
        <v>66</v>
      </c>
      <c r="Q7" s="75" t="s">
        <v>67</v>
      </c>
      <c r="R7" s="74">
        <v>0.984209</v>
      </c>
      <c r="S7" s="71"/>
    </row>
    <row r="8" spans="1:25" x14ac:dyDescent="0.25">
      <c r="B8">
        <v>5281</v>
      </c>
      <c r="C8">
        <v>5181</v>
      </c>
      <c r="D8">
        <v>4921</v>
      </c>
      <c r="E8">
        <v>5608</v>
      </c>
      <c r="H8" s="2">
        <f>B8/B14*100</f>
        <v>92.951714157197898</v>
      </c>
      <c r="I8" s="2">
        <f>C8/B14*100</f>
        <v>91.191598380693478</v>
      </c>
      <c r="J8" s="2">
        <f>D8/B14*100</f>
        <v>86.615297361782012</v>
      </c>
      <c r="K8" s="2">
        <f>E8/B14*100</f>
        <v>98.707292746367315</v>
      </c>
      <c r="M8" s="74" t="s">
        <v>80</v>
      </c>
      <c r="N8" s="74">
        <v>-4.069</v>
      </c>
      <c r="O8" s="75" t="s">
        <v>81</v>
      </c>
      <c r="P8" s="75" t="s">
        <v>66</v>
      </c>
      <c r="Q8" s="75" t="s">
        <v>67</v>
      </c>
      <c r="R8" s="74">
        <v>0.91895000000000004</v>
      </c>
      <c r="S8" s="71"/>
    </row>
    <row r="9" spans="1:25" x14ac:dyDescent="0.25">
      <c r="B9">
        <v>4991</v>
      </c>
      <c r="C9">
        <v>5101</v>
      </c>
      <c r="D9">
        <v>4811</v>
      </c>
      <c r="E9">
        <v>5021</v>
      </c>
      <c r="H9" s="2">
        <f>B9/B14*100</f>
        <v>87.847378405335107</v>
      </c>
      <c r="I9" s="2">
        <f>C9/B14*100</f>
        <v>89.783505759489955</v>
      </c>
      <c r="J9" s="2">
        <f>D9/B14*100</f>
        <v>84.679170007627164</v>
      </c>
      <c r="K9" s="2">
        <f>E9/B14*100</f>
        <v>88.375413138286433</v>
      </c>
      <c r="M9" s="74" t="s">
        <v>82</v>
      </c>
      <c r="N9" s="74">
        <v>-2.1070000000000002</v>
      </c>
      <c r="O9" s="75" t="s">
        <v>83</v>
      </c>
      <c r="P9" s="75" t="s">
        <v>66</v>
      </c>
      <c r="Q9" s="75" t="s">
        <v>67</v>
      </c>
      <c r="R9" s="74">
        <v>0.98832699999999996</v>
      </c>
      <c r="S9" s="71"/>
    </row>
    <row r="10" spans="1:25" x14ac:dyDescent="0.25">
      <c r="B10">
        <v>6092</v>
      </c>
      <c r="C10">
        <v>4881</v>
      </c>
      <c r="D10">
        <v>4371</v>
      </c>
      <c r="E10">
        <v>5191</v>
      </c>
      <c r="H10" s="2">
        <f>B10/B14*100</f>
        <v>107.22625310464866</v>
      </c>
      <c r="I10" s="2">
        <f>C10/B14*100</f>
        <v>85.911251051180258</v>
      </c>
      <c r="J10" s="2">
        <f>D10/B14*100</f>
        <v>76.93466059100777</v>
      </c>
      <c r="K10" s="2">
        <f>E10/B14*100</f>
        <v>91.367609958343934</v>
      </c>
      <c r="M10" s="74" t="s">
        <v>84</v>
      </c>
      <c r="N10" s="74">
        <v>1.9610000000000001</v>
      </c>
      <c r="O10" s="75" t="s">
        <v>85</v>
      </c>
      <c r="P10" s="75" t="s">
        <v>66</v>
      </c>
      <c r="Q10" s="75" t="s">
        <v>67</v>
      </c>
      <c r="R10" s="74">
        <v>0.98971200000000004</v>
      </c>
      <c r="S10" s="71"/>
    </row>
    <row r="11" spans="1:25" x14ac:dyDescent="0.25">
      <c r="B11">
        <v>5131</v>
      </c>
      <c r="C11">
        <v>4831</v>
      </c>
      <c r="D11">
        <v>5021</v>
      </c>
      <c r="E11">
        <v>6952</v>
      </c>
      <c r="H11" s="2">
        <f>B11/B14*100</f>
        <v>90.311540492441281</v>
      </c>
      <c r="I11" s="2">
        <f>C11/B14*100</f>
        <v>85.031193162928048</v>
      </c>
      <c r="J11" s="2">
        <f>D11/B14*100</f>
        <v>88.375413138286433</v>
      </c>
      <c r="K11" s="2">
        <f>E11/B14*100</f>
        <v>122.3632487825866</v>
      </c>
    </row>
    <row r="12" spans="1:25" x14ac:dyDescent="0.25">
      <c r="B12">
        <v>5922</v>
      </c>
      <c r="C12">
        <v>6002</v>
      </c>
      <c r="D12">
        <v>5752</v>
      </c>
      <c r="E12">
        <v>4021</v>
      </c>
      <c r="H12" s="2">
        <f>B12/B14*100</f>
        <v>104.23405628459118</v>
      </c>
      <c r="I12" s="2">
        <f>C12/B14*100</f>
        <v>105.64214890579468</v>
      </c>
      <c r="J12" s="2">
        <f>D12/B14*100</f>
        <v>101.24185946453368</v>
      </c>
      <c r="K12" s="2">
        <f>E12/B14*100</f>
        <v>70.77425537324234</v>
      </c>
    </row>
    <row r="13" spans="1:25" x14ac:dyDescent="0.25">
      <c r="B13">
        <v>5301</v>
      </c>
      <c r="D13">
        <v>6492</v>
      </c>
      <c r="H13" s="2">
        <f>B13/B14*100</f>
        <v>93.303737312498782</v>
      </c>
      <c r="I13" s="2"/>
      <c r="J13" s="2">
        <f>D13/B14*100</f>
        <v>114.2667162106663</v>
      </c>
    </row>
    <row r="14" spans="1:25" x14ac:dyDescent="0.25">
      <c r="A14" s="8" t="s">
        <v>4</v>
      </c>
      <c r="B14" s="9">
        <f>AVERAGE(B5:B13)</f>
        <v>5681.4444444444443</v>
      </c>
      <c r="C14" s="9">
        <f>AVERAGE(C5:C13)</f>
        <v>5432.625</v>
      </c>
      <c r="D14" s="9">
        <f>AVERAGE(D5:D13)</f>
        <v>5663.7777777777774</v>
      </c>
      <c r="E14" s="10">
        <f>AVERAGE(E5:E13)</f>
        <v>5552.375</v>
      </c>
      <c r="F14" s="16"/>
      <c r="G14" s="8" t="s">
        <v>16</v>
      </c>
      <c r="H14" s="12">
        <f>AVERAGE(H5:H13)</f>
        <v>100</v>
      </c>
      <c r="I14" s="12">
        <f>AVERAGE(I5:I13)</f>
        <v>95.620489703322704</v>
      </c>
      <c r="J14" s="12">
        <f>AVERAGE(J5:J13)</f>
        <v>99.689046212817559</v>
      </c>
      <c r="K14" s="13">
        <f>AVERAGE(K5:K13)</f>
        <v>97.728228345686745</v>
      </c>
      <c r="Y14" s="16"/>
    </row>
    <row r="15" spans="1:25" x14ac:dyDescent="0.25">
      <c r="A15" t="s">
        <v>5</v>
      </c>
      <c r="B15" s="3">
        <f>STDEV(B5:B13)</f>
        <v>588.57478520386667</v>
      </c>
      <c r="C15" s="3">
        <f>STDEV(C5:C13)</f>
        <v>588.53836809020845</v>
      </c>
      <c r="D15" s="3">
        <f>STDEV(D5:D13)</f>
        <v>890.39426348356926</v>
      </c>
      <c r="E15" s="3">
        <f>STDEV(E5:E13)</f>
        <v>858.26052280178885</v>
      </c>
      <c r="F15" s="3"/>
      <c r="G15" t="s">
        <v>5</v>
      </c>
      <c r="H15" s="2">
        <f>STDEV(H5:H13)</f>
        <v>10.359597650900202</v>
      </c>
      <c r="I15" s="2">
        <f>STDEV(I5:I13)</f>
        <v>10.358956667537385</v>
      </c>
      <c r="J15" s="2">
        <f>STDEV(J5:J13)</f>
        <v>15.671969904664511</v>
      </c>
      <c r="K15" s="2">
        <f>STDEV(K5:K13)</f>
        <v>15.106378865343515</v>
      </c>
      <c r="Y15" s="3"/>
    </row>
    <row r="18" spans="2:12" ht="15.75" x14ac:dyDescent="0.25">
      <c r="G18" s="4" t="s">
        <v>7</v>
      </c>
    </row>
    <row r="19" spans="2:12" x14ac:dyDescent="0.25">
      <c r="B19" s="17"/>
    </row>
    <row r="20" spans="2:12" x14ac:dyDescent="0.25">
      <c r="G20" s="5"/>
      <c r="H20" s="23" t="s">
        <v>15</v>
      </c>
      <c r="I20" s="24" t="s">
        <v>30</v>
      </c>
      <c r="J20" s="24" t="s">
        <v>31</v>
      </c>
      <c r="K20" s="25" t="s">
        <v>32</v>
      </c>
    </row>
    <row r="21" spans="2:12" ht="30" x14ac:dyDescent="0.25">
      <c r="G21" s="6" t="s">
        <v>9</v>
      </c>
      <c r="H21" s="30">
        <v>120.78</v>
      </c>
      <c r="I21" s="31">
        <v>109.87</v>
      </c>
      <c r="J21" s="31">
        <v>115.85</v>
      </c>
      <c r="K21" s="32">
        <v>122.36</v>
      </c>
      <c r="L21" s="5"/>
    </row>
    <row r="22" spans="2:12" x14ac:dyDescent="0.25">
      <c r="G22" s="6" t="s">
        <v>10</v>
      </c>
      <c r="H22" s="26">
        <v>104.41</v>
      </c>
      <c r="I22" s="6">
        <v>106.78</v>
      </c>
      <c r="J22" s="6">
        <v>114.27</v>
      </c>
      <c r="K22" s="27">
        <v>105.2</v>
      </c>
      <c r="L22" s="6"/>
    </row>
    <row r="23" spans="2:12" x14ac:dyDescent="0.25">
      <c r="G23" s="20" t="s">
        <v>11</v>
      </c>
      <c r="H23" s="20">
        <v>98.94</v>
      </c>
      <c r="I23" s="21">
        <v>90.48</v>
      </c>
      <c r="J23" s="21">
        <v>101.24</v>
      </c>
      <c r="K23" s="22">
        <v>99.27</v>
      </c>
      <c r="L23" s="6"/>
    </row>
    <row r="24" spans="2:12" x14ac:dyDescent="0.25">
      <c r="G24" s="6" t="s">
        <v>12</v>
      </c>
      <c r="H24" s="26">
        <v>92.95</v>
      </c>
      <c r="I24" s="6">
        <v>87.76</v>
      </c>
      <c r="J24" s="6">
        <v>86.62</v>
      </c>
      <c r="K24" s="27">
        <v>89.88</v>
      </c>
      <c r="L24" s="6"/>
    </row>
    <row r="25" spans="2:12" ht="30" x14ac:dyDescent="0.25">
      <c r="G25" s="6" t="s">
        <v>13</v>
      </c>
      <c r="H25" s="28">
        <v>87.85</v>
      </c>
      <c r="I25" s="19">
        <v>85.03</v>
      </c>
      <c r="J25" s="19">
        <v>76.930000000000007</v>
      </c>
      <c r="K25" s="29">
        <v>70.77</v>
      </c>
      <c r="L25" s="6"/>
    </row>
    <row r="26" spans="2:12" ht="30" x14ac:dyDescent="0.25">
      <c r="G26" s="6" t="s">
        <v>14</v>
      </c>
      <c r="H26" s="6">
        <v>9</v>
      </c>
      <c r="I26" s="6">
        <v>8</v>
      </c>
      <c r="J26" s="6">
        <v>9</v>
      </c>
      <c r="K26" s="6">
        <v>8</v>
      </c>
      <c r="L26" s="6"/>
    </row>
    <row r="27" spans="2:12" x14ac:dyDescent="0.25">
      <c r="J27" s="2"/>
      <c r="K27" s="6"/>
      <c r="L27" s="6"/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8"/>
  <sheetViews>
    <sheetView tabSelected="1" workbookViewId="0">
      <selection activeCell="W3" sqref="W3:AB6"/>
    </sheetView>
  </sheetViews>
  <sheetFormatPr baseColWidth="10" defaultRowHeight="15" x14ac:dyDescent="0.25"/>
  <cols>
    <col min="17" max="19" width="14.42578125" bestFit="1" customWidth="1"/>
    <col min="23" max="23" width="29.140625" customWidth="1"/>
    <col min="24" max="24" width="16.140625" customWidth="1"/>
    <col min="28" max="28" width="4.7109375" customWidth="1"/>
  </cols>
  <sheetData>
    <row r="1" spans="1:28" x14ac:dyDescent="0.25">
      <c r="A1" s="33" t="s">
        <v>50</v>
      </c>
      <c r="B1" s="33"/>
      <c r="C1" s="33"/>
    </row>
    <row r="2" spans="1:28" x14ac:dyDescent="0.25">
      <c r="J2" t="s">
        <v>47</v>
      </c>
    </row>
    <row r="3" spans="1:28" x14ac:dyDescent="0.25">
      <c r="A3" t="s">
        <v>48</v>
      </c>
      <c r="K3" s="17"/>
      <c r="W3" s="69" t="s">
        <v>56</v>
      </c>
      <c r="X3" s="70" t="s">
        <v>102</v>
      </c>
      <c r="Y3" s="70" t="s">
        <v>58</v>
      </c>
      <c r="Z3" s="70" t="s">
        <v>59</v>
      </c>
      <c r="AA3" s="70" t="s">
        <v>60</v>
      </c>
      <c r="AB3" s="71"/>
    </row>
    <row r="4" spans="1:28" x14ac:dyDescent="0.25">
      <c r="K4" t="s">
        <v>37</v>
      </c>
      <c r="M4" s="43"/>
      <c r="O4" t="s">
        <v>41</v>
      </c>
      <c r="Q4" s="7"/>
      <c r="S4" t="s">
        <v>46</v>
      </c>
      <c r="W4" s="74" t="s">
        <v>80</v>
      </c>
      <c r="X4" s="74">
        <v>1.125</v>
      </c>
      <c r="Y4" s="75" t="s">
        <v>66</v>
      </c>
      <c r="Z4" s="75" t="s">
        <v>67</v>
      </c>
      <c r="AA4" s="75" t="s">
        <v>69</v>
      </c>
      <c r="AB4" s="76"/>
    </row>
    <row r="5" spans="1:28" x14ac:dyDescent="0.25">
      <c r="B5" s="66" t="s">
        <v>15</v>
      </c>
      <c r="C5" s="67" t="s">
        <v>33</v>
      </c>
      <c r="D5" s="67"/>
      <c r="K5" s="11" t="s">
        <v>15</v>
      </c>
      <c r="L5" s="14"/>
      <c r="O5" s="11" t="s">
        <v>15</v>
      </c>
      <c r="P5" s="14"/>
      <c r="Q5" s="14"/>
      <c r="S5" s="11" t="s">
        <v>15</v>
      </c>
      <c r="T5" s="14"/>
      <c r="U5" s="14"/>
      <c r="W5" s="74" t="s">
        <v>82</v>
      </c>
      <c r="X5" s="74">
        <v>6.1669999999999998</v>
      </c>
      <c r="Y5" s="75" t="s">
        <v>66</v>
      </c>
      <c r="Z5" s="75" t="s">
        <v>67</v>
      </c>
      <c r="AA5" s="74">
        <v>0.25351000000000001</v>
      </c>
      <c r="AB5" s="71"/>
    </row>
    <row r="6" spans="1:28" x14ac:dyDescent="0.25">
      <c r="B6" s="67" t="s">
        <v>38</v>
      </c>
      <c r="C6" s="67" t="s">
        <v>28</v>
      </c>
      <c r="D6" s="67" t="s">
        <v>55</v>
      </c>
      <c r="J6" t="s">
        <v>42</v>
      </c>
      <c r="K6" s="14" t="s">
        <v>38</v>
      </c>
      <c r="L6" s="14" t="s">
        <v>40</v>
      </c>
      <c r="M6" s="14" t="s">
        <v>39</v>
      </c>
      <c r="N6" s="3"/>
      <c r="O6" s="14" t="s">
        <v>38</v>
      </c>
      <c r="P6" s="14" t="s">
        <v>40</v>
      </c>
      <c r="Q6" s="14" t="s">
        <v>39</v>
      </c>
      <c r="S6" s="14" t="s">
        <v>38</v>
      </c>
      <c r="T6" s="14" t="s">
        <v>40</v>
      </c>
      <c r="U6" s="14" t="s">
        <v>39</v>
      </c>
      <c r="V6" s="1"/>
      <c r="W6" s="74" t="s">
        <v>84</v>
      </c>
      <c r="X6" s="74">
        <v>5.0419999999999998</v>
      </c>
      <c r="Y6" s="75" t="s">
        <v>66</v>
      </c>
      <c r="Z6" s="75" t="s">
        <v>67</v>
      </c>
      <c r="AA6" s="74">
        <v>0.50607199999999997</v>
      </c>
      <c r="AB6" s="71"/>
    </row>
    <row r="7" spans="1:28" x14ac:dyDescent="0.25">
      <c r="B7" s="2">
        <v>125.48</v>
      </c>
      <c r="C7">
        <v>119.32</v>
      </c>
      <c r="D7">
        <v>106.35</v>
      </c>
      <c r="F7" s="1"/>
      <c r="G7" s="1"/>
      <c r="J7" s="1" t="s">
        <v>43</v>
      </c>
      <c r="K7" s="37">
        <v>15220</v>
      </c>
      <c r="L7" s="37">
        <v>18430</v>
      </c>
      <c r="M7" s="37">
        <v>19090</v>
      </c>
      <c r="N7" s="3"/>
      <c r="O7" s="37">
        <v>20830</v>
      </c>
      <c r="P7" s="37">
        <v>21280</v>
      </c>
      <c r="Q7" s="37"/>
      <c r="S7" s="1">
        <f>O7/K9*100</f>
        <v>125.48192771084337</v>
      </c>
      <c r="T7" s="1">
        <f>P7/L9*100</f>
        <v>119.31595178020746</v>
      </c>
      <c r="U7" s="1"/>
      <c r="V7" s="1"/>
    </row>
    <row r="8" spans="1:28" x14ac:dyDescent="0.25">
      <c r="B8" s="36">
        <v>127.95</v>
      </c>
      <c r="C8">
        <v>128.22999999999999</v>
      </c>
      <c r="D8">
        <v>97.46</v>
      </c>
      <c r="F8" s="1"/>
      <c r="G8" s="1"/>
      <c r="J8" s="42"/>
      <c r="K8" s="41">
        <v>17980</v>
      </c>
      <c r="L8" s="41">
        <v>17240</v>
      </c>
      <c r="M8" s="41">
        <v>16020</v>
      </c>
      <c r="N8" s="3"/>
      <c r="O8" s="41">
        <v>21240</v>
      </c>
      <c r="P8" s="41">
        <v>22870</v>
      </c>
      <c r="Q8" s="41">
        <v>18670</v>
      </c>
      <c r="S8" s="1">
        <f>O8/K9*100</f>
        <v>127.95180722891565</v>
      </c>
      <c r="T8" s="1">
        <f>P8/L9*100</f>
        <v>128.23100644799553</v>
      </c>
      <c r="U8" s="1">
        <f>Q8/M9*100</f>
        <v>106.35146681857022</v>
      </c>
    </row>
    <row r="9" spans="1:28" x14ac:dyDescent="0.25">
      <c r="B9">
        <v>106.16</v>
      </c>
      <c r="C9">
        <v>92.67</v>
      </c>
      <c r="D9">
        <v>101.55</v>
      </c>
      <c r="F9" s="1"/>
      <c r="G9" s="1"/>
      <c r="J9" s="55" t="s">
        <v>4</v>
      </c>
      <c r="K9" s="56">
        <f>AVERAGE(K7:K8)</f>
        <v>16600</v>
      </c>
      <c r="L9" s="56">
        <f>AVERAGE(L7:L8)</f>
        <v>17835</v>
      </c>
      <c r="M9" s="56">
        <f>AVERAGE(M7:M8)</f>
        <v>17555</v>
      </c>
      <c r="N9" s="3"/>
      <c r="O9" s="37"/>
      <c r="P9" s="37"/>
      <c r="Q9" s="37"/>
    </row>
    <row r="10" spans="1:28" x14ac:dyDescent="0.25">
      <c r="B10">
        <v>94.08</v>
      </c>
      <c r="C10">
        <v>94.97</v>
      </c>
      <c r="D10">
        <v>126.05</v>
      </c>
      <c r="F10" s="1"/>
      <c r="G10" s="1"/>
      <c r="J10" s="1"/>
      <c r="K10" s="37"/>
      <c r="L10" s="37"/>
      <c r="M10" s="37"/>
      <c r="N10" s="3"/>
      <c r="O10" s="37"/>
      <c r="P10" s="37"/>
      <c r="Q10" s="37"/>
    </row>
    <row r="11" spans="1:28" x14ac:dyDescent="0.25">
      <c r="B11">
        <v>104.98</v>
      </c>
      <c r="C11">
        <v>108.69</v>
      </c>
      <c r="D11">
        <v>111.81</v>
      </c>
      <c r="F11" s="1"/>
      <c r="G11" s="1"/>
      <c r="J11" s="44" t="s">
        <v>44</v>
      </c>
      <c r="K11" s="45">
        <v>17690</v>
      </c>
      <c r="L11" s="45">
        <v>18370</v>
      </c>
      <c r="M11" s="45">
        <v>19070</v>
      </c>
      <c r="N11" s="3"/>
      <c r="O11" s="45">
        <v>19870</v>
      </c>
      <c r="P11" s="45">
        <v>17700</v>
      </c>
      <c r="Q11" s="45">
        <v>17660</v>
      </c>
      <c r="S11" s="1">
        <f>O11/K15*100</f>
        <v>106.15733938827302</v>
      </c>
      <c r="T11" s="1">
        <f>P11/L15*100</f>
        <v>92.670157068062835</v>
      </c>
      <c r="U11" s="1">
        <f>Q11/M15*100</f>
        <v>97.46136865342163</v>
      </c>
    </row>
    <row r="12" spans="1:28" x14ac:dyDescent="0.25">
      <c r="B12" s="2">
        <v>134.5</v>
      </c>
      <c r="C12">
        <v>129.68</v>
      </c>
      <c r="D12">
        <v>75.06</v>
      </c>
      <c r="F12" s="1"/>
      <c r="G12" s="1"/>
      <c r="J12" s="1"/>
      <c r="K12" s="37">
        <v>19150</v>
      </c>
      <c r="L12" s="37">
        <v>17810</v>
      </c>
      <c r="M12" s="37">
        <v>18040</v>
      </c>
      <c r="N12" s="3"/>
      <c r="O12" s="37">
        <v>17610</v>
      </c>
      <c r="P12" s="37">
        <v>18140</v>
      </c>
      <c r="Q12" s="37">
        <v>18400</v>
      </c>
      <c r="S12" s="1">
        <f>O12/K15*100</f>
        <v>94.083077334045683</v>
      </c>
      <c r="T12" s="1">
        <f>P12/L15*100</f>
        <v>94.973821989528801</v>
      </c>
      <c r="U12" s="1">
        <f>Q12/M15*100</f>
        <v>101.54525386313466</v>
      </c>
    </row>
    <row r="13" spans="1:28" x14ac:dyDescent="0.25">
      <c r="B13">
        <v>142.28</v>
      </c>
      <c r="C13" s="2">
        <v>131</v>
      </c>
      <c r="F13" s="1"/>
      <c r="G13" s="1"/>
      <c r="J13" s="1"/>
      <c r="K13" s="37">
        <v>18900</v>
      </c>
      <c r="L13" s="37">
        <v>18350</v>
      </c>
      <c r="M13" s="37">
        <v>17580</v>
      </c>
      <c r="N13" s="3"/>
      <c r="O13" s="37">
        <v>19650</v>
      </c>
      <c r="P13" s="37">
        <v>20760</v>
      </c>
      <c r="Q13" s="37">
        <v>17860</v>
      </c>
      <c r="S13" s="1">
        <f>O13/K15*100</f>
        <v>104.98196874582611</v>
      </c>
      <c r="T13" s="1">
        <f>P13/L15*100</f>
        <v>108.6910994764398</v>
      </c>
      <c r="U13" s="1"/>
    </row>
    <row r="14" spans="1:28" x14ac:dyDescent="0.25">
      <c r="B14">
        <v>114.27</v>
      </c>
      <c r="C14">
        <v>129.77000000000001</v>
      </c>
      <c r="F14" s="1"/>
      <c r="G14" s="1"/>
      <c r="J14" s="42"/>
      <c r="K14" s="41">
        <v>19130</v>
      </c>
      <c r="L14" s="41">
        <v>21870</v>
      </c>
      <c r="M14" s="41">
        <v>17790</v>
      </c>
      <c r="N14" s="3"/>
      <c r="O14" s="40"/>
      <c r="P14" s="41"/>
      <c r="Q14" s="40"/>
      <c r="S14" s="1"/>
      <c r="T14" s="1"/>
      <c r="U14" s="1"/>
      <c r="V14" s="1"/>
    </row>
    <row r="15" spans="1:28" x14ac:dyDescent="0.25">
      <c r="B15">
        <v>142.38</v>
      </c>
      <c r="F15" s="1"/>
      <c r="G15" s="1"/>
      <c r="J15" s="57" t="s">
        <v>4</v>
      </c>
      <c r="K15" s="56">
        <f>AVERAGE(K11:K14)</f>
        <v>18717.5</v>
      </c>
      <c r="L15" s="56">
        <f>AVERAGE(L11:L14)</f>
        <v>19100</v>
      </c>
      <c r="M15" s="58">
        <f>AVERAGE(M11:M14)</f>
        <v>18120</v>
      </c>
      <c r="N15" s="3"/>
      <c r="P15" s="37"/>
      <c r="V15" s="1"/>
    </row>
    <row r="16" spans="1:28" x14ac:dyDescent="0.25">
      <c r="B16" s="36"/>
      <c r="F16" s="1"/>
      <c r="G16" s="1"/>
      <c r="J16" s="1"/>
      <c r="K16" s="37"/>
      <c r="L16" s="37"/>
      <c r="M16" s="37"/>
      <c r="N16" s="3"/>
      <c r="P16" s="37"/>
      <c r="V16" s="1"/>
    </row>
    <row r="17" spans="1:22" x14ac:dyDescent="0.25">
      <c r="B17" s="12">
        <f ca="1">AVERAGE(B7:B19)</f>
        <v>121.34222222222222</v>
      </c>
      <c r="C17" s="12">
        <f ca="1">AVERAGE(C7:C19)</f>
        <v>116.79124999999999</v>
      </c>
      <c r="D17" s="12">
        <f ca="1">AVERAGE(D7:D19)</f>
        <v>103.04666666666667</v>
      </c>
      <c r="F17" s="1"/>
      <c r="G17" s="1"/>
      <c r="J17" s="44" t="s">
        <v>45</v>
      </c>
      <c r="K17" s="45">
        <v>19750</v>
      </c>
      <c r="L17" s="45">
        <v>19670</v>
      </c>
      <c r="M17" s="45">
        <v>17970</v>
      </c>
      <c r="N17" s="3"/>
      <c r="O17" s="45">
        <v>27660</v>
      </c>
      <c r="P17" s="45">
        <v>28520</v>
      </c>
      <c r="Q17" s="45">
        <v>22740</v>
      </c>
      <c r="S17" s="1">
        <f>O17/K21*100</f>
        <v>134.50036469730125</v>
      </c>
      <c r="T17" s="1">
        <f>P17/L21*100</f>
        <v>129.68057292258726</v>
      </c>
      <c r="U17" s="1">
        <f>Q17/M21*100</f>
        <v>126.05321507760532</v>
      </c>
      <c r="V17" s="1"/>
    </row>
    <row r="18" spans="1:22" x14ac:dyDescent="0.25">
      <c r="B18" s="2">
        <f ca="1">STDEV(B7:B19)</f>
        <v>17.343431593673866</v>
      </c>
      <c r="C18" s="2">
        <f ca="1">STDEV(C7:C19)</f>
        <v>16.023767559026744</v>
      </c>
      <c r="D18" s="2">
        <f ca="1">STDEV(D7:D19)</f>
        <v>16.932606021125846</v>
      </c>
      <c r="F18" s="1"/>
      <c r="G18" s="1"/>
      <c r="J18" s="1"/>
      <c r="K18" s="37">
        <v>20310</v>
      </c>
      <c r="L18" s="37">
        <v>19540</v>
      </c>
      <c r="M18" s="37">
        <v>17460</v>
      </c>
      <c r="N18" s="3"/>
      <c r="O18" s="37">
        <v>29260</v>
      </c>
      <c r="P18" s="37">
        <v>28810</v>
      </c>
      <c r="Q18" s="37">
        <v>20170</v>
      </c>
      <c r="S18" s="1">
        <f>O18/K21*100</f>
        <v>142.28057379042062</v>
      </c>
      <c r="T18" s="1">
        <f>P18/L21*100</f>
        <v>130.99920427418439</v>
      </c>
      <c r="U18" s="1">
        <f>Q18/M21*100</f>
        <v>111.80709534368071</v>
      </c>
      <c r="V18" s="1"/>
    </row>
    <row r="19" spans="1:22" x14ac:dyDescent="0.25">
      <c r="F19" s="1"/>
      <c r="G19" s="1"/>
      <c r="J19" s="1"/>
      <c r="K19" s="37">
        <v>21600</v>
      </c>
      <c r="L19" s="37">
        <v>22120</v>
      </c>
      <c r="M19" s="37">
        <v>18690</v>
      </c>
      <c r="O19" s="37">
        <v>23500</v>
      </c>
      <c r="P19" s="37">
        <v>28540</v>
      </c>
      <c r="Q19" s="37">
        <v>13540</v>
      </c>
      <c r="S19" s="1">
        <f>O19/K21*100</f>
        <v>114.27182105519084</v>
      </c>
      <c r="T19" s="1">
        <f>P19/L21*100</f>
        <v>129.77151301580082</v>
      </c>
      <c r="U19" s="1">
        <f>Q19/M21*100</f>
        <v>75.05543237250555</v>
      </c>
    </row>
    <row r="20" spans="1:22" x14ac:dyDescent="0.25">
      <c r="J20" s="40"/>
      <c r="K20" s="41">
        <v>20600</v>
      </c>
      <c r="L20" s="41">
        <v>26640</v>
      </c>
      <c r="M20" s="41">
        <v>18040</v>
      </c>
      <c r="O20" s="41">
        <v>29280</v>
      </c>
      <c r="P20" s="40"/>
      <c r="Q20" s="40"/>
      <c r="S20" s="1">
        <f>O20/K21*100</f>
        <v>142.3778264040846</v>
      </c>
      <c r="T20" s="1"/>
      <c r="U20" s="1"/>
    </row>
    <row r="21" spans="1:22" x14ac:dyDescent="0.25">
      <c r="J21" s="59" t="s">
        <v>4</v>
      </c>
      <c r="K21" s="56">
        <f>AVERAGE(K17:K20)</f>
        <v>20565</v>
      </c>
      <c r="L21" s="56">
        <f>AVERAGE(L17:L20)</f>
        <v>21992.5</v>
      </c>
      <c r="M21" s="56">
        <f>AVERAGE(M17:M20)</f>
        <v>18040</v>
      </c>
      <c r="O21" s="37"/>
    </row>
    <row r="22" spans="1:22" x14ac:dyDescent="0.25">
      <c r="F22" s="34"/>
      <c r="G22" s="34"/>
      <c r="J22" s="34"/>
    </row>
    <row r="23" spans="1:22" ht="15.75" x14ac:dyDescent="0.25">
      <c r="A23" s="4" t="s">
        <v>7</v>
      </c>
      <c r="F23" s="1"/>
      <c r="G23" s="1"/>
      <c r="J23" s="33"/>
      <c r="K23" s="33"/>
      <c r="L23" s="33"/>
      <c r="M23" s="33"/>
      <c r="N23" s="33" t="s">
        <v>4</v>
      </c>
      <c r="O23" s="9">
        <f>AVERAGE(O5:O22)</f>
        <v>23211.111111111109</v>
      </c>
      <c r="P23" s="39">
        <f>AVERAGE(P5:P22)</f>
        <v>23327.5</v>
      </c>
      <c r="Q23" s="9">
        <f>AVERAGE(Q5:Q22)</f>
        <v>18434.285714285714</v>
      </c>
      <c r="S23" s="12">
        <f>AVERAGE(S5:S22)</f>
        <v>121.34296737276678</v>
      </c>
      <c r="T23" s="12">
        <f>AVERAGE(T5:T22)</f>
        <v>116.79166587185085</v>
      </c>
      <c r="U23" s="12">
        <f>AVERAGE(U5:U22)</f>
        <v>103.04563868815301</v>
      </c>
      <c r="V23" s="34"/>
    </row>
    <row r="24" spans="1:22" x14ac:dyDescent="0.25">
      <c r="K24" s="3"/>
      <c r="L24" s="3"/>
      <c r="M24" s="3"/>
      <c r="N24" t="s">
        <v>5</v>
      </c>
      <c r="O24" s="3">
        <f>STDEV(O5:O22)</f>
        <v>4445.0603045528151</v>
      </c>
      <c r="P24" s="3">
        <f>STDEV(P5:P22)</f>
        <v>4686.7983284357961</v>
      </c>
      <c r="Q24" s="3">
        <f>STDEV(Q5:Q22)</f>
        <v>2783.6418420410823</v>
      </c>
      <c r="S24" s="2">
        <f>STDEV(S5:S22)</f>
        <v>17.342728327637744</v>
      </c>
      <c r="T24" s="2">
        <f>STDEV(T5:T22)</f>
        <v>16.023062445968531</v>
      </c>
      <c r="U24" s="2">
        <f>STDEV(U5:U22)</f>
        <v>16.934739854556401</v>
      </c>
      <c r="V24" s="35"/>
    </row>
    <row r="25" spans="1:22" ht="45" x14ac:dyDescent="0.25">
      <c r="A25" s="5"/>
      <c r="B25" s="23" t="s">
        <v>34</v>
      </c>
      <c r="C25" s="24" t="s">
        <v>35</v>
      </c>
      <c r="D25" s="25" t="s">
        <v>36</v>
      </c>
    </row>
    <row r="26" spans="1:22" ht="30" x14ac:dyDescent="0.25">
      <c r="A26" s="6" t="s">
        <v>9</v>
      </c>
      <c r="B26" s="30">
        <v>142.38</v>
      </c>
      <c r="C26" s="31">
        <v>131</v>
      </c>
      <c r="D26" s="32">
        <v>126.05</v>
      </c>
    </row>
    <row r="27" spans="1:22" x14ac:dyDescent="0.25">
      <c r="A27" s="6" t="s">
        <v>10</v>
      </c>
      <c r="B27" s="26">
        <v>134.5</v>
      </c>
      <c r="C27" s="6">
        <v>129.72999999999999</v>
      </c>
      <c r="D27" s="27">
        <v>111.81</v>
      </c>
    </row>
    <row r="28" spans="1:22" x14ac:dyDescent="0.25">
      <c r="A28" s="20" t="s">
        <v>11</v>
      </c>
      <c r="B28" s="20">
        <v>125.48</v>
      </c>
      <c r="C28" s="21">
        <v>123.77</v>
      </c>
      <c r="D28" s="22">
        <v>103.95</v>
      </c>
    </row>
    <row r="29" spans="1:22" x14ac:dyDescent="0.25">
      <c r="A29" s="6" t="s">
        <v>12</v>
      </c>
      <c r="B29" s="26">
        <v>106.16</v>
      </c>
      <c r="C29" s="6">
        <v>101.83</v>
      </c>
      <c r="D29" s="27">
        <v>97.46</v>
      </c>
    </row>
    <row r="30" spans="1:22" ht="30" x14ac:dyDescent="0.25">
      <c r="A30" s="19" t="s">
        <v>13</v>
      </c>
      <c r="B30" s="28">
        <v>94.08</v>
      </c>
      <c r="C30" s="19">
        <v>92.67</v>
      </c>
      <c r="D30" s="29">
        <v>97.46</v>
      </c>
      <c r="J30" s="5"/>
    </row>
    <row r="31" spans="1:22" ht="30" x14ac:dyDescent="0.25">
      <c r="A31" s="6" t="s">
        <v>14</v>
      </c>
      <c r="B31" s="6">
        <v>9</v>
      </c>
      <c r="C31" s="6">
        <v>8</v>
      </c>
      <c r="D31" s="6">
        <v>6</v>
      </c>
      <c r="J31" s="6"/>
    </row>
    <row r="32" spans="1:22" x14ac:dyDescent="0.25">
      <c r="J32" s="6"/>
    </row>
    <row r="33" spans="5:10" x14ac:dyDescent="0.25">
      <c r="J33" s="6"/>
    </row>
    <row r="34" spans="5:10" x14ac:dyDescent="0.25">
      <c r="J34" s="6"/>
    </row>
    <row r="35" spans="5:10" x14ac:dyDescent="0.25">
      <c r="J35" s="6"/>
    </row>
    <row r="36" spans="5:10" x14ac:dyDescent="0.25">
      <c r="J36" s="6"/>
    </row>
    <row r="43" spans="5:10" x14ac:dyDescent="0.25">
      <c r="E43" s="2"/>
      <c r="F43" s="2"/>
      <c r="G43" s="2"/>
      <c r="H43" s="2"/>
    </row>
    <row r="44" spans="5:10" x14ac:dyDescent="0.25">
      <c r="E44" s="2"/>
      <c r="F44" s="2"/>
      <c r="G44" s="2"/>
      <c r="H44" s="2"/>
    </row>
    <row r="45" spans="5:10" x14ac:dyDescent="0.25">
      <c r="E45" s="2"/>
      <c r="F45" s="2"/>
      <c r="G45" s="2"/>
      <c r="H45" s="2"/>
    </row>
    <row r="46" spans="5:10" x14ac:dyDescent="0.25">
      <c r="E46" s="2"/>
      <c r="F46" s="2"/>
      <c r="G46" s="2"/>
      <c r="H46" s="2"/>
    </row>
    <row r="47" spans="5:10" x14ac:dyDescent="0.25">
      <c r="E47" s="2"/>
      <c r="F47" s="2"/>
      <c r="G47" s="2"/>
      <c r="H47" s="2"/>
    </row>
    <row r="48" spans="5:10" x14ac:dyDescent="0.25">
      <c r="E48" s="2"/>
      <c r="F48" s="2"/>
      <c r="G48" s="2"/>
      <c r="H48" s="2"/>
    </row>
    <row r="49" spans="1:8" x14ac:dyDescent="0.25">
      <c r="E49" s="2"/>
      <c r="F49" s="2"/>
      <c r="G49" s="2"/>
      <c r="H49" s="2"/>
    </row>
    <row r="50" spans="1:8" x14ac:dyDescent="0.25">
      <c r="E50" s="2"/>
      <c r="F50" s="2"/>
      <c r="G50" s="2"/>
      <c r="H50" s="2"/>
    </row>
    <row r="51" spans="1:8" x14ac:dyDescent="0.25">
      <c r="E51" s="2"/>
      <c r="F51" s="2"/>
      <c r="G51" s="2"/>
    </row>
    <row r="54" spans="1:8" x14ac:dyDescent="0.25">
      <c r="A54" s="16"/>
      <c r="B54" s="16"/>
      <c r="C54" s="16"/>
      <c r="E54" s="46"/>
      <c r="F54" s="46"/>
      <c r="G54" s="46"/>
      <c r="H54" s="46"/>
    </row>
    <row r="55" spans="1:8" x14ac:dyDescent="0.25">
      <c r="A55" s="3"/>
      <c r="B55" s="3"/>
      <c r="C55" s="3"/>
      <c r="E55" s="2"/>
      <c r="F55" s="2"/>
      <c r="G55" s="2"/>
      <c r="H55" s="2"/>
    </row>
    <row r="58" spans="1:8" ht="15.75" x14ac:dyDescent="0.25">
      <c r="D58" s="4"/>
    </row>
    <row r="60" spans="1:8" x14ac:dyDescent="0.25">
      <c r="D60" s="5"/>
      <c r="E60" s="5"/>
      <c r="F60" s="5"/>
      <c r="G60" s="5"/>
      <c r="H60" s="5"/>
    </row>
    <row r="61" spans="1:8" x14ac:dyDescent="0.25">
      <c r="A61" s="5"/>
      <c r="B61" s="5"/>
      <c r="C61" s="5"/>
      <c r="D61" s="6"/>
      <c r="E61" s="6"/>
      <c r="F61" s="6"/>
      <c r="G61" s="6"/>
      <c r="H61" s="6"/>
    </row>
    <row r="62" spans="1:8" x14ac:dyDescent="0.25">
      <c r="A62" s="6"/>
      <c r="B62" s="6"/>
      <c r="C62" s="6"/>
      <c r="D62" s="6"/>
      <c r="E62" s="6"/>
      <c r="F62" s="6"/>
      <c r="G62" s="6"/>
      <c r="H62" s="6"/>
    </row>
    <row r="63" spans="1:8" x14ac:dyDescent="0.25">
      <c r="A63" s="6"/>
      <c r="B63" s="6"/>
      <c r="C63" s="6"/>
      <c r="D63" s="18"/>
      <c r="E63" s="18"/>
      <c r="F63" s="18"/>
      <c r="G63" s="18"/>
      <c r="H63" s="18"/>
    </row>
    <row r="64" spans="1:8" x14ac:dyDescent="0.25">
      <c r="A64" s="6"/>
      <c r="B64" s="6"/>
      <c r="C64" s="6"/>
      <c r="D64" s="6"/>
      <c r="E64" s="6"/>
      <c r="F64" s="6"/>
      <c r="G64" s="6"/>
      <c r="H64" s="6"/>
    </row>
    <row r="65" spans="1:8" x14ac:dyDescent="0.25">
      <c r="A65" s="6"/>
      <c r="B65" s="6"/>
      <c r="C65" s="6"/>
      <c r="D65" s="6"/>
      <c r="E65" s="6"/>
      <c r="F65" s="6"/>
      <c r="G65" s="6"/>
      <c r="H65" s="6"/>
    </row>
    <row r="66" spans="1:8" x14ac:dyDescent="0.25">
      <c r="A66" s="6"/>
      <c r="B66" s="6"/>
      <c r="C66" s="6"/>
      <c r="D66" s="6"/>
      <c r="E66" s="6"/>
      <c r="F66" s="6"/>
      <c r="G66" s="6"/>
      <c r="H66" s="6"/>
    </row>
    <row r="67" spans="1:8" x14ac:dyDescent="0.25">
      <c r="A67" s="6"/>
      <c r="B67" s="6"/>
      <c r="C67" s="6"/>
    </row>
    <row r="70" spans="1:8" ht="15.75" x14ac:dyDescent="0.25">
      <c r="D70" s="4"/>
    </row>
    <row r="72" spans="1:8" x14ac:dyDescent="0.25">
      <c r="D72" s="5"/>
      <c r="E72" s="5"/>
      <c r="F72" s="5"/>
      <c r="G72" s="5"/>
    </row>
    <row r="73" spans="1:8" x14ac:dyDescent="0.25">
      <c r="D73" s="6"/>
      <c r="E73" s="6"/>
      <c r="F73" s="6"/>
      <c r="G73" s="6"/>
    </row>
    <row r="74" spans="1:8" x14ac:dyDescent="0.25">
      <c r="D74" s="6"/>
      <c r="E74" s="6"/>
      <c r="F74" s="6"/>
      <c r="G74" s="6"/>
    </row>
    <row r="75" spans="1:8" x14ac:dyDescent="0.25">
      <c r="D75" s="18"/>
      <c r="E75" s="18"/>
      <c r="F75" s="18"/>
      <c r="G75" s="18"/>
    </row>
    <row r="76" spans="1:8" x14ac:dyDescent="0.25">
      <c r="D76" s="6"/>
      <c r="E76" s="6"/>
      <c r="F76" s="6"/>
      <c r="G76" s="6"/>
    </row>
    <row r="77" spans="1:8" x14ac:dyDescent="0.25">
      <c r="D77" s="6"/>
      <c r="E77" s="6"/>
      <c r="F77" s="6"/>
      <c r="G77" s="6"/>
    </row>
    <row r="78" spans="1:8" x14ac:dyDescent="0.25">
      <c r="D78" s="6"/>
      <c r="E78" s="6"/>
      <c r="F78" s="6"/>
      <c r="G78" s="6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workbookViewId="0">
      <selection activeCell="N4" sqref="N4:T10"/>
    </sheetView>
  </sheetViews>
  <sheetFormatPr baseColWidth="10" defaultRowHeight="15" x14ac:dyDescent="0.25"/>
  <cols>
    <col min="14" max="14" width="31" customWidth="1"/>
    <col min="16" max="16" width="15.140625" customWidth="1"/>
    <col min="17" max="17" width="15.42578125" customWidth="1"/>
    <col min="20" max="20" width="4.28515625" customWidth="1"/>
  </cols>
  <sheetData>
    <row r="1" spans="1:20" x14ac:dyDescent="0.25">
      <c r="A1" s="33" t="s">
        <v>26</v>
      </c>
      <c r="B1" s="33"/>
      <c r="C1" s="33"/>
      <c r="D1" s="33"/>
    </row>
    <row r="3" spans="1:20" x14ac:dyDescent="0.25">
      <c r="A3" t="s">
        <v>17</v>
      </c>
      <c r="H3" t="s">
        <v>22</v>
      </c>
    </row>
    <row r="4" spans="1:20" x14ac:dyDescent="0.25">
      <c r="B4" s="11" t="s">
        <v>18</v>
      </c>
      <c r="C4" s="14" t="s">
        <v>19</v>
      </c>
      <c r="D4" s="14" t="s">
        <v>20</v>
      </c>
      <c r="E4" s="14" t="s">
        <v>21</v>
      </c>
      <c r="F4" s="15"/>
      <c r="H4" s="66" t="s">
        <v>18</v>
      </c>
      <c r="I4" s="67" t="s">
        <v>19</v>
      </c>
      <c r="J4" s="67" t="s">
        <v>20</v>
      </c>
      <c r="K4" s="67" t="s">
        <v>21</v>
      </c>
      <c r="L4" s="68"/>
      <c r="N4" s="69" t="s">
        <v>72</v>
      </c>
      <c r="O4" s="70" t="s">
        <v>100</v>
      </c>
      <c r="P4" s="70" t="s">
        <v>101</v>
      </c>
      <c r="Q4" s="70" t="s">
        <v>73</v>
      </c>
      <c r="R4" s="70" t="s">
        <v>59</v>
      </c>
      <c r="S4" s="70" t="s">
        <v>60</v>
      </c>
      <c r="T4" s="71"/>
    </row>
    <row r="5" spans="1:20" x14ac:dyDescent="0.25">
      <c r="B5">
        <v>17380</v>
      </c>
      <c r="C5">
        <v>19390</v>
      </c>
      <c r="D5">
        <v>21860</v>
      </c>
      <c r="E5">
        <v>17730</v>
      </c>
      <c r="H5" s="2">
        <f>B5/B19*100</f>
        <v>113.48104296347887</v>
      </c>
      <c r="I5" s="2">
        <f>C5/B19*100</f>
        <v>126.60514517041743</v>
      </c>
      <c r="J5" s="2">
        <f>D5/B19*100</f>
        <v>142.73277325556086</v>
      </c>
      <c r="K5" s="2">
        <f>E5/B19*100</f>
        <v>115.76633439254778</v>
      </c>
      <c r="N5" s="74" t="s">
        <v>86</v>
      </c>
      <c r="O5" s="74">
        <v>-10.96</v>
      </c>
      <c r="P5" s="75" t="s">
        <v>87</v>
      </c>
      <c r="Q5" s="75" t="s">
        <v>66</v>
      </c>
      <c r="R5" s="75" t="s">
        <v>67</v>
      </c>
      <c r="S5" s="74">
        <v>0.341636</v>
      </c>
      <c r="T5" s="71"/>
    </row>
    <row r="6" spans="1:20" x14ac:dyDescent="0.25">
      <c r="B6">
        <v>20030</v>
      </c>
      <c r="C6">
        <v>15300</v>
      </c>
      <c r="D6">
        <v>22760</v>
      </c>
      <c r="E6">
        <v>15120</v>
      </c>
      <c r="H6" s="2">
        <f>B6/B19*100</f>
        <v>130.78396378357203</v>
      </c>
      <c r="I6" s="2">
        <f>C6/B19*100</f>
        <v>99.899882470726496</v>
      </c>
      <c r="J6" s="2">
        <f>D6/B19*100</f>
        <v>148.60923693030949</v>
      </c>
      <c r="K6" s="2">
        <f>E6/B19*100</f>
        <v>98.724589735776775</v>
      </c>
      <c r="N6" s="74" t="s">
        <v>88</v>
      </c>
      <c r="O6" s="74">
        <v>-22.56</v>
      </c>
      <c r="P6" s="75" t="s">
        <v>89</v>
      </c>
      <c r="Q6" s="75" t="s">
        <v>62</v>
      </c>
      <c r="R6" s="75" t="s">
        <v>63</v>
      </c>
      <c r="S6" s="74">
        <v>6.1260000000000004E-3</v>
      </c>
      <c r="T6" s="71"/>
    </row>
    <row r="7" spans="1:20" x14ac:dyDescent="0.25">
      <c r="B7">
        <v>12410</v>
      </c>
      <c r="C7">
        <v>16070</v>
      </c>
      <c r="D7">
        <v>23110</v>
      </c>
      <c r="E7">
        <v>15830</v>
      </c>
      <c r="H7" s="2">
        <f>B7/B19*100</f>
        <v>81.029904670700375</v>
      </c>
      <c r="I7" s="2">
        <f>C7/B19*100</f>
        <v>104.92752361467809</v>
      </c>
      <c r="J7" s="2">
        <f>D7/B19*100</f>
        <v>150.8945283593784</v>
      </c>
      <c r="K7" s="2">
        <f>E7/B19*100</f>
        <v>103.36046663474514</v>
      </c>
      <c r="N7" s="74" t="s">
        <v>90</v>
      </c>
      <c r="O7" s="74">
        <v>9.1630000000000003</v>
      </c>
      <c r="P7" s="75" t="s">
        <v>91</v>
      </c>
      <c r="Q7" s="75" t="s">
        <v>66</v>
      </c>
      <c r="R7" s="75" t="s">
        <v>67</v>
      </c>
      <c r="S7" s="74">
        <v>0.49857699999999999</v>
      </c>
      <c r="T7" s="71"/>
    </row>
    <row r="8" spans="1:20" x14ac:dyDescent="0.25">
      <c r="B8">
        <v>14400</v>
      </c>
      <c r="C8">
        <v>16480</v>
      </c>
      <c r="D8">
        <v>19100</v>
      </c>
      <c r="E8">
        <v>14220</v>
      </c>
      <c r="H8" s="2">
        <f>B8/B19*100</f>
        <v>94.023418795977889</v>
      </c>
      <c r="I8" s="2">
        <f>C8/B19*100</f>
        <v>107.60457928873024</v>
      </c>
      <c r="J8" s="2">
        <f>D8/B19*100</f>
        <v>124.71161798633177</v>
      </c>
      <c r="K8" s="2">
        <f>E8/B19*100</f>
        <v>92.848126061028154</v>
      </c>
      <c r="N8" s="74" t="s">
        <v>92</v>
      </c>
      <c r="O8" s="74">
        <v>-11.6</v>
      </c>
      <c r="P8" s="75" t="s">
        <v>93</v>
      </c>
      <c r="Q8" s="75" t="s">
        <v>66</v>
      </c>
      <c r="R8" s="75" t="s">
        <v>67</v>
      </c>
      <c r="S8" s="74">
        <v>0.29270600000000002</v>
      </c>
      <c r="T8" s="71"/>
    </row>
    <row r="9" spans="1:20" x14ac:dyDescent="0.25">
      <c r="B9">
        <v>14980</v>
      </c>
      <c r="C9">
        <v>16430</v>
      </c>
      <c r="D9">
        <v>16080</v>
      </c>
      <c r="E9">
        <v>15440</v>
      </c>
      <c r="H9" s="2">
        <f>B9/B19*100</f>
        <v>97.810473164149215</v>
      </c>
      <c r="I9" s="2">
        <f>C9/B19*100</f>
        <v>107.27810908457754</v>
      </c>
      <c r="J9" s="2">
        <f>D9/B19*100</f>
        <v>104.99281765550863</v>
      </c>
      <c r="K9" s="2">
        <f>E9/B19*100</f>
        <v>100.81399904235407</v>
      </c>
      <c r="N9" s="74" t="s">
        <v>94</v>
      </c>
      <c r="O9" s="74">
        <v>20.12</v>
      </c>
      <c r="P9" s="75" t="s">
        <v>95</v>
      </c>
      <c r="Q9" s="75" t="s">
        <v>62</v>
      </c>
      <c r="R9" s="75" t="s">
        <v>96</v>
      </c>
      <c r="S9" s="74">
        <v>1.7054E-2</v>
      </c>
      <c r="T9" s="71"/>
    </row>
    <row r="10" spans="1:20" x14ac:dyDescent="0.25">
      <c r="B10">
        <v>15340</v>
      </c>
      <c r="C10">
        <v>15026</v>
      </c>
      <c r="D10">
        <v>16240</v>
      </c>
      <c r="E10">
        <v>15850</v>
      </c>
      <c r="H10" s="2">
        <f>B10/B19*100</f>
        <v>100.16105863404867</v>
      </c>
      <c r="I10" s="2">
        <f>C10/B19*100</f>
        <v>98.110825751969699</v>
      </c>
      <c r="J10" s="2">
        <f>D10/B19*100</f>
        <v>106.03752230879728</v>
      </c>
      <c r="K10" s="2">
        <f>E10/B19*100</f>
        <v>103.49105471640621</v>
      </c>
      <c r="N10" s="74" t="s">
        <v>97</v>
      </c>
      <c r="O10" s="74">
        <v>31.72</v>
      </c>
      <c r="P10" s="75" t="s">
        <v>98</v>
      </c>
      <c r="Q10" s="75" t="s">
        <v>62</v>
      </c>
      <c r="R10" s="75" t="s">
        <v>99</v>
      </c>
      <c r="S10" s="74">
        <v>8.0000000000000007E-5</v>
      </c>
      <c r="T10" s="71"/>
    </row>
    <row r="11" spans="1:20" x14ac:dyDescent="0.25">
      <c r="B11">
        <v>13884</v>
      </c>
      <c r="C11">
        <v>17628</v>
      </c>
      <c r="D11">
        <v>19030</v>
      </c>
      <c r="E11">
        <v>10722</v>
      </c>
      <c r="H11" s="2">
        <f>B11/B19*100</f>
        <v>90.654246289122014</v>
      </c>
      <c r="I11" s="2">
        <f>C11/B19*100</f>
        <v>115.10033517607626</v>
      </c>
      <c r="J11" s="2">
        <f>D11/B19*100</f>
        <v>124.254559700518</v>
      </c>
      <c r="K11" s="2">
        <f>E11/B19*100</f>
        <v>70.00827057850519</v>
      </c>
    </row>
    <row r="12" spans="1:20" x14ac:dyDescent="0.25">
      <c r="B12">
        <v>15066</v>
      </c>
      <c r="C12">
        <v>14464</v>
      </c>
      <c r="D12">
        <v>15866</v>
      </c>
      <c r="E12">
        <v>10460</v>
      </c>
      <c r="H12" s="2">
        <f>B12/B19*100</f>
        <v>98.372001915291861</v>
      </c>
      <c r="I12" s="2">
        <f>C12/B19*100</f>
        <v>94.44130065729334</v>
      </c>
      <c r="J12" s="2">
        <f>D12/B19*100</f>
        <v>103.59552518173507</v>
      </c>
      <c r="K12" s="2">
        <f>E12/B19*100</f>
        <v>68.297566708745052</v>
      </c>
    </row>
    <row r="13" spans="1:20" x14ac:dyDescent="0.25">
      <c r="B13">
        <v>13084</v>
      </c>
      <c r="C13">
        <v>20710</v>
      </c>
      <c r="D13">
        <v>18408</v>
      </c>
      <c r="E13">
        <v>14250</v>
      </c>
      <c r="H13" s="2">
        <f>B13/B19*100</f>
        <v>85.430723022678791</v>
      </c>
      <c r="I13" s="2">
        <f>C13/B19*100</f>
        <v>135.22395856004874</v>
      </c>
      <c r="J13" s="2">
        <f>D13/B19*100</f>
        <v>120.19327036085838</v>
      </c>
      <c r="K13" s="2">
        <f>E13/B19*100</f>
        <v>93.044008183519779</v>
      </c>
    </row>
    <row r="14" spans="1:20" x14ac:dyDescent="0.25">
      <c r="B14">
        <v>12940</v>
      </c>
      <c r="C14">
        <v>17790</v>
      </c>
      <c r="D14">
        <v>14806</v>
      </c>
      <c r="E14">
        <v>12060</v>
      </c>
      <c r="H14" s="2">
        <f>B14/B19*100</f>
        <v>84.490488834719017</v>
      </c>
      <c r="I14" s="2">
        <f>C14/B19*100</f>
        <v>116.15809863753101</v>
      </c>
      <c r="J14" s="2">
        <f>D14/B19*100</f>
        <v>96.674356853697816</v>
      </c>
      <c r="K14" s="2">
        <f>E14/B19*100</f>
        <v>78.744613241631484</v>
      </c>
    </row>
    <row r="15" spans="1:20" x14ac:dyDescent="0.25">
      <c r="B15">
        <v>16300</v>
      </c>
      <c r="C15">
        <v>18730</v>
      </c>
      <c r="D15">
        <v>22020</v>
      </c>
      <c r="E15">
        <v>10510</v>
      </c>
      <c r="H15" s="2">
        <f>B15/B19*100</f>
        <v>106.42928655378053</v>
      </c>
      <c r="I15" s="2">
        <f>C15/B19*100</f>
        <v>122.29573847560178</v>
      </c>
      <c r="J15" s="2">
        <f>D15/B19*100</f>
        <v>143.77747790884951</v>
      </c>
      <c r="K15" s="2">
        <f>E15/B19*100</f>
        <v>68.624036912897751</v>
      </c>
    </row>
    <row r="16" spans="1:20" x14ac:dyDescent="0.25">
      <c r="B16">
        <v>17970</v>
      </c>
      <c r="C16">
        <v>15900</v>
      </c>
      <c r="D16">
        <v>15960</v>
      </c>
      <c r="E16">
        <v>14750</v>
      </c>
      <c r="H16" s="2">
        <f>B16/B19*100</f>
        <v>117.33339137248073</v>
      </c>
      <c r="I16" s="2">
        <f>C16/B19*100</f>
        <v>103.81752492055891</v>
      </c>
      <c r="J16" s="2">
        <f>D16/B19*100</f>
        <v>104.20928916554215</v>
      </c>
      <c r="K16" s="2">
        <f>E16/B19*100</f>
        <v>96.308710225046795</v>
      </c>
    </row>
    <row r="19" spans="1:11" x14ac:dyDescent="0.25">
      <c r="A19" s="8" t="s">
        <v>4</v>
      </c>
      <c r="B19" s="9">
        <f>AVERAGE(B5:B16)</f>
        <v>15315.333333333334</v>
      </c>
      <c r="C19" s="9">
        <f>AVERAGE(C5:C16)</f>
        <v>16993.166666666668</v>
      </c>
      <c r="D19" s="9">
        <f>AVERAGE(D5:D16)</f>
        <v>18770</v>
      </c>
      <c r="E19" s="9">
        <f>AVERAGE(E5:E16)</f>
        <v>13911.833333333334</v>
      </c>
      <c r="G19" s="8" t="s">
        <v>4</v>
      </c>
      <c r="H19" s="12">
        <f>AVERAGE(H5:H16)</f>
        <v>100</v>
      </c>
      <c r="I19" s="12">
        <f>AVERAGE(I5:I16)</f>
        <v>110.95525181735081</v>
      </c>
      <c r="J19" s="12">
        <f>AVERAGE(J5:J16)</f>
        <v>122.55691463892394</v>
      </c>
      <c r="K19" s="12">
        <f>AVERAGE(K5:K16)</f>
        <v>90.835981369433682</v>
      </c>
    </row>
    <row r="20" spans="1:11" x14ac:dyDescent="0.25">
      <c r="A20" t="s">
        <v>5</v>
      </c>
      <c r="B20" s="3">
        <f>STDEV(B5:B16)</f>
        <v>2268.99149937641</v>
      </c>
      <c r="C20" s="3">
        <f>STDEV(C5:C16)</f>
        <v>1891.973372546302</v>
      </c>
      <c r="D20" s="3">
        <f>STDEV(D5:D16)</f>
        <v>3027.95244348388</v>
      </c>
      <c r="E20" s="3">
        <f>STDEV(E5:E16)</f>
        <v>2408.5643341034379</v>
      </c>
      <c r="G20" t="s">
        <v>5</v>
      </c>
      <c r="H20" s="2">
        <f>STDEV(H5:H16)</f>
        <v>14.815162360443233</v>
      </c>
      <c r="I20" s="2">
        <f>STDEV(I5:I16)</f>
        <v>12.353458663733269</v>
      </c>
      <c r="J20" s="2">
        <f>STDEV(J5:J16)</f>
        <v>19.770725047777162</v>
      </c>
      <c r="K20" s="2">
        <f>STDEV(K5:K16)</f>
        <v>15.726489797393288</v>
      </c>
    </row>
    <row r="23" spans="1:11" ht="15.75" x14ac:dyDescent="0.25">
      <c r="G23" s="4" t="s">
        <v>7</v>
      </c>
    </row>
    <row r="25" spans="1:11" ht="30" x14ac:dyDescent="0.25">
      <c r="G25" s="5"/>
      <c r="H25" s="23" t="s">
        <v>23</v>
      </c>
      <c r="I25" s="24" t="s">
        <v>19</v>
      </c>
      <c r="J25" s="24" t="s">
        <v>20</v>
      </c>
      <c r="K25" s="25" t="s">
        <v>21</v>
      </c>
    </row>
    <row r="26" spans="1:11" ht="30" x14ac:dyDescent="0.25">
      <c r="G26" s="6" t="s">
        <v>9</v>
      </c>
      <c r="H26" s="30">
        <v>130.78</v>
      </c>
      <c r="I26" s="31">
        <v>135.22</v>
      </c>
      <c r="J26" s="31">
        <v>150.88999999999999</v>
      </c>
      <c r="K26" s="32">
        <v>115.77</v>
      </c>
    </row>
    <row r="27" spans="1:11" x14ac:dyDescent="0.25">
      <c r="G27" s="6" t="s">
        <v>10</v>
      </c>
      <c r="H27" s="26">
        <v>109.96</v>
      </c>
      <c r="I27" s="6">
        <v>119.23</v>
      </c>
      <c r="J27" s="6">
        <v>143.25</v>
      </c>
      <c r="K27" s="27">
        <v>102.09</v>
      </c>
    </row>
    <row r="28" spans="1:11" x14ac:dyDescent="0.25">
      <c r="G28" s="20" t="s">
        <v>11</v>
      </c>
      <c r="H28" s="20">
        <v>98.09</v>
      </c>
      <c r="I28" s="21">
        <v>107.44</v>
      </c>
      <c r="J28" s="21">
        <v>122.22</v>
      </c>
      <c r="K28" s="22">
        <v>94.68</v>
      </c>
    </row>
    <row r="29" spans="1:11" x14ac:dyDescent="0.25">
      <c r="G29" s="6" t="s">
        <v>12</v>
      </c>
      <c r="H29" s="26">
        <v>88.04</v>
      </c>
      <c r="I29" s="6">
        <v>101.86</v>
      </c>
      <c r="J29" s="6">
        <v>104.6</v>
      </c>
      <c r="K29" s="27">
        <v>74.38</v>
      </c>
    </row>
    <row r="30" spans="1:11" ht="30" x14ac:dyDescent="0.25">
      <c r="G30" s="29" t="s">
        <v>13</v>
      </c>
      <c r="H30" s="28">
        <v>81.03</v>
      </c>
      <c r="I30" s="19">
        <v>94.44</v>
      </c>
      <c r="J30" s="19">
        <v>96.67</v>
      </c>
      <c r="K30" s="29">
        <v>68.3</v>
      </c>
    </row>
    <row r="31" spans="1:11" ht="30" x14ac:dyDescent="0.25">
      <c r="G31" s="6" t="s">
        <v>14</v>
      </c>
      <c r="H31" s="6">
        <v>12</v>
      </c>
      <c r="I31" s="6">
        <v>12</v>
      </c>
      <c r="J31" s="6">
        <v>12</v>
      </c>
      <c r="K31" s="6">
        <v>12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8"/>
  <sheetViews>
    <sheetView workbookViewId="0">
      <selection activeCell="X17" sqref="X17"/>
    </sheetView>
  </sheetViews>
  <sheetFormatPr baseColWidth="10" defaultRowHeight="15" x14ac:dyDescent="0.25"/>
  <cols>
    <col min="24" max="24" width="30.28515625" customWidth="1"/>
    <col min="25" max="25" width="17.28515625" customWidth="1"/>
    <col min="29" max="29" width="4.85546875" customWidth="1"/>
  </cols>
  <sheetData>
    <row r="1" spans="1:29" x14ac:dyDescent="0.25">
      <c r="A1" s="33" t="s">
        <v>50</v>
      </c>
      <c r="B1" s="33"/>
      <c r="C1" s="33"/>
    </row>
    <row r="2" spans="1:29" x14ac:dyDescent="0.25">
      <c r="J2" t="s">
        <v>47</v>
      </c>
    </row>
    <row r="3" spans="1:29" x14ac:dyDescent="0.25">
      <c r="A3" t="s">
        <v>48</v>
      </c>
      <c r="X3" s="69" t="s">
        <v>56</v>
      </c>
      <c r="Y3" s="70" t="s">
        <v>57</v>
      </c>
      <c r="Z3" s="70" t="s">
        <v>58</v>
      </c>
      <c r="AA3" s="70" t="s">
        <v>59</v>
      </c>
      <c r="AB3" s="70" t="s">
        <v>60</v>
      </c>
      <c r="AC3" s="71"/>
    </row>
    <row r="4" spans="1:29" x14ac:dyDescent="0.25">
      <c r="K4" t="s">
        <v>37</v>
      </c>
      <c r="M4" s="43"/>
      <c r="O4" t="s">
        <v>41</v>
      </c>
      <c r="Q4" s="7"/>
      <c r="S4" t="s">
        <v>46</v>
      </c>
      <c r="X4" s="72" t="s">
        <v>80</v>
      </c>
      <c r="Y4" s="72">
        <v>-3.4550000000000001</v>
      </c>
      <c r="Z4" s="73" t="s">
        <v>66</v>
      </c>
      <c r="AA4" s="73" t="s">
        <v>67</v>
      </c>
      <c r="AB4" s="73" t="s">
        <v>69</v>
      </c>
      <c r="AC4" s="71"/>
    </row>
    <row r="5" spans="1:29" x14ac:dyDescent="0.25">
      <c r="B5" s="66" t="s">
        <v>51</v>
      </c>
      <c r="C5" s="67"/>
      <c r="D5" s="67" t="s">
        <v>33</v>
      </c>
      <c r="J5" s="47"/>
      <c r="K5" s="14" t="s">
        <v>15</v>
      </c>
      <c r="L5" s="14"/>
      <c r="M5" s="60"/>
      <c r="O5" s="11" t="s">
        <v>15</v>
      </c>
      <c r="P5" s="14"/>
      <c r="Q5" s="15"/>
      <c r="S5" s="11" t="s">
        <v>15</v>
      </c>
      <c r="T5" s="14"/>
      <c r="U5" s="14"/>
      <c r="X5" s="72" t="s">
        <v>82</v>
      </c>
      <c r="Y5" s="72">
        <v>2.444</v>
      </c>
      <c r="Z5" s="73" t="s">
        <v>66</v>
      </c>
      <c r="AA5" s="73" t="s">
        <v>67</v>
      </c>
      <c r="AB5" s="73" t="s">
        <v>69</v>
      </c>
      <c r="AC5" s="71"/>
    </row>
    <row r="6" spans="1:29" x14ac:dyDescent="0.25">
      <c r="B6" s="67" t="s">
        <v>38</v>
      </c>
      <c r="C6" s="67" t="s">
        <v>105</v>
      </c>
      <c r="D6" s="67" t="s">
        <v>106</v>
      </c>
      <c r="J6" t="s">
        <v>42</v>
      </c>
      <c r="K6" s="11" t="s">
        <v>38</v>
      </c>
      <c r="L6" s="14" t="s">
        <v>40</v>
      </c>
      <c r="M6" s="15" t="s">
        <v>39</v>
      </c>
      <c r="N6" s="3"/>
      <c r="O6" s="11" t="s">
        <v>38</v>
      </c>
      <c r="P6" s="14" t="s">
        <v>40</v>
      </c>
      <c r="Q6" s="15" t="s">
        <v>39</v>
      </c>
      <c r="S6" s="14" t="s">
        <v>38</v>
      </c>
      <c r="T6" s="14" t="s">
        <v>40</v>
      </c>
      <c r="U6" s="14" t="s">
        <v>39</v>
      </c>
      <c r="X6" s="72" t="s">
        <v>84</v>
      </c>
      <c r="Y6" s="72">
        <v>5.899</v>
      </c>
      <c r="Z6" s="73" t="s">
        <v>66</v>
      </c>
      <c r="AA6" s="73" t="s">
        <v>67</v>
      </c>
      <c r="AB6" s="72">
        <v>0.48537799999999998</v>
      </c>
      <c r="AC6" s="71"/>
    </row>
    <row r="7" spans="1:29" x14ac:dyDescent="0.25">
      <c r="B7">
        <v>105.18</v>
      </c>
      <c r="C7">
        <v>107.76</v>
      </c>
      <c r="D7">
        <v>127.01</v>
      </c>
      <c r="J7" t="s">
        <v>52</v>
      </c>
      <c r="K7" s="37">
        <v>7833</v>
      </c>
      <c r="L7" s="37">
        <v>6722</v>
      </c>
      <c r="M7" s="37">
        <v>6972</v>
      </c>
      <c r="O7" s="37">
        <v>7853</v>
      </c>
      <c r="P7" s="37">
        <v>7543</v>
      </c>
      <c r="Q7" s="37"/>
      <c r="S7" s="1">
        <f>O7/K13*100</f>
        <v>105.17504620576969</v>
      </c>
      <c r="T7" s="1">
        <f>P7/L13*100</f>
        <v>107.75714285714287</v>
      </c>
      <c r="U7" s="1"/>
    </row>
    <row r="8" spans="1:29" x14ac:dyDescent="0.25">
      <c r="B8">
        <v>110.53</v>
      </c>
      <c r="C8">
        <v>113.9</v>
      </c>
      <c r="D8">
        <v>93.91</v>
      </c>
      <c r="K8" s="37">
        <v>7262</v>
      </c>
      <c r="L8" s="37">
        <v>6732</v>
      </c>
      <c r="M8" s="37">
        <v>7693</v>
      </c>
      <c r="N8" s="49"/>
      <c r="O8" s="37">
        <v>8253</v>
      </c>
      <c r="P8" s="37">
        <v>7973</v>
      </c>
      <c r="Q8" s="37"/>
      <c r="S8" s="1">
        <f>O8/K13*100</f>
        <v>110.53223689497227</v>
      </c>
      <c r="T8" s="1">
        <f>P8/L13*100</f>
        <v>113.9</v>
      </c>
      <c r="U8" s="1"/>
    </row>
    <row r="9" spans="1:29" x14ac:dyDescent="0.25">
      <c r="B9">
        <v>102.23</v>
      </c>
      <c r="C9">
        <v>124.91</v>
      </c>
      <c r="D9">
        <v>90.09</v>
      </c>
      <c r="K9" s="37">
        <v>7242</v>
      </c>
      <c r="L9" s="37">
        <v>7282</v>
      </c>
      <c r="M9" s="37">
        <v>6792</v>
      </c>
      <c r="N9" s="37"/>
      <c r="O9" s="37">
        <v>7633</v>
      </c>
      <c r="P9" s="37">
        <v>8744</v>
      </c>
      <c r="Q9" s="37">
        <v>9754</v>
      </c>
      <c r="S9" s="1">
        <f>O9/K13*100</f>
        <v>102.22859132670827</v>
      </c>
      <c r="T9" s="1">
        <f>P9/L13*100</f>
        <v>124.91428571428571</v>
      </c>
      <c r="U9" s="1">
        <f>Q9/M13*100</f>
        <v>127.01347743993749</v>
      </c>
    </row>
    <row r="10" spans="1:29" x14ac:dyDescent="0.25">
      <c r="B10" s="2">
        <v>103.3</v>
      </c>
      <c r="C10">
        <v>119.04</v>
      </c>
      <c r="D10">
        <v>110.57</v>
      </c>
      <c r="J10" s="48"/>
      <c r="K10" s="37">
        <v>7593</v>
      </c>
      <c r="L10" s="37">
        <v>7102</v>
      </c>
      <c r="M10" s="37">
        <v>7803</v>
      </c>
      <c r="N10" s="37"/>
      <c r="O10" s="37">
        <v>7713</v>
      </c>
      <c r="P10" s="37">
        <v>8333</v>
      </c>
      <c r="Q10" s="37"/>
      <c r="R10" s="2"/>
      <c r="S10" s="1">
        <f>O10/K13*100</f>
        <v>103.3000294645488</v>
      </c>
      <c r="T10" s="1">
        <f>P10/L13*100</f>
        <v>119.04285714285714</v>
      </c>
      <c r="U10" s="1"/>
    </row>
    <row r="11" spans="1:29" x14ac:dyDescent="0.25">
      <c r="B11">
        <v>114.82</v>
      </c>
      <c r="C11">
        <v>99.82</v>
      </c>
      <c r="D11">
        <v>96.37</v>
      </c>
      <c r="K11" s="37">
        <v>7403</v>
      </c>
      <c r="L11" s="37">
        <v>7162</v>
      </c>
      <c r="M11" s="37">
        <v>7623</v>
      </c>
      <c r="N11" s="49"/>
      <c r="O11" s="37">
        <v>8573</v>
      </c>
      <c r="Q11" s="37"/>
      <c r="S11" s="1">
        <f>O11/K13*100</f>
        <v>114.81798944633435</v>
      </c>
      <c r="T11" s="1"/>
      <c r="U11" s="1"/>
    </row>
    <row r="12" spans="1:29" x14ac:dyDescent="0.25">
      <c r="B12">
        <v>94.31</v>
      </c>
      <c r="C12">
        <v>103.05</v>
      </c>
      <c r="D12">
        <v>101.38</v>
      </c>
      <c r="M12" s="37">
        <v>9194</v>
      </c>
      <c r="N12" s="37"/>
      <c r="O12" s="40"/>
      <c r="P12" s="40"/>
      <c r="Q12" s="40"/>
    </row>
    <row r="13" spans="1:29" x14ac:dyDescent="0.25">
      <c r="B13">
        <v>102.33</v>
      </c>
      <c r="C13">
        <v>105.24</v>
      </c>
      <c r="D13">
        <v>109.06</v>
      </c>
      <c r="J13" s="52" t="s">
        <v>4</v>
      </c>
      <c r="K13" s="53">
        <f>AVERAGE(K7:K12)</f>
        <v>7466.6</v>
      </c>
      <c r="L13" s="54">
        <f>AVERAGE(L7:L12)</f>
        <v>7000</v>
      </c>
      <c r="M13" s="53">
        <f>AVERAGE(M7:M12)</f>
        <v>7679.5</v>
      </c>
      <c r="N13" s="37"/>
    </row>
    <row r="14" spans="1:29" x14ac:dyDescent="0.25">
      <c r="B14" s="2">
        <v>94.1</v>
      </c>
      <c r="C14">
        <v>109.39</v>
      </c>
      <c r="D14">
        <v>82.89</v>
      </c>
      <c r="N14" s="37"/>
    </row>
    <row r="15" spans="1:29" x14ac:dyDescent="0.25">
      <c r="B15">
        <v>100.96</v>
      </c>
      <c r="C15">
        <v>110.77</v>
      </c>
      <c r="D15">
        <v>81.209999999999994</v>
      </c>
      <c r="J15" s="51" t="s">
        <v>53</v>
      </c>
      <c r="K15" s="45">
        <v>10260</v>
      </c>
      <c r="L15" s="45">
        <v>8112</v>
      </c>
      <c r="M15" s="45">
        <v>9034</v>
      </c>
      <c r="N15" s="37"/>
      <c r="O15" s="45">
        <v>8944</v>
      </c>
      <c r="P15" s="45">
        <v>8664</v>
      </c>
      <c r="Q15" s="45">
        <v>8072</v>
      </c>
      <c r="S15" s="1">
        <f>O15/K21*100</f>
        <v>94.312829525483295</v>
      </c>
      <c r="T15" s="1">
        <f>P15/L21*100</f>
        <v>99.8248686514886</v>
      </c>
      <c r="U15" s="1">
        <f>Q15/M21*100</f>
        <v>93.91324581644723</v>
      </c>
    </row>
    <row r="16" spans="1:29" x14ac:dyDescent="0.25">
      <c r="B16">
        <v>99.27</v>
      </c>
      <c r="C16">
        <v>62.25</v>
      </c>
      <c r="K16" s="37">
        <v>9754</v>
      </c>
      <c r="L16" s="37">
        <v>8383</v>
      </c>
      <c r="M16" s="37">
        <v>9294</v>
      </c>
      <c r="N16" s="50"/>
      <c r="O16" s="37">
        <v>9704</v>
      </c>
      <c r="P16" s="37">
        <v>8944</v>
      </c>
      <c r="Q16" s="37">
        <v>7743</v>
      </c>
      <c r="S16" s="1">
        <f>O16/K21*100</f>
        <v>102.32688927943761</v>
      </c>
      <c r="T16" s="1">
        <f>P16/L21*100</f>
        <v>103.0509724398562</v>
      </c>
      <c r="U16" s="1">
        <f>Q16/M21*100</f>
        <v>90.085513176009783</v>
      </c>
    </row>
    <row r="17" spans="1:21" x14ac:dyDescent="0.25">
      <c r="B17">
        <v>98.21</v>
      </c>
      <c r="C17">
        <v>62.44</v>
      </c>
      <c r="K17" s="37">
        <v>9664</v>
      </c>
      <c r="L17" s="37">
        <v>9134</v>
      </c>
      <c r="M17" s="37">
        <v>9154</v>
      </c>
      <c r="O17" s="37">
        <v>8924</v>
      </c>
      <c r="P17" s="37">
        <v>9134</v>
      </c>
      <c r="Q17" s="37">
        <v>9504</v>
      </c>
      <c r="R17" s="2"/>
      <c r="S17" s="1">
        <f>O17/K21*100</f>
        <v>94.101933216168703</v>
      </c>
      <c r="T17" s="1">
        <f>P17/L21*100</f>
        <v>105.24011429624849</v>
      </c>
      <c r="U17" s="1">
        <f>Q17/M21*100</f>
        <v>110.57377208120845</v>
      </c>
    </row>
    <row r="18" spans="1:21" x14ac:dyDescent="0.25">
      <c r="B18">
        <v>105.87</v>
      </c>
      <c r="K18" s="37">
        <v>8844</v>
      </c>
      <c r="L18" s="37">
        <v>9304</v>
      </c>
      <c r="M18" s="37">
        <v>8173</v>
      </c>
      <c r="O18" s="37">
        <v>9574</v>
      </c>
      <c r="P18" s="37">
        <v>9494</v>
      </c>
      <c r="Q18" s="37">
        <v>8283</v>
      </c>
      <c r="S18" s="1">
        <f>O18/K21*100</f>
        <v>100.95606326889279</v>
      </c>
      <c r="T18" s="1">
        <f>P18/L21*100</f>
        <v>109.38796202414969</v>
      </c>
      <c r="U18" s="1">
        <f>Q18/M21*100</f>
        <v>96.368113862442073</v>
      </c>
    </row>
    <row r="19" spans="1:21" x14ac:dyDescent="0.25">
      <c r="K19" s="37">
        <v>8964</v>
      </c>
      <c r="L19" s="37"/>
      <c r="M19" s="37">
        <v>7793</v>
      </c>
      <c r="O19" s="37">
        <v>9414</v>
      </c>
      <c r="P19" s="37"/>
      <c r="Q19" s="37">
        <v>8714</v>
      </c>
      <c r="S19" s="1">
        <f>O19/K21*100</f>
        <v>99.2688927943761</v>
      </c>
      <c r="T19" s="1"/>
      <c r="U19" s="1">
        <f>Q19/M21*100</f>
        <v>101.3825599658723</v>
      </c>
    </row>
    <row r="20" spans="1:21" x14ac:dyDescent="0.25">
      <c r="B20" s="7"/>
      <c r="C20" s="7"/>
      <c r="D20" s="7"/>
      <c r="K20" s="37">
        <v>9414</v>
      </c>
      <c r="L20" s="37">
        <v>8463</v>
      </c>
      <c r="M20" s="37">
        <v>8123</v>
      </c>
      <c r="O20" s="41">
        <v>9314</v>
      </c>
      <c r="P20" s="41">
        <v>9614</v>
      </c>
      <c r="Q20" s="41">
        <v>9374</v>
      </c>
      <c r="S20" s="1">
        <f>O20/K21*100</f>
        <v>98.214411247803156</v>
      </c>
      <c r="T20" s="1">
        <f>P20/L21*100</f>
        <v>110.77057793345008</v>
      </c>
      <c r="U20" s="1">
        <f>Q20/M21*100</f>
        <v>109.06129413817844</v>
      </c>
    </row>
    <row r="21" spans="1:21" x14ac:dyDescent="0.25">
      <c r="B21" s="34">
        <f>AVERAGE(B7:B18)</f>
        <v>102.59250000000002</v>
      </c>
      <c r="C21" s="34">
        <f>AVERAGE(C7:C18)</f>
        <v>101.68818181818183</v>
      </c>
      <c r="D21" s="34">
        <f>AVERAGE(D7:D18)</f>
        <v>99.165555555555571</v>
      </c>
      <c r="J21" s="52" t="s">
        <v>4</v>
      </c>
      <c r="K21" s="53">
        <f>AVERAGE(K15:K20)</f>
        <v>9483.3333333333339</v>
      </c>
      <c r="L21" s="53">
        <f>AVERAGE(L15:L20)</f>
        <v>8679.2000000000007</v>
      </c>
      <c r="M21" s="53">
        <f>AVERAGE(M15:M20)</f>
        <v>8595.1666666666661</v>
      </c>
      <c r="O21" s="37"/>
      <c r="P21" s="37"/>
      <c r="Q21" s="37"/>
    </row>
    <row r="22" spans="1:21" x14ac:dyDescent="0.25">
      <c r="B22" s="1">
        <f>STDEV(B7:B18)</f>
        <v>6.0624509370085926</v>
      </c>
      <c r="C22" s="1">
        <f>STDEV(C7:C18)</f>
        <v>20.692707323200377</v>
      </c>
      <c r="D22" s="1">
        <f>STDEV(D7:D18)</f>
        <v>14.634187807246915</v>
      </c>
      <c r="K22" s="37"/>
      <c r="L22" s="37"/>
      <c r="M22" s="37"/>
      <c r="O22" s="37"/>
      <c r="P22" s="37"/>
      <c r="Q22" s="37"/>
    </row>
    <row r="23" spans="1:21" x14ac:dyDescent="0.25">
      <c r="J23" s="51" t="s">
        <v>49</v>
      </c>
      <c r="K23" s="45">
        <v>10400</v>
      </c>
      <c r="L23" s="45">
        <v>15960</v>
      </c>
      <c r="M23" s="45">
        <v>12060</v>
      </c>
      <c r="O23" s="45">
        <v>11010</v>
      </c>
      <c r="P23" s="45">
        <v>9935</v>
      </c>
      <c r="Q23" s="45">
        <v>9354</v>
      </c>
      <c r="S23" s="1">
        <f>O23/K25*100</f>
        <v>105.86538461538461</v>
      </c>
      <c r="T23" s="1">
        <f>P23/L25*100</f>
        <v>62.249373433583955</v>
      </c>
      <c r="U23" s="1">
        <f>Q23/M25*100</f>
        <v>82.888790429774033</v>
      </c>
    </row>
    <row r="24" spans="1:21" x14ac:dyDescent="0.25">
      <c r="K24" s="37"/>
      <c r="L24" s="37"/>
      <c r="M24" s="37">
        <v>10510</v>
      </c>
      <c r="O24" s="41"/>
      <c r="P24" s="41">
        <v>9965</v>
      </c>
      <c r="Q24" s="41">
        <v>9164</v>
      </c>
      <c r="T24" s="1">
        <f>P24/L25*100</f>
        <v>62.437343358395992</v>
      </c>
      <c r="U24" s="1">
        <f>Q24/M25*100</f>
        <v>81.205139565795307</v>
      </c>
    </row>
    <row r="25" spans="1:21" ht="15.75" x14ac:dyDescent="0.25">
      <c r="A25" s="4" t="s">
        <v>7</v>
      </c>
      <c r="J25" s="52" t="s">
        <v>4</v>
      </c>
      <c r="K25" s="53">
        <f>AVERAGE(K23:K24)</f>
        <v>10400</v>
      </c>
      <c r="L25" s="53">
        <f>AVERAGE(L23:L24)</f>
        <v>15960</v>
      </c>
      <c r="M25" s="53">
        <f>AVERAGE(M23:M24)</f>
        <v>11285</v>
      </c>
      <c r="N25" s="16"/>
    </row>
    <row r="26" spans="1:21" x14ac:dyDescent="0.25">
      <c r="K26" s="3"/>
      <c r="L26" s="3"/>
      <c r="M26" s="3"/>
      <c r="N26" s="3"/>
    </row>
    <row r="27" spans="1:21" x14ac:dyDescent="0.25">
      <c r="B27" s="62" t="s">
        <v>54</v>
      </c>
      <c r="C27" s="38"/>
      <c r="D27" s="63"/>
      <c r="K27" s="50"/>
      <c r="N27" s="33" t="s">
        <v>4</v>
      </c>
      <c r="O27" s="9">
        <f>AVERAGE(O7:O24)</f>
        <v>8909.0833333333339</v>
      </c>
      <c r="P27" s="9">
        <f>AVERAGE(P7:P24)</f>
        <v>8940.2727272727279</v>
      </c>
      <c r="Q27" s="9">
        <f>AVERAGE(Q7:Q24)</f>
        <v>8884.6666666666661</v>
      </c>
    </row>
    <row r="28" spans="1:21" x14ac:dyDescent="0.25">
      <c r="B28" s="64" t="s">
        <v>30</v>
      </c>
      <c r="C28" s="5" t="s">
        <v>103</v>
      </c>
      <c r="D28" s="65" t="s">
        <v>104</v>
      </c>
      <c r="N28" t="s">
        <v>5</v>
      </c>
      <c r="O28" s="3">
        <f>STDEV(O7:O24)</f>
        <v>982.8488701296593</v>
      </c>
      <c r="P28" s="3">
        <f>STDEV(P7:P24)</f>
        <v>787.98681345681041</v>
      </c>
      <c r="Q28" s="3">
        <f>STDEV(Q7:Q24)</f>
        <v>709.93151078114568</v>
      </c>
    </row>
    <row r="29" spans="1:21" ht="30" x14ac:dyDescent="0.25">
      <c r="A29" s="6" t="s">
        <v>9</v>
      </c>
      <c r="B29" s="30">
        <v>114.82</v>
      </c>
      <c r="C29" s="31">
        <v>124.91</v>
      </c>
      <c r="D29" s="32">
        <v>127.01</v>
      </c>
    </row>
    <row r="30" spans="1:21" x14ac:dyDescent="0.25">
      <c r="A30" s="6" t="s">
        <v>10</v>
      </c>
      <c r="B30" s="26">
        <v>105.53</v>
      </c>
      <c r="C30" s="6">
        <v>112.34</v>
      </c>
      <c r="D30" s="27">
        <v>109.06</v>
      </c>
    </row>
    <row r="31" spans="1:21" x14ac:dyDescent="0.25">
      <c r="A31" s="61" t="s">
        <v>11</v>
      </c>
      <c r="B31" s="20">
        <v>102.28</v>
      </c>
      <c r="C31" s="21">
        <v>107.76</v>
      </c>
      <c r="D31" s="22">
        <v>96.37</v>
      </c>
    </row>
    <row r="32" spans="1:21" x14ac:dyDescent="0.25">
      <c r="A32" s="6" t="s">
        <v>12</v>
      </c>
      <c r="B32" s="26">
        <v>98.74</v>
      </c>
      <c r="C32" s="6">
        <v>101.44</v>
      </c>
      <c r="D32" s="27">
        <v>90.09</v>
      </c>
    </row>
    <row r="33" spans="1:4" ht="30" x14ac:dyDescent="0.25">
      <c r="A33" s="6" t="s">
        <v>13</v>
      </c>
      <c r="B33" s="28">
        <v>94.1</v>
      </c>
      <c r="C33" s="19">
        <v>99.82</v>
      </c>
      <c r="D33" s="29">
        <v>81.209999999999994</v>
      </c>
    </row>
    <row r="34" spans="1:4" ht="30" x14ac:dyDescent="0.25">
      <c r="A34" s="6" t="s">
        <v>14</v>
      </c>
      <c r="B34" s="6">
        <v>12</v>
      </c>
      <c r="C34" s="6">
        <v>11</v>
      </c>
      <c r="D34" s="6">
        <v>9</v>
      </c>
    </row>
    <row r="35" spans="1:4" x14ac:dyDescent="0.25">
      <c r="B35" s="6"/>
      <c r="C35" s="6"/>
      <c r="D35" s="6"/>
    </row>
    <row r="36" spans="1:4" x14ac:dyDescent="0.25">
      <c r="B36" s="18"/>
      <c r="C36" s="18"/>
      <c r="D36" s="18"/>
    </row>
    <row r="37" spans="1:4" x14ac:dyDescent="0.25">
      <c r="B37" s="6"/>
      <c r="C37" s="6"/>
      <c r="D37" s="6"/>
    </row>
    <row r="38" spans="1:4" x14ac:dyDescent="0.25">
      <c r="B38" s="6"/>
      <c r="C38" s="6"/>
      <c r="D38" s="6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4A</vt:lpstr>
      <vt:lpstr>4B</vt:lpstr>
      <vt:lpstr>4C</vt:lpstr>
      <vt:lpstr>4D</vt:lpstr>
      <vt:lpstr>4E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Deichsel</dc:creator>
  <cp:lastModifiedBy>Maier</cp:lastModifiedBy>
  <dcterms:created xsi:type="dcterms:W3CDTF">2023-02-12T11:56:17Z</dcterms:created>
  <dcterms:modified xsi:type="dcterms:W3CDTF">2024-07-01T13:02:22Z</dcterms:modified>
</cp:coreProperties>
</file>