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44.41.35.101\Ablage\PKC Kinase paper\für rebuttal\01_07_2024 submission\source data\"/>
    </mc:Choice>
  </mc:AlternateContent>
  <bookViews>
    <workbookView xWindow="0" yWindow="0" windowWidth="21570" windowHeight="11235" activeTab="1"/>
  </bookViews>
  <sheets>
    <sheet name="5A" sheetId="2" r:id="rId1"/>
    <sheet name="5B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M38" i="1"/>
  <c r="L38" i="1"/>
  <c r="N37" i="1"/>
  <c r="M37" i="1"/>
  <c r="L37" i="1"/>
  <c r="D38" i="1"/>
  <c r="C38" i="1"/>
  <c r="B38" i="1"/>
  <c r="D37" i="1"/>
  <c r="C37" i="1"/>
  <c r="B37" i="1"/>
  <c r="E12" i="2" l="1"/>
  <c r="D12" i="2"/>
  <c r="C12" i="2"/>
  <c r="B12" i="2"/>
  <c r="E13" i="2"/>
  <c r="D13" i="2"/>
  <c r="C13" i="2"/>
  <c r="B13" i="2"/>
</calcChain>
</file>

<file path=xl/sharedStrings.xml><?xml version="1.0" encoding="utf-8"?>
<sst xmlns="http://schemas.openxmlformats.org/spreadsheetml/2006/main" count="150" uniqueCount="105">
  <si>
    <t>Su(H)S269A</t>
  </si>
  <si>
    <t xml:space="preserve"> + PMA</t>
  </si>
  <si>
    <t>MW</t>
  </si>
  <si>
    <t>SD</t>
  </si>
  <si>
    <t>Box plot statistics</t>
  </si>
  <si>
    <t>Upper whisker</t>
  </si>
  <si>
    <t>3rd quartile</t>
  </si>
  <si>
    <t>Median</t>
  </si>
  <si>
    <t>1st quartile</t>
  </si>
  <si>
    <t>Lower whisker</t>
  </si>
  <si>
    <t>Nr. of data points</t>
  </si>
  <si>
    <t>Su(H) VP16 (460ng)</t>
  </si>
  <si>
    <t>162nM PMA</t>
  </si>
  <si>
    <t>21.4nM Stau</t>
  </si>
  <si>
    <t xml:space="preserve">162nM PMA </t>
  </si>
  <si>
    <t>VP16</t>
  </si>
  <si>
    <t xml:space="preserve"> + PMA + Stau</t>
  </si>
  <si>
    <t xml:space="preserve"> + Stau</t>
  </si>
  <si>
    <r>
      <rPr>
        <b/>
        <sz val="11"/>
        <color theme="1"/>
        <rFont val="Calibri"/>
        <family val="2"/>
        <scheme val="minor"/>
      </rPr>
      <t>Luc Assay in HeLa</t>
    </r>
    <r>
      <rPr>
        <b/>
        <sz val="11"/>
        <color theme="1"/>
        <rFont val="Symbol"/>
        <family val="1"/>
        <charset val="2"/>
      </rPr>
      <t xml:space="preserve"> D</t>
    </r>
    <r>
      <rPr>
        <b/>
        <sz val="11"/>
        <color theme="1"/>
        <rFont val="Calibri"/>
        <family val="2"/>
        <scheme val="minor"/>
      </rPr>
      <t>RBPJ 442 cells</t>
    </r>
  </si>
  <si>
    <t>Tukey's multiple comparisons test</t>
  </si>
  <si>
    <t>Mean Diff,</t>
  </si>
  <si>
    <t>Below threshold?</t>
  </si>
  <si>
    <t>Summary</t>
  </si>
  <si>
    <t>Adjusted P Value</t>
  </si>
  <si>
    <t>Su(H) vs. +PMA</t>
  </si>
  <si>
    <t>16,54 to 106,9</t>
  </si>
  <si>
    <t>Yes</t>
  </si>
  <si>
    <t>**</t>
  </si>
  <si>
    <t>Su(H) vs. +PMA +STAU</t>
  </si>
  <si>
    <t>-104,2 to -13,83</t>
  </si>
  <si>
    <t>Su(H) vs. +STAU</t>
  </si>
  <si>
    <t>-125,5 to -35,09</t>
  </si>
  <si>
    <t>***</t>
  </si>
  <si>
    <t>+PMA vs. +PMA +STAU</t>
  </si>
  <si>
    <t>-166,0 to -75,57</t>
  </si>
  <si>
    <t>****</t>
  </si>
  <si>
    <t>+PMA vs. +STAU</t>
  </si>
  <si>
    <t>-187,2 to -96,83</t>
  </si>
  <si>
    <t>&lt;0,000001</t>
  </si>
  <si>
    <t>+PMA +STAU vs. +STAU</t>
  </si>
  <si>
    <t>-66,47 to 23,93</t>
  </si>
  <si>
    <t>No</t>
  </si>
  <si>
    <t>ns</t>
  </si>
  <si>
    <t>95,00% CI of diff</t>
  </si>
  <si>
    <t>Mean Diff</t>
  </si>
  <si>
    <t>Su(H) gwt vs. Su(H) gwt+PMA</t>
  </si>
  <si>
    <t>31,35 to 61,65</t>
  </si>
  <si>
    <t>Su(H) gwt vs. Su(H) gwt+PMA+STAU</t>
  </si>
  <si>
    <t>-52,78 to -22,48</t>
  </si>
  <si>
    <t>Su(H) gwt+PMA vs. Su(H) gwt+PMA+STAU</t>
  </si>
  <si>
    <t>-97,68 to -70,58</t>
  </si>
  <si>
    <t>Dunn's multiple comparisons test</t>
  </si>
  <si>
    <t>Significant?</t>
  </si>
  <si>
    <t>*</t>
  </si>
  <si>
    <t>Mean rank diff</t>
  </si>
  <si>
    <t xml:space="preserve"> PMA</t>
  </si>
  <si>
    <t>PMA + STAU</t>
  </si>
  <si>
    <t>Su(H)gwt</t>
  </si>
  <si>
    <t>SuHgwt</t>
  </si>
  <si>
    <t>PMA </t>
  </si>
  <si>
    <t>PMA + STAU </t>
  </si>
  <si>
    <t>Upper whisker </t>
  </si>
  <si>
    <t>98.00 </t>
  </si>
  <si>
    <t>55.00 </t>
  </si>
  <si>
    <t>155.00 </t>
  </si>
  <si>
    <t>3rd quartile </t>
  </si>
  <si>
    <t>84.00 </t>
  </si>
  <si>
    <t>37.00 </t>
  </si>
  <si>
    <t>135.00 </t>
  </si>
  <si>
    <t>Median </t>
  </si>
  <si>
    <t>70.00 </t>
  </si>
  <si>
    <t>24.50 </t>
  </si>
  <si>
    <t>111.50 </t>
  </si>
  <si>
    <t>1st quartile </t>
  </si>
  <si>
    <t>61.50 </t>
  </si>
  <si>
    <t>15.00 </t>
  </si>
  <si>
    <t>87.00 </t>
  </si>
  <si>
    <t>Lower whisker </t>
  </si>
  <si>
    <t>47.00 </t>
  </si>
  <si>
    <t>3.00 </t>
  </si>
  <si>
    <t>32.00 </t>
  </si>
  <si>
    <t>Nr. of data points </t>
  </si>
  <si>
    <t>20.00 </t>
  </si>
  <si>
    <t>30.00 </t>
  </si>
  <si>
    <t>SuHS269A</t>
  </si>
  <si>
    <t>180.00 </t>
  </si>
  <si>
    <t>161.00 </t>
  </si>
  <si>
    <t>167.00 </t>
  </si>
  <si>
    <t>151.50 </t>
  </si>
  <si>
    <t>125.00 </t>
  </si>
  <si>
    <t>122.00 </t>
  </si>
  <si>
    <t>123.50 </t>
  </si>
  <si>
    <t>89.00 </t>
  </si>
  <si>
    <t>111.00 </t>
  </si>
  <si>
    <t>113.00 </t>
  </si>
  <si>
    <t>78.00 </t>
  </si>
  <si>
    <t>90.00 </t>
  </si>
  <si>
    <t>94.00 </t>
  </si>
  <si>
    <t>68.00 </t>
  </si>
  <si>
    <t>62.00 </t>
  </si>
  <si>
    <r>
      <t xml:space="preserve">Su(H) </t>
    </r>
    <r>
      <rPr>
        <sz val="10"/>
        <color theme="1"/>
        <rFont val="Arial"/>
        <family val="2"/>
      </rPr>
      <t>SA</t>
    </r>
    <r>
      <rPr>
        <sz val="10"/>
        <rFont val="Arial"/>
        <family val="2"/>
      </rPr>
      <t xml:space="preserve"> vs. Su(H) </t>
    </r>
    <r>
      <rPr>
        <sz val="10"/>
        <color theme="1"/>
        <rFont val="Arial"/>
        <family val="2"/>
      </rPr>
      <t>SA</t>
    </r>
    <r>
      <rPr>
        <sz val="10"/>
        <rFont val="Arial"/>
        <family val="2"/>
      </rPr>
      <t>+PMA</t>
    </r>
  </si>
  <si>
    <r>
      <t xml:space="preserve">Su(H) </t>
    </r>
    <r>
      <rPr>
        <sz val="10"/>
        <color theme="1"/>
        <rFont val="Arial"/>
        <family val="2"/>
      </rPr>
      <t>SA</t>
    </r>
    <r>
      <rPr>
        <sz val="10"/>
        <rFont val="Arial"/>
        <family val="2"/>
      </rPr>
      <t xml:space="preserve"> vs. Su(H) </t>
    </r>
    <r>
      <rPr>
        <sz val="10"/>
        <color theme="1"/>
        <rFont val="Arial"/>
        <family val="2"/>
      </rPr>
      <t>SA</t>
    </r>
    <r>
      <rPr>
        <sz val="10"/>
        <rFont val="Arial"/>
        <family val="2"/>
      </rPr>
      <t>+PMA+STAU</t>
    </r>
  </si>
  <si>
    <r>
      <t xml:space="preserve">Su(H) </t>
    </r>
    <r>
      <rPr>
        <sz val="10"/>
        <color theme="1"/>
        <rFont val="Arial"/>
        <family val="2"/>
      </rPr>
      <t>SA</t>
    </r>
    <r>
      <rPr>
        <sz val="10"/>
        <rFont val="Arial"/>
        <family val="2"/>
      </rPr>
      <t xml:space="preserve">+PMA vs. Su(H) </t>
    </r>
    <r>
      <rPr>
        <sz val="10"/>
        <color theme="1"/>
        <rFont val="Arial"/>
        <family val="2"/>
      </rPr>
      <t>SA</t>
    </r>
    <r>
      <rPr>
        <sz val="10"/>
        <rFont val="Arial"/>
        <family val="2"/>
      </rPr>
      <t>+PMA+STAU</t>
    </r>
  </si>
  <si>
    <t>Crystal cell numbers in the posterior two segments of heated larvae; food covered with 500µl  PMA or PMA/STAU</t>
  </si>
  <si>
    <r>
      <rPr>
        <b/>
        <sz val="11"/>
        <color theme="1"/>
        <rFont val="Calibri"/>
        <family val="2"/>
        <scheme val="minor"/>
      </rPr>
      <t xml:space="preserve">control: </t>
    </r>
    <r>
      <rPr>
        <sz val="11"/>
        <color theme="1"/>
        <rFont val="Calibri"/>
        <family val="2"/>
        <scheme val="minor"/>
      </rPr>
      <t xml:space="preserve"> food covered with 500µl 10% DMSO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</si>
</sst>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407]General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10"/>
      <name val="Courier New"/>
      <family val="3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2" fillId="0" borderId="0"/>
    <xf numFmtId="0" fontId="2" fillId="0" borderId="0"/>
    <xf numFmtId="165" fontId="7" fillId="0" borderId="0"/>
    <xf numFmtId="0" fontId="9" fillId="0" borderId="0"/>
  </cellStyleXfs>
  <cellXfs count="85">
    <xf numFmtId="0" fontId="0" fillId="0" borderId="0" xfId="0"/>
    <xf numFmtId="2" fontId="2" fillId="0" borderId="0" xfId="0" applyNumberFormat="1" applyFont="1"/>
    <xf numFmtId="1" fontId="3" fillId="0" borderId="0" xfId="0" applyNumberFormat="1" applyFont="1"/>
    <xf numFmtId="0" fontId="1" fillId="0" borderId="0" xfId="0" applyFont="1"/>
    <xf numFmtId="0" fontId="0" fillId="0" borderId="1" xfId="0" applyBorder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2" fontId="0" fillId="0" borderId="0" xfId="0" applyNumberFormat="1"/>
    <xf numFmtId="0" fontId="3" fillId="0" borderId="13" xfId="1" applyFont="1" applyBorder="1" applyAlignment="1">
      <alignment horizontal="center" wrapText="1"/>
    </xf>
    <xf numFmtId="0" fontId="3" fillId="0" borderId="20" xfId="1" applyFont="1" applyBorder="1" applyAlignment="1">
      <alignment horizontal="center" wrapText="1"/>
    </xf>
    <xf numFmtId="0" fontId="8" fillId="0" borderId="13" xfId="1" applyFont="1" applyBorder="1"/>
    <xf numFmtId="2" fontId="8" fillId="0" borderId="0" xfId="1" applyNumberFormat="1" applyFont="1"/>
    <xf numFmtId="0" fontId="8" fillId="0" borderId="0" xfId="1" applyFont="1"/>
    <xf numFmtId="2" fontId="8" fillId="0" borderId="12" xfId="1" applyNumberFormat="1" applyFont="1" applyBorder="1"/>
    <xf numFmtId="0" fontId="8" fillId="0" borderId="14" xfId="1" applyFont="1" applyBorder="1"/>
    <xf numFmtId="2" fontId="8" fillId="0" borderId="15" xfId="1" applyNumberFormat="1" applyFont="1" applyBorder="1"/>
    <xf numFmtId="0" fontId="8" fillId="0" borderId="15" xfId="1" applyFont="1" applyBorder="1"/>
    <xf numFmtId="2" fontId="8" fillId="0" borderId="16" xfId="1" applyNumberFormat="1" applyFont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3" fillId="2" borderId="10" xfId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1" fillId="2" borderId="0" xfId="0" applyFont="1" applyFill="1"/>
    <xf numFmtId="2" fontId="1" fillId="2" borderId="0" xfId="0" applyNumberFormat="1" applyFont="1" applyFill="1"/>
    <xf numFmtId="0" fontId="12" fillId="0" borderId="0" xfId="0" applyFont="1" applyAlignment="1">
      <alignment horizontal="left"/>
    </xf>
    <xf numFmtId="0" fontId="12" fillId="0" borderId="0" xfId="0" applyFont="1"/>
    <xf numFmtId="0" fontId="1" fillId="0" borderId="0" xfId="0" applyFont="1" applyAlignment="1">
      <alignment horizontal="right" vertical="center" wrapText="1"/>
    </xf>
    <xf numFmtId="0" fontId="0" fillId="3" borderId="5" xfId="0" applyFill="1" applyBorder="1"/>
    <xf numFmtId="0" fontId="0" fillId="3" borderId="7" xfId="0" applyFill="1" applyBorder="1"/>
    <xf numFmtId="0" fontId="0" fillId="4" borderId="2" xfId="0" applyFill="1" applyBorder="1"/>
    <xf numFmtId="0" fontId="0" fillId="4" borderId="10" xfId="0" applyFill="1" applyBorder="1"/>
    <xf numFmtId="0" fontId="0" fillId="4" borderId="11" xfId="0" applyFill="1" applyBorder="1"/>
    <xf numFmtId="0" fontId="0" fillId="5" borderId="2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65" fontId="7" fillId="0" borderId="7" xfId="8" applyBorder="1"/>
    <xf numFmtId="165" fontId="7" fillId="0" borderId="9" xfId="8" applyBorder="1"/>
    <xf numFmtId="165" fontId="7" fillId="0" borderId="11" xfId="8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13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0" fillId="0" borderId="0" xfId="0" applyFill="1"/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14" fillId="0" borderId="0" xfId="9" applyFont="1"/>
    <xf numFmtId="0" fontId="15" fillId="0" borderId="0" xfId="9" applyFont="1"/>
    <xf numFmtId="0" fontId="15" fillId="0" borderId="0" xfId="0" applyFont="1"/>
    <xf numFmtId="0" fontId="15" fillId="0" borderId="22" xfId="0" applyFont="1" applyBorder="1"/>
    <xf numFmtId="0" fontId="16" fillId="0" borderId="23" xfId="9" applyFont="1" applyBorder="1"/>
    <xf numFmtId="0" fontId="15" fillId="0" borderId="24" xfId="0" applyFont="1" applyBorder="1"/>
    <xf numFmtId="0" fontId="16" fillId="0" borderId="22" xfId="9" applyFont="1" applyBorder="1"/>
    <xf numFmtId="0" fontId="16" fillId="0" borderId="0" xfId="9" applyFont="1"/>
    <xf numFmtId="0" fontId="16" fillId="0" borderId="14" xfId="9" applyFont="1" applyBorder="1"/>
    <xf numFmtId="0" fontId="16" fillId="0" borderId="15" xfId="9" applyFont="1" applyBorder="1"/>
    <xf numFmtId="0" fontId="16" fillId="0" borderId="16" xfId="9" applyFont="1" applyBorder="1"/>
    <xf numFmtId="0" fontId="16" fillId="0" borderId="2" xfId="9" applyFont="1" applyBorder="1"/>
    <xf numFmtId="0" fontId="16" fillId="0" borderId="4" xfId="9" applyFont="1" applyBorder="1"/>
    <xf numFmtId="0" fontId="16" fillId="0" borderId="3" xfId="9" applyFont="1" applyBorder="1"/>
    <xf numFmtId="0" fontId="15" fillId="0" borderId="15" xfId="9" applyFont="1" applyBorder="1"/>
  </cellXfs>
  <cellStyles count="10">
    <cellStyle name="Excel Built-in Normal" xfId="8"/>
    <cellStyle name="Normal 2" xfId="5"/>
    <cellStyle name="Normal 3" xfId="6"/>
    <cellStyle name="Standard" xfId="0" builtinId="0"/>
    <cellStyle name="Standard 2" xfId="2"/>
    <cellStyle name="Standard 2 2" xfId="7"/>
    <cellStyle name="Standard 3" xfId="3"/>
    <cellStyle name="Standard 4" xfId="4"/>
    <cellStyle name="Standard 5" xfId="1"/>
    <cellStyle name="Standard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D1" sqref="D1"/>
    </sheetView>
  </sheetViews>
  <sheetFormatPr baseColWidth="10" defaultRowHeight="15"/>
  <cols>
    <col min="4" max="5" width="13.42578125" customWidth="1"/>
    <col min="7" max="7" width="35.7109375" customWidth="1"/>
    <col min="9" max="9" width="20.85546875" customWidth="1"/>
  </cols>
  <sheetData>
    <row r="1" spans="1:13">
      <c r="A1" s="3" t="s">
        <v>18</v>
      </c>
    </row>
    <row r="2" spans="1:13" ht="15.75" thickBot="1"/>
    <row r="3" spans="1:13">
      <c r="B3" s="32" t="s">
        <v>11</v>
      </c>
      <c r="C3" s="33"/>
      <c r="D3" s="33"/>
      <c r="E3" s="34"/>
      <c r="G3" s="63" t="s">
        <v>19</v>
      </c>
      <c r="H3" s="64" t="s">
        <v>20</v>
      </c>
      <c r="I3" s="64" t="s">
        <v>43</v>
      </c>
      <c r="J3" s="64" t="s">
        <v>21</v>
      </c>
      <c r="K3" s="64" t="s">
        <v>22</v>
      </c>
      <c r="L3" s="64" t="s">
        <v>23</v>
      </c>
      <c r="M3" s="65"/>
    </row>
    <row r="4" spans="1:13">
      <c r="B4" s="22"/>
      <c r="C4" s="35" t="s">
        <v>12</v>
      </c>
      <c r="D4" s="36" t="s">
        <v>14</v>
      </c>
      <c r="E4" s="23"/>
      <c r="G4" s="66" t="s">
        <v>24</v>
      </c>
      <c r="H4" s="66">
        <v>61.74</v>
      </c>
      <c r="I4" s="67" t="s">
        <v>25</v>
      </c>
      <c r="J4" s="67" t="s">
        <v>26</v>
      </c>
      <c r="K4" s="67" t="s">
        <v>27</v>
      </c>
      <c r="L4" s="66">
        <v>5.398E-3</v>
      </c>
      <c r="M4" s="65"/>
    </row>
    <row r="5" spans="1:13">
      <c r="B5" s="22"/>
      <c r="C5" s="20"/>
      <c r="D5" s="37" t="s">
        <v>13</v>
      </c>
      <c r="E5" s="38" t="s">
        <v>13</v>
      </c>
      <c r="G5" s="66" t="s">
        <v>28</v>
      </c>
      <c r="H5" s="66">
        <v>-59.03</v>
      </c>
      <c r="I5" s="67" t="s">
        <v>29</v>
      </c>
      <c r="J5" s="67" t="s">
        <v>26</v>
      </c>
      <c r="K5" s="67" t="s">
        <v>27</v>
      </c>
      <c r="L5" s="66">
        <v>7.8779999999999996E-3</v>
      </c>
      <c r="M5" s="65"/>
    </row>
    <row r="6" spans="1:13">
      <c r="B6" s="24">
        <v>105.13</v>
      </c>
      <c r="C6" s="25">
        <v>24.1</v>
      </c>
      <c r="D6" s="26">
        <v>123.17</v>
      </c>
      <c r="E6" s="27">
        <v>154.69999999999999</v>
      </c>
      <c r="G6" s="66" t="s">
        <v>30</v>
      </c>
      <c r="H6" s="66">
        <v>-80.290000000000006</v>
      </c>
      <c r="I6" s="67" t="s">
        <v>31</v>
      </c>
      <c r="J6" s="67" t="s">
        <v>26</v>
      </c>
      <c r="K6" s="67" t="s">
        <v>32</v>
      </c>
      <c r="L6" s="66">
        <v>3.9500000000000001E-4</v>
      </c>
      <c r="M6" s="65"/>
    </row>
    <row r="7" spans="1:13">
      <c r="B7" s="24">
        <v>94.87</v>
      </c>
      <c r="C7" s="25">
        <v>35.67</v>
      </c>
      <c r="D7" s="26">
        <v>147.59</v>
      </c>
      <c r="E7" s="27">
        <v>239.68</v>
      </c>
      <c r="G7" s="66" t="s">
        <v>33</v>
      </c>
      <c r="H7" s="66">
        <v>-120.8</v>
      </c>
      <c r="I7" s="67" t="s">
        <v>34</v>
      </c>
      <c r="J7" s="67" t="s">
        <v>26</v>
      </c>
      <c r="K7" s="67" t="s">
        <v>35</v>
      </c>
      <c r="L7" s="66">
        <v>1.9999999999999999E-6</v>
      </c>
      <c r="M7" s="65"/>
    </row>
    <row r="8" spans="1:13">
      <c r="B8" s="24">
        <v>108.15</v>
      </c>
      <c r="C8" s="25">
        <v>53.2</v>
      </c>
      <c r="D8" s="26">
        <v>171.64</v>
      </c>
      <c r="E8" s="27">
        <v>223.59</v>
      </c>
      <c r="G8" s="66" t="s">
        <v>36</v>
      </c>
      <c r="H8" s="66">
        <v>-142</v>
      </c>
      <c r="I8" s="67" t="s">
        <v>37</v>
      </c>
      <c r="J8" s="67" t="s">
        <v>26</v>
      </c>
      <c r="K8" s="67" t="s">
        <v>35</v>
      </c>
      <c r="L8" s="66" t="s">
        <v>38</v>
      </c>
      <c r="M8" s="65"/>
    </row>
    <row r="9" spans="1:13">
      <c r="B9" s="24">
        <v>98.63</v>
      </c>
      <c r="C9" s="25">
        <v>37.090000000000003</v>
      </c>
      <c r="D9" s="26">
        <v>144.19</v>
      </c>
      <c r="E9" s="27">
        <v>133.91999999999999</v>
      </c>
      <c r="G9" s="66" t="s">
        <v>39</v>
      </c>
      <c r="H9" s="66">
        <v>-21.27</v>
      </c>
      <c r="I9" s="67" t="s">
        <v>40</v>
      </c>
      <c r="J9" s="67" t="s">
        <v>41</v>
      </c>
      <c r="K9" s="67" t="s">
        <v>42</v>
      </c>
      <c r="L9" s="66">
        <v>0.56334300000000004</v>
      </c>
      <c r="M9" s="65"/>
    </row>
    <row r="10" spans="1:13">
      <c r="B10" s="24">
        <v>99.38</v>
      </c>
      <c r="C10" s="25">
        <v>40.770000000000003</v>
      </c>
      <c r="D10" s="26">
        <v>164.36</v>
      </c>
      <c r="E10" s="27">
        <v>128.91</v>
      </c>
    </row>
    <row r="11" spans="1:13" ht="15.75" thickBot="1">
      <c r="B11" s="28">
        <v>93.84</v>
      </c>
      <c r="C11" s="29">
        <v>38.729999999999997</v>
      </c>
      <c r="D11" s="30">
        <v>203.21</v>
      </c>
      <c r="E11" s="31">
        <v>200.96</v>
      </c>
    </row>
    <row r="12" spans="1:13">
      <c r="A12" s="39" t="s">
        <v>2</v>
      </c>
      <c r="B12" s="40">
        <f>AVERAGE(B6:B11)</f>
        <v>100</v>
      </c>
      <c r="C12" s="40">
        <f>AVERAGE(C6:C11)</f>
        <v>38.26</v>
      </c>
      <c r="D12" s="40">
        <f>AVERAGE(D6:D11)</f>
        <v>159.02666666666667</v>
      </c>
      <c r="E12" s="40">
        <f>AVERAGE(E6:E11)</f>
        <v>180.29333333333332</v>
      </c>
    </row>
    <row r="13" spans="1:13">
      <c r="A13" t="s">
        <v>3</v>
      </c>
      <c r="B13" s="21">
        <f>_xlfn.STDEV.P(B6:B11)</f>
        <v>5.152074016031472</v>
      </c>
      <c r="C13" s="21">
        <f>_xlfn.STDEV.P(C6:C11)</f>
        <v>8.5469994734994614</v>
      </c>
      <c r="D13" s="21">
        <f>_xlfn.STDEV.P(D6:D11)</f>
        <v>25.087620231677796</v>
      </c>
      <c r="E13" s="21">
        <f>_xlfn.STDEV.P(E6:E11)</f>
        <v>43.34789563007125</v>
      </c>
    </row>
    <row r="17" spans="1:5">
      <c r="A17" s="7"/>
      <c r="B17" s="7" t="s">
        <v>15</v>
      </c>
      <c r="C17" s="7" t="s">
        <v>1</v>
      </c>
      <c r="D17" s="7" t="s">
        <v>16</v>
      </c>
      <c r="E17" s="7" t="s">
        <v>17</v>
      </c>
    </row>
    <row r="18" spans="1:5" ht="30">
      <c r="A18" s="8" t="s">
        <v>5</v>
      </c>
      <c r="B18" s="12">
        <v>108.15</v>
      </c>
      <c r="C18" s="13">
        <v>40.770000000000003</v>
      </c>
      <c r="D18" s="13">
        <v>203.21</v>
      </c>
      <c r="E18" s="14">
        <v>239.68</v>
      </c>
    </row>
    <row r="19" spans="1:5">
      <c r="A19" s="8" t="s">
        <v>6</v>
      </c>
      <c r="B19" s="15">
        <v>105.13</v>
      </c>
      <c r="C19" s="8">
        <v>40.770000000000003</v>
      </c>
      <c r="D19" s="8">
        <v>171.64</v>
      </c>
      <c r="E19" s="16">
        <v>223.59</v>
      </c>
    </row>
    <row r="20" spans="1:5">
      <c r="A20" s="9" t="s">
        <v>7</v>
      </c>
      <c r="B20" s="9">
        <v>99</v>
      </c>
      <c r="C20" s="10">
        <v>37.909999999999997</v>
      </c>
      <c r="D20" s="10">
        <v>155.97999999999999</v>
      </c>
      <c r="E20" s="11">
        <v>177.83</v>
      </c>
    </row>
    <row r="21" spans="1:5">
      <c r="A21" s="8" t="s">
        <v>8</v>
      </c>
      <c r="B21" s="15">
        <v>94.87</v>
      </c>
      <c r="C21" s="8">
        <v>35.67</v>
      </c>
      <c r="D21" s="8">
        <v>144.19</v>
      </c>
      <c r="E21" s="16">
        <v>133.91999999999999</v>
      </c>
    </row>
    <row r="22" spans="1:5" ht="30">
      <c r="A22" s="8" t="s">
        <v>9</v>
      </c>
      <c r="B22" s="17">
        <v>93.84</v>
      </c>
      <c r="C22" s="18">
        <v>35.67</v>
      </c>
      <c r="D22" s="18">
        <v>123.17</v>
      </c>
      <c r="E22" s="19">
        <v>128.91</v>
      </c>
    </row>
    <row r="23" spans="1:5" ht="30">
      <c r="A23" s="8" t="s">
        <v>10</v>
      </c>
      <c r="B23" s="8">
        <v>6</v>
      </c>
      <c r="C23" s="8">
        <v>6</v>
      </c>
      <c r="D23" s="8">
        <v>6</v>
      </c>
      <c r="E23" s="8">
        <v>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31" workbookViewId="0">
      <selection activeCell="G56" sqref="G56"/>
    </sheetView>
  </sheetViews>
  <sheetFormatPr baseColWidth="10" defaultRowHeight="15"/>
  <cols>
    <col min="4" max="4" width="12.140625" customWidth="1"/>
    <col min="5" max="5" width="32.28515625" customWidth="1"/>
    <col min="7" max="7" width="16" customWidth="1"/>
    <col min="8" max="8" width="15.140625" customWidth="1"/>
    <col min="9" max="9" width="10.28515625" customWidth="1"/>
    <col min="10" max="10" width="17.140625" customWidth="1"/>
    <col min="13" max="13" width="11.28515625" customWidth="1"/>
    <col min="15" max="15" width="34.42578125" customWidth="1"/>
    <col min="16" max="16" width="16" customWidth="1"/>
    <col min="17" max="17" width="12.28515625" customWidth="1"/>
    <col min="19" max="19" width="15.28515625" customWidth="1"/>
    <col min="21" max="21" width="4.7109375" customWidth="1"/>
  </cols>
  <sheetData>
    <row r="1" spans="1:20">
      <c r="A1" s="3" t="s">
        <v>103</v>
      </c>
      <c r="B1" s="3"/>
      <c r="C1" s="3"/>
      <c r="D1" s="3"/>
      <c r="E1" s="3"/>
      <c r="F1" s="3"/>
      <c r="G1" s="3"/>
    </row>
    <row r="2" spans="1:20">
      <c r="A2" t="s">
        <v>104</v>
      </c>
    </row>
    <row r="3" spans="1:20">
      <c r="E3" s="2"/>
      <c r="G3" s="41"/>
      <c r="H3" s="42"/>
      <c r="I3" s="42"/>
      <c r="J3" s="42"/>
      <c r="K3" s="42"/>
      <c r="L3" s="42"/>
    </row>
    <row r="4" spans="1:20">
      <c r="C4" s="44" t="s">
        <v>55</v>
      </c>
      <c r="D4" s="45" t="s">
        <v>56</v>
      </c>
      <c r="E4" s="63" t="s">
        <v>19</v>
      </c>
      <c r="F4" s="64" t="s">
        <v>44</v>
      </c>
      <c r="G4" s="64" t="s">
        <v>43</v>
      </c>
      <c r="H4" s="64" t="s">
        <v>21</v>
      </c>
      <c r="I4" s="64" t="s">
        <v>22</v>
      </c>
      <c r="J4" s="64" t="s">
        <v>23</v>
      </c>
      <c r="M4" s="44" t="s">
        <v>55</v>
      </c>
      <c r="N4" s="45" t="s">
        <v>56</v>
      </c>
      <c r="O4" s="63" t="s">
        <v>51</v>
      </c>
      <c r="P4" s="64" t="s">
        <v>54</v>
      </c>
      <c r="Q4" s="64" t="s">
        <v>52</v>
      </c>
      <c r="R4" s="64" t="s">
        <v>22</v>
      </c>
      <c r="S4" s="64" t="s">
        <v>23</v>
      </c>
      <c r="T4" s="65"/>
    </row>
    <row r="5" spans="1:20">
      <c r="B5" s="46" t="s">
        <v>57</v>
      </c>
      <c r="C5" s="47" t="s">
        <v>57</v>
      </c>
      <c r="D5" s="48" t="s">
        <v>57</v>
      </c>
      <c r="E5" s="68" t="s">
        <v>45</v>
      </c>
      <c r="F5" s="68">
        <v>46.5</v>
      </c>
      <c r="G5" s="69" t="s">
        <v>46</v>
      </c>
      <c r="H5" s="69" t="s">
        <v>26</v>
      </c>
      <c r="I5" s="69" t="s">
        <v>35</v>
      </c>
      <c r="J5" s="69" t="s">
        <v>38</v>
      </c>
      <c r="L5" s="49" t="s">
        <v>0</v>
      </c>
      <c r="M5" s="50" t="s">
        <v>0</v>
      </c>
      <c r="N5" s="51" t="s">
        <v>0</v>
      </c>
      <c r="O5" s="68" t="s">
        <v>100</v>
      </c>
      <c r="P5" s="68">
        <v>23.6</v>
      </c>
      <c r="Q5" s="69" t="s">
        <v>26</v>
      </c>
      <c r="R5" s="69" t="s">
        <v>27</v>
      </c>
      <c r="S5" s="68">
        <v>1.3010000000000001E-3</v>
      </c>
      <c r="T5" s="65"/>
    </row>
    <row r="6" spans="1:20">
      <c r="B6" s="53">
        <v>57</v>
      </c>
      <c r="C6" s="52">
        <v>3</v>
      </c>
      <c r="D6" s="56">
        <v>141</v>
      </c>
      <c r="E6" s="68" t="s">
        <v>47</v>
      </c>
      <c r="F6" s="68">
        <v>-37.630000000000003</v>
      </c>
      <c r="G6" s="69" t="s">
        <v>48</v>
      </c>
      <c r="H6" s="69" t="s">
        <v>26</v>
      </c>
      <c r="I6" s="69" t="s">
        <v>35</v>
      </c>
      <c r="J6" s="69" t="s">
        <v>38</v>
      </c>
      <c r="L6" s="53">
        <v>94</v>
      </c>
      <c r="M6" s="52">
        <v>90</v>
      </c>
      <c r="N6" s="59">
        <v>91</v>
      </c>
      <c r="O6" s="68" t="s">
        <v>101</v>
      </c>
      <c r="P6" s="68">
        <v>16.399999999999999</v>
      </c>
      <c r="Q6" s="69" t="s">
        <v>26</v>
      </c>
      <c r="R6" s="69" t="s">
        <v>53</v>
      </c>
      <c r="S6" s="68">
        <v>4.3437000000000003E-2</v>
      </c>
      <c r="T6" s="65"/>
    </row>
    <row r="7" spans="1:20">
      <c r="B7" s="54">
        <v>83</v>
      </c>
      <c r="C7">
        <v>15</v>
      </c>
      <c r="D7" s="57">
        <v>135</v>
      </c>
      <c r="E7" s="68" t="s">
        <v>49</v>
      </c>
      <c r="F7" s="68">
        <v>-84.13</v>
      </c>
      <c r="G7" s="69" t="s">
        <v>50</v>
      </c>
      <c r="H7" s="69" t="s">
        <v>26</v>
      </c>
      <c r="I7" s="69" t="s">
        <v>35</v>
      </c>
      <c r="J7" s="69" t="s">
        <v>38</v>
      </c>
      <c r="L7" s="54">
        <v>163</v>
      </c>
      <c r="M7">
        <v>74</v>
      </c>
      <c r="N7" s="60">
        <v>152</v>
      </c>
      <c r="O7" s="68" t="s">
        <v>102</v>
      </c>
      <c r="P7" s="68">
        <v>-7.2</v>
      </c>
      <c r="Q7" s="69" t="s">
        <v>41</v>
      </c>
      <c r="R7" s="69" t="s">
        <v>42</v>
      </c>
      <c r="S7" s="68">
        <v>0.69019699999999995</v>
      </c>
      <c r="T7" s="65"/>
    </row>
    <row r="8" spans="1:20">
      <c r="B8" s="54">
        <v>73</v>
      </c>
      <c r="C8">
        <v>26</v>
      </c>
      <c r="D8" s="57">
        <v>124</v>
      </c>
      <c r="L8" s="54">
        <v>95</v>
      </c>
      <c r="M8">
        <v>97</v>
      </c>
      <c r="N8" s="60">
        <v>87</v>
      </c>
    </row>
    <row r="9" spans="1:20">
      <c r="B9" s="54">
        <v>63</v>
      </c>
      <c r="C9">
        <v>47</v>
      </c>
      <c r="D9" s="57">
        <v>91</v>
      </c>
      <c r="L9" s="54">
        <v>180</v>
      </c>
      <c r="M9">
        <v>123</v>
      </c>
      <c r="N9" s="60">
        <v>89</v>
      </c>
    </row>
    <row r="10" spans="1:20">
      <c r="B10" s="54">
        <v>54</v>
      </c>
      <c r="C10">
        <v>17</v>
      </c>
      <c r="D10" s="57">
        <v>128</v>
      </c>
      <c r="E10" s="2"/>
      <c r="L10" s="54">
        <v>155</v>
      </c>
      <c r="M10">
        <v>84</v>
      </c>
      <c r="N10" s="60">
        <v>133</v>
      </c>
    </row>
    <row r="11" spans="1:20">
      <c r="B11" s="54">
        <v>95</v>
      </c>
      <c r="C11">
        <v>37</v>
      </c>
      <c r="D11" s="57">
        <v>122</v>
      </c>
      <c r="E11" s="2"/>
      <c r="L11" s="54">
        <v>146</v>
      </c>
      <c r="M11">
        <v>71</v>
      </c>
      <c r="N11" s="60">
        <v>103</v>
      </c>
    </row>
    <row r="12" spans="1:20">
      <c r="B12" s="54">
        <v>76</v>
      </c>
      <c r="C12">
        <v>29</v>
      </c>
      <c r="D12" s="57">
        <v>142</v>
      </c>
      <c r="E12" s="2"/>
      <c r="L12" s="54">
        <v>119</v>
      </c>
      <c r="M12">
        <v>138</v>
      </c>
      <c r="N12" s="60">
        <v>116</v>
      </c>
    </row>
    <row r="13" spans="1:20">
      <c r="B13" s="54">
        <v>97</v>
      </c>
      <c r="C13">
        <v>33</v>
      </c>
      <c r="D13" s="57">
        <v>135</v>
      </c>
      <c r="E13" s="2"/>
      <c r="L13" s="54">
        <v>106</v>
      </c>
      <c r="M13">
        <v>77</v>
      </c>
      <c r="N13" s="60">
        <v>103</v>
      </c>
      <c r="P13" s="62"/>
    </row>
    <row r="14" spans="1:20">
      <c r="B14" s="54">
        <v>62</v>
      </c>
      <c r="C14">
        <v>48</v>
      </c>
      <c r="D14" s="57">
        <v>32</v>
      </c>
      <c r="E14" s="2"/>
      <c r="L14" s="54">
        <v>155</v>
      </c>
      <c r="M14">
        <v>158</v>
      </c>
      <c r="N14" s="60">
        <v>167</v>
      </c>
    </row>
    <row r="15" spans="1:20">
      <c r="B15" s="54">
        <v>66</v>
      </c>
      <c r="C15">
        <v>16</v>
      </c>
      <c r="D15" s="57">
        <v>98</v>
      </c>
      <c r="E15" s="2"/>
      <c r="L15" s="54">
        <v>109</v>
      </c>
      <c r="M15">
        <v>80</v>
      </c>
      <c r="N15" s="60">
        <v>126</v>
      </c>
    </row>
    <row r="16" spans="1:20">
      <c r="B16" s="54">
        <v>74</v>
      </c>
      <c r="C16">
        <v>21</v>
      </c>
      <c r="D16" s="57">
        <v>146</v>
      </c>
      <c r="E16" s="2"/>
      <c r="L16" s="54">
        <v>121</v>
      </c>
      <c r="M16">
        <v>97</v>
      </c>
      <c r="N16" s="60">
        <v>134</v>
      </c>
    </row>
    <row r="17" spans="2:14">
      <c r="B17" s="54">
        <v>71</v>
      </c>
      <c r="C17">
        <v>9</v>
      </c>
      <c r="D17" s="57">
        <v>155</v>
      </c>
      <c r="E17" s="2"/>
      <c r="L17" s="54">
        <v>140</v>
      </c>
      <c r="M17">
        <v>133</v>
      </c>
      <c r="N17" s="60">
        <v>114</v>
      </c>
    </row>
    <row r="18" spans="2:14">
      <c r="B18" s="54">
        <v>85</v>
      </c>
      <c r="C18">
        <v>26</v>
      </c>
      <c r="D18" s="57">
        <v>121</v>
      </c>
      <c r="E18" s="2"/>
      <c r="L18" s="54">
        <v>136</v>
      </c>
      <c r="M18">
        <v>145</v>
      </c>
      <c r="N18" s="60">
        <v>104</v>
      </c>
    </row>
    <row r="19" spans="2:14">
      <c r="B19" s="54">
        <v>86</v>
      </c>
      <c r="C19">
        <v>53</v>
      </c>
      <c r="D19" s="57">
        <v>91</v>
      </c>
      <c r="E19" s="1"/>
      <c r="L19" s="54">
        <v>117</v>
      </c>
      <c r="M19">
        <v>160</v>
      </c>
      <c r="N19" s="60">
        <v>119</v>
      </c>
    </row>
    <row r="20" spans="2:14">
      <c r="B20" s="54">
        <v>47</v>
      </c>
      <c r="C20">
        <v>18</v>
      </c>
      <c r="D20" s="57">
        <v>145</v>
      </c>
      <c r="E20" s="6"/>
      <c r="L20" s="54">
        <v>167</v>
      </c>
      <c r="M20">
        <v>124</v>
      </c>
      <c r="N20" s="60">
        <v>80</v>
      </c>
    </row>
    <row r="21" spans="2:14">
      <c r="B21" s="54">
        <v>53</v>
      </c>
      <c r="C21">
        <v>25</v>
      </c>
      <c r="D21" s="57">
        <v>100</v>
      </c>
      <c r="E21" s="5"/>
      <c r="L21" s="54">
        <v>121</v>
      </c>
      <c r="M21">
        <v>87</v>
      </c>
      <c r="N21" s="60">
        <v>118</v>
      </c>
    </row>
    <row r="22" spans="2:14">
      <c r="B22" s="54">
        <v>98</v>
      </c>
      <c r="C22">
        <v>8</v>
      </c>
      <c r="D22" s="57">
        <v>116</v>
      </c>
      <c r="L22" s="54">
        <v>148</v>
      </c>
      <c r="M22">
        <v>88</v>
      </c>
      <c r="N22" s="60">
        <v>113</v>
      </c>
    </row>
    <row r="23" spans="2:14">
      <c r="B23" s="54">
        <v>69</v>
      </c>
      <c r="C23">
        <v>15</v>
      </c>
      <c r="D23" s="57">
        <v>96</v>
      </c>
      <c r="L23" s="54">
        <v>115</v>
      </c>
      <c r="M23">
        <v>93</v>
      </c>
      <c r="N23" s="60">
        <v>116</v>
      </c>
    </row>
    <row r="24" spans="2:14">
      <c r="B24" s="54">
        <v>61</v>
      </c>
      <c r="C24">
        <v>4</v>
      </c>
      <c r="D24" s="57">
        <v>104</v>
      </c>
      <c r="L24" s="54">
        <v>111</v>
      </c>
      <c r="M24">
        <v>76</v>
      </c>
      <c r="N24" s="60">
        <v>62</v>
      </c>
    </row>
    <row r="25" spans="2:14">
      <c r="B25" s="54">
        <v>68</v>
      </c>
      <c r="C25">
        <v>14</v>
      </c>
      <c r="D25" s="57">
        <v>82</v>
      </c>
      <c r="L25" s="54">
        <v>126</v>
      </c>
      <c r="M25">
        <v>84</v>
      </c>
      <c r="N25" s="60">
        <v>122</v>
      </c>
    </row>
    <row r="26" spans="2:14">
      <c r="B26" s="54"/>
      <c r="C26">
        <v>4</v>
      </c>
      <c r="D26" s="57">
        <v>56</v>
      </c>
      <c r="L26" s="54"/>
      <c r="M26">
        <v>161</v>
      </c>
      <c r="N26" s="60">
        <v>120</v>
      </c>
    </row>
    <row r="27" spans="2:14">
      <c r="B27" s="54"/>
      <c r="C27">
        <v>8</v>
      </c>
      <c r="D27" s="57">
        <v>146</v>
      </c>
      <c r="E27" s="7"/>
      <c r="L27" s="54"/>
      <c r="M27">
        <v>151</v>
      </c>
      <c r="N27" s="60">
        <v>131</v>
      </c>
    </row>
    <row r="28" spans="2:14">
      <c r="B28" s="54"/>
      <c r="C28">
        <v>41</v>
      </c>
      <c r="D28" s="57">
        <v>87</v>
      </c>
      <c r="E28" s="8"/>
      <c r="L28" s="54"/>
      <c r="M28">
        <v>74</v>
      </c>
      <c r="N28" s="60">
        <v>88</v>
      </c>
    </row>
    <row r="29" spans="2:14">
      <c r="B29" s="54"/>
      <c r="C29">
        <v>36</v>
      </c>
      <c r="D29" s="57">
        <v>132</v>
      </c>
      <c r="E29" s="8"/>
      <c r="L29" s="54"/>
      <c r="M29">
        <v>85</v>
      </c>
      <c r="N29" s="60">
        <v>90</v>
      </c>
    </row>
    <row r="30" spans="2:14">
      <c r="B30" s="54"/>
      <c r="C30">
        <v>28</v>
      </c>
      <c r="D30" s="57">
        <v>87</v>
      </c>
      <c r="E30" s="43"/>
      <c r="L30" s="54"/>
      <c r="M30">
        <v>78</v>
      </c>
      <c r="N30" s="60">
        <v>103</v>
      </c>
    </row>
    <row r="31" spans="2:14">
      <c r="B31" s="54"/>
      <c r="C31">
        <v>37</v>
      </c>
      <c r="D31" s="57">
        <v>82</v>
      </c>
      <c r="E31" s="8"/>
      <c r="L31" s="54"/>
      <c r="M31">
        <v>125</v>
      </c>
      <c r="N31" s="60">
        <v>143</v>
      </c>
    </row>
    <row r="32" spans="2:14">
      <c r="B32" s="54"/>
      <c r="C32">
        <v>45</v>
      </c>
      <c r="D32" s="57">
        <v>107</v>
      </c>
      <c r="E32" s="8"/>
      <c r="L32" s="54"/>
      <c r="M32">
        <v>72</v>
      </c>
      <c r="N32" s="60">
        <v>109</v>
      </c>
    </row>
    <row r="33" spans="1:14">
      <c r="B33" s="54"/>
      <c r="C33">
        <v>55</v>
      </c>
      <c r="D33" s="57">
        <v>77</v>
      </c>
      <c r="E33" s="8"/>
      <c r="L33" s="54"/>
      <c r="M33">
        <v>117</v>
      </c>
      <c r="N33" s="60">
        <v>82</v>
      </c>
    </row>
    <row r="34" spans="1:14">
      <c r="B34" s="54"/>
      <c r="C34">
        <v>20</v>
      </c>
      <c r="D34" s="57">
        <v>73</v>
      </c>
      <c r="L34" s="54"/>
      <c r="M34">
        <v>87</v>
      </c>
      <c r="N34" s="60">
        <v>95</v>
      </c>
    </row>
    <row r="35" spans="1:14">
      <c r="B35" s="55"/>
      <c r="C35" s="4">
        <v>24</v>
      </c>
      <c r="D35" s="58">
        <v>135</v>
      </c>
      <c r="L35" s="55"/>
      <c r="M35" s="4">
        <v>68</v>
      </c>
      <c r="N35" s="61">
        <v>90</v>
      </c>
    </row>
    <row r="37" spans="1:14">
      <c r="A37" s="3" t="s">
        <v>2</v>
      </c>
      <c r="B37" s="6">
        <f t="shared" ref="B37:D37" si="0">AVERAGE(B6:B36)</f>
        <v>71.900000000000006</v>
      </c>
      <c r="C37" s="6">
        <f t="shared" si="0"/>
        <v>25.4</v>
      </c>
      <c r="D37" s="6">
        <f t="shared" si="0"/>
        <v>109.53333333333333</v>
      </c>
      <c r="K37" s="3" t="s">
        <v>2</v>
      </c>
      <c r="L37" s="6">
        <f t="shared" ref="L37:N37" si="1">AVERAGE(L6:L36)</f>
        <v>131.19999999999999</v>
      </c>
      <c r="M37" s="6">
        <f t="shared" si="1"/>
        <v>103.23333333333333</v>
      </c>
      <c r="N37" s="6">
        <f t="shared" si="1"/>
        <v>110</v>
      </c>
    </row>
    <row r="38" spans="1:14">
      <c r="A38" s="3" t="s">
        <v>3</v>
      </c>
      <c r="B38" s="5">
        <f t="shared" ref="B38:D38" si="2">STDEV(B6:B36)</f>
        <v>14.931069690590267</v>
      </c>
      <c r="C38" s="5">
        <f t="shared" si="2"/>
        <v>15.091902373172818</v>
      </c>
      <c r="D38" s="5">
        <f t="shared" si="2"/>
        <v>30.109837243840673</v>
      </c>
      <c r="K38" s="3" t="s">
        <v>3</v>
      </c>
      <c r="L38" s="5">
        <f t="shared" ref="L38:N38" si="3">STDEV(L6:L36)</f>
        <v>24.588401202278508</v>
      </c>
      <c r="M38" s="5">
        <f t="shared" si="3"/>
        <v>30.470656696898228</v>
      </c>
      <c r="N38" s="5">
        <f t="shared" si="3"/>
        <v>23.045681770688887</v>
      </c>
    </row>
    <row r="41" spans="1:14" ht="15.75" thickBot="1">
      <c r="A41" s="70" t="s">
        <v>4</v>
      </c>
      <c r="B41" s="71"/>
      <c r="C41" s="71"/>
      <c r="D41" s="71"/>
      <c r="E41" s="72"/>
      <c r="F41" s="72"/>
      <c r="G41" s="72"/>
      <c r="H41" s="72"/>
      <c r="I41" s="72"/>
      <c r="J41" s="72"/>
      <c r="K41" s="71"/>
      <c r="L41" s="71"/>
      <c r="M41" s="71"/>
      <c r="N41" s="72"/>
    </row>
    <row r="42" spans="1:14">
      <c r="A42" s="72"/>
      <c r="B42" s="73"/>
      <c r="C42" s="74"/>
      <c r="D42" s="75"/>
      <c r="E42" s="72"/>
      <c r="F42" s="72"/>
      <c r="G42" s="72"/>
      <c r="H42" s="72"/>
      <c r="I42" s="72"/>
      <c r="J42" s="70" t="s">
        <v>4</v>
      </c>
      <c r="K42" s="76"/>
      <c r="L42" s="74"/>
      <c r="M42" s="75"/>
      <c r="N42" s="72"/>
    </row>
    <row r="43" spans="1:14" ht="15.75" thickBot="1">
      <c r="A43" s="77"/>
      <c r="B43" s="78" t="s">
        <v>58</v>
      </c>
      <c r="C43" s="79" t="s">
        <v>59</v>
      </c>
      <c r="D43" s="80" t="s">
        <v>60</v>
      </c>
      <c r="E43" s="72"/>
      <c r="F43" s="72"/>
      <c r="G43" s="72"/>
      <c r="H43" s="72"/>
      <c r="I43" s="72"/>
      <c r="J43" s="72"/>
      <c r="K43" s="78" t="s">
        <v>84</v>
      </c>
      <c r="L43" s="79" t="s">
        <v>59</v>
      </c>
      <c r="M43" s="80" t="s">
        <v>60</v>
      </c>
      <c r="N43" s="72"/>
    </row>
    <row r="44" spans="1:14">
      <c r="A44" s="71" t="s">
        <v>61</v>
      </c>
      <c r="B44" s="71" t="s">
        <v>62</v>
      </c>
      <c r="C44" s="71" t="s">
        <v>63</v>
      </c>
      <c r="D44" s="71" t="s">
        <v>64</v>
      </c>
      <c r="E44" s="72"/>
      <c r="F44" s="72"/>
      <c r="G44" s="72"/>
      <c r="H44" s="72"/>
      <c r="I44" s="72"/>
      <c r="J44" s="72"/>
      <c r="K44" s="71" t="s">
        <v>85</v>
      </c>
      <c r="L44" s="71" t="s">
        <v>86</v>
      </c>
      <c r="M44" s="71" t="s">
        <v>87</v>
      </c>
      <c r="N44" s="72"/>
    </row>
    <row r="45" spans="1:14">
      <c r="A45" s="71" t="s">
        <v>65</v>
      </c>
      <c r="B45" s="71" t="s">
        <v>66</v>
      </c>
      <c r="C45" s="71" t="s">
        <v>67</v>
      </c>
      <c r="D45" s="71" t="s">
        <v>68</v>
      </c>
      <c r="E45" s="72"/>
      <c r="F45" s="72"/>
      <c r="G45" s="72"/>
      <c r="H45" s="72"/>
      <c r="I45" s="72"/>
      <c r="J45" s="72"/>
      <c r="K45" s="71" t="s">
        <v>88</v>
      </c>
      <c r="L45" s="71" t="s">
        <v>89</v>
      </c>
      <c r="M45" s="71" t="s">
        <v>90</v>
      </c>
      <c r="N45" s="72"/>
    </row>
    <row r="46" spans="1:14">
      <c r="A46" s="81" t="s">
        <v>69</v>
      </c>
      <c r="B46" s="82" t="s">
        <v>70</v>
      </c>
      <c r="C46" s="82" t="s">
        <v>71</v>
      </c>
      <c r="D46" s="82" t="s">
        <v>72</v>
      </c>
      <c r="E46" s="72"/>
      <c r="F46" s="72"/>
      <c r="G46" s="72"/>
      <c r="H46" s="72"/>
      <c r="I46" s="72"/>
      <c r="J46" s="72"/>
      <c r="K46" s="82" t="s">
        <v>91</v>
      </c>
      <c r="L46" s="82" t="s">
        <v>92</v>
      </c>
      <c r="M46" s="83" t="s">
        <v>93</v>
      </c>
      <c r="N46" s="72"/>
    </row>
    <row r="47" spans="1:14">
      <c r="A47" s="71" t="s">
        <v>73</v>
      </c>
      <c r="B47" s="71" t="s">
        <v>74</v>
      </c>
      <c r="C47" s="71" t="s">
        <v>75</v>
      </c>
      <c r="D47" s="71" t="s">
        <v>76</v>
      </c>
      <c r="E47" s="72"/>
      <c r="F47" s="72"/>
      <c r="G47" s="72"/>
      <c r="H47" s="72"/>
      <c r="I47" s="72"/>
      <c r="J47" s="72"/>
      <c r="K47" s="71" t="s">
        <v>94</v>
      </c>
      <c r="L47" s="71" t="s">
        <v>95</v>
      </c>
      <c r="M47" s="71" t="s">
        <v>96</v>
      </c>
      <c r="N47" s="72"/>
    </row>
    <row r="48" spans="1:14" ht="15.75" thickBot="1">
      <c r="A48" s="84" t="s">
        <v>77</v>
      </c>
      <c r="B48" s="84" t="s">
        <v>78</v>
      </c>
      <c r="C48" s="84" t="s">
        <v>79</v>
      </c>
      <c r="D48" s="84" t="s">
        <v>80</v>
      </c>
      <c r="E48" s="72"/>
      <c r="F48" s="72"/>
      <c r="G48" s="72"/>
      <c r="H48" s="72"/>
      <c r="I48" s="72"/>
      <c r="J48" s="72"/>
      <c r="K48" s="84" t="s">
        <v>97</v>
      </c>
      <c r="L48" s="84" t="s">
        <v>98</v>
      </c>
      <c r="M48" s="84" t="s">
        <v>99</v>
      </c>
      <c r="N48" s="72"/>
    </row>
    <row r="49" spans="1:14">
      <c r="A49" s="71" t="s">
        <v>81</v>
      </c>
      <c r="B49" s="71" t="s">
        <v>82</v>
      </c>
      <c r="C49" s="71" t="s">
        <v>83</v>
      </c>
      <c r="D49" s="71" t="s">
        <v>83</v>
      </c>
      <c r="E49" s="72"/>
      <c r="F49" s="72"/>
      <c r="G49" s="72"/>
      <c r="H49" s="72"/>
      <c r="I49" s="72"/>
      <c r="J49" s="72"/>
      <c r="K49" s="71" t="s">
        <v>82</v>
      </c>
      <c r="L49" s="71" t="s">
        <v>83</v>
      </c>
      <c r="M49" s="71" t="s">
        <v>83</v>
      </c>
      <c r="N49" s="72"/>
    </row>
    <row r="50" spans="1:14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4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</row>
  </sheetData>
  <protectedRanges>
    <protectedRange sqref="B3:E3 E10:E19" name="Messwerte"/>
    <protectedRange sqref="B6:B25" name="Messwerte_1"/>
    <protectedRange sqref="L6:L25" name="Messwerte_1_1"/>
  </protectedRange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5A</vt:lpstr>
      <vt:lpstr>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</dc:creator>
  <cp:lastModifiedBy>Maier</cp:lastModifiedBy>
  <dcterms:created xsi:type="dcterms:W3CDTF">2023-06-29T11:47:00Z</dcterms:created>
  <dcterms:modified xsi:type="dcterms:W3CDTF">2024-07-02T13:25:38Z</dcterms:modified>
</cp:coreProperties>
</file>