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Volumes/ablage/PKC Kinase paper/für rebuttal/BG cdr/Figure 7/"/>
    </mc:Choice>
  </mc:AlternateContent>
  <xr:revisionPtr revIDLastSave="0" documentId="8_{4661842F-0778-8F49-AEE4-02B9DD5EC15B}" xr6:coauthVersionLast="47" xr6:coauthVersionMax="47" xr10:uidLastSave="{00000000-0000-0000-0000-000000000000}"/>
  <bookViews>
    <workbookView xWindow="6540" yWindow="6040" windowWidth="35680" windowHeight="14520" activeTab="1" xr2:uid="{00000000-000D-0000-FFFF-FFFF00000000}"/>
  </bookViews>
  <sheets>
    <sheet name="7A" sheetId="1" r:id="rId1"/>
    <sheet name="7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2" l="1"/>
  <c r="O16" i="2"/>
  <c r="O15" i="2"/>
  <c r="O14" i="2"/>
  <c r="O13" i="2"/>
  <c r="O12" i="2"/>
  <c r="O11" i="2"/>
  <c r="O10" i="2"/>
  <c r="O9" i="2"/>
  <c r="O8" i="2"/>
  <c r="O7" i="2"/>
  <c r="O6" i="2"/>
  <c r="X17" i="2"/>
  <c r="X16" i="2"/>
  <c r="X15" i="2"/>
  <c r="X14" i="2"/>
  <c r="X13" i="2"/>
  <c r="X12" i="2"/>
  <c r="X11" i="2"/>
  <c r="X10" i="2"/>
  <c r="X9" i="2"/>
  <c r="X8" i="2"/>
  <c r="X7" i="2"/>
  <c r="X6" i="2"/>
  <c r="U17" i="2"/>
  <c r="U16" i="2"/>
  <c r="U15" i="2"/>
  <c r="U14" i="2"/>
  <c r="U13" i="2"/>
  <c r="U12" i="2"/>
  <c r="U11" i="2"/>
  <c r="U10" i="2"/>
  <c r="U9" i="2"/>
  <c r="U8" i="2"/>
  <c r="U7" i="2"/>
  <c r="U6" i="2"/>
  <c r="D19" i="2" l="1"/>
  <c r="D18" i="2"/>
  <c r="F61" i="1" l="1"/>
  <c r="E61" i="1"/>
  <c r="D61" i="1"/>
  <c r="C61" i="1"/>
  <c r="F62" i="1"/>
  <c r="E62" i="1"/>
  <c r="D62" i="1"/>
  <c r="C62" i="1"/>
  <c r="B62" i="1"/>
  <c r="B61" i="1"/>
  <c r="L17" i="2" l="1"/>
  <c r="L16" i="2"/>
  <c r="L15" i="2"/>
  <c r="L14" i="2"/>
  <c r="L13" i="2"/>
  <c r="L12" i="2"/>
  <c r="L11" i="2"/>
  <c r="L10" i="2"/>
  <c r="L9" i="2"/>
  <c r="L8" i="2"/>
  <c r="L7" i="2"/>
  <c r="L6" i="2"/>
  <c r="R16" i="2"/>
  <c r="R17" i="2"/>
  <c r="R14" i="2"/>
  <c r="R15" i="2"/>
  <c r="R12" i="2"/>
  <c r="R13" i="2"/>
  <c r="R7" i="2"/>
  <c r="R11" i="2"/>
  <c r="R10" i="2"/>
  <c r="R9" i="2"/>
  <c r="R8" i="2"/>
  <c r="R6" i="2"/>
  <c r="G19" i="2"/>
  <c r="F19" i="2"/>
  <c r="G18" i="2"/>
  <c r="F18" i="2"/>
  <c r="E19" i="2"/>
  <c r="C19" i="2"/>
  <c r="E18" i="2"/>
  <c r="C18" i="2"/>
</calcChain>
</file>

<file path=xl/sharedStrings.xml><?xml version="1.0" encoding="utf-8"?>
<sst xmlns="http://schemas.openxmlformats.org/spreadsheetml/2006/main" count="155" uniqueCount="42">
  <si>
    <t>Su(H) S269A</t>
  </si>
  <si>
    <t>GFP +</t>
  </si>
  <si>
    <t>MW</t>
  </si>
  <si>
    <t>SD</t>
  </si>
  <si>
    <t>Su(H)S269D</t>
  </si>
  <si>
    <t xml:space="preserve">crystal cell index in lymph glands of single and double mutants </t>
  </si>
  <si>
    <r>
      <t xml:space="preserve">Pkc53E </t>
    </r>
    <r>
      <rPr>
        <sz val="11"/>
        <rFont val="Symbol"/>
        <family val="1"/>
        <charset val="2"/>
      </rPr>
      <t>D</t>
    </r>
    <r>
      <rPr>
        <sz val="11"/>
        <rFont val="Calibri"/>
        <family val="2"/>
        <scheme val="minor"/>
      </rPr>
      <t>28</t>
    </r>
  </si>
  <si>
    <t xml:space="preserve"> </t>
  </si>
  <si>
    <t xml:space="preserve">crystal cell numbers in the posterior two segments of single and double mutant larvae </t>
  </si>
  <si>
    <t>index</t>
  </si>
  <si>
    <t>lobe  [px]</t>
  </si>
  <si>
    <t>Su(H) S269D</t>
  </si>
  <si>
    <t>Box plot statistics</t>
  </si>
  <si>
    <t>Upper whisker</t>
  </si>
  <si>
    <t>3rd quartile</t>
  </si>
  <si>
    <t>Median</t>
  </si>
  <si>
    <t>1st quartile</t>
  </si>
  <si>
    <t>Lower whisker</t>
  </si>
  <si>
    <t>Nr. of data points</t>
  </si>
  <si>
    <t>Dunn's multiple comparisons test</t>
  </si>
  <si>
    <t>Significant?</t>
  </si>
  <si>
    <t>Summary</t>
  </si>
  <si>
    <t>Adjusted P Value</t>
  </si>
  <si>
    <t>No</t>
  </si>
  <si>
    <t>ns</t>
  </si>
  <si>
    <t>&gt;0,999999</t>
  </si>
  <si>
    <t>Yes</t>
  </si>
  <si>
    <t>****</t>
  </si>
  <si>
    <t>&lt;0,000001</t>
  </si>
  <si>
    <t>Su(H) S269A vs. Su(H)S269D</t>
  </si>
  <si>
    <t>***</t>
  </si>
  <si>
    <t>Mean rank diff</t>
  </si>
  <si>
    <t>Pkc53E △28 vs. Su(H) S269A</t>
  </si>
  <si>
    <t>Pkc53E △28 vs. Su(H) S269A; Pkc53E △28</t>
  </si>
  <si>
    <t>Pkc53E △28 vs. Su(H)S269D</t>
  </si>
  <si>
    <t>Pkc53E △28 vs. Su(H)S269D; Pkc53E △28</t>
  </si>
  <si>
    <t>Su(H) S269A vs. Su(H) S269A; Pkc53E △28</t>
  </si>
  <si>
    <t>Su(H) S269A vs. Su(H)S269D; Pkc53E △28</t>
  </si>
  <si>
    <t>Su(H) S269A; Pkc53E △28 vs. Su(H)S269D</t>
  </si>
  <si>
    <t>Su(H) S269A; Pkc53E △28 vs. Su(H)S269D; Pkc53E △28</t>
  </si>
  <si>
    <t>Su(H)S269D vs. Su(H)S269D; Pkc53E △28</t>
  </si>
  <si>
    <t>Pkc53E △28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</si>
</sst>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Symbol"/>
      <family val="1"/>
      <charset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9" xfId="0" applyBorder="1"/>
    <xf numFmtId="2" fontId="0" fillId="0" borderId="0" xfId="0" applyNumberFormat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0" fontId="0" fillId="0" borderId="23" xfId="0" applyBorder="1"/>
    <xf numFmtId="2" fontId="0" fillId="0" borderId="24" xfId="0" applyNumberFormat="1" applyBorder="1"/>
    <xf numFmtId="0" fontId="1" fillId="0" borderId="0" xfId="0" applyFont="1"/>
    <xf numFmtId="165" fontId="0" fillId="0" borderId="0" xfId="0" applyNumberFormat="1"/>
    <xf numFmtId="2" fontId="2" fillId="0" borderId="0" xfId="0" applyNumberFormat="1" applyFont="1"/>
    <xf numFmtId="0" fontId="2" fillId="0" borderId="0" xfId="0" applyFont="1"/>
    <xf numFmtId="0" fontId="3" fillId="0" borderId="14" xfId="0" applyFont="1" applyBorder="1" applyAlignment="1">
      <alignment horizontal="center" vertical="top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2" borderId="26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top" wrapText="1"/>
    </xf>
    <xf numFmtId="0" fontId="0" fillId="0" borderId="30" xfId="0" applyBorder="1"/>
    <xf numFmtId="0" fontId="0" fillId="0" borderId="18" xfId="0" applyBorder="1"/>
    <xf numFmtId="2" fontId="0" fillId="0" borderId="7" xfId="0" applyNumberFormat="1" applyBorder="1"/>
    <xf numFmtId="0" fontId="0" fillId="2" borderId="31" xfId="0" applyFill="1" applyBorder="1" applyAlignment="1">
      <alignment vertical="top"/>
    </xf>
    <xf numFmtId="0" fontId="3" fillId="2" borderId="16" xfId="0" applyFont="1" applyFill="1" applyBorder="1" applyAlignment="1">
      <alignment horizontal="center" vertical="top" wrapText="1"/>
    </xf>
    <xf numFmtId="164" fontId="0" fillId="0" borderId="21" xfId="0" applyNumberFormat="1" applyBorder="1"/>
    <xf numFmtId="164" fontId="0" fillId="0" borderId="24" xfId="0" applyNumberFormat="1" applyBorder="1"/>
    <xf numFmtId="0" fontId="3" fillId="0" borderId="13" xfId="0" applyFont="1" applyBorder="1" applyAlignment="1">
      <alignment horizontal="center" vertical="top" wrapText="1"/>
    </xf>
    <xf numFmtId="0" fontId="0" fillId="2" borderId="8" xfId="0" applyFill="1" applyBorder="1" applyAlignment="1">
      <alignment vertical="top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" fontId="5" fillId="0" borderId="0" xfId="0" applyNumberFormat="1" applyFont="1"/>
    <xf numFmtId="1" fontId="3" fillId="0" borderId="0" xfId="0" applyNumberFormat="1" applyFont="1"/>
    <xf numFmtId="1" fontId="0" fillId="0" borderId="0" xfId="0" applyNumberFormat="1"/>
    <xf numFmtId="165" fontId="1" fillId="0" borderId="0" xfId="0" applyNumberFormat="1" applyFont="1"/>
    <xf numFmtId="1" fontId="5" fillId="0" borderId="12" xfId="0" applyNumberFormat="1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0" fillId="0" borderId="30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5" xfId="0" applyBorder="1"/>
    <xf numFmtId="2" fontId="0" fillId="0" borderId="25" xfId="0" applyNumberFormat="1" applyBorder="1"/>
    <xf numFmtId="2" fontId="0" fillId="0" borderId="6" xfId="0" applyNumberFormat="1" applyBorder="1"/>
    <xf numFmtId="0" fontId="3" fillId="2" borderId="17" xfId="0" applyFont="1" applyFill="1" applyBorder="1" applyAlignment="1">
      <alignment horizontal="center" vertical="top" wrapText="1"/>
    </xf>
    <xf numFmtId="164" fontId="0" fillId="0" borderId="0" xfId="0" applyNumberFormat="1"/>
    <xf numFmtId="1" fontId="0" fillId="0" borderId="20" xfId="0" applyNumberFormat="1" applyBorder="1"/>
    <xf numFmtId="165" fontId="0" fillId="0" borderId="21" xfId="0" applyNumberFormat="1" applyBorder="1"/>
    <xf numFmtId="165" fontId="0" fillId="0" borderId="24" xfId="0" applyNumberFormat="1" applyBorder="1"/>
    <xf numFmtId="0" fontId="0" fillId="0" borderId="21" xfId="0" applyBorder="1"/>
    <xf numFmtId="2" fontId="0" fillId="0" borderId="17" xfId="0" applyNumberFormat="1" applyBorder="1"/>
    <xf numFmtId="164" fontId="0" fillId="0" borderId="23" xfId="0" applyNumberFormat="1" applyBorder="1"/>
    <xf numFmtId="1" fontId="0" fillId="0" borderId="23" xfId="0" applyNumberFormat="1" applyBorder="1"/>
    <xf numFmtId="3" fontId="0" fillId="0" borderId="0" xfId="0" applyNumberFormat="1"/>
    <xf numFmtId="0" fontId="6" fillId="0" borderId="0" xfId="0" applyFont="1"/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5" fillId="0" borderId="0" xfId="0" applyFont="1" applyFill="1"/>
    <xf numFmtId="1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workbookViewId="0">
      <selection activeCell="H24" sqref="H24"/>
    </sheetView>
  </sheetViews>
  <sheetFormatPr baseColWidth="10" defaultRowHeight="15" x14ac:dyDescent="0.2"/>
  <cols>
    <col min="2" max="2" width="12.1640625" customWidth="1"/>
    <col min="3" max="3" width="13.1640625" customWidth="1"/>
    <col min="4" max="5" width="12.5" customWidth="1"/>
    <col min="6" max="6" width="13.1640625" customWidth="1"/>
    <col min="8" max="8" width="49.1640625" customWidth="1"/>
    <col min="9" max="9" width="20.83203125" customWidth="1"/>
    <col min="13" max="13" width="4.5" customWidth="1"/>
  </cols>
  <sheetData>
    <row r="1" spans="1:13" x14ac:dyDescent="0.2">
      <c r="A1" s="15" t="s">
        <v>8</v>
      </c>
      <c r="B1" s="15"/>
      <c r="C1" s="15"/>
      <c r="D1" s="15"/>
      <c r="E1" s="15"/>
      <c r="F1" s="15"/>
    </row>
    <row r="3" spans="1:13" ht="16" thickBot="1" x14ac:dyDescent="0.25"/>
    <row r="4" spans="1:13" ht="16" x14ac:dyDescent="0.2">
      <c r="B4" s="38"/>
      <c r="C4" s="24"/>
      <c r="D4" s="25" t="s">
        <v>0</v>
      </c>
      <c r="E4" s="24"/>
      <c r="F4" s="26" t="s">
        <v>4</v>
      </c>
      <c r="H4" s="80" t="s">
        <v>19</v>
      </c>
      <c r="I4" s="81" t="s">
        <v>31</v>
      </c>
      <c r="J4" s="81" t="s">
        <v>20</v>
      </c>
      <c r="K4" s="81" t="s">
        <v>21</v>
      </c>
      <c r="L4" s="81" t="s">
        <v>22</v>
      </c>
      <c r="M4" s="82"/>
    </row>
    <row r="5" spans="1:13" ht="17" thickBot="1" x14ac:dyDescent="0.25">
      <c r="B5" s="39" t="s">
        <v>6</v>
      </c>
      <c r="C5" s="40" t="s">
        <v>0</v>
      </c>
      <c r="D5" s="40" t="s">
        <v>6</v>
      </c>
      <c r="E5" s="40" t="s">
        <v>4</v>
      </c>
      <c r="F5" s="41" t="s">
        <v>6</v>
      </c>
      <c r="H5" s="83" t="s">
        <v>32</v>
      </c>
      <c r="I5" s="84">
        <v>5.3860000000000001</v>
      </c>
      <c r="J5" s="85" t="s">
        <v>23</v>
      </c>
      <c r="K5" s="85" t="s">
        <v>24</v>
      </c>
      <c r="L5" s="85" t="s">
        <v>25</v>
      </c>
      <c r="M5" s="82"/>
    </row>
    <row r="6" spans="1:13" x14ac:dyDescent="0.2">
      <c r="B6">
        <v>91</v>
      </c>
      <c r="C6" s="43">
        <v>184</v>
      </c>
      <c r="D6" s="42">
        <v>159</v>
      </c>
      <c r="E6" s="42">
        <v>9</v>
      </c>
      <c r="F6" s="42">
        <v>5</v>
      </c>
      <c r="H6" s="83" t="s">
        <v>33</v>
      </c>
      <c r="I6" s="84">
        <v>4.258</v>
      </c>
      <c r="J6" s="85" t="s">
        <v>23</v>
      </c>
      <c r="K6" s="85" t="s">
        <v>24</v>
      </c>
      <c r="L6" s="85" t="s">
        <v>25</v>
      </c>
      <c r="M6" s="82"/>
    </row>
    <row r="7" spans="1:13" x14ac:dyDescent="0.2">
      <c r="B7">
        <v>125</v>
      </c>
      <c r="C7" s="43">
        <v>186</v>
      </c>
      <c r="D7" s="42">
        <v>160</v>
      </c>
      <c r="E7" s="42">
        <v>33</v>
      </c>
      <c r="F7" s="42">
        <v>3</v>
      </c>
      <c r="H7" s="83" t="s">
        <v>34</v>
      </c>
      <c r="I7" s="84">
        <v>100.1</v>
      </c>
      <c r="J7" s="85" t="s">
        <v>26</v>
      </c>
      <c r="K7" s="85" t="s">
        <v>27</v>
      </c>
      <c r="L7" s="85" t="s">
        <v>28</v>
      </c>
      <c r="M7" s="82"/>
    </row>
    <row r="8" spans="1:13" x14ac:dyDescent="0.2">
      <c r="B8">
        <v>118</v>
      </c>
      <c r="C8" s="43">
        <v>131</v>
      </c>
      <c r="D8" s="42">
        <v>116</v>
      </c>
      <c r="E8" s="42">
        <v>14</v>
      </c>
      <c r="F8" s="42">
        <v>2</v>
      </c>
      <c r="H8" s="83" t="s">
        <v>35</v>
      </c>
      <c r="I8" s="84">
        <v>119.3</v>
      </c>
      <c r="J8" s="85" t="s">
        <v>26</v>
      </c>
      <c r="K8" s="85" t="s">
        <v>27</v>
      </c>
      <c r="L8" s="85" t="s">
        <v>28</v>
      </c>
      <c r="M8" s="82"/>
    </row>
    <row r="9" spans="1:13" x14ac:dyDescent="0.2">
      <c r="B9">
        <v>87</v>
      </c>
      <c r="C9" s="43">
        <v>199</v>
      </c>
      <c r="D9" s="42">
        <v>139</v>
      </c>
      <c r="E9" s="42">
        <v>24</v>
      </c>
      <c r="F9" s="42">
        <v>6</v>
      </c>
      <c r="H9" s="83" t="s">
        <v>36</v>
      </c>
      <c r="I9" s="84">
        <v>-1.1279999999999999</v>
      </c>
      <c r="J9" s="85" t="s">
        <v>23</v>
      </c>
      <c r="K9" s="85" t="s">
        <v>24</v>
      </c>
      <c r="L9" s="85" t="s">
        <v>25</v>
      </c>
      <c r="M9" s="82"/>
    </row>
    <row r="10" spans="1:13" x14ac:dyDescent="0.2">
      <c r="B10">
        <v>120</v>
      </c>
      <c r="C10" s="43">
        <v>158</v>
      </c>
      <c r="D10" s="42">
        <v>124</v>
      </c>
      <c r="E10" s="42">
        <v>9</v>
      </c>
      <c r="F10" s="42">
        <v>12</v>
      </c>
      <c r="H10" s="84" t="s">
        <v>29</v>
      </c>
      <c r="I10" s="84">
        <v>94.74</v>
      </c>
      <c r="J10" s="85" t="s">
        <v>26</v>
      </c>
      <c r="K10" s="85" t="s">
        <v>27</v>
      </c>
      <c r="L10" s="85" t="s">
        <v>28</v>
      </c>
      <c r="M10" s="82"/>
    </row>
    <row r="11" spans="1:13" x14ac:dyDescent="0.2">
      <c r="B11">
        <v>194</v>
      </c>
      <c r="C11" s="43">
        <v>106</v>
      </c>
      <c r="D11" s="42">
        <v>123</v>
      </c>
      <c r="E11" s="42">
        <v>36</v>
      </c>
      <c r="F11" s="42">
        <v>8</v>
      </c>
      <c r="H11" s="83" t="s">
        <v>37</v>
      </c>
      <c r="I11" s="84">
        <v>113.9</v>
      </c>
      <c r="J11" s="85" t="s">
        <v>26</v>
      </c>
      <c r="K11" s="85" t="s">
        <v>27</v>
      </c>
      <c r="L11" s="85" t="s">
        <v>28</v>
      </c>
      <c r="M11" s="82"/>
    </row>
    <row r="12" spans="1:13" x14ac:dyDescent="0.2">
      <c r="B12">
        <v>126</v>
      </c>
      <c r="C12" s="43">
        <v>109</v>
      </c>
      <c r="D12" s="42">
        <v>194</v>
      </c>
      <c r="E12" s="42">
        <v>34</v>
      </c>
      <c r="F12" s="42">
        <v>16</v>
      </c>
      <c r="H12" s="83" t="s">
        <v>38</v>
      </c>
      <c r="I12" s="84">
        <v>95.87</v>
      </c>
      <c r="J12" s="85" t="s">
        <v>26</v>
      </c>
      <c r="K12" s="85" t="s">
        <v>27</v>
      </c>
      <c r="L12" s="85" t="s">
        <v>28</v>
      </c>
      <c r="M12" s="82"/>
    </row>
    <row r="13" spans="1:13" x14ac:dyDescent="0.2">
      <c r="B13">
        <v>173</v>
      </c>
      <c r="C13" s="43">
        <v>121</v>
      </c>
      <c r="D13" s="42">
        <v>106</v>
      </c>
      <c r="E13" s="42">
        <v>6</v>
      </c>
      <c r="F13" s="42">
        <v>5</v>
      </c>
      <c r="H13" s="83" t="s">
        <v>39</v>
      </c>
      <c r="I13" s="84">
        <v>115</v>
      </c>
      <c r="J13" s="85" t="s">
        <v>26</v>
      </c>
      <c r="K13" s="85" t="s">
        <v>27</v>
      </c>
      <c r="L13" s="85" t="s">
        <v>28</v>
      </c>
      <c r="M13" s="82"/>
    </row>
    <row r="14" spans="1:13" x14ac:dyDescent="0.2">
      <c r="B14">
        <v>129</v>
      </c>
      <c r="C14" s="43">
        <v>97</v>
      </c>
      <c r="D14" s="42">
        <v>124</v>
      </c>
      <c r="E14" s="42">
        <v>14</v>
      </c>
      <c r="F14" s="42">
        <v>20</v>
      </c>
      <c r="H14" s="83" t="s">
        <v>40</v>
      </c>
      <c r="I14" s="84">
        <v>19.16</v>
      </c>
      <c r="J14" s="85" t="s">
        <v>23</v>
      </c>
      <c r="K14" s="85" t="s">
        <v>24</v>
      </c>
      <c r="L14" s="85" t="s">
        <v>25</v>
      </c>
      <c r="M14" s="82"/>
    </row>
    <row r="15" spans="1:13" x14ac:dyDescent="0.2">
      <c r="B15">
        <v>172</v>
      </c>
      <c r="C15" s="43">
        <v>145</v>
      </c>
      <c r="D15" s="42">
        <v>102</v>
      </c>
      <c r="E15" s="42">
        <v>13</v>
      </c>
      <c r="F15" s="42">
        <v>21</v>
      </c>
    </row>
    <row r="16" spans="1:13" x14ac:dyDescent="0.2">
      <c r="B16">
        <v>149</v>
      </c>
      <c r="C16" s="43">
        <v>72</v>
      </c>
      <c r="D16" s="42">
        <v>133</v>
      </c>
      <c r="E16" s="42">
        <v>12</v>
      </c>
      <c r="F16" s="42">
        <v>26</v>
      </c>
    </row>
    <row r="17" spans="2:6" x14ac:dyDescent="0.2">
      <c r="B17">
        <v>135</v>
      </c>
      <c r="C17" s="43">
        <v>126</v>
      </c>
      <c r="D17" s="42">
        <v>147</v>
      </c>
      <c r="E17" s="42">
        <v>3</v>
      </c>
      <c r="F17" s="42">
        <v>8</v>
      </c>
    </row>
    <row r="18" spans="2:6" x14ac:dyDescent="0.2">
      <c r="B18">
        <v>174</v>
      </c>
      <c r="C18" s="43">
        <v>108</v>
      </c>
      <c r="D18" s="42">
        <v>159</v>
      </c>
      <c r="E18" s="42">
        <v>4</v>
      </c>
      <c r="F18" s="42">
        <v>3</v>
      </c>
    </row>
    <row r="19" spans="2:6" x14ac:dyDescent="0.2">
      <c r="B19">
        <v>171</v>
      </c>
      <c r="C19" s="43">
        <v>130</v>
      </c>
      <c r="D19" s="42">
        <v>165</v>
      </c>
      <c r="E19" s="42">
        <v>30</v>
      </c>
      <c r="F19" s="42">
        <v>11</v>
      </c>
    </row>
    <row r="20" spans="2:6" x14ac:dyDescent="0.2">
      <c r="B20">
        <v>140</v>
      </c>
      <c r="C20" s="43">
        <v>209</v>
      </c>
      <c r="D20" s="42">
        <v>184</v>
      </c>
      <c r="E20" s="42">
        <v>8</v>
      </c>
      <c r="F20" s="42">
        <v>3</v>
      </c>
    </row>
    <row r="21" spans="2:6" x14ac:dyDescent="0.2">
      <c r="B21">
        <v>179</v>
      </c>
      <c r="C21" s="43">
        <v>191</v>
      </c>
      <c r="D21" s="42">
        <v>197</v>
      </c>
      <c r="E21" s="42">
        <v>9</v>
      </c>
      <c r="F21" s="42">
        <v>4</v>
      </c>
    </row>
    <row r="22" spans="2:6" x14ac:dyDescent="0.2">
      <c r="B22" s="42">
        <v>164</v>
      </c>
      <c r="C22" s="43">
        <v>156</v>
      </c>
      <c r="D22" s="42">
        <v>120</v>
      </c>
      <c r="E22" s="42">
        <v>3</v>
      </c>
      <c r="F22" s="42">
        <v>11</v>
      </c>
    </row>
    <row r="23" spans="2:6" x14ac:dyDescent="0.2">
      <c r="B23" s="42">
        <v>174</v>
      </c>
      <c r="C23" s="43">
        <v>71</v>
      </c>
      <c r="D23" s="42">
        <v>170</v>
      </c>
      <c r="E23" s="42">
        <v>12</v>
      </c>
      <c r="F23" s="42">
        <v>9</v>
      </c>
    </row>
    <row r="24" spans="2:6" x14ac:dyDescent="0.2">
      <c r="B24" s="42">
        <v>131</v>
      </c>
      <c r="C24" s="43">
        <v>162</v>
      </c>
      <c r="D24" s="42">
        <v>148</v>
      </c>
      <c r="E24" s="42">
        <v>13</v>
      </c>
      <c r="F24" s="42">
        <v>6</v>
      </c>
    </row>
    <row r="25" spans="2:6" x14ac:dyDescent="0.2">
      <c r="B25" s="42">
        <v>89</v>
      </c>
      <c r="C25" s="43">
        <v>122</v>
      </c>
      <c r="D25" s="42">
        <v>106</v>
      </c>
      <c r="E25" s="42">
        <v>5</v>
      </c>
      <c r="F25" s="42">
        <v>4</v>
      </c>
    </row>
    <row r="26" spans="2:6" x14ac:dyDescent="0.2">
      <c r="B26" s="42">
        <v>96</v>
      </c>
      <c r="C26" s="43">
        <v>126</v>
      </c>
      <c r="D26" s="42">
        <v>102</v>
      </c>
      <c r="E26" s="42">
        <v>10</v>
      </c>
      <c r="F26" s="42">
        <v>10</v>
      </c>
    </row>
    <row r="27" spans="2:6" x14ac:dyDescent="0.2">
      <c r="B27" s="42">
        <v>143</v>
      </c>
      <c r="C27" s="43">
        <v>139</v>
      </c>
      <c r="D27" s="42">
        <v>106</v>
      </c>
      <c r="E27" s="42">
        <v>6</v>
      </c>
      <c r="F27" s="42">
        <v>0</v>
      </c>
    </row>
    <row r="28" spans="2:6" x14ac:dyDescent="0.2">
      <c r="B28" s="42">
        <v>174</v>
      </c>
      <c r="C28" s="43">
        <v>83</v>
      </c>
      <c r="D28" s="42">
        <v>152</v>
      </c>
      <c r="E28" s="42">
        <v>27</v>
      </c>
      <c r="F28" s="42">
        <v>6</v>
      </c>
    </row>
    <row r="29" spans="2:6" x14ac:dyDescent="0.2">
      <c r="B29" s="42">
        <v>100</v>
      </c>
      <c r="C29" s="43">
        <v>88</v>
      </c>
      <c r="D29" s="42">
        <v>132</v>
      </c>
      <c r="E29" s="42">
        <v>19</v>
      </c>
      <c r="F29" s="42">
        <v>1</v>
      </c>
    </row>
    <row r="30" spans="2:6" x14ac:dyDescent="0.2">
      <c r="B30" s="42">
        <v>186</v>
      </c>
      <c r="C30" s="43">
        <v>135</v>
      </c>
      <c r="D30" s="42">
        <v>105</v>
      </c>
      <c r="E30" s="42">
        <v>8</v>
      </c>
      <c r="F30" s="42">
        <v>11</v>
      </c>
    </row>
    <row r="31" spans="2:6" x14ac:dyDescent="0.2">
      <c r="B31" s="42">
        <v>77</v>
      </c>
      <c r="C31" s="43">
        <v>71</v>
      </c>
      <c r="D31" s="42">
        <v>126</v>
      </c>
      <c r="E31" s="42">
        <v>17</v>
      </c>
      <c r="F31" s="42">
        <v>9</v>
      </c>
    </row>
    <row r="32" spans="2:6" x14ac:dyDescent="0.2">
      <c r="B32" s="79">
        <v>103</v>
      </c>
      <c r="C32" s="43">
        <v>97</v>
      </c>
      <c r="D32" s="42">
        <v>118</v>
      </c>
      <c r="E32" s="42">
        <v>21</v>
      </c>
      <c r="F32" s="42">
        <v>14</v>
      </c>
    </row>
    <row r="33" spans="2:10" x14ac:dyDescent="0.2">
      <c r="B33" s="42">
        <v>112</v>
      </c>
      <c r="C33" s="43">
        <v>102</v>
      </c>
      <c r="D33" s="42">
        <v>94</v>
      </c>
      <c r="E33" s="42">
        <v>30</v>
      </c>
      <c r="F33" s="42">
        <v>2</v>
      </c>
    </row>
    <row r="34" spans="2:10" x14ac:dyDescent="0.2">
      <c r="B34" s="42">
        <v>153</v>
      </c>
      <c r="C34" s="43">
        <v>118</v>
      </c>
      <c r="D34" s="42">
        <v>125</v>
      </c>
      <c r="E34" s="42">
        <v>16</v>
      </c>
      <c r="F34" s="42">
        <v>13</v>
      </c>
    </row>
    <row r="35" spans="2:10" x14ac:dyDescent="0.2">
      <c r="B35" s="79">
        <v>106</v>
      </c>
      <c r="C35" s="43">
        <v>95</v>
      </c>
      <c r="D35" s="42">
        <v>78</v>
      </c>
      <c r="E35" s="42">
        <v>7</v>
      </c>
      <c r="F35" s="42">
        <v>4</v>
      </c>
    </row>
    <row r="36" spans="2:10" x14ac:dyDescent="0.2">
      <c r="B36" s="42">
        <v>138</v>
      </c>
      <c r="C36" s="43">
        <v>150</v>
      </c>
      <c r="D36" s="42">
        <v>95</v>
      </c>
      <c r="E36" s="42">
        <v>10</v>
      </c>
      <c r="F36" s="42">
        <v>19</v>
      </c>
    </row>
    <row r="37" spans="2:10" x14ac:dyDescent="0.2">
      <c r="B37" s="42">
        <v>72</v>
      </c>
      <c r="C37" s="43">
        <v>167</v>
      </c>
      <c r="D37" s="42">
        <v>115</v>
      </c>
      <c r="E37" s="42">
        <v>12</v>
      </c>
      <c r="F37" s="42">
        <v>7</v>
      </c>
    </row>
    <row r="38" spans="2:10" x14ac:dyDescent="0.2">
      <c r="B38" s="42">
        <v>105</v>
      </c>
      <c r="C38" s="43">
        <v>87</v>
      </c>
      <c r="D38" s="42">
        <v>129</v>
      </c>
      <c r="E38" s="42">
        <v>2</v>
      </c>
      <c r="F38" s="42">
        <v>2</v>
      </c>
    </row>
    <row r="39" spans="2:10" x14ac:dyDescent="0.2">
      <c r="B39" s="42">
        <v>168</v>
      </c>
      <c r="D39" s="42">
        <v>104</v>
      </c>
      <c r="E39" s="42">
        <v>13</v>
      </c>
      <c r="F39" s="42">
        <v>2</v>
      </c>
    </row>
    <row r="40" spans="2:10" x14ac:dyDescent="0.2">
      <c r="B40" s="42">
        <v>121</v>
      </c>
      <c r="D40" s="42">
        <v>107</v>
      </c>
      <c r="E40" s="42">
        <v>17</v>
      </c>
      <c r="F40" s="42">
        <v>5</v>
      </c>
    </row>
    <row r="41" spans="2:10" x14ac:dyDescent="0.2">
      <c r="B41" s="42">
        <v>159</v>
      </c>
      <c r="D41" s="42">
        <v>102</v>
      </c>
      <c r="E41" s="42">
        <v>1</v>
      </c>
      <c r="F41" s="42">
        <v>1</v>
      </c>
    </row>
    <row r="42" spans="2:10" x14ac:dyDescent="0.2">
      <c r="B42" s="42">
        <v>125</v>
      </c>
      <c r="D42" s="42">
        <v>114</v>
      </c>
      <c r="E42" s="42">
        <v>6</v>
      </c>
      <c r="F42" s="42">
        <v>3</v>
      </c>
      <c r="J42" s="78"/>
    </row>
    <row r="43" spans="2:10" x14ac:dyDescent="0.2">
      <c r="B43" s="42">
        <v>96</v>
      </c>
      <c r="E43" s="42">
        <v>7</v>
      </c>
      <c r="F43" s="42">
        <v>1</v>
      </c>
    </row>
    <row r="44" spans="2:10" x14ac:dyDescent="0.2">
      <c r="B44" s="42">
        <v>119</v>
      </c>
      <c r="E44" s="42">
        <v>7</v>
      </c>
      <c r="F44" s="42">
        <v>1</v>
      </c>
    </row>
    <row r="45" spans="2:10" x14ac:dyDescent="0.2">
      <c r="B45" s="42">
        <v>207</v>
      </c>
      <c r="E45" s="42">
        <v>3</v>
      </c>
      <c r="F45" s="42">
        <v>1</v>
      </c>
    </row>
    <row r="46" spans="2:10" x14ac:dyDescent="0.2">
      <c r="B46" s="42">
        <v>97</v>
      </c>
      <c r="E46" s="42">
        <v>5</v>
      </c>
      <c r="F46" s="42">
        <v>5</v>
      </c>
    </row>
    <row r="47" spans="2:10" x14ac:dyDescent="0.2">
      <c r="B47" s="42">
        <v>108</v>
      </c>
      <c r="E47" s="42">
        <v>4</v>
      </c>
      <c r="F47" s="42">
        <v>7</v>
      </c>
    </row>
    <row r="48" spans="2:10" x14ac:dyDescent="0.2">
      <c r="B48" s="42">
        <v>158</v>
      </c>
      <c r="E48" s="42">
        <v>21</v>
      </c>
      <c r="F48" s="42">
        <v>3</v>
      </c>
    </row>
    <row r="49" spans="1:6" x14ac:dyDescent="0.2">
      <c r="B49" s="42">
        <v>130</v>
      </c>
      <c r="E49" s="42">
        <v>9</v>
      </c>
      <c r="F49" s="42">
        <v>3</v>
      </c>
    </row>
    <row r="50" spans="1:6" x14ac:dyDescent="0.2">
      <c r="B50" s="42">
        <v>143</v>
      </c>
      <c r="E50" s="42">
        <v>13</v>
      </c>
      <c r="F50" s="42">
        <v>9</v>
      </c>
    </row>
    <row r="51" spans="1:6" x14ac:dyDescent="0.2">
      <c r="B51" s="42">
        <v>89</v>
      </c>
      <c r="C51" s="44"/>
      <c r="D51" s="44"/>
    </row>
    <row r="52" spans="1:6" x14ac:dyDescent="0.2">
      <c r="B52" s="42">
        <v>139</v>
      </c>
      <c r="C52" s="16"/>
      <c r="D52" s="16"/>
    </row>
    <row r="53" spans="1:6" x14ac:dyDescent="0.2">
      <c r="B53" s="42">
        <v>111</v>
      </c>
    </row>
    <row r="54" spans="1:6" x14ac:dyDescent="0.2">
      <c r="B54" s="42">
        <v>129</v>
      </c>
    </row>
    <row r="55" spans="1:6" x14ac:dyDescent="0.2">
      <c r="B55" s="42">
        <v>173</v>
      </c>
    </row>
    <row r="56" spans="1:6" x14ac:dyDescent="0.2">
      <c r="B56" s="42">
        <v>127</v>
      </c>
    </row>
    <row r="57" spans="1:6" x14ac:dyDescent="0.2">
      <c r="B57" s="42">
        <v>90</v>
      </c>
    </row>
    <row r="58" spans="1:6" x14ac:dyDescent="0.2">
      <c r="B58" s="42">
        <v>125</v>
      </c>
    </row>
    <row r="59" spans="1:6" x14ac:dyDescent="0.2">
      <c r="A59" s="4"/>
      <c r="B59" s="46">
        <v>128</v>
      </c>
      <c r="C59" s="4"/>
      <c r="D59" s="4"/>
      <c r="E59" s="4"/>
      <c r="F59" s="4"/>
    </row>
    <row r="61" spans="1:6" x14ac:dyDescent="0.2">
      <c r="A61" s="15" t="s">
        <v>2</v>
      </c>
      <c r="B61" s="45">
        <f>AVERAGE(B6:B60)</f>
        <v>132.37037037037038</v>
      </c>
      <c r="C61" s="45">
        <f>AVERAGE(C6:C60)</f>
        <v>128.5151515151515</v>
      </c>
      <c r="D61" s="45">
        <f>AVERAGE(D6:D60)</f>
        <v>129.18918918918919</v>
      </c>
      <c r="E61" s="45">
        <f>AVERAGE(E6:E60)</f>
        <v>12.933333333333334</v>
      </c>
      <c r="F61" s="45">
        <f>AVERAGE(F6:F60)</f>
        <v>7.1555555555555559</v>
      </c>
    </row>
    <row r="62" spans="1:6" x14ac:dyDescent="0.2">
      <c r="A62" t="s">
        <v>3</v>
      </c>
      <c r="B62" s="16">
        <f>STDEV(B6:B59)</f>
        <v>32.618605812377332</v>
      </c>
      <c r="C62" s="16">
        <f>STDEV(C6:C59)</f>
        <v>38.504968195774111</v>
      </c>
      <c r="D62" s="16">
        <f>STDEV(D6:D59)</f>
        <v>29.008464126716351</v>
      </c>
      <c r="E62" s="16">
        <f>STDEV(E6:E59)</f>
        <v>9.1909045949094299</v>
      </c>
      <c r="F62" s="16">
        <f>STDEV(F6:F59)</f>
        <v>6.0338272022880064</v>
      </c>
    </row>
    <row r="66" spans="1:6" ht="16" x14ac:dyDescent="0.2">
      <c r="A66" s="47" t="s">
        <v>12</v>
      </c>
    </row>
    <row r="67" spans="1:6" ht="16" x14ac:dyDescent="0.2">
      <c r="B67" s="2"/>
      <c r="C67" s="30"/>
      <c r="D67" s="53" t="s">
        <v>0</v>
      </c>
      <c r="E67" s="30"/>
      <c r="F67" s="54" t="s">
        <v>0</v>
      </c>
    </row>
    <row r="68" spans="1:6" ht="16" x14ac:dyDescent="0.2">
      <c r="A68" s="48"/>
      <c r="B68" s="55" t="s">
        <v>41</v>
      </c>
      <c r="C68" s="56" t="s">
        <v>0</v>
      </c>
      <c r="D68" s="56" t="s">
        <v>41</v>
      </c>
      <c r="E68" s="56" t="s">
        <v>4</v>
      </c>
      <c r="F68" s="57" t="s">
        <v>41</v>
      </c>
    </row>
    <row r="69" spans="1:6" ht="32" x14ac:dyDescent="0.2">
      <c r="A69" s="49" t="s">
        <v>13</v>
      </c>
      <c r="B69" s="58">
        <v>207</v>
      </c>
      <c r="C69" s="59">
        <v>209</v>
      </c>
      <c r="D69" s="59">
        <v>197</v>
      </c>
      <c r="E69" s="59">
        <v>33</v>
      </c>
      <c r="F69" s="60">
        <v>20</v>
      </c>
    </row>
    <row r="70" spans="1:6" ht="16" x14ac:dyDescent="0.2">
      <c r="A70" s="49" t="s">
        <v>14</v>
      </c>
      <c r="B70" s="61">
        <v>159</v>
      </c>
      <c r="C70" s="49">
        <v>156</v>
      </c>
      <c r="D70" s="49">
        <v>148</v>
      </c>
      <c r="E70" s="49">
        <v>17</v>
      </c>
      <c r="F70" s="62">
        <v>10</v>
      </c>
    </row>
    <row r="71" spans="1:6" ht="16" x14ac:dyDescent="0.2">
      <c r="A71" s="50" t="s">
        <v>15</v>
      </c>
      <c r="B71" s="50">
        <v>128.5</v>
      </c>
      <c r="C71" s="51">
        <v>126</v>
      </c>
      <c r="D71" s="51">
        <v>124</v>
      </c>
      <c r="E71" s="51">
        <v>10</v>
      </c>
      <c r="F71" s="52">
        <v>5</v>
      </c>
    </row>
    <row r="72" spans="1:6" ht="16" x14ac:dyDescent="0.2">
      <c r="A72" s="49" t="s">
        <v>16</v>
      </c>
      <c r="B72" s="61">
        <v>106</v>
      </c>
      <c r="C72" s="49">
        <v>97</v>
      </c>
      <c r="D72" s="49">
        <v>106</v>
      </c>
      <c r="E72" s="49">
        <v>6</v>
      </c>
      <c r="F72" s="62">
        <v>3</v>
      </c>
    </row>
    <row r="73" spans="1:6" ht="32" x14ac:dyDescent="0.2">
      <c r="A73" s="49" t="s">
        <v>17</v>
      </c>
      <c r="B73" s="63">
        <v>72</v>
      </c>
      <c r="C73" s="64">
        <v>71</v>
      </c>
      <c r="D73" s="64">
        <v>78</v>
      </c>
      <c r="E73" s="64">
        <v>1</v>
      </c>
      <c r="F73" s="65">
        <v>0</v>
      </c>
    </row>
    <row r="74" spans="1:6" ht="32" x14ac:dyDescent="0.2">
      <c r="A74" s="49" t="s">
        <v>18</v>
      </c>
      <c r="B74" s="49">
        <v>54</v>
      </c>
      <c r="C74" s="49">
        <v>33</v>
      </c>
      <c r="D74" s="49">
        <v>37</v>
      </c>
      <c r="E74" s="49">
        <v>45</v>
      </c>
      <c r="F74" s="49">
        <v>45</v>
      </c>
    </row>
    <row r="77" spans="1:6" ht="16" x14ac:dyDescent="0.2">
      <c r="B77" s="49" t="s">
        <v>7</v>
      </c>
      <c r="E77" s="49"/>
    </row>
    <row r="78" spans="1:6" s="15" customFormat="1" x14ac:dyDescent="0.2"/>
  </sheetData>
  <protectedRanges>
    <protectedRange sqref="D4 B5:E5 F4:F5" name="Messwerte_1"/>
    <protectedRange sqref="C6:C38" name="Messwerte_1_1_1"/>
    <protectedRange sqref="D6:D10 D14:D41" name="Messwerte_1_2"/>
    <protectedRange sqref="F46:F50 E6:E50 F6:F29 F32:F43" name="Messwerte_1_4"/>
    <protectedRange sqref="B6:B32 B35:B59" name="Messwerte_1_1"/>
  </protectedRange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4"/>
  <sheetViews>
    <sheetView tabSelected="1" topLeftCell="M1" workbookViewId="0">
      <selection activeCell="Z24" sqref="Z24"/>
    </sheetView>
  </sheetViews>
  <sheetFormatPr baseColWidth="10" defaultRowHeight="15" x14ac:dyDescent="0.2"/>
  <cols>
    <col min="4" max="4" width="13.5" customWidth="1"/>
    <col min="5" max="5" width="13.6640625" customWidth="1"/>
    <col min="7" max="7" width="14.6640625" customWidth="1"/>
    <col min="16" max="16" width="12" bestFit="1" customWidth="1"/>
    <col min="18" max="18" width="12" bestFit="1" customWidth="1"/>
    <col min="26" max="26" width="48" customWidth="1"/>
    <col min="27" max="27" width="19.5" customWidth="1"/>
    <col min="31" max="31" width="4.1640625" customWidth="1"/>
  </cols>
  <sheetData>
    <row r="1" spans="1:31" x14ac:dyDescent="0.2">
      <c r="A1" t="s">
        <v>5</v>
      </c>
    </row>
    <row r="3" spans="1:31" ht="16" thickBot="1" x14ac:dyDescent="0.25"/>
    <row r="4" spans="1:31" ht="16" x14ac:dyDescent="0.2">
      <c r="C4" s="23"/>
      <c r="D4" s="33"/>
      <c r="E4" s="25" t="s">
        <v>0</v>
      </c>
      <c r="F4" s="33"/>
      <c r="G4" s="26" t="s">
        <v>4</v>
      </c>
      <c r="J4" s="37" t="s">
        <v>6</v>
      </c>
      <c r="K4" s="6"/>
      <c r="L4" s="6"/>
      <c r="M4" s="5" t="s">
        <v>0</v>
      </c>
      <c r="N4" s="6"/>
      <c r="O4" s="20"/>
      <c r="P4" s="6" t="s">
        <v>0</v>
      </c>
      <c r="Q4" s="19" t="s">
        <v>6</v>
      </c>
      <c r="R4" s="20"/>
      <c r="S4" s="5" t="s">
        <v>11</v>
      </c>
      <c r="T4" s="6"/>
      <c r="U4" s="20"/>
      <c r="V4" s="5" t="s">
        <v>11</v>
      </c>
      <c r="W4" s="19" t="s">
        <v>6</v>
      </c>
      <c r="X4" s="20"/>
      <c r="Z4" s="80" t="s">
        <v>19</v>
      </c>
      <c r="AA4" s="81" t="s">
        <v>31</v>
      </c>
      <c r="AB4" s="81" t="s">
        <v>20</v>
      </c>
      <c r="AC4" s="81" t="s">
        <v>21</v>
      </c>
      <c r="AD4" s="81" t="s">
        <v>22</v>
      </c>
      <c r="AE4" s="82"/>
    </row>
    <row r="5" spans="1:31" ht="17" thickBot="1" x14ac:dyDescent="0.25">
      <c r="C5" s="27" t="s">
        <v>6</v>
      </c>
      <c r="D5" s="69" t="s">
        <v>0</v>
      </c>
      <c r="E5" s="28" t="s">
        <v>6</v>
      </c>
      <c r="F5" s="34" t="s">
        <v>4</v>
      </c>
      <c r="G5" s="29" t="s">
        <v>6</v>
      </c>
      <c r="J5" s="21" t="s">
        <v>1</v>
      </c>
      <c r="K5" s="1" t="s">
        <v>10</v>
      </c>
      <c r="L5" s="1" t="s">
        <v>9</v>
      </c>
      <c r="M5" s="21" t="s">
        <v>1</v>
      </c>
      <c r="N5" s="1" t="s">
        <v>10</v>
      </c>
      <c r="O5" s="22" t="s">
        <v>9</v>
      </c>
      <c r="P5" s="1" t="s">
        <v>1</v>
      </c>
      <c r="Q5" s="1" t="s">
        <v>10</v>
      </c>
      <c r="R5" s="22" t="s">
        <v>9</v>
      </c>
      <c r="S5" s="21" t="s">
        <v>1</v>
      </c>
      <c r="T5" s="1" t="s">
        <v>10</v>
      </c>
      <c r="U5" s="22" t="s">
        <v>9</v>
      </c>
      <c r="V5" s="21" t="s">
        <v>1</v>
      </c>
      <c r="W5" s="1" t="s">
        <v>10</v>
      </c>
      <c r="X5" s="22" t="s">
        <v>9</v>
      </c>
      <c r="Z5" s="83" t="s">
        <v>32</v>
      </c>
      <c r="AA5" s="83">
        <v>-0.75</v>
      </c>
      <c r="AB5" s="86" t="s">
        <v>23</v>
      </c>
      <c r="AC5" s="86" t="s">
        <v>24</v>
      </c>
      <c r="AD5" s="83" t="s">
        <v>25</v>
      </c>
      <c r="AE5" s="82"/>
    </row>
    <row r="6" spans="1:31" x14ac:dyDescent="0.2">
      <c r="C6" s="66">
        <v>28.42</v>
      </c>
      <c r="D6" s="8">
        <v>25.68</v>
      </c>
      <c r="E6">
        <v>33.43</v>
      </c>
      <c r="F6" s="7">
        <v>1.03</v>
      </c>
      <c r="G6" s="31">
        <v>1.21</v>
      </c>
      <c r="J6" s="10">
        <v>61</v>
      </c>
      <c r="K6">
        <v>85843</v>
      </c>
      <c r="L6" s="70">
        <f t="shared" ref="L6:L17" si="0">J6/K6*40000</f>
        <v>28.423983318383563</v>
      </c>
      <c r="M6" s="10">
        <v>23</v>
      </c>
      <c r="N6" s="44">
        <v>35823</v>
      </c>
      <c r="O6" s="35">
        <f t="shared" ref="O6:O17" si="1">M6/N6*40000</f>
        <v>25.681824526142421</v>
      </c>
      <c r="P6">
        <v>65</v>
      </c>
      <c r="Q6">
        <v>77766</v>
      </c>
      <c r="R6" s="35">
        <f t="shared" ref="R6:R17" si="2">P6/Q6*40000</f>
        <v>33.433634236041456</v>
      </c>
      <c r="S6" s="10">
        <v>1</v>
      </c>
      <c r="T6">
        <v>38981</v>
      </c>
      <c r="U6" s="11">
        <f t="shared" ref="U6:U17" si="3">S6/T6*40000</f>
        <v>1.0261409404581721</v>
      </c>
      <c r="V6" s="10">
        <v>3</v>
      </c>
      <c r="W6">
        <v>99436</v>
      </c>
      <c r="X6" s="72">
        <f t="shared" ref="X6:X17" si="4">V6/W6*40000</f>
        <v>1.2068063880284807</v>
      </c>
      <c r="Y6" s="9"/>
      <c r="Z6" s="83" t="s">
        <v>33</v>
      </c>
      <c r="AA6" s="83">
        <v>1.5</v>
      </c>
      <c r="AB6" s="86" t="s">
        <v>23</v>
      </c>
      <c r="AC6" s="86" t="s">
        <v>24</v>
      </c>
      <c r="AD6" s="83" t="s">
        <v>25</v>
      </c>
      <c r="AE6" s="82"/>
    </row>
    <row r="7" spans="1:31" x14ac:dyDescent="0.2">
      <c r="C7" s="66">
        <v>42.07</v>
      </c>
      <c r="D7" s="7">
        <v>33.39</v>
      </c>
      <c r="E7">
        <v>24.2</v>
      </c>
      <c r="F7" s="7">
        <v>1.0900000000000001</v>
      </c>
      <c r="G7" s="31">
        <v>0</v>
      </c>
      <c r="J7" s="10">
        <v>67</v>
      </c>
      <c r="K7">
        <v>63705</v>
      </c>
      <c r="L7" s="70">
        <f t="shared" si="0"/>
        <v>42.068911388431054</v>
      </c>
      <c r="M7" s="10">
        <v>20</v>
      </c>
      <c r="N7" s="44">
        <v>23962</v>
      </c>
      <c r="O7" s="35">
        <f t="shared" si="1"/>
        <v>33.386194808446703</v>
      </c>
      <c r="P7">
        <v>65</v>
      </c>
      <c r="Q7">
        <v>107635</v>
      </c>
      <c r="R7" s="35">
        <f t="shared" si="2"/>
        <v>24.155711432154966</v>
      </c>
      <c r="S7" s="10">
        <v>2</v>
      </c>
      <c r="T7">
        <v>73077</v>
      </c>
      <c r="U7" s="11">
        <f t="shared" si="3"/>
        <v>1.0947356897519056</v>
      </c>
      <c r="V7" s="10">
        <v>0</v>
      </c>
      <c r="W7">
        <v>63673</v>
      </c>
      <c r="X7" s="74">
        <f t="shared" si="4"/>
        <v>0</v>
      </c>
      <c r="Y7" s="9"/>
      <c r="Z7" s="83" t="s">
        <v>34</v>
      </c>
      <c r="AA7" s="83">
        <v>30.5</v>
      </c>
      <c r="AB7" s="86" t="s">
        <v>26</v>
      </c>
      <c r="AC7" s="86" t="s">
        <v>30</v>
      </c>
      <c r="AD7" s="83">
        <v>1.7799999999999999E-4</v>
      </c>
      <c r="AE7" s="82"/>
    </row>
    <row r="8" spans="1:31" x14ac:dyDescent="0.2">
      <c r="C8" s="66">
        <v>38.96</v>
      </c>
      <c r="D8" s="7">
        <v>40.42</v>
      </c>
      <c r="E8">
        <v>41.33</v>
      </c>
      <c r="F8" s="7">
        <v>3.36</v>
      </c>
      <c r="G8" s="31">
        <v>1.59</v>
      </c>
      <c r="J8" s="10">
        <v>102</v>
      </c>
      <c r="K8">
        <v>104721</v>
      </c>
      <c r="L8" s="70">
        <f t="shared" si="0"/>
        <v>38.960666914945428</v>
      </c>
      <c r="M8" s="10">
        <v>62</v>
      </c>
      <c r="N8" s="44">
        <v>61358</v>
      </c>
      <c r="O8" s="35">
        <f t="shared" si="1"/>
        <v>40.418527331399325</v>
      </c>
      <c r="P8">
        <v>106</v>
      </c>
      <c r="Q8">
        <v>102589</v>
      </c>
      <c r="R8" s="35">
        <f t="shared" si="2"/>
        <v>41.329967150474225</v>
      </c>
      <c r="S8" s="10">
        <v>5</v>
      </c>
      <c r="T8">
        <v>59448</v>
      </c>
      <c r="U8" s="11">
        <f t="shared" si="3"/>
        <v>3.364284753061499</v>
      </c>
      <c r="V8" s="10">
        <v>1</v>
      </c>
      <c r="W8">
        <v>25189</v>
      </c>
      <c r="X8" s="72">
        <f t="shared" si="4"/>
        <v>1.5879947596172934</v>
      </c>
      <c r="Y8" s="9"/>
      <c r="Z8" s="83" t="s">
        <v>35</v>
      </c>
      <c r="AA8" s="83">
        <v>30</v>
      </c>
      <c r="AB8" s="86" t="s">
        <v>26</v>
      </c>
      <c r="AC8" s="86" t="s">
        <v>30</v>
      </c>
      <c r="AD8" s="83">
        <v>2.4399999999999999E-4</v>
      </c>
      <c r="AE8" s="82"/>
    </row>
    <row r="9" spans="1:31" x14ac:dyDescent="0.2">
      <c r="C9" s="66">
        <v>31.86</v>
      </c>
      <c r="D9" s="7">
        <v>27.22</v>
      </c>
      <c r="E9">
        <v>36.340000000000003</v>
      </c>
      <c r="F9" s="7">
        <v>0</v>
      </c>
      <c r="G9" s="31">
        <v>0</v>
      </c>
      <c r="J9" s="10">
        <v>93</v>
      </c>
      <c r="K9">
        <v>116750</v>
      </c>
      <c r="L9" s="70">
        <f t="shared" si="0"/>
        <v>31.862955032119917</v>
      </c>
      <c r="M9" s="10">
        <v>37</v>
      </c>
      <c r="N9" s="44">
        <v>54379</v>
      </c>
      <c r="O9" s="35">
        <f t="shared" si="1"/>
        <v>27.216388679453463</v>
      </c>
      <c r="P9">
        <v>94</v>
      </c>
      <c r="Q9">
        <v>103456</v>
      </c>
      <c r="R9" s="35">
        <f t="shared" si="2"/>
        <v>36.343952984843796</v>
      </c>
      <c r="S9" s="10">
        <v>0</v>
      </c>
      <c r="T9">
        <v>31922</v>
      </c>
      <c r="U9" s="11">
        <f t="shared" si="3"/>
        <v>0</v>
      </c>
      <c r="V9" s="10">
        <v>0</v>
      </c>
      <c r="W9">
        <v>36660</v>
      </c>
      <c r="X9" s="74">
        <f t="shared" si="4"/>
        <v>0</v>
      </c>
      <c r="Y9" s="9"/>
      <c r="Z9" s="83" t="s">
        <v>36</v>
      </c>
      <c r="AA9" s="83">
        <v>2.25</v>
      </c>
      <c r="AB9" s="86" t="s">
        <v>23</v>
      </c>
      <c r="AC9" s="86" t="s">
        <v>24</v>
      </c>
      <c r="AD9" s="83" t="s">
        <v>25</v>
      </c>
      <c r="AE9" s="82"/>
    </row>
    <row r="10" spans="1:31" x14ac:dyDescent="0.2">
      <c r="C10" s="66">
        <v>25.49</v>
      </c>
      <c r="D10" s="7">
        <v>32.76</v>
      </c>
      <c r="E10">
        <v>35.46</v>
      </c>
      <c r="F10" s="7">
        <v>0</v>
      </c>
      <c r="G10" s="31">
        <v>1.73</v>
      </c>
      <c r="J10" s="10">
        <v>105</v>
      </c>
      <c r="K10">
        <v>164773</v>
      </c>
      <c r="L10" s="70">
        <f t="shared" si="0"/>
        <v>25.489612982709545</v>
      </c>
      <c r="M10" s="10">
        <v>37</v>
      </c>
      <c r="N10" s="44">
        <v>45178</v>
      </c>
      <c r="O10" s="35">
        <f t="shared" si="1"/>
        <v>32.759307627606354</v>
      </c>
      <c r="P10">
        <v>62</v>
      </c>
      <c r="Q10">
        <v>69936</v>
      </c>
      <c r="R10" s="35">
        <f t="shared" si="2"/>
        <v>35.460992907801419</v>
      </c>
      <c r="S10" s="10">
        <v>0</v>
      </c>
      <c r="T10">
        <v>70373</v>
      </c>
      <c r="U10" s="11">
        <f t="shared" si="3"/>
        <v>0</v>
      </c>
      <c r="V10" s="10">
        <v>2</v>
      </c>
      <c r="W10">
        <v>46295</v>
      </c>
      <c r="X10" s="72">
        <f t="shared" si="4"/>
        <v>1.7280483853547899</v>
      </c>
      <c r="Y10" s="9"/>
      <c r="Z10" s="83" t="s">
        <v>29</v>
      </c>
      <c r="AA10" s="83">
        <v>31.25</v>
      </c>
      <c r="AB10" s="86" t="s">
        <v>26</v>
      </c>
      <c r="AC10" s="86" t="s">
        <v>30</v>
      </c>
      <c r="AD10" s="83">
        <v>1.1E-4</v>
      </c>
      <c r="AE10" s="82"/>
    </row>
    <row r="11" spans="1:31" x14ac:dyDescent="0.2">
      <c r="C11" s="66">
        <v>41.28</v>
      </c>
      <c r="D11" s="7">
        <v>31.97</v>
      </c>
      <c r="E11">
        <v>43.89</v>
      </c>
      <c r="F11" s="7">
        <v>1.33</v>
      </c>
      <c r="G11" s="31">
        <v>0</v>
      </c>
      <c r="J11" s="10">
        <v>142</v>
      </c>
      <c r="K11">
        <v>137583</v>
      </c>
      <c r="L11" s="70">
        <f t="shared" si="0"/>
        <v>41.284170282665734</v>
      </c>
      <c r="M11" s="10">
        <v>34</v>
      </c>
      <c r="N11" s="44">
        <v>42535</v>
      </c>
      <c r="O11" s="35">
        <f t="shared" si="1"/>
        <v>31.973668743387798</v>
      </c>
      <c r="P11">
        <v>110</v>
      </c>
      <c r="Q11">
        <v>100249</v>
      </c>
      <c r="R11" s="35">
        <f t="shared" si="2"/>
        <v>43.89071212680426</v>
      </c>
      <c r="S11" s="10">
        <v>3</v>
      </c>
      <c r="T11">
        <v>90397</v>
      </c>
      <c r="U11" s="11">
        <f t="shared" si="3"/>
        <v>1.3274776817814751</v>
      </c>
      <c r="V11" s="10">
        <v>0</v>
      </c>
      <c r="W11">
        <v>26674</v>
      </c>
      <c r="X11" s="74">
        <f t="shared" si="4"/>
        <v>0</v>
      </c>
      <c r="Y11" s="9"/>
      <c r="Z11" s="83" t="s">
        <v>37</v>
      </c>
      <c r="AA11" s="83">
        <v>30.75</v>
      </c>
      <c r="AB11" s="86" t="s">
        <v>26</v>
      </c>
      <c r="AC11" s="86" t="s">
        <v>30</v>
      </c>
      <c r="AD11" s="83">
        <v>1.5200000000000001E-4</v>
      </c>
      <c r="AE11" s="82"/>
    </row>
    <row r="12" spans="1:31" x14ac:dyDescent="0.2">
      <c r="C12" s="66">
        <v>28.65</v>
      </c>
      <c r="D12" s="7">
        <v>29.88</v>
      </c>
      <c r="E12">
        <v>28.83</v>
      </c>
      <c r="F12" s="7">
        <v>0</v>
      </c>
      <c r="G12" s="31">
        <v>1.1100000000000001</v>
      </c>
      <c r="J12" s="10">
        <v>132</v>
      </c>
      <c r="K12">
        <v>184322</v>
      </c>
      <c r="L12" s="70">
        <f t="shared" si="0"/>
        <v>28.645522509521381</v>
      </c>
      <c r="M12" s="10">
        <v>33</v>
      </c>
      <c r="N12" s="44">
        <v>44175</v>
      </c>
      <c r="O12" s="35">
        <f t="shared" si="1"/>
        <v>29.881154499151105</v>
      </c>
      <c r="P12">
        <v>112</v>
      </c>
      <c r="Q12">
        <v>155397</v>
      </c>
      <c r="R12" s="35">
        <f t="shared" si="2"/>
        <v>28.829385380670153</v>
      </c>
      <c r="S12" s="10">
        <v>0</v>
      </c>
      <c r="T12">
        <v>56237</v>
      </c>
      <c r="U12" s="11">
        <f t="shared" si="3"/>
        <v>0</v>
      </c>
      <c r="V12" s="10">
        <v>2</v>
      </c>
      <c r="W12">
        <v>71814</v>
      </c>
      <c r="X12" s="72">
        <f t="shared" si="4"/>
        <v>1.1139889158102876</v>
      </c>
      <c r="Y12" s="9"/>
      <c r="Z12" s="83" t="s">
        <v>38</v>
      </c>
      <c r="AA12" s="83">
        <v>29</v>
      </c>
      <c r="AB12" s="86" t="s">
        <v>26</v>
      </c>
      <c r="AC12" s="86" t="s">
        <v>30</v>
      </c>
      <c r="AD12" s="83">
        <v>4.4999999999999999E-4</v>
      </c>
      <c r="AE12" s="82"/>
    </row>
    <row r="13" spans="1:31" x14ac:dyDescent="0.2">
      <c r="C13" s="66">
        <v>35.81</v>
      </c>
      <c r="D13" s="75">
        <v>49.1</v>
      </c>
      <c r="E13">
        <v>28.76</v>
      </c>
      <c r="F13" s="7">
        <v>1.32</v>
      </c>
      <c r="G13" s="31">
        <v>0</v>
      </c>
      <c r="J13" s="10">
        <v>97</v>
      </c>
      <c r="K13">
        <v>108325</v>
      </c>
      <c r="L13" s="70">
        <f t="shared" si="0"/>
        <v>35.818139856912069</v>
      </c>
      <c r="M13" s="10">
        <v>41</v>
      </c>
      <c r="N13" s="44">
        <v>33404</v>
      </c>
      <c r="O13" s="35">
        <f t="shared" si="1"/>
        <v>49.09591665668782</v>
      </c>
      <c r="P13">
        <v>124</v>
      </c>
      <c r="Q13">
        <v>172473</v>
      </c>
      <c r="R13" s="35">
        <f t="shared" si="2"/>
        <v>28.758124460060419</v>
      </c>
      <c r="S13" s="10">
        <v>2</v>
      </c>
      <c r="T13">
        <v>60652</v>
      </c>
      <c r="U13" s="11">
        <f t="shared" si="3"/>
        <v>1.3190001978500296</v>
      </c>
      <c r="V13" s="10">
        <v>0</v>
      </c>
      <c r="W13">
        <v>51943</v>
      </c>
      <c r="X13" s="74">
        <f t="shared" si="4"/>
        <v>0</v>
      </c>
      <c r="Y13" s="9"/>
      <c r="Z13" s="83" t="s">
        <v>39</v>
      </c>
      <c r="AA13" s="83">
        <v>28.5</v>
      </c>
      <c r="AB13" s="86" t="s">
        <v>26</v>
      </c>
      <c r="AC13" s="86" t="s">
        <v>30</v>
      </c>
      <c r="AD13" s="83">
        <v>6.0800000000000003E-4</v>
      </c>
      <c r="AE13" s="82"/>
    </row>
    <row r="14" spans="1:31" x14ac:dyDescent="0.2">
      <c r="C14" s="66">
        <v>35.090000000000003</v>
      </c>
      <c r="D14" s="7">
        <v>37.92</v>
      </c>
      <c r="E14">
        <v>30.9</v>
      </c>
      <c r="F14" s="7">
        <v>0</v>
      </c>
      <c r="G14" s="31">
        <v>1.66</v>
      </c>
      <c r="J14" s="10">
        <v>89</v>
      </c>
      <c r="K14">
        <v>101458</v>
      </c>
      <c r="L14" s="70">
        <f t="shared" si="0"/>
        <v>35.088410968085313</v>
      </c>
      <c r="M14" s="10">
        <v>38</v>
      </c>
      <c r="N14" s="44">
        <v>40084</v>
      </c>
      <c r="O14" s="35">
        <f t="shared" si="1"/>
        <v>37.92036722881948</v>
      </c>
      <c r="P14">
        <v>61</v>
      </c>
      <c r="Q14">
        <v>78969</v>
      </c>
      <c r="R14" s="35">
        <f t="shared" si="2"/>
        <v>30.898200559713306</v>
      </c>
      <c r="S14" s="10">
        <v>0</v>
      </c>
      <c r="T14">
        <v>88605</v>
      </c>
      <c r="U14" s="11">
        <f t="shared" si="3"/>
        <v>0</v>
      </c>
      <c r="V14" s="10">
        <v>1</v>
      </c>
      <c r="W14">
        <v>24160</v>
      </c>
      <c r="X14" s="72">
        <f t="shared" si="4"/>
        <v>1.6556291390728477</v>
      </c>
      <c r="Y14" s="9"/>
      <c r="Z14" s="83" t="s">
        <v>40</v>
      </c>
      <c r="AA14" s="83">
        <v>-0.5</v>
      </c>
      <c r="AB14" s="86" t="s">
        <v>23</v>
      </c>
      <c r="AC14" s="86" t="s">
        <v>24</v>
      </c>
      <c r="AD14" s="83" t="s">
        <v>25</v>
      </c>
      <c r="AE14" s="87"/>
    </row>
    <row r="15" spans="1:31" x14ac:dyDescent="0.2">
      <c r="C15" s="67">
        <v>23.62</v>
      </c>
      <c r="D15" s="7">
        <v>33.04</v>
      </c>
      <c r="E15">
        <v>29.38</v>
      </c>
      <c r="F15" s="7">
        <v>1.23</v>
      </c>
      <c r="G15" s="31">
        <v>0</v>
      </c>
      <c r="I15" s="9"/>
      <c r="J15" s="10">
        <v>83</v>
      </c>
      <c r="K15">
        <v>140578</v>
      </c>
      <c r="L15" s="70">
        <f t="shared" si="0"/>
        <v>23.616782142298227</v>
      </c>
      <c r="M15" s="10">
        <v>35</v>
      </c>
      <c r="N15" s="44">
        <v>42367</v>
      </c>
      <c r="O15" s="35">
        <f t="shared" si="1"/>
        <v>33.0445865886185</v>
      </c>
      <c r="P15">
        <v>49</v>
      </c>
      <c r="Q15">
        <v>66706</v>
      </c>
      <c r="R15" s="35">
        <f t="shared" si="2"/>
        <v>29.382664228105419</v>
      </c>
      <c r="S15" s="10">
        <v>4</v>
      </c>
      <c r="T15">
        <v>129691</v>
      </c>
      <c r="U15" s="11">
        <f t="shared" si="3"/>
        <v>1.233701644678505</v>
      </c>
      <c r="V15" s="10">
        <v>0</v>
      </c>
      <c r="W15">
        <v>62654</v>
      </c>
      <c r="X15" s="74">
        <f t="shared" si="4"/>
        <v>0</v>
      </c>
      <c r="Y15" s="9"/>
    </row>
    <row r="16" spans="1:31" x14ac:dyDescent="0.2">
      <c r="C16" s="67">
        <v>32.44</v>
      </c>
      <c r="D16" s="7">
        <v>42.5</v>
      </c>
      <c r="E16" s="9">
        <v>26.907</v>
      </c>
      <c r="F16" s="7">
        <v>0</v>
      </c>
      <c r="G16" s="31">
        <v>0</v>
      </c>
      <c r="I16" s="9"/>
      <c r="J16" s="10">
        <v>75</v>
      </c>
      <c r="K16">
        <v>92472</v>
      </c>
      <c r="L16" s="70">
        <f t="shared" si="0"/>
        <v>32.442252790033741</v>
      </c>
      <c r="M16" s="10">
        <v>55</v>
      </c>
      <c r="N16" s="44">
        <v>51770</v>
      </c>
      <c r="O16" s="35">
        <f t="shared" si="1"/>
        <v>42.495653853583157</v>
      </c>
      <c r="P16">
        <v>56</v>
      </c>
      <c r="Q16">
        <v>83247</v>
      </c>
      <c r="R16" s="35">
        <f t="shared" si="2"/>
        <v>26.907876560116279</v>
      </c>
      <c r="S16" s="71">
        <v>0</v>
      </c>
      <c r="T16">
        <v>36517</v>
      </c>
      <c r="U16" s="11">
        <f t="shared" si="3"/>
        <v>0</v>
      </c>
      <c r="V16" s="10">
        <v>0</v>
      </c>
      <c r="W16">
        <v>81912</v>
      </c>
      <c r="X16" s="74">
        <f t="shared" si="4"/>
        <v>0</v>
      </c>
      <c r="Y16" s="9"/>
    </row>
    <row r="17" spans="2:25" ht="16" thickBot="1" x14ac:dyDescent="0.25">
      <c r="C17" s="68">
        <v>35.71</v>
      </c>
      <c r="D17" s="3">
        <v>24.15</v>
      </c>
      <c r="E17" s="4">
        <v>26.38</v>
      </c>
      <c r="F17" s="3">
        <v>0.48</v>
      </c>
      <c r="G17" s="32">
        <v>2.44</v>
      </c>
      <c r="I17" s="9"/>
      <c r="J17" s="12">
        <v>98</v>
      </c>
      <c r="K17" s="13">
        <v>109779</v>
      </c>
      <c r="L17" s="76">
        <f t="shared" si="0"/>
        <v>35.708104464423982</v>
      </c>
      <c r="M17" s="12">
        <v>22</v>
      </c>
      <c r="N17" s="77">
        <v>36444</v>
      </c>
      <c r="O17" s="36">
        <f t="shared" si="1"/>
        <v>24.14663593458457</v>
      </c>
      <c r="P17" s="13">
        <v>57</v>
      </c>
      <c r="Q17" s="13">
        <v>86427</v>
      </c>
      <c r="R17" s="36">
        <f t="shared" si="2"/>
        <v>26.38064493734597</v>
      </c>
      <c r="S17" s="12">
        <v>1</v>
      </c>
      <c r="T17" s="13">
        <v>83638</v>
      </c>
      <c r="U17" s="14">
        <f t="shared" si="3"/>
        <v>0.4782515124704082</v>
      </c>
      <c r="V17" s="12">
        <v>2</v>
      </c>
      <c r="W17" s="13">
        <v>32758</v>
      </c>
      <c r="X17" s="73">
        <f t="shared" si="4"/>
        <v>2.4421515355027781</v>
      </c>
      <c r="Y17" s="9"/>
    </row>
    <row r="18" spans="2:25" ht="16" x14ac:dyDescent="0.2">
      <c r="B18" t="s">
        <v>2</v>
      </c>
      <c r="C18" s="17">
        <f>AVERAGE(C6:C17)</f>
        <v>33.283333333333331</v>
      </c>
      <c r="D18" s="17">
        <f>AVERAGE(D6:D17)</f>
        <v>34.002500000000005</v>
      </c>
      <c r="E18" s="17">
        <f>AVERAGE(E6:E17)</f>
        <v>32.15058333333333</v>
      </c>
      <c r="F18" s="17">
        <f>AVERAGE(F6:F17)</f>
        <v>0.82000000000000017</v>
      </c>
      <c r="G18" s="17">
        <f>AVERAGE(G6:G17)</f>
        <v>0.81166666666666665</v>
      </c>
      <c r="U18" s="15"/>
      <c r="X18" s="15"/>
      <c r="Y18" s="15"/>
    </row>
    <row r="19" spans="2:25" ht="16" x14ac:dyDescent="0.2">
      <c r="B19" s="15" t="s">
        <v>3</v>
      </c>
      <c r="C19" s="17">
        <f>STDEV(C6:C17)</f>
        <v>5.9611352386381498</v>
      </c>
      <c r="D19" s="17">
        <f>STDEV(D6:D17)</f>
        <v>7.3421734768143585</v>
      </c>
      <c r="E19" s="17">
        <f>STDEV(E6:E17)</f>
        <v>6.0901182621497627</v>
      </c>
      <c r="F19" s="17">
        <f>STDEV(F6:F17)</f>
        <v>0.98739326235571112</v>
      </c>
      <c r="G19" s="17">
        <f>STDEV(G6:G17)</f>
        <v>0.90557699670966518</v>
      </c>
      <c r="U19" s="17"/>
    </row>
    <row r="22" spans="2:25" x14ac:dyDescent="0.2">
      <c r="S22" s="70"/>
    </row>
    <row r="23" spans="2:25" ht="16" x14ac:dyDescent="0.2">
      <c r="B23" s="18"/>
      <c r="C23" s="17"/>
      <c r="G23" s="17"/>
      <c r="S23" s="70"/>
      <c r="T23" s="70"/>
      <c r="W23" s="70"/>
    </row>
    <row r="24" spans="2:25" ht="16" x14ac:dyDescent="0.2">
      <c r="B24" s="47" t="s">
        <v>12</v>
      </c>
      <c r="S24" s="70"/>
      <c r="T24" s="70"/>
      <c r="W24" s="70"/>
    </row>
    <row r="25" spans="2:25" ht="16" x14ac:dyDescent="0.2">
      <c r="E25" s="48" t="s">
        <v>0</v>
      </c>
      <c r="G25" s="48" t="s">
        <v>4</v>
      </c>
      <c r="S25" s="70"/>
      <c r="T25" s="70"/>
      <c r="W25" s="70"/>
    </row>
    <row r="26" spans="2:25" ht="16" x14ac:dyDescent="0.2">
      <c r="B26" s="48"/>
      <c r="C26" s="48" t="s">
        <v>41</v>
      </c>
      <c r="D26" s="48" t="s">
        <v>0</v>
      </c>
      <c r="E26" s="48" t="s">
        <v>41</v>
      </c>
      <c r="F26" s="48" t="s">
        <v>4</v>
      </c>
      <c r="G26" s="48" t="s">
        <v>41</v>
      </c>
      <c r="S26" s="70"/>
      <c r="T26" s="70"/>
      <c r="W26" s="70"/>
    </row>
    <row r="27" spans="2:25" ht="32" x14ac:dyDescent="0.2">
      <c r="B27" s="49" t="s">
        <v>13</v>
      </c>
      <c r="C27" s="58">
        <v>42.07</v>
      </c>
      <c r="D27" s="59">
        <v>49.1</v>
      </c>
      <c r="E27" s="59">
        <v>43.89</v>
      </c>
      <c r="F27" s="59">
        <v>1.33</v>
      </c>
      <c r="G27" s="60">
        <v>2.44</v>
      </c>
      <c r="S27" s="70"/>
      <c r="T27" s="70"/>
      <c r="W27" s="70"/>
    </row>
    <row r="28" spans="2:25" ht="16" x14ac:dyDescent="0.2">
      <c r="B28" s="49" t="s">
        <v>14</v>
      </c>
      <c r="C28" s="61">
        <v>37.39</v>
      </c>
      <c r="D28" s="49">
        <v>39.17</v>
      </c>
      <c r="E28" s="49">
        <v>35.9</v>
      </c>
      <c r="F28" s="49">
        <v>1.27</v>
      </c>
      <c r="G28" s="62">
        <v>1.62</v>
      </c>
      <c r="S28" s="70"/>
      <c r="T28" s="70"/>
      <c r="W28" s="70"/>
    </row>
    <row r="29" spans="2:25" ht="16" x14ac:dyDescent="0.2">
      <c r="B29" s="50" t="s">
        <v>15</v>
      </c>
      <c r="C29" s="50">
        <v>33.770000000000003</v>
      </c>
      <c r="D29" s="51">
        <v>32.9</v>
      </c>
      <c r="E29" s="51">
        <v>30.14</v>
      </c>
      <c r="F29" s="51">
        <v>0.76</v>
      </c>
      <c r="G29" s="52">
        <v>0.56000000000000005</v>
      </c>
      <c r="S29" s="70"/>
      <c r="T29" s="70"/>
      <c r="W29" s="70"/>
    </row>
    <row r="30" spans="2:25" ht="16" x14ac:dyDescent="0.2">
      <c r="B30" s="49" t="s">
        <v>16</v>
      </c>
      <c r="C30" s="61">
        <v>28.54</v>
      </c>
      <c r="D30" s="49">
        <v>28.55</v>
      </c>
      <c r="E30" s="49">
        <v>27.84</v>
      </c>
      <c r="F30" s="49">
        <v>0</v>
      </c>
      <c r="G30" s="62">
        <v>0</v>
      </c>
      <c r="S30" s="70"/>
      <c r="T30" s="70"/>
      <c r="W30" s="70"/>
    </row>
    <row r="31" spans="2:25" ht="32" x14ac:dyDescent="0.2">
      <c r="B31" s="49" t="s">
        <v>17</v>
      </c>
      <c r="C31" s="63">
        <v>23.62</v>
      </c>
      <c r="D31" s="64">
        <v>24.15</v>
      </c>
      <c r="E31" s="64">
        <v>24.2</v>
      </c>
      <c r="F31" s="64">
        <v>0</v>
      </c>
      <c r="G31" s="65">
        <v>0</v>
      </c>
      <c r="S31" s="70"/>
      <c r="W31" s="70"/>
    </row>
    <row r="32" spans="2:25" ht="32" x14ac:dyDescent="0.2">
      <c r="B32" s="49" t="s">
        <v>18</v>
      </c>
      <c r="C32" s="49">
        <v>12</v>
      </c>
      <c r="D32" s="49">
        <v>12</v>
      </c>
      <c r="E32" s="49">
        <v>12</v>
      </c>
      <c r="F32" s="49">
        <v>12</v>
      </c>
      <c r="G32" s="49">
        <v>12</v>
      </c>
      <c r="S32" s="70"/>
      <c r="T32" s="70"/>
      <c r="W32" s="70"/>
    </row>
    <row r="33" spans="15:23" x14ac:dyDescent="0.2">
      <c r="S33" s="70"/>
      <c r="T33" s="70"/>
      <c r="W33" s="70"/>
    </row>
    <row r="34" spans="15:23" x14ac:dyDescent="0.2">
      <c r="T34" s="70"/>
    </row>
    <row r="36" spans="15:23" x14ac:dyDescent="0.2">
      <c r="T36" s="70"/>
    </row>
    <row r="38" spans="15:23" x14ac:dyDescent="0.2">
      <c r="S38" s="70"/>
    </row>
    <row r="43" spans="15:23" x14ac:dyDescent="0.2">
      <c r="O43" s="44"/>
    </row>
    <row r="44" spans="15:23" x14ac:dyDescent="0.2">
      <c r="O44" s="44"/>
    </row>
  </sheetData>
  <protectedRanges>
    <protectedRange sqref="E4 C5:F5 G4:G5 J4 Q4 W4" name="Messwerte_1"/>
  </protectedRange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7A</vt:lpstr>
      <vt:lpstr>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</dc:creator>
  <cp:lastModifiedBy>Anja Nagel</cp:lastModifiedBy>
  <dcterms:created xsi:type="dcterms:W3CDTF">2023-06-29T12:00:49Z</dcterms:created>
  <dcterms:modified xsi:type="dcterms:W3CDTF">2024-06-21T09:42:40Z</dcterms:modified>
</cp:coreProperties>
</file>