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esh/Downloads/Sourcedata/"/>
    </mc:Choice>
  </mc:AlternateContent>
  <xr:revisionPtr revIDLastSave="0" documentId="8_{C0441FEE-6DA8-164F-82D5-82796EDAF3CC}" xr6:coauthVersionLast="47" xr6:coauthVersionMax="47" xr10:uidLastSave="{00000000-0000-0000-0000-000000000000}"/>
  <bookViews>
    <workbookView xWindow="1500" yWindow="1320" windowWidth="27640" windowHeight="16940" xr2:uid="{8CB2299B-15A1-8E4F-B5AE-81C18F016DE0}"/>
  </bookViews>
  <sheets>
    <sheet name="Figure 6-figure supplement 3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/>
  <c r="F4" i="1"/>
  <c r="G4" i="1"/>
  <c r="F5" i="1"/>
  <c r="G5" i="1"/>
  <c r="F6" i="1"/>
  <c r="G6" i="1"/>
  <c r="F7" i="1"/>
  <c r="G7" i="1"/>
  <c r="E13" i="1"/>
  <c r="F13" i="1"/>
  <c r="H13" i="1"/>
  <c r="L13" i="1" s="1"/>
  <c r="I13" i="1"/>
  <c r="J13" i="1"/>
  <c r="K13" i="1"/>
  <c r="E14" i="1"/>
  <c r="F14" i="1"/>
  <c r="H14" i="1"/>
  <c r="I14" i="1"/>
  <c r="J14" i="1"/>
  <c r="K14" i="1"/>
  <c r="L14" i="1"/>
  <c r="E15" i="1"/>
  <c r="F15" i="1"/>
  <c r="H15" i="1"/>
  <c r="I15" i="1"/>
  <c r="J15" i="1"/>
  <c r="K15" i="1"/>
  <c r="L15" i="1"/>
  <c r="E16" i="1"/>
  <c r="F16" i="1"/>
  <c r="H16" i="1"/>
  <c r="I16" i="1"/>
  <c r="J16" i="1"/>
  <c r="K16" i="1"/>
  <c r="L16" i="1"/>
  <c r="E18" i="1"/>
  <c r="F18" i="1"/>
  <c r="H18" i="1"/>
  <c r="I18" i="1"/>
  <c r="J18" i="1"/>
  <c r="K18" i="1"/>
  <c r="L18" i="1"/>
  <c r="E20" i="1"/>
  <c r="F20" i="1"/>
  <c r="H20" i="1"/>
  <c r="K20" i="1" s="1"/>
  <c r="I20" i="1"/>
  <c r="J20" i="1"/>
  <c r="E21" i="1"/>
  <c r="F21" i="1"/>
  <c r="H21" i="1"/>
  <c r="I21" i="1"/>
  <c r="J21" i="1"/>
  <c r="K21" i="1"/>
  <c r="L21" i="1"/>
  <c r="E22" i="1"/>
  <c r="F22" i="1"/>
  <c r="H22" i="1"/>
  <c r="K22" i="1" s="1"/>
  <c r="I22" i="1"/>
  <c r="J22" i="1"/>
  <c r="L20" i="1" l="1"/>
  <c r="L22" i="1"/>
</calcChain>
</file>

<file path=xl/sharedStrings.xml><?xml version="1.0" encoding="utf-8"?>
<sst xmlns="http://schemas.openxmlformats.org/spreadsheetml/2006/main" count="40" uniqueCount="25">
  <si>
    <t>N</t>
  </si>
  <si>
    <t>SEM</t>
  </si>
  <si>
    <t>Mean</t>
  </si>
  <si>
    <t>Time (s)</t>
  </si>
  <si>
    <r>
      <t>GluK1-1a</t>
    </r>
    <r>
      <rPr>
        <b/>
        <vertAlign val="subscript"/>
        <sz val="11"/>
        <rFont val="Times New Roman"/>
        <family val="1"/>
      </rPr>
      <t>EM</t>
    </r>
  </si>
  <si>
    <t>GluK1-1a</t>
  </si>
  <si>
    <t>Cell 4</t>
  </si>
  <si>
    <t>Cell 3</t>
  </si>
  <si>
    <t>Cell 2</t>
  </si>
  <si>
    <t>Relative amplitude</t>
  </si>
  <si>
    <t>% Recovery</t>
  </si>
  <si>
    <r>
      <t>GluK1-1a</t>
    </r>
    <r>
      <rPr>
        <b/>
        <vertAlign val="subscript"/>
        <sz val="11"/>
        <color indexed="8"/>
        <rFont val="Times New Roman"/>
        <family val="1"/>
      </rPr>
      <t>EM</t>
    </r>
  </si>
  <si>
    <t>D</t>
  </si>
  <si>
    <t xml:space="preserve">  </t>
  </si>
  <si>
    <t>Cell 7</t>
  </si>
  <si>
    <t>Cell 6</t>
  </si>
  <si>
    <t>Cell 5</t>
  </si>
  <si>
    <t>% peak in Glu post wash</t>
  </si>
  <si>
    <t>% enhancement in SYM</t>
  </si>
  <si>
    <t>10 mM Glu after Wash</t>
  </si>
  <si>
    <t>2 mM SYM2081</t>
  </si>
  <si>
    <t>10 µM UBP301</t>
  </si>
  <si>
    <t>10 mM Glu</t>
  </si>
  <si>
    <t>High-affinity agonist/antagonist test</t>
  </si>
  <si>
    <t>B and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</si>
</sst>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  <font>
      <b/>
      <vertAlign val="subscript"/>
      <sz val="11"/>
      <color indexed="8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D69C-21FA-3C4A-9C59-5E5828A8D410}">
  <dimension ref="A1:T38"/>
  <sheetViews>
    <sheetView tabSelected="1" workbookViewId="0">
      <selection activeCell="AC19" sqref="AC19"/>
    </sheetView>
  </sheetViews>
  <sheetFormatPr baseColWidth="10" defaultColWidth="8.83203125" defaultRowHeight="14" x14ac:dyDescent="0.2"/>
  <cols>
    <col min="1" max="1" width="32.1640625" style="1" bestFit="1" customWidth="1"/>
    <col min="2" max="2" width="12" style="1" bestFit="1" customWidth="1"/>
    <col min="3" max="3" width="14.1640625" style="1" bestFit="1" customWidth="1"/>
    <col min="4" max="4" width="15.1640625" style="1" bestFit="1" customWidth="1"/>
    <col min="5" max="5" width="21" style="1" bestFit="1" customWidth="1"/>
    <col min="6" max="6" width="22.1640625" style="1" bestFit="1" customWidth="1"/>
    <col min="7" max="7" width="22.83203125" style="1" bestFit="1" customWidth="1"/>
    <col min="8" max="8" width="17.5" style="1" bestFit="1" customWidth="1"/>
    <col min="9" max="12" width="12" style="1" bestFit="1" customWidth="1"/>
    <col min="13" max="19" width="8.83203125" style="1"/>
    <col min="20" max="20" width="2.1640625" style="1" bestFit="1" customWidth="1"/>
    <col min="21" max="16384" width="8.83203125" style="1"/>
  </cols>
  <sheetData>
    <row r="1" spans="1:20" x14ac:dyDescent="0.2">
      <c r="A1" s="3" t="s">
        <v>24</v>
      </c>
    </row>
    <row r="2" spans="1:20" x14ac:dyDescent="0.2">
      <c r="A2" s="6" t="s">
        <v>23</v>
      </c>
      <c r="B2" s="3" t="s">
        <v>22</v>
      </c>
      <c r="C2" s="3" t="s">
        <v>21</v>
      </c>
      <c r="D2" s="3" t="s">
        <v>20</v>
      </c>
      <c r="E2" s="3" t="s">
        <v>19</v>
      </c>
      <c r="F2" s="3" t="s">
        <v>18</v>
      </c>
      <c r="G2" s="3" t="s">
        <v>17</v>
      </c>
    </row>
    <row r="3" spans="1:20" x14ac:dyDescent="0.2">
      <c r="A3" s="1" t="s">
        <v>16</v>
      </c>
      <c r="B3" s="1">
        <v>547</v>
      </c>
      <c r="C3" s="1">
        <v>0</v>
      </c>
      <c r="D3" s="1">
        <v>754</v>
      </c>
      <c r="E3" s="1">
        <v>474</v>
      </c>
      <c r="F3" s="1">
        <f>D3/B3*100</f>
        <v>137.84277879341863</v>
      </c>
      <c r="G3" s="1">
        <f>E3/B3*100</f>
        <v>86.654478976234003</v>
      </c>
    </row>
    <row r="4" spans="1:20" x14ac:dyDescent="0.2">
      <c r="A4" s="1" t="s">
        <v>15</v>
      </c>
      <c r="B4" s="1">
        <v>60</v>
      </c>
      <c r="C4" s="1">
        <v>0</v>
      </c>
      <c r="D4" s="1">
        <v>83</v>
      </c>
      <c r="E4" s="1">
        <v>48</v>
      </c>
      <c r="F4" s="1">
        <f>D4/B4*100</f>
        <v>138.33333333333334</v>
      </c>
      <c r="G4" s="1">
        <f>E4/B4*100</f>
        <v>80</v>
      </c>
    </row>
    <row r="5" spans="1:20" x14ac:dyDescent="0.2">
      <c r="A5" s="1" t="s">
        <v>14</v>
      </c>
      <c r="B5" s="1">
        <v>593</v>
      </c>
      <c r="C5" s="1">
        <v>0</v>
      </c>
      <c r="D5" s="1">
        <v>1289</v>
      </c>
      <c r="E5" s="1">
        <v>556</v>
      </c>
      <c r="F5" s="1">
        <f>D5/B5*100</f>
        <v>217.36930860033726</v>
      </c>
      <c r="G5" s="1">
        <f>E5/B5*100</f>
        <v>93.760539629005052</v>
      </c>
      <c r="T5" s="1" t="s">
        <v>13</v>
      </c>
    </row>
    <row r="6" spans="1:20" x14ac:dyDescent="0.2">
      <c r="E6" s="5" t="s">
        <v>2</v>
      </c>
      <c r="F6" s="5">
        <f>AVERAGE(F3:F5)</f>
        <v>164.51514024236306</v>
      </c>
      <c r="G6" s="5">
        <f>AVERAGE(G3:G5)</f>
        <v>86.805006201746366</v>
      </c>
    </row>
    <row r="7" spans="1:20" x14ac:dyDescent="0.2">
      <c r="E7" s="5" t="s">
        <v>1</v>
      </c>
      <c r="F7" s="5">
        <f>STDEV(F3:F5)/SQRT(COUNT(F3:F5))</f>
        <v>26.427463590924848</v>
      </c>
      <c r="G7" s="5">
        <f>STDEV(G3:G5)/SQRT(COUNT(G3:G5))</f>
        <v>3.9730385749687844</v>
      </c>
    </row>
    <row r="8" spans="1:20" x14ac:dyDescent="0.2">
      <c r="E8" s="5" t="s">
        <v>0</v>
      </c>
      <c r="F8" s="5">
        <v>3</v>
      </c>
      <c r="G8" s="5">
        <v>3</v>
      </c>
    </row>
    <row r="10" spans="1:20" x14ac:dyDescent="0.2">
      <c r="A10" s="3" t="s">
        <v>12</v>
      </c>
    </row>
    <row r="11" spans="1:20" ht="18" x14ac:dyDescent="0.2">
      <c r="A11" s="3" t="s">
        <v>11</v>
      </c>
      <c r="B11" s="3" t="s">
        <v>10</v>
      </c>
      <c r="H11" s="3" t="s">
        <v>9</v>
      </c>
    </row>
    <row r="12" spans="1:20" x14ac:dyDescent="0.2">
      <c r="A12" s="3" t="s">
        <v>3</v>
      </c>
      <c r="B12" s="3" t="s">
        <v>8</v>
      </c>
      <c r="C12" s="3" t="s">
        <v>7</v>
      </c>
      <c r="D12" s="3" t="s">
        <v>6</v>
      </c>
      <c r="E12" s="3" t="s">
        <v>2</v>
      </c>
      <c r="F12" s="3" t="s">
        <v>1</v>
      </c>
      <c r="G12" s="3" t="s">
        <v>0</v>
      </c>
      <c r="H12" s="3" t="s">
        <v>8</v>
      </c>
      <c r="I12" s="3" t="s">
        <v>7</v>
      </c>
      <c r="J12" s="3" t="s">
        <v>6</v>
      </c>
      <c r="K12" s="3" t="s">
        <v>2</v>
      </c>
      <c r="L12" s="3" t="s">
        <v>1</v>
      </c>
    </row>
    <row r="13" spans="1:20" x14ac:dyDescent="0.2">
      <c r="A13" s="1">
        <v>0.5</v>
      </c>
      <c r="B13" s="1">
        <v>7.130919220055711</v>
      </c>
      <c r="C13" s="1">
        <v>6.0720268006700167</v>
      </c>
      <c r="D13" s="1">
        <v>4.8520302821748107</v>
      </c>
      <c r="E13" s="1">
        <f>AVERAGE(B13:D13)</f>
        <v>6.0183254343001797</v>
      </c>
      <c r="F13" s="1">
        <f>STDEV(B13:D13)/SQRT(COUNT(B13:D13))</f>
        <v>0.65840630195482164</v>
      </c>
      <c r="G13" s="1">
        <v>3</v>
      </c>
      <c r="H13" s="1">
        <f>B13/100</f>
        <v>7.1309192200557106E-2</v>
      </c>
      <c r="I13" s="1">
        <f>C13/100</f>
        <v>6.0720268006700169E-2</v>
      </c>
      <c r="J13" s="1">
        <f>D13/100</f>
        <v>4.8520302821748108E-2</v>
      </c>
      <c r="K13" s="1">
        <f>AVERAGE(H13:J13)</f>
        <v>6.0183254343001792E-2</v>
      </c>
      <c r="L13" s="1">
        <f>STDEV(H13:J13)/SQRT(COUNT(H13:J13))</f>
        <v>6.5840630195482183E-3</v>
      </c>
    </row>
    <row r="14" spans="1:20" x14ac:dyDescent="0.2">
      <c r="A14" s="1">
        <v>1</v>
      </c>
      <c r="B14" s="1">
        <v>20.279023418036871</v>
      </c>
      <c r="C14" s="1">
        <v>17.51552795031056</v>
      </c>
      <c r="D14" s="1">
        <v>18.313427433948608</v>
      </c>
      <c r="E14" s="1">
        <f>AVERAGE(B14:D14)</f>
        <v>18.702659600765344</v>
      </c>
      <c r="F14" s="1">
        <f>STDEV(B14:D14)/SQRT(COUNT(B14:D14))</f>
        <v>0.82114819202537104</v>
      </c>
      <c r="G14" s="1">
        <v>3</v>
      </c>
      <c r="H14" s="1">
        <f>B14/100</f>
        <v>0.20279023418036871</v>
      </c>
      <c r="I14" s="1">
        <f>C14/100</f>
        <v>0.17515527950310561</v>
      </c>
      <c r="J14" s="1">
        <f>D14/100</f>
        <v>0.18313427433948606</v>
      </c>
      <c r="K14" s="1">
        <f>AVERAGE(H14:J14)</f>
        <v>0.18702659600765345</v>
      </c>
      <c r="L14" s="1">
        <f>STDEV(H14:J14)/SQRT(COUNT(H14:J14))</f>
        <v>8.2114819202537062E-3</v>
      </c>
    </row>
    <row r="15" spans="1:20" x14ac:dyDescent="0.2">
      <c r="A15" s="1">
        <v>2</v>
      </c>
      <c r="B15" s="1">
        <v>43.154246100519934</v>
      </c>
      <c r="C15" s="1">
        <v>45.320197044334975</v>
      </c>
      <c r="D15" s="1">
        <v>43.687451886066206</v>
      </c>
      <c r="E15" s="1">
        <f>AVERAGE(B15:D15)</f>
        <v>44.053965010307046</v>
      </c>
      <c r="F15" s="1">
        <f>STDEV(B15:D15)/SQRT(COUNT(B15:D15))</f>
        <v>0.65155833083306214</v>
      </c>
      <c r="G15" s="1">
        <v>3</v>
      </c>
      <c r="H15" s="1">
        <f>B15/100</f>
        <v>0.43154246100519933</v>
      </c>
      <c r="I15" s="1">
        <f>C15/100</f>
        <v>0.45320197044334976</v>
      </c>
      <c r="J15" s="1">
        <f>D15/100</f>
        <v>0.43687451886066209</v>
      </c>
      <c r="K15" s="1">
        <f>AVERAGE(H15:J15)</f>
        <v>0.44053965010307045</v>
      </c>
      <c r="L15" s="1">
        <f>STDEV(H15:J15)/SQRT(COUNT(H15:J15))</f>
        <v>6.5155833083306242E-3</v>
      </c>
    </row>
    <row r="16" spans="1:20" x14ac:dyDescent="0.2">
      <c r="A16" s="1">
        <v>3</v>
      </c>
      <c r="B16" s="1">
        <v>61.994840928632847</v>
      </c>
      <c r="C16" s="1">
        <v>64.373153229210629</v>
      </c>
      <c r="D16" s="1">
        <v>62.894961571306574</v>
      </c>
      <c r="E16" s="1">
        <f>AVERAGE(B16:D16)</f>
        <v>63.087651909716676</v>
      </c>
      <c r="F16" s="1">
        <f>STDEV(B16:D16)/SQRT(COUNT(B16:D16))</f>
        <v>0.69328674314392891</v>
      </c>
      <c r="G16" s="1">
        <v>3</v>
      </c>
      <c r="H16" s="1">
        <f>B16/100</f>
        <v>0.61994840928632844</v>
      </c>
      <c r="I16" s="1">
        <f>C16/100</f>
        <v>0.64373153229210633</v>
      </c>
      <c r="J16" s="1">
        <f>D16/100</f>
        <v>0.62894961571306574</v>
      </c>
      <c r="K16" s="1">
        <f>AVERAGE(H16:J16)</f>
        <v>0.6308765190971668</v>
      </c>
      <c r="L16" s="1">
        <f>STDEV(H16:J16)/SQRT(COUNT(H16:J16))</f>
        <v>6.9328674314393093E-3</v>
      </c>
    </row>
    <row r="17" spans="1:12" x14ac:dyDescent="0.2">
      <c r="A17" s="1">
        <v>4</v>
      </c>
    </row>
    <row r="18" spans="1:12" x14ac:dyDescent="0.2">
      <c r="A18" s="1">
        <v>5</v>
      </c>
      <c r="B18" s="1">
        <v>77.151799687010964</v>
      </c>
      <c r="C18" s="1">
        <v>82.670783481281362</v>
      </c>
      <c r="D18" s="1">
        <v>78.660907127429809</v>
      </c>
      <c r="E18" s="1">
        <f>AVERAGE(B18:D18)</f>
        <v>79.494496765240726</v>
      </c>
      <c r="F18" s="1">
        <f>STDEV(B18:D18)/SQRT(COUNT(B18:D18))</f>
        <v>1.6468099762423616</v>
      </c>
      <c r="G18" s="1">
        <v>3</v>
      </c>
      <c r="H18" s="1">
        <f>B18/100</f>
        <v>0.77151799687010969</v>
      </c>
      <c r="I18" s="1">
        <f>C18/100</f>
        <v>0.82670783481281362</v>
      </c>
      <c r="J18" s="1">
        <f>D18/100</f>
        <v>0.78660907127429813</v>
      </c>
      <c r="K18" s="1">
        <f>AVERAGE(H18:J18)</f>
        <v>0.79494496765240719</v>
      </c>
      <c r="L18" s="1">
        <f>STDEV(H18:J18)/SQRT(COUNT(H18:J18))</f>
        <v>1.6468099762423603E-2</v>
      </c>
    </row>
    <row r="19" spans="1:12" x14ac:dyDescent="0.2">
      <c r="A19" s="1">
        <v>6</v>
      </c>
    </row>
    <row r="20" spans="1:12" x14ac:dyDescent="0.2">
      <c r="A20" s="1">
        <v>7</v>
      </c>
      <c r="B20" s="1">
        <v>84.326788218793823</v>
      </c>
      <c r="C20" s="1">
        <v>93.361140076468544</v>
      </c>
      <c r="D20" s="1">
        <v>87.516541685046306</v>
      </c>
      <c r="E20" s="1">
        <f>AVERAGE(B20:D20)</f>
        <v>88.401489993436215</v>
      </c>
      <c r="F20" s="1">
        <f>STDEV(B20:D20)/SQRT(COUNT(B20:D20))</f>
        <v>2.645261707497597</v>
      </c>
      <c r="G20" s="1">
        <v>3</v>
      </c>
      <c r="H20" s="1">
        <f>B20/100</f>
        <v>0.84326788218793824</v>
      </c>
      <c r="I20" s="1">
        <f>C20/100</f>
        <v>0.93361140076468541</v>
      </c>
      <c r="J20" s="1">
        <f>D20/100</f>
        <v>0.87516541685046301</v>
      </c>
      <c r="K20" s="1">
        <f>AVERAGE(H20:J20)</f>
        <v>0.88401489993436222</v>
      </c>
      <c r="L20" s="1">
        <f>STDEV(H20:J20)/SQRT(COUNT(H20:J20))</f>
        <v>2.6452617074975954E-2</v>
      </c>
    </row>
    <row r="21" spans="1:12" x14ac:dyDescent="0.2">
      <c r="A21" s="1">
        <v>10</v>
      </c>
      <c r="B21" s="1">
        <v>89.008403361344534</v>
      </c>
      <c r="C21" s="1">
        <v>95.547309833024116</v>
      </c>
      <c r="D21" s="1">
        <v>93.315018315018321</v>
      </c>
      <c r="E21" s="1">
        <f>AVERAGE(B21:D21)</f>
        <v>92.623577169795666</v>
      </c>
      <c r="F21" s="1">
        <f>STDEV(B21:D21)/SQRT(COUNT(B21:D21))</f>
        <v>1.9190182042148012</v>
      </c>
      <c r="G21" s="1">
        <v>3</v>
      </c>
      <c r="H21" s="1">
        <f>B21/100</f>
        <v>0.89008403361344535</v>
      </c>
      <c r="I21" s="1">
        <f>C21/100</f>
        <v>0.95547309833024119</v>
      </c>
      <c r="J21" s="1">
        <f>D21/100</f>
        <v>0.93315018315018317</v>
      </c>
      <c r="K21" s="1">
        <f>AVERAGE(H21:J21)</f>
        <v>0.92623577169795668</v>
      </c>
      <c r="L21" s="1">
        <f>STDEV(H21:J21)/SQRT(COUNT(H21:J21))</f>
        <v>1.9190182042148014E-2</v>
      </c>
    </row>
    <row r="22" spans="1:12" x14ac:dyDescent="0.2">
      <c r="A22" s="1">
        <v>15</v>
      </c>
      <c r="B22" s="1">
        <v>96.257873286402372</v>
      </c>
      <c r="C22" s="1">
        <v>99.908424908424905</v>
      </c>
      <c r="D22" s="1">
        <v>95.26044110746129</v>
      </c>
      <c r="E22" s="1">
        <f>AVERAGE(B22:D22)</f>
        <v>97.142246434096194</v>
      </c>
      <c r="F22" s="1">
        <f>STDEV(B22:D22)/SQRT(COUNT(B22:D22))</f>
        <v>1.4127426342374427</v>
      </c>
      <c r="G22" s="1">
        <v>3</v>
      </c>
      <c r="H22" s="1">
        <f>B22/100</f>
        <v>0.96257873286402373</v>
      </c>
      <c r="I22" s="1">
        <f>C22/100</f>
        <v>0.99908424908424909</v>
      </c>
      <c r="J22" s="1">
        <f>D22/100</f>
        <v>0.95260441107461291</v>
      </c>
      <c r="K22" s="1">
        <f>AVERAGE(H22:J22)</f>
        <v>0.97142246434096202</v>
      </c>
      <c r="L22" s="1">
        <f>STDEV(H22:J22)/SQRT(COUNT(H22:J22))</f>
        <v>1.4127426342374435E-2</v>
      </c>
    </row>
    <row r="25" spans="1:12" ht="18" x14ac:dyDescent="0.2">
      <c r="B25" s="4" t="s">
        <v>5</v>
      </c>
      <c r="C25" s="4"/>
      <c r="D25" s="4"/>
      <c r="E25" s="4" t="s">
        <v>4</v>
      </c>
      <c r="F25" s="4"/>
      <c r="G25" s="4"/>
    </row>
    <row r="26" spans="1:12" x14ac:dyDescent="0.2">
      <c r="A26" s="3" t="s">
        <v>3</v>
      </c>
      <c r="B26" s="3" t="s">
        <v>2</v>
      </c>
      <c r="C26" s="3" t="s">
        <v>1</v>
      </c>
      <c r="D26" s="3" t="s">
        <v>0</v>
      </c>
      <c r="E26" s="3" t="s">
        <v>2</v>
      </c>
      <c r="F26" s="3" t="s">
        <v>1</v>
      </c>
      <c r="G26" s="3" t="s">
        <v>0</v>
      </c>
    </row>
    <row r="27" spans="1:12" x14ac:dyDescent="0.2">
      <c r="A27" s="2">
        <v>0.5</v>
      </c>
      <c r="B27" s="2">
        <v>0.10440000000000001</v>
      </c>
      <c r="C27" s="2">
        <v>1.6680263000000001E-2</v>
      </c>
      <c r="D27" s="2">
        <v>4</v>
      </c>
      <c r="E27" s="2">
        <v>6.0183253999999999E-2</v>
      </c>
      <c r="F27" s="2">
        <v>6.6E-3</v>
      </c>
      <c r="G27" s="2">
        <v>3</v>
      </c>
    </row>
    <row r="28" spans="1:12" x14ac:dyDescent="0.2">
      <c r="A28" s="2">
        <v>1</v>
      </c>
      <c r="B28" s="2">
        <v>0.1845</v>
      </c>
      <c r="C28" s="2">
        <v>9.3201259999999998E-3</v>
      </c>
      <c r="D28" s="2">
        <v>4</v>
      </c>
      <c r="E28" s="2">
        <v>0.18702659599999999</v>
      </c>
      <c r="F28" s="2">
        <v>8.2000000000000007E-3</v>
      </c>
      <c r="G28" s="2">
        <v>3</v>
      </c>
    </row>
    <row r="29" spans="1:12" x14ac:dyDescent="0.2">
      <c r="A29" s="2">
        <v>2</v>
      </c>
      <c r="B29" s="2">
        <v>0.37430000000000002</v>
      </c>
      <c r="C29" s="2">
        <v>2.1555909000000002E-2</v>
      </c>
      <c r="D29" s="2">
        <v>4</v>
      </c>
      <c r="E29" s="2">
        <v>0.44053965</v>
      </c>
      <c r="F29" s="2">
        <v>6.4999999999999997E-3</v>
      </c>
      <c r="G29" s="2">
        <v>3</v>
      </c>
    </row>
    <row r="30" spans="1:12" x14ac:dyDescent="0.2">
      <c r="A30" s="2">
        <v>3</v>
      </c>
      <c r="B30" s="2">
        <v>0.50049999999999994</v>
      </c>
      <c r="C30" s="2">
        <v>2.9096514E-2</v>
      </c>
      <c r="D30" s="2">
        <v>4</v>
      </c>
      <c r="E30" s="2">
        <v>0.63087651899999997</v>
      </c>
      <c r="F30" s="2">
        <v>6.8999999999999999E-3</v>
      </c>
      <c r="G30" s="2">
        <v>3</v>
      </c>
    </row>
    <row r="31" spans="1:12" x14ac:dyDescent="0.2">
      <c r="A31" s="2">
        <v>4</v>
      </c>
      <c r="B31" s="2">
        <v>0.69810000000000005</v>
      </c>
      <c r="C31" s="2">
        <v>4.9047183000000001E-2</v>
      </c>
      <c r="D31" s="2">
        <v>4</v>
      </c>
      <c r="E31" s="2"/>
      <c r="F31" s="2"/>
      <c r="G31" s="2"/>
    </row>
    <row r="32" spans="1:12" x14ac:dyDescent="0.2">
      <c r="A32" s="2">
        <v>5</v>
      </c>
      <c r="B32" s="2">
        <v>0.75660000000000005</v>
      </c>
      <c r="C32" s="2">
        <v>3.8608972999999998E-2</v>
      </c>
      <c r="D32" s="2">
        <v>4</v>
      </c>
      <c r="E32" s="2">
        <v>0.79494496800000003</v>
      </c>
      <c r="F32" s="2">
        <v>1.6500000000000001E-2</v>
      </c>
      <c r="G32" s="2">
        <v>3</v>
      </c>
    </row>
    <row r="33" spans="1:7" x14ac:dyDescent="0.2">
      <c r="A33" s="2">
        <v>6</v>
      </c>
      <c r="B33" s="2">
        <v>0.76849999999999996</v>
      </c>
      <c r="C33" s="2">
        <v>3.7561044000000002E-2</v>
      </c>
      <c r="D33" s="2">
        <v>4</v>
      </c>
      <c r="E33" s="2"/>
      <c r="F33" s="2"/>
      <c r="G33" s="2"/>
    </row>
    <row r="34" spans="1:7" x14ac:dyDescent="0.2">
      <c r="A34" s="2">
        <v>7</v>
      </c>
      <c r="B34" s="2">
        <v>0.7681</v>
      </c>
      <c r="C34" s="2">
        <v>2.9038444E-2</v>
      </c>
      <c r="D34" s="2">
        <v>4</v>
      </c>
      <c r="E34" s="2">
        <v>0.88401490000000005</v>
      </c>
      <c r="F34" s="2">
        <v>2.6499999999999999E-2</v>
      </c>
      <c r="G34" s="2">
        <v>3</v>
      </c>
    </row>
    <row r="35" spans="1:7" x14ac:dyDescent="0.2">
      <c r="A35" s="2">
        <v>8</v>
      </c>
      <c r="B35" s="2">
        <v>0.89</v>
      </c>
      <c r="C35" s="2">
        <v>2.3481914999999999E-2</v>
      </c>
      <c r="D35" s="2">
        <v>4</v>
      </c>
      <c r="E35" s="2"/>
      <c r="F35" s="2"/>
      <c r="G35" s="2"/>
    </row>
    <row r="36" spans="1:7" x14ac:dyDescent="0.2">
      <c r="A36" s="2">
        <v>9</v>
      </c>
      <c r="B36" s="2">
        <v>0.83209999999999995</v>
      </c>
      <c r="C36" s="2">
        <v>7.139732E-2</v>
      </c>
      <c r="D36" s="2">
        <v>4</v>
      </c>
      <c r="E36" s="2"/>
      <c r="F36" s="2"/>
      <c r="G36" s="2"/>
    </row>
    <row r="37" spans="1:7" x14ac:dyDescent="0.2">
      <c r="A37" s="2">
        <v>10</v>
      </c>
      <c r="B37" s="2">
        <v>0.87780000000000002</v>
      </c>
      <c r="C37" s="2">
        <v>5.7870863000000002E-2</v>
      </c>
      <c r="D37" s="2">
        <v>4</v>
      </c>
      <c r="E37" s="2">
        <v>0.92623577199999996</v>
      </c>
      <c r="F37" s="2">
        <v>1.9199999999999998E-2</v>
      </c>
      <c r="G37" s="2">
        <v>3</v>
      </c>
    </row>
    <row r="38" spans="1:7" x14ac:dyDescent="0.2">
      <c r="A38" s="2">
        <v>15</v>
      </c>
      <c r="B38" s="2"/>
      <c r="C38" s="2"/>
      <c r="D38" s="2"/>
      <c r="E38" s="2">
        <v>0.97142246399999999</v>
      </c>
      <c r="F38" s="2">
        <v>1.41E-2</v>
      </c>
      <c r="G38" s="2">
        <v>3</v>
      </c>
    </row>
  </sheetData>
  <mergeCells count="2">
    <mergeCell ref="B25:D25"/>
    <mergeCell ref="E25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6-figure supplement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Janesh Kumar</dc:creator>
  <cp:lastModifiedBy>Janesh Kumar</cp:lastModifiedBy>
  <dcterms:created xsi:type="dcterms:W3CDTF">2024-09-30T08:24:52Z</dcterms:created>
  <dcterms:modified xsi:type="dcterms:W3CDTF">2024-09-30T08:25:10Z</dcterms:modified>
</cp:coreProperties>
</file>