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east\Desktop\＊eLife_VOR_20240308\source data\"/>
    </mc:Choice>
  </mc:AlternateContent>
  <xr:revisionPtr revIDLastSave="0" documentId="13_ncr:1_{62363F71-FF51-404C-B12D-F31EF367DA67}" xr6:coauthVersionLast="47" xr6:coauthVersionMax="47" xr10:uidLastSave="{00000000-0000-0000-0000-000000000000}"/>
  <bookViews>
    <workbookView xWindow="495" yWindow="1425" windowWidth="14940" windowHeight="13560" xr2:uid="{9B116859-D828-4B39-8565-7BA763A404B8}"/>
  </bookViews>
  <sheets>
    <sheet name="Figure 1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6" i="1" l="1"/>
  <c r="Y46" i="1"/>
  <c r="Y43" i="1"/>
  <c r="U39" i="1"/>
  <c r="AA38" i="1"/>
  <c r="V38" i="1"/>
  <c r="U38" i="1"/>
  <c r="W36" i="1"/>
  <c r="V36" i="1"/>
  <c r="U36" i="1"/>
  <c r="Y35" i="1"/>
  <c r="X34" i="1"/>
  <c r="W34" i="1"/>
  <c r="V34" i="1"/>
  <c r="U34" i="1"/>
  <c r="W32" i="1"/>
  <c r="V32" i="1"/>
  <c r="U32" i="1"/>
  <c r="J32" i="1"/>
  <c r="C32" i="1"/>
  <c r="Y31" i="1"/>
  <c r="X31" i="1"/>
  <c r="V31" i="1"/>
  <c r="H31" i="1"/>
  <c r="F31" i="1"/>
  <c r="E31" i="1"/>
  <c r="D31" i="1"/>
  <c r="C31" i="1"/>
  <c r="Y30" i="1"/>
  <c r="H30" i="1"/>
  <c r="G30" i="1"/>
  <c r="F30" i="1"/>
  <c r="D30" i="1"/>
  <c r="G22" i="1"/>
  <c r="K32" i="1" s="1"/>
  <c r="AD21" i="1"/>
  <c r="AC39" i="1" s="1"/>
  <c r="X21" i="1"/>
  <c r="W39" i="1" s="1"/>
  <c r="G21" i="1"/>
  <c r="K31" i="1" s="1"/>
  <c r="AD20" i="1"/>
  <c r="AC38" i="1" s="1"/>
  <c r="X20" i="1"/>
  <c r="W38" i="1" s="1"/>
  <c r="G20" i="1"/>
  <c r="K30" i="1" s="1"/>
  <c r="AD19" i="1"/>
  <c r="AC37" i="1" s="1"/>
  <c r="X19" i="1"/>
  <c r="W37" i="1" s="1"/>
  <c r="G16" i="1"/>
  <c r="H32" i="1" s="1"/>
  <c r="AD15" i="1"/>
  <c r="X36" i="1" s="1"/>
  <c r="X15" i="1"/>
  <c r="G15" i="1"/>
  <c r="G31" i="1" s="1"/>
  <c r="AD14" i="1"/>
  <c r="Z35" i="1" s="1"/>
  <c r="X14" i="1"/>
  <c r="W35" i="1" s="1"/>
  <c r="G14" i="1"/>
  <c r="AD13" i="1"/>
  <c r="Z34" i="1" s="1"/>
  <c r="X13" i="1"/>
  <c r="AD12" i="1"/>
  <c r="Z33" i="1" s="1"/>
  <c r="X12" i="1"/>
  <c r="W33" i="1" s="1"/>
  <c r="AD11" i="1"/>
  <c r="Z32" i="1" s="1"/>
  <c r="X11" i="1"/>
  <c r="AD10" i="1"/>
  <c r="Z31" i="1" s="1"/>
  <c r="X10" i="1"/>
  <c r="W31" i="1" s="1"/>
  <c r="G10" i="1"/>
  <c r="E32" i="1" s="1"/>
  <c r="AD9" i="1"/>
  <c r="Z30" i="1" s="1"/>
  <c r="X9" i="1"/>
  <c r="W30" i="1" s="1"/>
  <c r="G9" i="1"/>
  <c r="G8" i="1"/>
  <c r="E30" i="1" s="1"/>
  <c r="W43" i="1" l="1"/>
  <c r="W52" i="1" s="1"/>
  <c r="W44" i="1"/>
  <c r="W45" i="1"/>
  <c r="W46" i="1" s="1"/>
  <c r="W57" i="1" s="1"/>
  <c r="Z45" i="1"/>
  <c r="Z46" i="1" s="1"/>
  <c r="W58" i="1" s="1"/>
  <c r="H41" i="1"/>
  <c r="H42" i="1" s="1"/>
  <c r="E54" i="1" s="1"/>
  <c r="E40" i="1"/>
  <c r="E41" i="1"/>
  <c r="E42" i="1" s="1"/>
  <c r="E53" i="1" s="1"/>
  <c r="E39" i="1"/>
  <c r="E48" i="1" s="1"/>
  <c r="K43" i="1"/>
  <c r="H43" i="1"/>
  <c r="AC47" i="1"/>
  <c r="AC44" i="1"/>
  <c r="AC45" i="1"/>
  <c r="AC46" i="1" s="1"/>
  <c r="W59" i="1" s="1"/>
  <c r="AC43" i="1"/>
  <c r="W54" i="1" s="1"/>
  <c r="K40" i="1"/>
  <c r="K41" i="1"/>
  <c r="K42" i="1" s="1"/>
  <c r="E55" i="1" s="1"/>
  <c r="K39" i="1"/>
  <c r="E50" i="1" s="1"/>
  <c r="H40" i="1"/>
  <c r="I30" i="1"/>
  <c r="J30" i="1"/>
  <c r="D32" i="1"/>
  <c r="D40" i="1" s="1"/>
  <c r="Y32" i="1"/>
  <c r="V53" i="1" s="1"/>
  <c r="Y34" i="1"/>
  <c r="Y36" i="1"/>
  <c r="AB38" i="1"/>
  <c r="V39" i="1"/>
  <c r="J43" i="1"/>
  <c r="Y45" i="1"/>
  <c r="V58" i="1" s="1"/>
  <c r="X32" i="1"/>
  <c r="Z36" i="1"/>
  <c r="Z47" i="1" s="1"/>
  <c r="F40" i="1"/>
  <c r="G43" i="1"/>
  <c r="U30" i="1"/>
  <c r="I31" i="1"/>
  <c r="F32" i="1"/>
  <c r="F41" i="1" s="1"/>
  <c r="F42" i="1" s="1"/>
  <c r="C54" i="1" s="1"/>
  <c r="U33" i="1"/>
  <c r="U35" i="1"/>
  <c r="U37" i="1"/>
  <c r="AA39" i="1"/>
  <c r="V30" i="1"/>
  <c r="J31" i="1"/>
  <c r="G32" i="1"/>
  <c r="G40" i="1" s="1"/>
  <c r="V33" i="1"/>
  <c r="V35" i="1"/>
  <c r="V37" i="1"/>
  <c r="D39" i="1"/>
  <c r="D48" i="1" s="1"/>
  <c r="AB39" i="1"/>
  <c r="D41" i="1"/>
  <c r="D42" i="1" s="1"/>
  <c r="D53" i="1" s="1"/>
  <c r="C30" i="1"/>
  <c r="X30" i="1"/>
  <c r="U31" i="1"/>
  <c r="I32" i="1"/>
  <c r="X33" i="1"/>
  <c r="X35" i="1"/>
  <c r="AA37" i="1"/>
  <c r="G39" i="1"/>
  <c r="D49" i="1" s="1"/>
  <c r="Y33" i="1"/>
  <c r="AB37" i="1"/>
  <c r="H39" i="1"/>
  <c r="E49" i="1" s="1"/>
  <c r="Y47" i="1" l="1"/>
  <c r="V43" i="1"/>
  <c r="V52" i="1" s="1"/>
  <c r="V45" i="1"/>
  <c r="V46" i="1" s="1"/>
  <c r="V57" i="1" s="1"/>
  <c r="V44" i="1"/>
  <c r="AA47" i="1"/>
  <c r="F43" i="1"/>
  <c r="C40" i="1"/>
  <c r="I43" i="1"/>
  <c r="C41" i="1"/>
  <c r="C42" i="1" s="1"/>
  <c r="C53" i="1" s="1"/>
  <c r="C39" i="1"/>
  <c r="C48" i="1" s="1"/>
  <c r="Y44" i="1"/>
  <c r="Z44" i="1"/>
  <c r="AB44" i="1"/>
  <c r="AB43" i="1"/>
  <c r="V54" i="1" s="1"/>
  <c r="AB45" i="1"/>
  <c r="AB46" i="1" s="1"/>
  <c r="V59" i="1" s="1"/>
  <c r="Z43" i="1"/>
  <c r="W53" i="1" s="1"/>
  <c r="X43" i="1"/>
  <c r="U53" i="1" s="1"/>
  <c r="X44" i="1"/>
  <c r="X45" i="1"/>
  <c r="U58" i="1" s="1"/>
  <c r="G41" i="1"/>
  <c r="G42" i="1" s="1"/>
  <c r="D54" i="1" s="1"/>
  <c r="F39" i="1"/>
  <c r="C49" i="1" s="1"/>
  <c r="AB47" i="1"/>
  <c r="U44" i="1"/>
  <c r="U45" i="1"/>
  <c r="U46" i="1" s="1"/>
  <c r="U57" i="1" s="1"/>
  <c r="X47" i="1"/>
  <c r="U43" i="1"/>
  <c r="U52" i="1" s="1"/>
  <c r="AA44" i="1"/>
  <c r="AA45" i="1"/>
  <c r="AA46" i="1" s="1"/>
  <c r="U59" i="1" s="1"/>
  <c r="AA43" i="1"/>
  <c r="U54" i="1" s="1"/>
  <c r="I40" i="1"/>
  <c r="I39" i="1"/>
  <c r="C50" i="1" s="1"/>
  <c r="I41" i="1"/>
  <c r="I42" i="1" s="1"/>
  <c r="C55" i="1" s="1"/>
  <c r="J39" i="1"/>
  <c r="D50" i="1" s="1"/>
  <c r="J40" i="1"/>
  <c r="J41" i="1"/>
  <c r="J42" i="1" s="1"/>
  <c r="D55" i="1" s="1"/>
</calcChain>
</file>

<file path=xl/sharedStrings.xml><?xml version="1.0" encoding="utf-8"?>
<sst xmlns="http://schemas.openxmlformats.org/spreadsheetml/2006/main" count="268" uniqueCount="52">
  <si>
    <t>Figure 1C</t>
    <phoneticPr fontId="2"/>
  </si>
  <si>
    <t>＊Number of cells (classified by number of vacuoles per cell)</t>
  </si>
  <si>
    <t>WT</t>
  </si>
  <si>
    <t>none</t>
  </si>
  <si>
    <t>tcb1Δ2Δ3Δ</t>
  </si>
  <si>
    <t>≧ 3</t>
  </si>
  <si>
    <t>total</t>
    <phoneticPr fontId="2"/>
  </si>
  <si>
    <t>none</t>
    <phoneticPr fontId="2"/>
  </si>
  <si>
    <t>SDW</t>
    <phoneticPr fontId="2"/>
  </si>
  <si>
    <t>1st</t>
  </si>
  <si>
    <t>2nd</t>
  </si>
  <si>
    <t>1st</t>
    <phoneticPr fontId="2"/>
  </si>
  <si>
    <t>3rd</t>
  </si>
  <si>
    <t>2nd</t>
    <phoneticPr fontId="2"/>
  </si>
  <si>
    <t>3rd</t>
    <phoneticPr fontId="2"/>
  </si>
  <si>
    <t>4th</t>
    <phoneticPr fontId="2"/>
  </si>
  <si>
    <t>5th</t>
    <phoneticPr fontId="2"/>
  </si>
  <si>
    <t>6th</t>
    <phoneticPr fontId="2"/>
  </si>
  <si>
    <t>7th</t>
    <phoneticPr fontId="2"/>
  </si>
  <si>
    <t>Rap</t>
    <phoneticPr fontId="2"/>
  </si>
  <si>
    <t>＊Ratio of cells classified into each group (%)</t>
  </si>
  <si>
    <t>＊Ratio of cells classified into each group (%)</t>
    <phoneticPr fontId="2"/>
  </si>
  <si>
    <t>SDW</t>
  </si>
  <si>
    <t>Rap</t>
  </si>
  <si>
    <t>n=</t>
    <phoneticPr fontId="2"/>
  </si>
  <si>
    <t>average</t>
  </si>
  <si>
    <t>stdev</t>
  </si>
  <si>
    <t>stdev.p</t>
    <phoneticPr fontId="2"/>
  </si>
  <si>
    <t>se (n)</t>
    <phoneticPr fontId="2"/>
  </si>
  <si>
    <t>ttest</t>
    <phoneticPr fontId="2"/>
  </si>
  <si>
    <t>n.s.</t>
    <phoneticPr fontId="2"/>
  </si>
  <si>
    <t>*</t>
    <phoneticPr fontId="2"/>
  </si>
  <si>
    <t>**</t>
    <phoneticPr fontId="2"/>
  </si>
  <si>
    <t>≧ 3</t>
    <phoneticPr fontId="2"/>
  </si>
  <si>
    <t>＊two-way ANOVA</t>
    <phoneticPr fontId="2"/>
  </si>
  <si>
    <t>分散分析: 繰り返しのある二元配置</t>
  </si>
  <si>
    <t>概要</t>
  </si>
  <si>
    <t>合計</t>
  </si>
  <si>
    <t>データの個数</t>
  </si>
  <si>
    <t>平均</t>
  </si>
  <si>
    <t>分散</t>
  </si>
  <si>
    <t>分散分析表</t>
  </si>
  <si>
    <t>変動要因</t>
  </si>
  <si>
    <t>変動</t>
  </si>
  <si>
    <t>自由度</t>
  </si>
  <si>
    <t>観測された分散比</t>
  </si>
  <si>
    <t>P-値</t>
  </si>
  <si>
    <t>F 境界値</t>
  </si>
  <si>
    <t>標本</t>
  </si>
  <si>
    <t>列</t>
  </si>
  <si>
    <t>交互作用</t>
  </si>
  <si>
    <t>繰り返し誤差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</si>
</sst>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7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Arial"/>
      <family val="2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 tint="-0.1499984740745262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color rgb="FF00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1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176" fontId="0" fillId="0" borderId="5" xfId="0" applyNumberFormat="1" applyBorder="1">
      <alignment vertical="center"/>
    </xf>
    <xf numFmtId="176" fontId="0" fillId="0" borderId="0" xfId="0" applyNumberFormat="1">
      <alignment vertical="center"/>
    </xf>
    <xf numFmtId="176" fontId="0" fillId="0" borderId="6" xfId="0" applyNumberForma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176" fontId="0" fillId="0" borderId="7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0" fontId="0" fillId="2" borderId="0" xfId="0" applyFill="1">
      <alignment vertical="center"/>
    </xf>
    <xf numFmtId="176" fontId="0" fillId="2" borderId="0" xfId="0" applyNumberFormat="1" applyFill="1">
      <alignment vertical="center"/>
    </xf>
    <xf numFmtId="0" fontId="0" fillId="3" borderId="0" xfId="0" applyFill="1">
      <alignment vertical="center"/>
    </xf>
    <xf numFmtId="0" fontId="4" fillId="0" borderId="0" xfId="0" applyFont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>
      <alignment vertical="center"/>
    </xf>
    <xf numFmtId="0" fontId="5" fillId="4" borderId="0" xfId="0" applyFont="1" applyFill="1">
      <alignment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horizontal="right" vertical="center"/>
    </xf>
    <xf numFmtId="0" fontId="6" fillId="0" borderId="0" xfId="0" applyFont="1">
      <alignment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0" xfId="0" applyFill="1">
      <alignment vertical="center"/>
    </xf>
    <xf numFmtId="0" fontId="0" fillId="0" borderId="12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1C'!$C$47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1C'!$C$53:$C$55</c:f>
                <c:numCache>
                  <c:formatCode>General</c:formatCode>
                  <c:ptCount val="3"/>
                  <c:pt idx="0">
                    <c:v>0.72008229982309557</c:v>
                  </c:pt>
                  <c:pt idx="1">
                    <c:v>1.4626144001669494</c:v>
                  </c:pt>
                  <c:pt idx="2">
                    <c:v>0.95078814989265303</c:v>
                  </c:pt>
                </c:numCache>
              </c:numRef>
            </c:plus>
            <c:minus>
              <c:numRef>
                <c:f>'Figure 1C'!$C$53:$C$55</c:f>
                <c:numCache>
                  <c:formatCode>General</c:formatCode>
                  <c:ptCount val="3"/>
                  <c:pt idx="0">
                    <c:v>0.72008229982309557</c:v>
                  </c:pt>
                  <c:pt idx="1">
                    <c:v>1.4626144001669494</c:v>
                  </c:pt>
                  <c:pt idx="2">
                    <c:v>0.95078814989265303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1C'!$B$48:$B$50</c:f>
              <c:strCache>
                <c:ptCount val="3"/>
                <c:pt idx="0">
                  <c:v>none</c:v>
                </c:pt>
                <c:pt idx="1">
                  <c:v>SDW</c:v>
                </c:pt>
                <c:pt idx="2">
                  <c:v>Rap</c:v>
                </c:pt>
              </c:strCache>
            </c:strRef>
          </c:cat>
          <c:val>
            <c:numRef>
              <c:f>'Figure 1C'!$C$48:$C$50</c:f>
              <c:numCache>
                <c:formatCode>General</c:formatCode>
                <c:ptCount val="3"/>
                <c:pt idx="0">
                  <c:v>93.666666666666671</c:v>
                </c:pt>
                <c:pt idx="1">
                  <c:v>95.739502502893401</c:v>
                </c:pt>
                <c:pt idx="2">
                  <c:v>87.278463560411538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C-465C-A842-72BE8CC35C59}"/>
            </c:ext>
          </c:extLst>
        </c:ser>
        <c:ser>
          <c:idx val="1"/>
          <c:order val="1"/>
          <c:tx>
            <c:strRef>
              <c:f>'Figure 1C'!$D$47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1C'!$D$53:$D$55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1.4626144001669497</c:v>
                  </c:pt>
                  <c:pt idx="2">
                    <c:v>0.81033163921517837</c:v>
                  </c:pt>
                </c:numCache>
              </c:numRef>
            </c:plus>
            <c:minus>
              <c:numRef>
                <c:f>'Figure 1C'!$D$53:$D$55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1.4626144001669497</c:v>
                  </c:pt>
                  <c:pt idx="2">
                    <c:v>0.81033163921517837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1C'!$B$48:$B$50</c:f>
              <c:strCache>
                <c:ptCount val="3"/>
                <c:pt idx="0">
                  <c:v>none</c:v>
                </c:pt>
                <c:pt idx="1">
                  <c:v>SDW</c:v>
                </c:pt>
                <c:pt idx="2">
                  <c:v>Rap</c:v>
                </c:pt>
              </c:strCache>
            </c:strRef>
          </c:cat>
          <c:val>
            <c:numRef>
              <c:f>'Figure 1C'!$D$48:$D$50</c:f>
              <c:numCache>
                <c:formatCode>General</c:formatCode>
                <c:ptCount val="3"/>
                <c:pt idx="0">
                  <c:v>4</c:v>
                </c:pt>
                <c:pt idx="1">
                  <c:v>4.2604974971065968</c:v>
                </c:pt>
                <c:pt idx="2">
                  <c:v>10.827105185567172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3C-465C-A842-72BE8CC35C59}"/>
            </c:ext>
          </c:extLst>
        </c:ser>
        <c:ser>
          <c:idx val="2"/>
          <c:order val="2"/>
          <c:tx>
            <c:strRef>
              <c:f>'Figure 1C'!$E$47</c:f>
              <c:strCache>
                <c:ptCount val="1"/>
                <c:pt idx="0">
                  <c:v>≧ 3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1C'!$E$53:$E$55</c:f>
                <c:numCache>
                  <c:formatCode>General</c:formatCode>
                  <c:ptCount val="3"/>
                  <c:pt idx="0">
                    <c:v>0.72008229982309557</c:v>
                  </c:pt>
                  <c:pt idx="1">
                    <c:v>0</c:v>
                  </c:pt>
                  <c:pt idx="2">
                    <c:v>0.22301989523237736</c:v>
                  </c:pt>
                </c:numCache>
              </c:numRef>
            </c:plus>
            <c:minus>
              <c:numRef>
                <c:f>'Figure 1C'!$E$53:$E$55</c:f>
                <c:numCache>
                  <c:formatCode>General</c:formatCode>
                  <c:ptCount val="3"/>
                  <c:pt idx="0">
                    <c:v>0.72008229982309557</c:v>
                  </c:pt>
                  <c:pt idx="1">
                    <c:v>0</c:v>
                  </c:pt>
                  <c:pt idx="2">
                    <c:v>0.22301989523237736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1C'!$B$48:$B$50</c:f>
              <c:strCache>
                <c:ptCount val="3"/>
                <c:pt idx="0">
                  <c:v>none</c:v>
                </c:pt>
                <c:pt idx="1">
                  <c:v>SDW</c:v>
                </c:pt>
                <c:pt idx="2">
                  <c:v>Rap</c:v>
                </c:pt>
              </c:strCache>
            </c:strRef>
          </c:cat>
          <c:val>
            <c:numRef>
              <c:f>'Figure 1C'!$E$48:$E$50</c:f>
              <c:numCache>
                <c:formatCode>General</c:formatCode>
                <c:ptCount val="3"/>
                <c:pt idx="0">
                  <c:v>2.3333333333333335</c:v>
                </c:pt>
                <c:pt idx="1">
                  <c:v>0</c:v>
                </c:pt>
                <c:pt idx="2">
                  <c:v>1.8944312540212884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3C-465C-A842-72BE8CC35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7590447"/>
        <c:axId val="1075058623"/>
      </c:barChart>
      <c:catAx>
        <c:axId val="111759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75058623"/>
        <c:crosses val="autoZero"/>
        <c:auto val="1"/>
        <c:lblAlgn val="ctr"/>
        <c:lblOffset val="100"/>
        <c:noMultiLvlLbl val="0"/>
      </c:catAx>
      <c:valAx>
        <c:axId val="1075058623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759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1C'!$U$51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1C'!$U$57:$U$59</c:f>
                <c:numCache>
                  <c:formatCode>General</c:formatCode>
                  <c:ptCount val="3"/>
                  <c:pt idx="0">
                    <c:v>5.8634666212605859</c:v>
                  </c:pt>
                  <c:pt idx="1">
                    <c:v>6.5731310992571892</c:v>
                  </c:pt>
                  <c:pt idx="2">
                    <c:v>3.3334841081886308</c:v>
                  </c:pt>
                </c:numCache>
              </c:numRef>
            </c:plus>
            <c:minus>
              <c:numRef>
                <c:f>'Figure 1C'!$U$57:$U$59</c:f>
                <c:numCache>
                  <c:formatCode>General</c:formatCode>
                  <c:ptCount val="3"/>
                  <c:pt idx="0">
                    <c:v>5.8634666212605859</c:v>
                  </c:pt>
                  <c:pt idx="1">
                    <c:v>6.5731310992571892</c:v>
                  </c:pt>
                  <c:pt idx="2">
                    <c:v>3.3334841081886308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1C'!$T$52:$T$54</c:f>
              <c:strCache>
                <c:ptCount val="3"/>
                <c:pt idx="0">
                  <c:v>none</c:v>
                </c:pt>
                <c:pt idx="1">
                  <c:v>SDW</c:v>
                </c:pt>
                <c:pt idx="2">
                  <c:v>Rap</c:v>
                </c:pt>
              </c:strCache>
            </c:strRef>
          </c:cat>
          <c:val>
            <c:numRef>
              <c:f>'Figure 1C'!$U$52:$U$54</c:f>
              <c:numCache>
                <c:formatCode>General</c:formatCode>
                <c:ptCount val="3"/>
                <c:pt idx="0">
                  <c:v>37.043346852333208</c:v>
                </c:pt>
                <c:pt idx="1">
                  <c:v>58.741536178698553</c:v>
                </c:pt>
                <c:pt idx="2">
                  <c:v>70.892255892255889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42-4964-9453-3570AD31EF4F}"/>
            </c:ext>
          </c:extLst>
        </c:ser>
        <c:ser>
          <c:idx val="1"/>
          <c:order val="1"/>
          <c:tx>
            <c:strRef>
              <c:f>'Figure 1C'!$V$51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1C'!$V$57:$V$59</c:f>
                <c:numCache>
                  <c:formatCode>General</c:formatCode>
                  <c:ptCount val="3"/>
                  <c:pt idx="0">
                    <c:v>2.3956917476271062</c:v>
                  </c:pt>
                  <c:pt idx="1">
                    <c:v>1.428448204443701</c:v>
                  </c:pt>
                  <c:pt idx="2">
                    <c:v>1.1938990702438885</c:v>
                  </c:pt>
                </c:numCache>
              </c:numRef>
            </c:plus>
            <c:minus>
              <c:numRef>
                <c:f>'Figure 1C'!$V$57:$V$59</c:f>
                <c:numCache>
                  <c:formatCode>General</c:formatCode>
                  <c:ptCount val="3"/>
                  <c:pt idx="0">
                    <c:v>2.3956917476271062</c:v>
                  </c:pt>
                  <c:pt idx="1">
                    <c:v>1.428448204443701</c:v>
                  </c:pt>
                  <c:pt idx="2">
                    <c:v>1.1938990702438885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1C'!$T$52:$T$54</c:f>
              <c:strCache>
                <c:ptCount val="3"/>
                <c:pt idx="0">
                  <c:v>none</c:v>
                </c:pt>
                <c:pt idx="1">
                  <c:v>SDW</c:v>
                </c:pt>
                <c:pt idx="2">
                  <c:v>Rap</c:v>
                </c:pt>
              </c:strCache>
            </c:strRef>
          </c:cat>
          <c:val>
            <c:numRef>
              <c:f>'Figure 1C'!$V$52:$V$54</c:f>
              <c:numCache>
                <c:formatCode>General</c:formatCode>
                <c:ptCount val="3"/>
                <c:pt idx="0">
                  <c:v>26.34712966558028</c:v>
                </c:pt>
                <c:pt idx="1">
                  <c:v>21.235118809722046</c:v>
                </c:pt>
                <c:pt idx="2">
                  <c:v>19.734006734006734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42-4964-9453-3570AD31EF4F}"/>
            </c:ext>
          </c:extLst>
        </c:ser>
        <c:ser>
          <c:idx val="2"/>
          <c:order val="2"/>
          <c:tx>
            <c:strRef>
              <c:f>'Figure 1C'!$W$51</c:f>
              <c:strCache>
                <c:ptCount val="1"/>
                <c:pt idx="0">
                  <c:v>≧ 3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1C'!$W$57:$W$59</c:f>
                <c:numCache>
                  <c:formatCode>General</c:formatCode>
                  <c:ptCount val="3"/>
                  <c:pt idx="0">
                    <c:v>7.7408483144199902</c:v>
                  </c:pt>
                  <c:pt idx="1">
                    <c:v>5.7928229176624253</c:v>
                  </c:pt>
                  <c:pt idx="2">
                    <c:v>2.1940051208290572</c:v>
                  </c:pt>
                </c:numCache>
              </c:numRef>
            </c:plus>
            <c:minus>
              <c:numRef>
                <c:f>'Figure 1C'!$W$57:$W$59</c:f>
                <c:numCache>
                  <c:formatCode>General</c:formatCode>
                  <c:ptCount val="3"/>
                  <c:pt idx="0">
                    <c:v>7.7408483144199902</c:v>
                  </c:pt>
                  <c:pt idx="1">
                    <c:v>5.7928229176624253</c:v>
                  </c:pt>
                  <c:pt idx="2">
                    <c:v>2.1940051208290572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1C'!$T$52:$T$54</c:f>
              <c:strCache>
                <c:ptCount val="3"/>
                <c:pt idx="0">
                  <c:v>none</c:v>
                </c:pt>
                <c:pt idx="1">
                  <c:v>SDW</c:v>
                </c:pt>
                <c:pt idx="2">
                  <c:v>Rap</c:v>
                </c:pt>
              </c:strCache>
            </c:strRef>
          </c:cat>
          <c:val>
            <c:numRef>
              <c:f>'Figure 1C'!$W$52:$W$54</c:f>
              <c:numCache>
                <c:formatCode>General</c:formatCode>
                <c:ptCount val="3"/>
                <c:pt idx="0">
                  <c:v>36.609523482086509</c:v>
                </c:pt>
                <c:pt idx="1">
                  <c:v>20.023345011579401</c:v>
                </c:pt>
                <c:pt idx="2">
                  <c:v>9.3737373737373737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42-4964-9453-3570AD31E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0781552"/>
        <c:axId val="1170782384"/>
      </c:barChart>
      <c:catAx>
        <c:axId val="117078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0782384"/>
        <c:crosses val="autoZero"/>
        <c:auto val="1"/>
        <c:lblAlgn val="ctr"/>
        <c:lblOffset val="100"/>
        <c:noMultiLvlLbl val="0"/>
      </c:catAx>
      <c:valAx>
        <c:axId val="117078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0781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194110</xdr:colOff>
      <xdr:row>45</xdr:row>
      <xdr:rowOff>30010</xdr:rowOff>
    </xdr:from>
    <xdr:to>
      <xdr:col>10</xdr:col>
      <xdr:colOff>607564</xdr:colOff>
      <xdr:row>56</xdr:row>
      <xdr:rowOff>1210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AF995CB-AAC4-42A1-A363-3470C9F812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312204</xdr:colOff>
      <xdr:row>49</xdr:row>
      <xdr:rowOff>63689</xdr:rowOff>
    </xdr:from>
    <xdr:to>
      <xdr:col>29</xdr:col>
      <xdr:colOff>88349</xdr:colOff>
      <xdr:row>60</xdr:row>
      <xdr:rowOff>34889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9ACCD874-4FD5-4C5B-B501-42F024EED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26600-D296-4E18-9BAE-E89AB45857F1}">
  <dimension ref="B2:AG109"/>
  <sheetViews>
    <sheetView tabSelected="1" zoomScale="50" zoomScaleNormal="40" workbookViewId="0">
      <selection activeCell="B2" sqref="B2"/>
    </sheetView>
  </sheetViews>
  <sheetFormatPr defaultRowHeight="18.75" x14ac:dyDescent="0.4"/>
  <sheetData>
    <row r="2" spans="2:30" x14ac:dyDescent="0.4">
      <c r="B2" s="1" t="s">
        <v>0</v>
      </c>
      <c r="S2" s="2"/>
    </row>
    <row r="3" spans="2:30" x14ac:dyDescent="0.4">
      <c r="B3" s="1"/>
      <c r="S3" s="2"/>
    </row>
    <row r="4" spans="2:30" x14ac:dyDescent="0.4">
      <c r="B4" s="2" t="s">
        <v>1</v>
      </c>
      <c r="S4" s="2" t="s">
        <v>1</v>
      </c>
    </row>
    <row r="5" spans="2:30" x14ac:dyDescent="0.4">
      <c r="B5" s="2"/>
      <c r="S5" s="2"/>
    </row>
    <row r="6" spans="2:30" x14ac:dyDescent="0.4">
      <c r="B6" s="2" t="s">
        <v>2</v>
      </c>
      <c r="C6" t="s">
        <v>3</v>
      </c>
      <c r="S6" s="2" t="s">
        <v>4</v>
      </c>
    </row>
    <row r="7" spans="2:30" x14ac:dyDescent="0.4">
      <c r="B7" s="2"/>
      <c r="C7" s="3"/>
      <c r="D7" s="3">
        <v>1</v>
      </c>
      <c r="E7" s="3">
        <v>2</v>
      </c>
      <c r="F7" s="4" t="s">
        <v>5</v>
      </c>
      <c r="G7" s="4" t="s">
        <v>6</v>
      </c>
      <c r="S7" s="2"/>
      <c r="T7" t="s">
        <v>7</v>
      </c>
      <c r="Z7" t="s">
        <v>8</v>
      </c>
    </row>
    <row r="8" spans="2:30" x14ac:dyDescent="0.4">
      <c r="B8" s="2"/>
      <c r="C8" s="3" t="s">
        <v>9</v>
      </c>
      <c r="D8" s="3">
        <v>92</v>
      </c>
      <c r="E8" s="3">
        <v>4</v>
      </c>
      <c r="F8" s="3">
        <v>4</v>
      </c>
      <c r="G8" s="3">
        <f>SUM(D8:F8)</f>
        <v>100</v>
      </c>
      <c r="S8" s="2"/>
      <c r="T8" s="3"/>
      <c r="U8" s="3">
        <v>1</v>
      </c>
      <c r="V8" s="3">
        <v>2</v>
      </c>
      <c r="W8" s="4" t="s">
        <v>5</v>
      </c>
      <c r="X8" s="4" t="s">
        <v>6</v>
      </c>
      <c r="Z8" s="3"/>
      <c r="AA8" s="3">
        <v>1</v>
      </c>
      <c r="AB8" s="3">
        <v>2</v>
      </c>
      <c r="AC8" s="4" t="s">
        <v>5</v>
      </c>
      <c r="AD8" s="4" t="s">
        <v>6</v>
      </c>
    </row>
    <row r="9" spans="2:30" x14ac:dyDescent="0.4">
      <c r="B9" s="2"/>
      <c r="C9" s="3" t="s">
        <v>10</v>
      </c>
      <c r="D9" s="3">
        <v>94</v>
      </c>
      <c r="E9" s="3">
        <v>4</v>
      </c>
      <c r="F9" s="3">
        <v>2</v>
      </c>
      <c r="G9" s="3">
        <f>SUM(D9:F9)</f>
        <v>100</v>
      </c>
      <c r="S9" s="2"/>
      <c r="T9" s="3" t="s">
        <v>11</v>
      </c>
      <c r="U9" s="3">
        <v>16</v>
      </c>
      <c r="V9" s="3">
        <v>18</v>
      </c>
      <c r="W9" s="3">
        <v>65</v>
      </c>
      <c r="X9" s="3">
        <f>SUM(U9:W9)</f>
        <v>99</v>
      </c>
      <c r="Z9" s="3" t="s">
        <v>11</v>
      </c>
      <c r="AA9" s="3">
        <v>41</v>
      </c>
      <c r="AB9" s="3">
        <v>29</v>
      </c>
      <c r="AC9" s="3">
        <v>30</v>
      </c>
      <c r="AD9" s="3">
        <f>SUM(AA9:AC9)</f>
        <v>100</v>
      </c>
    </row>
    <row r="10" spans="2:30" x14ac:dyDescent="0.4">
      <c r="B10" s="2"/>
      <c r="C10" s="3" t="s">
        <v>12</v>
      </c>
      <c r="D10" s="3">
        <v>95</v>
      </c>
      <c r="E10" s="3">
        <v>4</v>
      </c>
      <c r="F10" s="3">
        <v>1</v>
      </c>
      <c r="G10" s="3">
        <f>SUM(D10:F10)</f>
        <v>100</v>
      </c>
      <c r="S10" s="2"/>
      <c r="T10" s="3" t="s">
        <v>13</v>
      </c>
      <c r="U10" s="3">
        <v>9</v>
      </c>
      <c r="V10" s="3">
        <v>15</v>
      </c>
      <c r="W10" s="3">
        <v>76</v>
      </c>
      <c r="X10" s="3">
        <f>SUM(U10:W10)</f>
        <v>100</v>
      </c>
      <c r="Z10" s="3" t="s">
        <v>13</v>
      </c>
      <c r="AA10" s="3">
        <v>35</v>
      </c>
      <c r="AB10" s="3">
        <v>22</v>
      </c>
      <c r="AC10" s="3">
        <v>40</v>
      </c>
      <c r="AD10" s="3">
        <f>SUM(AA10:AC10)</f>
        <v>97</v>
      </c>
    </row>
    <row r="11" spans="2:30" x14ac:dyDescent="0.4">
      <c r="B11" s="2"/>
      <c r="S11" s="2"/>
      <c r="T11" s="3" t="s">
        <v>14</v>
      </c>
      <c r="U11" s="3">
        <v>8</v>
      </c>
      <c r="V11" s="3">
        <v>23</v>
      </c>
      <c r="W11" s="3">
        <v>66</v>
      </c>
      <c r="X11" s="3">
        <f>SUM(U11:W11)</f>
        <v>97</v>
      </c>
      <c r="Z11" s="3" t="s">
        <v>14</v>
      </c>
      <c r="AA11" s="3">
        <v>40</v>
      </c>
      <c r="AB11" s="3">
        <v>20</v>
      </c>
      <c r="AC11" s="3">
        <v>39</v>
      </c>
      <c r="AD11" s="3">
        <f>SUM(AA11:AC11)</f>
        <v>99</v>
      </c>
    </row>
    <row r="12" spans="2:30" x14ac:dyDescent="0.4">
      <c r="B12" s="2"/>
      <c r="C12" t="s">
        <v>8</v>
      </c>
      <c r="S12" s="2"/>
      <c r="T12" s="3" t="s">
        <v>15</v>
      </c>
      <c r="U12" s="3">
        <v>181</v>
      </c>
      <c r="V12" s="3">
        <v>97</v>
      </c>
      <c r="W12" s="3">
        <v>37</v>
      </c>
      <c r="X12" s="3">
        <f t="shared" ref="X12:X15" si="0">SUM(U12:W12)</f>
        <v>315</v>
      </c>
      <c r="Z12" s="3" t="s">
        <v>15</v>
      </c>
      <c r="AA12" s="3">
        <v>264</v>
      </c>
      <c r="AB12" s="3">
        <v>78</v>
      </c>
      <c r="AC12" s="3">
        <v>59</v>
      </c>
      <c r="AD12" s="3">
        <f t="shared" ref="AD12:AD15" si="1">SUM(AA12:AC12)</f>
        <v>401</v>
      </c>
    </row>
    <row r="13" spans="2:30" x14ac:dyDescent="0.4">
      <c r="B13" s="2"/>
      <c r="C13" s="3"/>
      <c r="D13" s="3">
        <v>1</v>
      </c>
      <c r="E13" s="3">
        <v>2</v>
      </c>
      <c r="F13" s="4" t="s">
        <v>5</v>
      </c>
      <c r="G13" s="4" t="s">
        <v>6</v>
      </c>
      <c r="S13" s="2"/>
      <c r="T13" s="3" t="s">
        <v>16</v>
      </c>
      <c r="U13" s="3">
        <v>144</v>
      </c>
      <c r="V13" s="3">
        <v>89</v>
      </c>
      <c r="W13" s="3">
        <v>11</v>
      </c>
      <c r="X13" s="3">
        <f t="shared" si="0"/>
        <v>244</v>
      </c>
      <c r="Z13" s="3" t="s">
        <v>16</v>
      </c>
      <c r="AA13" s="3">
        <v>242</v>
      </c>
      <c r="AB13" s="3">
        <v>67</v>
      </c>
      <c r="AC13" s="3">
        <v>8</v>
      </c>
      <c r="AD13" s="3">
        <f t="shared" si="1"/>
        <v>317</v>
      </c>
    </row>
    <row r="14" spans="2:30" x14ac:dyDescent="0.4">
      <c r="B14" s="2"/>
      <c r="C14" s="3" t="s">
        <v>9</v>
      </c>
      <c r="D14" s="3">
        <v>118</v>
      </c>
      <c r="E14" s="3">
        <v>3</v>
      </c>
      <c r="F14" s="3">
        <v>0</v>
      </c>
      <c r="G14" s="3">
        <f>SUM(D14:F14)</f>
        <v>121</v>
      </c>
      <c r="S14" s="2"/>
      <c r="T14" s="3" t="s">
        <v>17</v>
      </c>
      <c r="U14" s="3">
        <v>176</v>
      </c>
      <c r="V14" s="3">
        <v>113</v>
      </c>
      <c r="W14" s="3">
        <v>75</v>
      </c>
      <c r="X14" s="3">
        <f t="shared" si="0"/>
        <v>364</v>
      </c>
      <c r="Z14" s="3" t="s">
        <v>17</v>
      </c>
      <c r="AA14" s="3">
        <v>276</v>
      </c>
      <c r="AB14" s="3">
        <v>78</v>
      </c>
      <c r="AC14" s="3">
        <v>23</v>
      </c>
      <c r="AD14" s="3">
        <f t="shared" si="1"/>
        <v>377</v>
      </c>
    </row>
    <row r="15" spans="2:30" x14ac:dyDescent="0.4">
      <c r="B15" s="2"/>
      <c r="C15" s="3" t="s">
        <v>10</v>
      </c>
      <c r="D15" s="3">
        <v>119</v>
      </c>
      <c r="E15" s="3">
        <v>3</v>
      </c>
      <c r="F15" s="3">
        <v>0</v>
      </c>
      <c r="G15" s="3">
        <f>SUM(D15:F15)</f>
        <v>122</v>
      </c>
      <c r="S15" s="2"/>
      <c r="T15" s="3" t="s">
        <v>18</v>
      </c>
      <c r="U15" s="3">
        <v>165</v>
      </c>
      <c r="V15" s="3">
        <v>108</v>
      </c>
      <c r="W15" s="3">
        <v>32</v>
      </c>
      <c r="X15" s="3">
        <f t="shared" si="0"/>
        <v>305</v>
      </c>
      <c r="Z15" s="3" t="s">
        <v>18</v>
      </c>
      <c r="AA15" s="3">
        <v>177</v>
      </c>
      <c r="AB15" s="3">
        <v>35</v>
      </c>
      <c r="AC15" s="3">
        <v>14</v>
      </c>
      <c r="AD15" s="3">
        <f t="shared" si="1"/>
        <v>226</v>
      </c>
    </row>
    <row r="16" spans="2:30" x14ac:dyDescent="0.4">
      <c r="B16" s="2"/>
      <c r="C16" s="3" t="s">
        <v>12</v>
      </c>
      <c r="D16" s="3">
        <v>94</v>
      </c>
      <c r="E16" s="3">
        <v>8</v>
      </c>
      <c r="F16" s="3">
        <v>0</v>
      </c>
      <c r="G16" s="3">
        <f>SUM(D16:F16)</f>
        <v>102</v>
      </c>
      <c r="S16" s="2"/>
    </row>
    <row r="17" spans="2:30" x14ac:dyDescent="0.4">
      <c r="B17" s="2"/>
      <c r="S17" s="2"/>
      <c r="T17" t="s">
        <v>7</v>
      </c>
      <c r="Z17" t="s">
        <v>19</v>
      </c>
    </row>
    <row r="18" spans="2:30" x14ac:dyDescent="0.4">
      <c r="B18" s="2"/>
      <c r="C18" t="s">
        <v>19</v>
      </c>
      <c r="S18" s="2"/>
      <c r="T18" s="3"/>
      <c r="U18" s="3">
        <v>1</v>
      </c>
      <c r="V18" s="3">
        <v>2</v>
      </c>
      <c r="W18" s="4" t="s">
        <v>5</v>
      </c>
      <c r="X18" s="4" t="s">
        <v>6</v>
      </c>
      <c r="Z18" s="3"/>
      <c r="AA18" s="3">
        <v>1</v>
      </c>
      <c r="AB18" s="3">
        <v>2</v>
      </c>
      <c r="AC18" s="4" t="s">
        <v>5</v>
      </c>
      <c r="AD18" s="4" t="s">
        <v>6</v>
      </c>
    </row>
    <row r="19" spans="2:30" x14ac:dyDescent="0.4">
      <c r="B19" s="2"/>
      <c r="C19" s="3"/>
      <c r="D19" s="3">
        <v>1</v>
      </c>
      <c r="E19" s="3">
        <v>2</v>
      </c>
      <c r="F19" s="4" t="s">
        <v>5</v>
      </c>
      <c r="G19" s="4" t="s">
        <v>6</v>
      </c>
      <c r="S19" s="2"/>
      <c r="T19" s="3" t="s">
        <v>11</v>
      </c>
      <c r="U19" s="3">
        <v>43</v>
      </c>
      <c r="V19" s="3">
        <v>19</v>
      </c>
      <c r="W19" s="3">
        <v>37</v>
      </c>
      <c r="X19" s="3">
        <f>SUM(U19:W19)</f>
        <v>99</v>
      </c>
      <c r="Z19" s="3" t="s">
        <v>11</v>
      </c>
      <c r="AA19" s="3">
        <v>79</v>
      </c>
      <c r="AB19" s="3">
        <v>17</v>
      </c>
      <c r="AC19" s="3">
        <v>4</v>
      </c>
      <c r="AD19" s="3">
        <f>SUM(AA19:AC19)</f>
        <v>100</v>
      </c>
    </row>
    <row r="20" spans="2:30" x14ac:dyDescent="0.4">
      <c r="B20" s="2"/>
      <c r="C20" s="3" t="s">
        <v>9</v>
      </c>
      <c r="D20" s="3">
        <v>185</v>
      </c>
      <c r="E20" s="3">
        <v>23</v>
      </c>
      <c r="F20" s="3">
        <v>5</v>
      </c>
      <c r="G20" s="3">
        <f>SUM(D20:F20)</f>
        <v>213</v>
      </c>
      <c r="S20" s="2"/>
      <c r="T20" s="3" t="s">
        <v>13</v>
      </c>
      <c r="U20" s="3">
        <v>34</v>
      </c>
      <c r="V20" s="3">
        <v>34</v>
      </c>
      <c r="W20" s="3">
        <v>33</v>
      </c>
      <c r="X20" s="3">
        <f>SUM(U20:W20)</f>
        <v>101</v>
      </c>
      <c r="Z20" s="3" t="s">
        <v>13</v>
      </c>
      <c r="AA20" s="3">
        <v>66</v>
      </c>
      <c r="AB20" s="3">
        <v>22</v>
      </c>
      <c r="AC20" s="3">
        <v>12</v>
      </c>
      <c r="AD20" s="3">
        <f>SUM(AA20:AC20)</f>
        <v>100</v>
      </c>
    </row>
    <row r="21" spans="2:30" x14ac:dyDescent="0.4">
      <c r="B21" s="2"/>
      <c r="C21" s="3" t="s">
        <v>10</v>
      </c>
      <c r="D21" s="3">
        <v>177</v>
      </c>
      <c r="E21" s="3">
        <v>26</v>
      </c>
      <c r="F21" s="3">
        <v>4</v>
      </c>
      <c r="G21" s="3">
        <f>SUM(D21:F21)</f>
        <v>207</v>
      </c>
      <c r="S21" s="2"/>
      <c r="T21" s="3" t="s">
        <v>14</v>
      </c>
      <c r="U21" s="3">
        <v>41</v>
      </c>
      <c r="V21" s="3">
        <v>20</v>
      </c>
      <c r="W21" s="3">
        <v>39</v>
      </c>
      <c r="X21" s="3">
        <f>SUM(U21:W21)</f>
        <v>100</v>
      </c>
      <c r="Z21" s="3" t="s">
        <v>14</v>
      </c>
      <c r="AA21" s="3">
        <v>67</v>
      </c>
      <c r="AB21" s="3">
        <v>20</v>
      </c>
      <c r="AC21" s="3">
        <v>12</v>
      </c>
      <c r="AD21" s="3">
        <f>SUM(AA21:AC21)</f>
        <v>99</v>
      </c>
    </row>
    <row r="22" spans="2:30" x14ac:dyDescent="0.4">
      <c r="B22" s="2"/>
      <c r="C22" s="3" t="s">
        <v>12</v>
      </c>
      <c r="D22" s="3">
        <v>255</v>
      </c>
      <c r="E22" s="3">
        <v>26</v>
      </c>
      <c r="F22" s="3">
        <v>4</v>
      </c>
      <c r="G22" s="3">
        <f>SUM(D22:F22)</f>
        <v>285</v>
      </c>
      <c r="S22" s="2"/>
    </row>
    <row r="23" spans="2:30" x14ac:dyDescent="0.4">
      <c r="B23" s="2"/>
      <c r="S23" s="2"/>
    </row>
    <row r="24" spans="2:30" x14ac:dyDescent="0.4">
      <c r="B24" s="2"/>
      <c r="S24" s="2"/>
    </row>
    <row r="25" spans="2:30" x14ac:dyDescent="0.4">
      <c r="B25" s="2"/>
      <c r="S25" s="2"/>
    </row>
    <row r="26" spans="2:30" x14ac:dyDescent="0.4">
      <c r="B26" s="2" t="s">
        <v>20</v>
      </c>
      <c r="S26" s="2" t="s">
        <v>21</v>
      </c>
    </row>
    <row r="27" spans="2:30" x14ac:dyDescent="0.4">
      <c r="B27" s="2"/>
      <c r="S27" s="2"/>
    </row>
    <row r="28" spans="2:30" x14ac:dyDescent="0.4">
      <c r="C28" t="s">
        <v>3</v>
      </c>
      <c r="F28" t="s">
        <v>8</v>
      </c>
      <c r="I28" t="s">
        <v>19</v>
      </c>
      <c r="U28" t="s">
        <v>3</v>
      </c>
      <c r="X28" t="s">
        <v>22</v>
      </c>
      <c r="AA28" t="s">
        <v>23</v>
      </c>
    </row>
    <row r="29" spans="2:30" x14ac:dyDescent="0.4">
      <c r="C29">
        <v>1</v>
      </c>
      <c r="D29">
        <v>2</v>
      </c>
      <c r="E29" s="5" t="s">
        <v>5</v>
      </c>
      <c r="F29">
        <v>1</v>
      </c>
      <c r="G29">
        <v>2</v>
      </c>
      <c r="H29" s="5" t="s">
        <v>5</v>
      </c>
      <c r="I29">
        <v>1</v>
      </c>
      <c r="J29">
        <v>2</v>
      </c>
      <c r="K29" s="5" t="s">
        <v>5</v>
      </c>
      <c r="U29">
        <v>1</v>
      </c>
      <c r="V29">
        <v>2</v>
      </c>
      <c r="W29" s="5" t="s">
        <v>5</v>
      </c>
      <c r="X29">
        <v>1</v>
      </c>
      <c r="Y29">
        <v>2</v>
      </c>
      <c r="Z29" s="5" t="s">
        <v>5</v>
      </c>
      <c r="AA29">
        <v>1</v>
      </c>
      <c r="AB29">
        <v>2</v>
      </c>
      <c r="AC29" s="5" t="s">
        <v>5</v>
      </c>
    </row>
    <row r="30" spans="2:30" x14ac:dyDescent="0.4">
      <c r="B30" t="s">
        <v>11</v>
      </c>
      <c r="C30" s="6">
        <f t="shared" ref="C30:E32" si="2">D8/$G8*100</f>
        <v>92</v>
      </c>
      <c r="D30" s="7">
        <f t="shared" si="2"/>
        <v>4</v>
      </c>
      <c r="E30" s="8">
        <f t="shared" si="2"/>
        <v>4</v>
      </c>
      <c r="F30" s="9">
        <f t="shared" ref="F30:H32" si="3">D14/$G14*100</f>
        <v>97.52066115702479</v>
      </c>
      <c r="G30" s="10">
        <f t="shared" si="3"/>
        <v>2.4793388429752068</v>
      </c>
      <c r="H30" s="11">
        <f t="shared" si="3"/>
        <v>0</v>
      </c>
      <c r="I30" s="9">
        <f t="shared" ref="I30:K32" si="4">D20/$G20*100</f>
        <v>86.854460093896719</v>
      </c>
      <c r="J30" s="10">
        <f t="shared" si="4"/>
        <v>10.7981220657277</v>
      </c>
      <c r="K30" s="11">
        <f t="shared" si="4"/>
        <v>2.3474178403755865</v>
      </c>
      <c r="T30" t="s">
        <v>11</v>
      </c>
      <c r="U30" s="9">
        <f t="shared" ref="U30:W36" si="5">U9/$X9*100</f>
        <v>16.161616161616163</v>
      </c>
      <c r="V30" s="10">
        <f t="shared" si="5"/>
        <v>18.181818181818183</v>
      </c>
      <c r="W30" s="11">
        <f t="shared" si="5"/>
        <v>65.656565656565661</v>
      </c>
      <c r="X30" s="9">
        <f t="shared" ref="X30:Z36" si="6">AA9/$AD9*100</f>
        <v>41</v>
      </c>
      <c r="Y30" s="10">
        <f t="shared" si="6"/>
        <v>28.999999999999996</v>
      </c>
      <c r="Z30" s="11">
        <f t="shared" si="6"/>
        <v>30</v>
      </c>
    </row>
    <row r="31" spans="2:30" x14ac:dyDescent="0.4">
      <c r="B31" t="s">
        <v>13</v>
      </c>
      <c r="C31" s="12">
        <f t="shared" si="2"/>
        <v>94</v>
      </c>
      <c r="D31">
        <f t="shared" si="2"/>
        <v>4</v>
      </c>
      <c r="E31" s="13">
        <f t="shared" si="2"/>
        <v>2</v>
      </c>
      <c r="F31" s="14">
        <f t="shared" si="3"/>
        <v>97.540983606557376</v>
      </c>
      <c r="G31" s="15">
        <f t="shared" si="3"/>
        <v>2.459016393442623</v>
      </c>
      <c r="H31" s="16">
        <f t="shared" si="3"/>
        <v>0</v>
      </c>
      <c r="I31" s="14">
        <f t="shared" si="4"/>
        <v>85.507246376811594</v>
      </c>
      <c r="J31" s="15">
        <f t="shared" si="4"/>
        <v>12.560386473429952</v>
      </c>
      <c r="K31" s="16">
        <f t="shared" si="4"/>
        <v>1.932367149758454</v>
      </c>
      <c r="T31" t="s">
        <v>13</v>
      </c>
      <c r="U31" s="14">
        <f t="shared" si="5"/>
        <v>9</v>
      </c>
      <c r="V31" s="15">
        <f t="shared" si="5"/>
        <v>15</v>
      </c>
      <c r="W31" s="16">
        <f t="shared" si="5"/>
        <v>76</v>
      </c>
      <c r="X31" s="14">
        <f t="shared" si="6"/>
        <v>36.082474226804123</v>
      </c>
      <c r="Y31" s="15">
        <f t="shared" si="6"/>
        <v>22.680412371134022</v>
      </c>
      <c r="Z31" s="16">
        <f t="shared" si="6"/>
        <v>41.237113402061851</v>
      </c>
    </row>
    <row r="32" spans="2:30" x14ac:dyDescent="0.4">
      <c r="B32" t="s">
        <v>14</v>
      </c>
      <c r="C32" s="17">
        <f t="shared" si="2"/>
        <v>95</v>
      </c>
      <c r="D32" s="18">
        <f t="shared" si="2"/>
        <v>4</v>
      </c>
      <c r="E32" s="19">
        <f t="shared" si="2"/>
        <v>1</v>
      </c>
      <c r="F32" s="20">
        <f t="shared" si="3"/>
        <v>92.156862745098039</v>
      </c>
      <c r="G32" s="21">
        <f t="shared" si="3"/>
        <v>7.8431372549019605</v>
      </c>
      <c r="H32" s="22">
        <f t="shared" si="3"/>
        <v>0</v>
      </c>
      <c r="I32" s="20">
        <f t="shared" si="4"/>
        <v>89.473684210526315</v>
      </c>
      <c r="J32" s="21">
        <f t="shared" si="4"/>
        <v>9.1228070175438596</v>
      </c>
      <c r="K32" s="22">
        <f t="shared" si="4"/>
        <v>1.4035087719298245</v>
      </c>
      <c r="T32" t="s">
        <v>14</v>
      </c>
      <c r="U32" s="14">
        <f t="shared" si="5"/>
        <v>8.2474226804123703</v>
      </c>
      <c r="V32" s="15">
        <f t="shared" si="5"/>
        <v>23.711340206185564</v>
      </c>
      <c r="W32" s="16">
        <f t="shared" si="5"/>
        <v>68.041237113402062</v>
      </c>
      <c r="X32" s="14">
        <f t="shared" si="6"/>
        <v>40.404040404040401</v>
      </c>
      <c r="Y32" s="15">
        <f t="shared" si="6"/>
        <v>20.202020202020201</v>
      </c>
      <c r="Z32" s="16">
        <f t="shared" si="6"/>
        <v>39.393939393939391</v>
      </c>
    </row>
    <row r="33" spans="2:29" x14ac:dyDescent="0.4">
      <c r="T33" t="s">
        <v>15</v>
      </c>
      <c r="U33" s="14">
        <f t="shared" si="5"/>
        <v>57.460317460317455</v>
      </c>
      <c r="V33" s="15">
        <f t="shared" si="5"/>
        <v>30.793650793650794</v>
      </c>
      <c r="W33" s="16">
        <f t="shared" si="5"/>
        <v>11.746031746031745</v>
      </c>
      <c r="X33" s="14">
        <f t="shared" si="6"/>
        <v>65.835411471321692</v>
      </c>
      <c r="Y33" s="15">
        <f t="shared" si="6"/>
        <v>19.451371571072318</v>
      </c>
      <c r="Z33" s="16">
        <f t="shared" si="6"/>
        <v>14.713216957605985</v>
      </c>
    </row>
    <row r="34" spans="2:29" x14ac:dyDescent="0.4">
      <c r="B34" t="s">
        <v>24</v>
      </c>
      <c r="C34">
        <v>3</v>
      </c>
      <c r="D34">
        <v>3</v>
      </c>
      <c r="E34">
        <v>3</v>
      </c>
      <c r="F34">
        <v>3</v>
      </c>
      <c r="G34">
        <v>3</v>
      </c>
      <c r="H34">
        <v>3</v>
      </c>
      <c r="I34">
        <v>3</v>
      </c>
      <c r="J34">
        <v>3</v>
      </c>
      <c r="K34">
        <v>3</v>
      </c>
      <c r="T34" t="s">
        <v>16</v>
      </c>
      <c r="U34" s="14">
        <f t="shared" si="5"/>
        <v>59.016393442622949</v>
      </c>
      <c r="V34" s="15">
        <f t="shared" si="5"/>
        <v>36.475409836065573</v>
      </c>
      <c r="W34" s="16">
        <f t="shared" si="5"/>
        <v>4.5081967213114753</v>
      </c>
      <c r="X34" s="14">
        <f t="shared" si="6"/>
        <v>76.34069400630915</v>
      </c>
      <c r="Y34" s="15">
        <f t="shared" si="6"/>
        <v>21.135646687697161</v>
      </c>
      <c r="Z34" s="16">
        <f t="shared" si="6"/>
        <v>2.5236593059936907</v>
      </c>
    </row>
    <row r="35" spans="2:29" x14ac:dyDescent="0.4">
      <c r="T35" t="s">
        <v>17</v>
      </c>
      <c r="U35" s="14">
        <f t="shared" si="5"/>
        <v>48.35164835164835</v>
      </c>
      <c r="V35" s="15">
        <f t="shared" si="5"/>
        <v>31.043956043956044</v>
      </c>
      <c r="W35" s="16">
        <f t="shared" si="5"/>
        <v>20.604395604395602</v>
      </c>
      <c r="X35" s="14">
        <f t="shared" si="6"/>
        <v>73.209549071618042</v>
      </c>
      <c r="Y35" s="15">
        <f t="shared" si="6"/>
        <v>20.689655172413794</v>
      </c>
      <c r="Z35" s="16">
        <f t="shared" si="6"/>
        <v>6.1007957559681696</v>
      </c>
    </row>
    <row r="36" spans="2:29" x14ac:dyDescent="0.4">
      <c r="T36" t="s">
        <v>18</v>
      </c>
      <c r="U36" s="14">
        <f t="shared" si="5"/>
        <v>54.098360655737707</v>
      </c>
      <c r="V36" s="15">
        <f t="shared" si="5"/>
        <v>35.409836065573771</v>
      </c>
      <c r="W36" s="16">
        <f t="shared" si="5"/>
        <v>10.491803278688524</v>
      </c>
      <c r="X36" s="20">
        <f t="shared" si="6"/>
        <v>78.318584070796462</v>
      </c>
      <c r="Y36" s="21">
        <f t="shared" si="6"/>
        <v>15.486725663716813</v>
      </c>
      <c r="Z36" s="22">
        <f t="shared" si="6"/>
        <v>6.1946902654867255</v>
      </c>
    </row>
    <row r="37" spans="2:29" x14ac:dyDescent="0.4">
      <c r="T37" t="s">
        <v>9</v>
      </c>
      <c r="U37" s="14">
        <f t="shared" ref="U37:W39" si="7">U19/$X19*100</f>
        <v>43.43434343434344</v>
      </c>
      <c r="V37" s="15">
        <f t="shared" si="7"/>
        <v>19.19191919191919</v>
      </c>
      <c r="W37" s="16">
        <f t="shared" si="7"/>
        <v>37.373737373737377</v>
      </c>
      <c r="AA37" s="6">
        <f t="shared" ref="AA37:AC39" si="8">AA19/$AD19*100</f>
        <v>79</v>
      </c>
      <c r="AB37" s="7">
        <f t="shared" si="8"/>
        <v>17</v>
      </c>
      <c r="AC37" s="8">
        <f t="shared" si="8"/>
        <v>4</v>
      </c>
    </row>
    <row r="38" spans="2:29" x14ac:dyDescent="0.4">
      <c r="T38" t="s">
        <v>10</v>
      </c>
      <c r="U38" s="14">
        <f t="shared" si="7"/>
        <v>33.663366336633665</v>
      </c>
      <c r="V38" s="15">
        <f t="shared" si="7"/>
        <v>33.663366336633665</v>
      </c>
      <c r="W38" s="16">
        <f t="shared" si="7"/>
        <v>32.673267326732677</v>
      </c>
      <c r="AA38" s="12">
        <f t="shared" si="8"/>
        <v>66</v>
      </c>
      <c r="AB38">
        <f t="shared" si="8"/>
        <v>22</v>
      </c>
      <c r="AC38" s="13">
        <f t="shared" si="8"/>
        <v>12</v>
      </c>
    </row>
    <row r="39" spans="2:29" x14ac:dyDescent="0.4">
      <c r="B39" s="23" t="s">
        <v>25</v>
      </c>
      <c r="C39" s="23">
        <f>AVERAGE(C30:C32)</f>
        <v>93.666666666666671</v>
      </c>
      <c r="D39" s="23">
        <f>AVERAGE(D30:D32)</f>
        <v>4</v>
      </c>
      <c r="E39" s="23">
        <f t="shared" ref="E39" si="9">AVERAGE(E30:E32)</f>
        <v>2.3333333333333335</v>
      </c>
      <c r="F39" s="24">
        <f>AVERAGE(F30:F32)</f>
        <v>95.739502502893401</v>
      </c>
      <c r="G39" s="23">
        <f t="shared" ref="G39:K39" si="10">AVERAGE(G30:G32)</f>
        <v>4.2604974971065968</v>
      </c>
      <c r="H39" s="23">
        <f t="shared" si="10"/>
        <v>0</v>
      </c>
      <c r="I39" s="23">
        <f t="shared" si="10"/>
        <v>87.278463560411538</v>
      </c>
      <c r="J39" s="23">
        <f t="shared" si="10"/>
        <v>10.827105185567172</v>
      </c>
      <c r="K39" s="23">
        <f t="shared" si="10"/>
        <v>1.8944312540212884</v>
      </c>
      <c r="T39" t="s">
        <v>12</v>
      </c>
      <c r="U39" s="20">
        <f t="shared" si="7"/>
        <v>41</v>
      </c>
      <c r="V39" s="21">
        <f t="shared" si="7"/>
        <v>20</v>
      </c>
      <c r="W39" s="22">
        <f t="shared" si="7"/>
        <v>39</v>
      </c>
      <c r="AA39" s="17">
        <f t="shared" si="8"/>
        <v>67.676767676767682</v>
      </c>
      <c r="AB39" s="18">
        <f t="shared" si="8"/>
        <v>20.202020202020201</v>
      </c>
      <c r="AC39" s="19">
        <f t="shared" si="8"/>
        <v>12.121212121212121</v>
      </c>
    </row>
    <row r="40" spans="2:29" x14ac:dyDescent="0.4">
      <c r="B40" t="s">
        <v>26</v>
      </c>
      <c r="C40">
        <f>STDEV(C30:C32)</f>
        <v>1.5275252316519468</v>
      </c>
      <c r="D40">
        <f t="shared" ref="D40:K40" si="11">STDEV(D30:D32)</f>
        <v>0</v>
      </c>
      <c r="E40">
        <f t="shared" si="11"/>
        <v>1.5275252316519468</v>
      </c>
      <c r="F40">
        <f t="shared" si="11"/>
        <v>3.1026736818574334</v>
      </c>
      <c r="G40">
        <f t="shared" si="11"/>
        <v>3.1026736818574339</v>
      </c>
      <c r="H40">
        <f t="shared" si="11"/>
        <v>0</v>
      </c>
      <c r="I40">
        <f t="shared" si="11"/>
        <v>2.0169262447827196</v>
      </c>
      <c r="J40">
        <f t="shared" si="11"/>
        <v>1.7189729912971905</v>
      </c>
      <c r="K40">
        <f t="shared" si="11"/>
        <v>0.47309664077498187</v>
      </c>
    </row>
    <row r="41" spans="2:29" x14ac:dyDescent="0.4">
      <c r="B41" t="s">
        <v>27</v>
      </c>
      <c r="C41">
        <f>STDEVP(C30:C32)</f>
        <v>1.247219128924647</v>
      </c>
      <c r="D41">
        <f t="shared" ref="D41:K41" si="12">STDEVP(D30:D32)</f>
        <v>0</v>
      </c>
      <c r="E41">
        <f t="shared" si="12"/>
        <v>1.247219128924647</v>
      </c>
      <c r="F41">
        <f t="shared" si="12"/>
        <v>2.5333224529710336</v>
      </c>
      <c r="G41">
        <f t="shared" si="12"/>
        <v>2.5333224529710341</v>
      </c>
      <c r="H41">
        <f t="shared" si="12"/>
        <v>0</v>
      </c>
      <c r="I41">
        <f t="shared" si="12"/>
        <v>1.6468133828484883</v>
      </c>
      <c r="J41">
        <f t="shared" si="12"/>
        <v>1.4035355701012617</v>
      </c>
      <c r="K41">
        <f t="shared" si="12"/>
        <v>0.38628178964116561</v>
      </c>
      <c r="T41" t="s">
        <v>24</v>
      </c>
      <c r="U41">
        <v>10</v>
      </c>
      <c r="V41">
        <v>10</v>
      </c>
      <c r="W41">
        <v>10</v>
      </c>
      <c r="X41">
        <v>7</v>
      </c>
      <c r="Y41">
        <v>7</v>
      </c>
      <c r="Z41">
        <v>7</v>
      </c>
      <c r="AA41">
        <v>3</v>
      </c>
      <c r="AB41">
        <v>3</v>
      </c>
      <c r="AC41">
        <v>3</v>
      </c>
    </row>
    <row r="42" spans="2:29" x14ac:dyDescent="0.4">
      <c r="B42" s="25" t="s">
        <v>28</v>
      </c>
      <c r="C42" s="25">
        <f>C41/SQRT(C34)</f>
        <v>0.72008229982309557</v>
      </c>
      <c r="D42" s="25">
        <f t="shared" ref="D42:K42" si="13">D41/SQRT(D34)</f>
        <v>0</v>
      </c>
      <c r="E42" s="25">
        <f t="shared" si="13"/>
        <v>0.72008229982309557</v>
      </c>
      <c r="F42" s="25">
        <f t="shared" si="13"/>
        <v>1.4626144001669494</v>
      </c>
      <c r="G42" s="25">
        <f t="shared" si="13"/>
        <v>1.4626144001669497</v>
      </c>
      <c r="H42" s="25">
        <f t="shared" si="13"/>
        <v>0</v>
      </c>
      <c r="I42" s="25">
        <f t="shared" si="13"/>
        <v>0.95078814989265303</v>
      </c>
      <c r="J42" s="25">
        <f t="shared" si="13"/>
        <v>0.81033163921517837</v>
      </c>
      <c r="K42" s="25">
        <f t="shared" si="13"/>
        <v>0.22301989523237736</v>
      </c>
      <c r="M42" s="26"/>
      <c r="N42" s="26"/>
      <c r="O42" s="26"/>
      <c r="P42" s="26"/>
      <c r="Q42" s="26"/>
      <c r="R42" s="26"/>
    </row>
    <row r="43" spans="2:29" x14ac:dyDescent="0.4">
      <c r="B43" s="27" t="s">
        <v>29</v>
      </c>
      <c r="C43" s="27"/>
      <c r="D43" s="27"/>
      <c r="E43" s="27"/>
      <c r="F43" s="27">
        <f>TTEST(C30:C32,F30:F32,2,2)</f>
        <v>0.35783166683702861</v>
      </c>
      <c r="G43" s="27">
        <f>TTEST(D30:D32,G30:G32,2,2)</f>
        <v>0.89141187015769008</v>
      </c>
      <c r="H43" s="27">
        <f>TTEST(E30:E32,H30:H32,2,2)</f>
        <v>5.7235231106631465E-2</v>
      </c>
      <c r="I43" s="27">
        <f>TTEST(C30:C32,I30:I32,2,2)</f>
        <v>1.1937691564357512E-2</v>
      </c>
      <c r="J43" s="27">
        <f>TTEST(D30:D32,J30:J32,2,2)</f>
        <v>2.3399356894153135E-3</v>
      </c>
      <c r="K43" s="27">
        <f>TTEST(E30:E32,K30:K32,2,2)</f>
        <v>0.65930551336168652</v>
      </c>
      <c r="M43" s="26"/>
      <c r="N43" s="26"/>
      <c r="O43" s="26"/>
      <c r="P43" s="26"/>
      <c r="Q43" s="26"/>
      <c r="R43" s="26"/>
      <c r="T43" s="23" t="s">
        <v>25</v>
      </c>
      <c r="U43" s="23">
        <f t="shared" ref="U43:AC43" si="14">AVERAGE(U30:U39)</f>
        <v>37.043346852333208</v>
      </c>
      <c r="V43" s="23">
        <f t="shared" si="14"/>
        <v>26.34712966558028</v>
      </c>
      <c r="W43" s="23">
        <f t="shared" si="14"/>
        <v>36.609523482086509</v>
      </c>
      <c r="X43" s="23">
        <f t="shared" si="14"/>
        <v>58.741536178698553</v>
      </c>
      <c r="Y43" s="24">
        <f>AVERAGE(Y30:Y39)</f>
        <v>21.235118809722046</v>
      </c>
      <c r="Z43" s="28">
        <f t="shared" si="14"/>
        <v>20.023345011579401</v>
      </c>
      <c r="AA43" s="23">
        <f t="shared" si="14"/>
        <v>70.892255892255889</v>
      </c>
      <c r="AB43" s="23">
        <f t="shared" si="14"/>
        <v>19.734006734006734</v>
      </c>
      <c r="AC43" s="23">
        <f t="shared" si="14"/>
        <v>9.3737373737373737</v>
      </c>
    </row>
    <row r="44" spans="2:29" x14ac:dyDescent="0.4">
      <c r="F44" s="27" t="s">
        <v>30</v>
      </c>
      <c r="G44" s="27" t="s">
        <v>30</v>
      </c>
      <c r="H44" s="27" t="s">
        <v>30</v>
      </c>
      <c r="I44" s="27" t="s">
        <v>31</v>
      </c>
      <c r="J44" s="27" t="s">
        <v>32</v>
      </c>
      <c r="K44" s="27" t="s">
        <v>30</v>
      </c>
      <c r="T44" t="s">
        <v>26</v>
      </c>
      <c r="U44">
        <f t="shared" ref="U44:AC44" si="15">STDEV(U30:U39)</f>
        <v>19.544888737535285</v>
      </c>
      <c r="V44">
        <f t="shared" si="15"/>
        <v>7.985639158757027</v>
      </c>
      <c r="W44">
        <f t="shared" si="15"/>
        <v>25.802827714733297</v>
      </c>
      <c r="X44">
        <f t="shared" si="15"/>
        <v>18.7842867398662</v>
      </c>
      <c r="Y44">
        <f t="shared" si="15"/>
        <v>4.0821307623622092</v>
      </c>
      <c r="Z44">
        <f t="shared" si="15"/>
        <v>16.554370371669005</v>
      </c>
      <c r="AA44">
        <f t="shared" si="15"/>
        <v>7.0713876536333151</v>
      </c>
      <c r="AB44">
        <f t="shared" si="15"/>
        <v>2.5326423858653033</v>
      </c>
      <c r="AC44">
        <f t="shared" si="15"/>
        <v>4.6541876966887088</v>
      </c>
    </row>
    <row r="45" spans="2:29" x14ac:dyDescent="0.4">
      <c r="T45" t="s">
        <v>27</v>
      </c>
      <c r="U45">
        <f t="shared" ref="U45:AC45" si="16">STDEVP(U30:U39)</f>
        <v>18.541909507555321</v>
      </c>
      <c r="V45">
        <f t="shared" si="16"/>
        <v>7.5758424941709421</v>
      </c>
      <c r="W45">
        <f t="shared" si="16"/>
        <v>24.478711695442392</v>
      </c>
      <c r="X45">
        <f t="shared" si="16"/>
        <v>17.390870223659142</v>
      </c>
      <c r="Y45">
        <f t="shared" si="16"/>
        <v>3.7793187096947825</v>
      </c>
      <c r="Z45">
        <f t="shared" si="16"/>
        <v>15.326368829170368</v>
      </c>
      <c r="AA45">
        <f>STDEVP(AA30:AA39)</f>
        <v>5.7737638416061365</v>
      </c>
      <c r="AB45">
        <f t="shared" si="16"/>
        <v>2.0678938487716589</v>
      </c>
      <c r="AC45">
        <f t="shared" si="16"/>
        <v>3.8001283413422202</v>
      </c>
    </row>
    <row r="46" spans="2:29" x14ac:dyDescent="0.4">
      <c r="T46" s="25" t="s">
        <v>28</v>
      </c>
      <c r="U46" s="25">
        <f t="shared" ref="U46:AC46" si="17">U45/SQRT(U41)</f>
        <v>5.8634666212605859</v>
      </c>
      <c r="V46" s="25">
        <f t="shared" si="17"/>
        <v>2.3956917476271062</v>
      </c>
      <c r="W46" s="25">
        <f t="shared" si="17"/>
        <v>7.7408483144199902</v>
      </c>
      <c r="X46" s="25">
        <f>X45/SQRT(X41)</f>
        <v>6.5731310992571892</v>
      </c>
      <c r="Y46" s="25">
        <f>Y45/SQRT(Y41)</f>
        <v>1.428448204443701</v>
      </c>
      <c r="Z46" s="25">
        <f t="shared" si="17"/>
        <v>5.7928229176624253</v>
      </c>
      <c r="AA46" s="25">
        <f t="shared" si="17"/>
        <v>3.3334841081886308</v>
      </c>
      <c r="AB46" s="25">
        <f t="shared" si="17"/>
        <v>1.1938990702438885</v>
      </c>
      <c r="AC46" s="25">
        <f t="shared" si="17"/>
        <v>2.1940051208290572</v>
      </c>
    </row>
    <row r="47" spans="2:29" s="31" customFormat="1" x14ac:dyDescent="0.4">
      <c r="B47" s="29" t="s">
        <v>25</v>
      </c>
      <c r="C47" s="29">
        <v>1</v>
      </c>
      <c r="D47" s="29">
        <v>2</v>
      </c>
      <c r="E47" s="30" t="s">
        <v>33</v>
      </c>
      <c r="T47" s="32" t="s">
        <v>29</v>
      </c>
      <c r="U47" s="32"/>
      <c r="V47" s="32"/>
      <c r="W47" s="32"/>
      <c r="X47" s="32">
        <f>TTEST(U30:U36,X30:X36,2,2)</f>
        <v>7.0277452563261997E-2</v>
      </c>
      <c r="Y47" s="32">
        <f>TTEST(V30:V36,Y30:Y36,2,2)</f>
        <v>0.11519209299867658</v>
      </c>
      <c r="Z47" s="32">
        <f>TTEST(W30:W36,Z30:Z36,2,2)</f>
        <v>0.2386319752278156</v>
      </c>
      <c r="AA47" s="32">
        <f>TTEST(U37:U39,AA37:AA39,2,2)</f>
        <v>3.304524352076778E-3</v>
      </c>
      <c r="AB47" s="32">
        <f>TTEST(V37:V39,AB37:AB39,2,2)</f>
        <v>0.40708187431282405</v>
      </c>
      <c r="AC47" s="32">
        <f>TTEST(W37:W39,AC37:AC39,2,2)</f>
        <v>1.2043933934554184E-3</v>
      </c>
    </row>
    <row r="48" spans="2:29" s="31" customFormat="1" x14ac:dyDescent="0.4">
      <c r="B48" s="31" t="s">
        <v>7</v>
      </c>
      <c r="C48" s="31">
        <f t="shared" ref="C48:E48" si="18">C39</f>
        <v>93.666666666666671</v>
      </c>
      <c r="D48" s="31">
        <f>D39</f>
        <v>4</v>
      </c>
      <c r="E48" s="31">
        <f t="shared" si="18"/>
        <v>2.3333333333333335</v>
      </c>
      <c r="X48" s="27" t="s">
        <v>30</v>
      </c>
      <c r="Y48" s="27" t="s">
        <v>30</v>
      </c>
      <c r="Z48" s="27" t="s">
        <v>30</v>
      </c>
      <c r="AA48" s="27" t="s">
        <v>32</v>
      </c>
      <c r="AB48" s="27" t="s">
        <v>30</v>
      </c>
      <c r="AC48" s="27" t="s">
        <v>32</v>
      </c>
    </row>
    <row r="49" spans="2:30" s="31" customFormat="1" x14ac:dyDescent="0.4">
      <c r="B49" s="31" t="s">
        <v>8</v>
      </c>
      <c r="C49" s="31">
        <f t="shared" ref="C49:E49" si="19">F39</f>
        <v>95.739502502893401</v>
      </c>
      <c r="D49" s="31">
        <f t="shared" si="19"/>
        <v>4.2604974971065968</v>
      </c>
      <c r="E49" s="31">
        <f t="shared" si="19"/>
        <v>0</v>
      </c>
    </row>
    <row r="50" spans="2:30" s="31" customFormat="1" x14ac:dyDescent="0.4">
      <c r="B50" s="31" t="s">
        <v>19</v>
      </c>
      <c r="C50" s="31">
        <f t="shared" ref="C50:E50" si="20">I39</f>
        <v>87.278463560411538</v>
      </c>
      <c r="D50" s="31">
        <f t="shared" si="20"/>
        <v>10.827105185567172</v>
      </c>
      <c r="E50" s="31">
        <f t="shared" si="20"/>
        <v>1.8944312540212884</v>
      </c>
    </row>
    <row r="51" spans="2:30" s="31" customFormat="1" x14ac:dyDescent="0.4">
      <c r="T51" s="29" t="s">
        <v>25</v>
      </c>
      <c r="U51" s="29">
        <v>1</v>
      </c>
      <c r="V51" s="29">
        <v>2</v>
      </c>
      <c r="W51" s="30" t="s">
        <v>33</v>
      </c>
    </row>
    <row r="52" spans="2:30" s="31" customFormat="1" x14ac:dyDescent="0.4">
      <c r="B52" s="33" t="s">
        <v>28</v>
      </c>
      <c r="C52" s="34">
        <v>1</v>
      </c>
      <c r="D52" s="34">
        <v>2</v>
      </c>
      <c r="E52" s="34" t="s">
        <v>33</v>
      </c>
      <c r="T52" s="31" t="s">
        <v>7</v>
      </c>
      <c r="U52" s="31">
        <f>U43</f>
        <v>37.043346852333208</v>
      </c>
      <c r="V52" s="31">
        <f>V43</f>
        <v>26.34712966558028</v>
      </c>
      <c r="W52" s="31">
        <f>W43</f>
        <v>36.609523482086509</v>
      </c>
    </row>
    <row r="53" spans="2:30" s="31" customFormat="1" x14ac:dyDescent="0.4">
      <c r="B53" s="31" t="s">
        <v>7</v>
      </c>
      <c r="C53" s="31">
        <f>C42</f>
        <v>0.72008229982309557</v>
      </c>
      <c r="D53" s="31">
        <f>D42</f>
        <v>0</v>
      </c>
      <c r="E53" s="31">
        <f>E42</f>
        <v>0.72008229982309557</v>
      </c>
      <c r="T53" s="31" t="s">
        <v>8</v>
      </c>
      <c r="U53" s="31">
        <f>X43</f>
        <v>58.741536178698553</v>
      </c>
      <c r="V53" s="31">
        <f>Y43</f>
        <v>21.235118809722046</v>
      </c>
      <c r="W53" s="31">
        <f>Z43</f>
        <v>20.023345011579401</v>
      </c>
    </row>
    <row r="54" spans="2:30" s="31" customFormat="1" x14ac:dyDescent="0.4">
      <c r="B54" s="31" t="s">
        <v>8</v>
      </c>
      <c r="C54" s="31">
        <f>F42</f>
        <v>1.4626144001669494</v>
      </c>
      <c r="D54" s="31">
        <f>G42</f>
        <v>1.4626144001669497</v>
      </c>
      <c r="E54" s="31">
        <f>H42</f>
        <v>0</v>
      </c>
      <c r="T54" s="31" t="s">
        <v>19</v>
      </c>
      <c r="U54" s="31">
        <f>AA43</f>
        <v>70.892255892255889</v>
      </c>
      <c r="V54" s="31">
        <f>AB43</f>
        <v>19.734006734006734</v>
      </c>
      <c r="W54" s="31">
        <f>AC43</f>
        <v>9.3737373737373737</v>
      </c>
    </row>
    <row r="55" spans="2:30" s="31" customFormat="1" x14ac:dyDescent="0.4">
      <c r="B55" s="31" t="s">
        <v>19</v>
      </c>
      <c r="C55" s="31">
        <f>I42</f>
        <v>0.95078814989265303</v>
      </c>
      <c r="D55" s="31">
        <f>J42</f>
        <v>0.81033163921517837</v>
      </c>
      <c r="E55" s="31">
        <f>K42</f>
        <v>0.22301989523237736</v>
      </c>
    </row>
    <row r="56" spans="2:30" s="31" customFormat="1" x14ac:dyDescent="0.4">
      <c r="T56" s="33" t="s">
        <v>28</v>
      </c>
      <c r="U56" s="34">
        <v>1</v>
      </c>
      <c r="V56" s="34">
        <v>2</v>
      </c>
      <c r="W56" s="34" t="s">
        <v>33</v>
      </c>
    </row>
    <row r="57" spans="2:30" s="31" customFormat="1" x14ac:dyDescent="0.4">
      <c r="T57" s="31" t="s">
        <v>7</v>
      </c>
      <c r="U57" s="31">
        <f>U46</f>
        <v>5.8634666212605859</v>
      </c>
      <c r="V57" s="31">
        <f>V46</f>
        <v>2.3956917476271062</v>
      </c>
      <c r="W57" s="31">
        <f>W46</f>
        <v>7.7408483144199902</v>
      </c>
    </row>
    <row r="58" spans="2:30" s="31" customFormat="1" x14ac:dyDescent="0.4">
      <c r="T58" s="31" t="s">
        <v>8</v>
      </c>
      <c r="U58" s="31">
        <f>X46</f>
        <v>6.5731310992571892</v>
      </c>
      <c r="V58" s="31">
        <f>Y46</f>
        <v>1.428448204443701</v>
      </c>
      <c r="W58" s="31">
        <f>Z46</f>
        <v>5.7928229176624253</v>
      </c>
    </row>
    <row r="59" spans="2:30" s="31" customFormat="1" x14ac:dyDescent="0.4">
      <c r="T59" s="31" t="s">
        <v>19</v>
      </c>
      <c r="U59" s="31">
        <f>AA46</f>
        <v>3.3334841081886308</v>
      </c>
      <c r="V59" s="31">
        <f>AB46</f>
        <v>1.1938990702438885</v>
      </c>
      <c r="W59" s="31">
        <f>AC46</f>
        <v>2.1940051208290572</v>
      </c>
    </row>
    <row r="60" spans="2:30" x14ac:dyDescent="0.4"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</row>
    <row r="62" spans="2:30" x14ac:dyDescent="0.4">
      <c r="B62" s="35" t="s">
        <v>34</v>
      </c>
      <c r="S62" s="35" t="s">
        <v>34</v>
      </c>
    </row>
    <row r="64" spans="2:30" x14ac:dyDescent="0.4">
      <c r="C64">
        <v>1</v>
      </c>
      <c r="D64">
        <v>2</v>
      </c>
      <c r="E64" s="5" t="s">
        <v>5</v>
      </c>
      <c r="K64">
        <v>1</v>
      </c>
      <c r="L64">
        <v>2</v>
      </c>
      <c r="M64" s="5" t="s">
        <v>5</v>
      </c>
      <c r="T64">
        <v>1</v>
      </c>
      <c r="U64">
        <v>2</v>
      </c>
      <c r="V64" s="5" t="s">
        <v>5</v>
      </c>
      <c r="AB64">
        <v>1</v>
      </c>
      <c r="AC64">
        <v>2</v>
      </c>
      <c r="AD64" s="5" t="s">
        <v>5</v>
      </c>
    </row>
    <row r="65" spans="2:30" x14ac:dyDescent="0.4">
      <c r="B65" t="s">
        <v>3</v>
      </c>
      <c r="C65">
        <v>92</v>
      </c>
      <c r="D65">
        <v>4</v>
      </c>
      <c r="E65">
        <v>4</v>
      </c>
      <c r="J65" t="s">
        <v>3</v>
      </c>
      <c r="K65">
        <v>92</v>
      </c>
      <c r="L65">
        <v>4</v>
      </c>
      <c r="M65">
        <v>4</v>
      </c>
      <c r="S65" t="s">
        <v>3</v>
      </c>
      <c r="T65" s="15">
        <v>16.161616161616163</v>
      </c>
      <c r="U65" s="15">
        <v>18.181818181818183</v>
      </c>
      <c r="V65" s="15">
        <v>65.656565656565661</v>
      </c>
      <c r="AA65" t="s">
        <v>3</v>
      </c>
      <c r="AB65" s="15">
        <v>43.43434343434344</v>
      </c>
      <c r="AC65" s="15">
        <v>19.19191919191919</v>
      </c>
      <c r="AD65" s="15">
        <v>37.373737373737377</v>
      </c>
    </row>
    <row r="66" spans="2:30" x14ac:dyDescent="0.4">
      <c r="C66">
        <v>94</v>
      </c>
      <c r="D66">
        <v>4</v>
      </c>
      <c r="E66">
        <v>2</v>
      </c>
      <c r="K66">
        <v>94</v>
      </c>
      <c r="L66">
        <v>4</v>
      </c>
      <c r="M66">
        <v>2</v>
      </c>
      <c r="T66" s="15">
        <v>9</v>
      </c>
      <c r="U66" s="15">
        <v>15</v>
      </c>
      <c r="V66" s="15">
        <v>76</v>
      </c>
      <c r="AB66" s="15">
        <v>33.663366336633665</v>
      </c>
      <c r="AC66" s="15">
        <v>33.663366336633665</v>
      </c>
      <c r="AD66" s="15">
        <v>32.673267326732677</v>
      </c>
    </row>
    <row r="67" spans="2:30" x14ac:dyDescent="0.4">
      <c r="C67">
        <v>95</v>
      </c>
      <c r="D67">
        <v>4</v>
      </c>
      <c r="E67">
        <v>1</v>
      </c>
      <c r="K67">
        <v>95</v>
      </c>
      <c r="L67">
        <v>4</v>
      </c>
      <c r="M67">
        <v>1</v>
      </c>
      <c r="T67" s="15">
        <v>8.2474226804123703</v>
      </c>
      <c r="U67" s="15">
        <v>23.711340206185564</v>
      </c>
      <c r="V67" s="15">
        <v>68.041237113402062</v>
      </c>
      <c r="AB67" s="15">
        <v>41</v>
      </c>
      <c r="AC67" s="15">
        <v>20</v>
      </c>
      <c r="AD67" s="15">
        <v>39</v>
      </c>
    </row>
    <row r="68" spans="2:30" x14ac:dyDescent="0.4">
      <c r="B68" t="s">
        <v>8</v>
      </c>
      <c r="C68" s="15">
        <v>97.52066115702479</v>
      </c>
      <c r="D68" s="15">
        <v>2.4793388429752068</v>
      </c>
      <c r="E68">
        <v>0</v>
      </c>
      <c r="J68" t="s">
        <v>19</v>
      </c>
      <c r="K68" s="15">
        <v>86.854460093896719</v>
      </c>
      <c r="L68" s="15">
        <v>10.7981220657277</v>
      </c>
      <c r="M68" s="15">
        <v>2.3474178403755865</v>
      </c>
      <c r="T68" s="15">
        <v>57.460317460317455</v>
      </c>
      <c r="U68" s="15">
        <v>30.793650793650794</v>
      </c>
      <c r="V68" s="15">
        <v>11.746031746031745</v>
      </c>
      <c r="AA68" t="s">
        <v>23</v>
      </c>
      <c r="AB68" s="15">
        <v>79</v>
      </c>
      <c r="AC68" s="15">
        <v>17</v>
      </c>
      <c r="AD68" s="15">
        <v>4</v>
      </c>
    </row>
    <row r="69" spans="2:30" x14ac:dyDescent="0.4">
      <c r="C69" s="15">
        <v>97.540983606557376</v>
      </c>
      <c r="D69" s="15">
        <v>2.459016393442623</v>
      </c>
      <c r="E69">
        <v>0</v>
      </c>
      <c r="K69" s="15">
        <v>85.507246376811594</v>
      </c>
      <c r="L69" s="15">
        <v>12.560386473429952</v>
      </c>
      <c r="M69" s="15">
        <v>1.932367149758454</v>
      </c>
      <c r="T69" s="15">
        <v>59.016393442622949</v>
      </c>
      <c r="U69" s="15">
        <v>36.475409836065573</v>
      </c>
      <c r="V69" s="15">
        <v>4.5081967213114753</v>
      </c>
      <c r="AB69" s="15">
        <v>66</v>
      </c>
      <c r="AC69" s="15">
        <v>22</v>
      </c>
      <c r="AD69" s="15">
        <v>12</v>
      </c>
    </row>
    <row r="70" spans="2:30" x14ac:dyDescent="0.4">
      <c r="C70" s="15">
        <v>92.156862745098039</v>
      </c>
      <c r="D70" s="15">
        <v>7.8431372549019605</v>
      </c>
      <c r="E70">
        <v>0</v>
      </c>
      <c r="K70" s="15">
        <v>89.473684210526315</v>
      </c>
      <c r="L70" s="15">
        <v>9.1228070175438596</v>
      </c>
      <c r="M70" s="15">
        <v>1.4035087719298245</v>
      </c>
      <c r="T70" s="15">
        <v>48.35164835164835</v>
      </c>
      <c r="U70" s="15">
        <v>31.043956043956044</v>
      </c>
      <c r="V70" s="15">
        <v>20.604395604395602</v>
      </c>
      <c r="AB70" s="15">
        <v>67.676767676767682</v>
      </c>
      <c r="AC70" s="15">
        <v>20.202020202020201</v>
      </c>
      <c r="AD70" s="15">
        <v>12.121212121212121</v>
      </c>
    </row>
    <row r="71" spans="2:30" x14ac:dyDescent="0.4">
      <c r="C71" s="15"/>
      <c r="D71" s="15"/>
      <c r="T71" s="15">
        <v>54.098360655737707</v>
      </c>
      <c r="U71" s="15">
        <v>35.409836065573771</v>
      </c>
      <c r="V71" s="15">
        <v>10.491803278688524</v>
      </c>
    </row>
    <row r="72" spans="2:30" x14ac:dyDescent="0.4">
      <c r="S72" t="s">
        <v>22</v>
      </c>
      <c r="T72" s="15">
        <v>41</v>
      </c>
      <c r="U72" s="15">
        <v>28.999999999999996</v>
      </c>
      <c r="V72" s="15">
        <v>30</v>
      </c>
    </row>
    <row r="73" spans="2:30" x14ac:dyDescent="0.4">
      <c r="B73" t="s">
        <v>35</v>
      </c>
      <c r="J73" t="s">
        <v>35</v>
      </c>
      <c r="T73" s="15">
        <v>36.082474226804123</v>
      </c>
      <c r="U73" s="15">
        <v>22.680412371134022</v>
      </c>
      <c r="V73" s="15">
        <v>41.237113402061858</v>
      </c>
    </row>
    <row r="74" spans="2:30" x14ac:dyDescent="0.4">
      <c r="T74" s="15">
        <v>40.404040404040401</v>
      </c>
      <c r="U74" s="15">
        <v>20.202020202020201</v>
      </c>
      <c r="V74" s="15">
        <v>39.393939393939391</v>
      </c>
    </row>
    <row r="75" spans="2:30" x14ac:dyDescent="0.4">
      <c r="B75" t="s">
        <v>36</v>
      </c>
      <c r="C75">
        <v>1</v>
      </c>
      <c r="D75">
        <v>2</v>
      </c>
      <c r="E75" s="5" t="s">
        <v>5</v>
      </c>
      <c r="F75" t="s">
        <v>37</v>
      </c>
      <c r="J75" t="s">
        <v>36</v>
      </c>
      <c r="K75">
        <v>1</v>
      </c>
      <c r="L75">
        <v>2</v>
      </c>
      <c r="M75" s="5" t="s">
        <v>5</v>
      </c>
      <c r="N75" t="s">
        <v>37</v>
      </c>
      <c r="T75" s="15">
        <v>65.835411471321692</v>
      </c>
      <c r="U75" s="15">
        <v>19.451371571072318</v>
      </c>
      <c r="V75" s="15">
        <v>14.713216957605985</v>
      </c>
    </row>
    <row r="76" spans="2:30" ht="19.5" thickBot="1" x14ac:dyDescent="0.45">
      <c r="B76" s="36" t="s">
        <v>3</v>
      </c>
      <c r="C76" s="36"/>
      <c r="D76" s="36"/>
      <c r="E76" s="36"/>
      <c r="F76" s="36"/>
      <c r="J76" s="36" t="s">
        <v>3</v>
      </c>
      <c r="K76" s="36"/>
      <c r="L76" s="36"/>
      <c r="M76" s="36"/>
      <c r="N76" s="36"/>
      <c r="T76" s="15">
        <v>76.34069400630915</v>
      </c>
      <c r="U76" s="15">
        <v>21.135646687697161</v>
      </c>
      <c r="V76" s="15">
        <v>2.5236593059936907</v>
      </c>
    </row>
    <row r="77" spans="2:30" x14ac:dyDescent="0.4">
      <c r="B77" t="s">
        <v>38</v>
      </c>
      <c r="C77">
        <v>3</v>
      </c>
      <c r="D77">
        <v>3</v>
      </c>
      <c r="E77">
        <v>3</v>
      </c>
      <c r="F77">
        <v>9</v>
      </c>
      <c r="J77" t="s">
        <v>38</v>
      </c>
      <c r="K77">
        <v>3</v>
      </c>
      <c r="L77">
        <v>3</v>
      </c>
      <c r="M77">
        <v>3</v>
      </c>
      <c r="N77">
        <v>9</v>
      </c>
      <c r="T77" s="15">
        <v>73.209549071618042</v>
      </c>
      <c r="U77" s="15">
        <v>20.689655172413794</v>
      </c>
      <c r="V77" s="15">
        <v>6.1007957559681696</v>
      </c>
    </row>
    <row r="78" spans="2:30" x14ac:dyDescent="0.4">
      <c r="B78" t="s">
        <v>37</v>
      </c>
      <c r="C78">
        <v>281</v>
      </c>
      <c r="D78">
        <v>12</v>
      </c>
      <c r="E78">
        <v>7</v>
      </c>
      <c r="F78">
        <v>300</v>
      </c>
      <c r="J78" t="s">
        <v>37</v>
      </c>
      <c r="K78">
        <v>281</v>
      </c>
      <c r="L78">
        <v>12</v>
      </c>
      <c r="M78">
        <v>7</v>
      </c>
      <c r="N78">
        <v>300</v>
      </c>
      <c r="T78" s="15">
        <v>78.318584070796462</v>
      </c>
      <c r="U78" s="15">
        <v>15.486725663716813</v>
      </c>
      <c r="V78" s="15">
        <v>6.1946902654867255</v>
      </c>
    </row>
    <row r="79" spans="2:30" x14ac:dyDescent="0.4">
      <c r="B79" t="s">
        <v>39</v>
      </c>
      <c r="C79">
        <v>93.666666666666671</v>
      </c>
      <c r="D79">
        <v>4</v>
      </c>
      <c r="E79">
        <v>2.3333333333333335</v>
      </c>
      <c r="F79">
        <v>33.333333333333336</v>
      </c>
      <c r="J79" t="s">
        <v>39</v>
      </c>
      <c r="K79">
        <v>93.666666666666671</v>
      </c>
      <c r="L79">
        <v>4</v>
      </c>
      <c r="M79">
        <v>2.3333333333333335</v>
      </c>
      <c r="N79">
        <v>33.333333333333336</v>
      </c>
    </row>
    <row r="80" spans="2:30" x14ac:dyDescent="0.4">
      <c r="B80" t="s">
        <v>40</v>
      </c>
      <c r="C80">
        <v>2.3333333333333335</v>
      </c>
      <c r="D80">
        <v>0</v>
      </c>
      <c r="E80">
        <v>2.3333333333333339</v>
      </c>
      <c r="F80">
        <v>2049.25</v>
      </c>
      <c r="J80" t="s">
        <v>40</v>
      </c>
      <c r="K80">
        <v>2.3333333333333335</v>
      </c>
      <c r="L80">
        <v>0</v>
      </c>
      <c r="M80">
        <v>2.3333333333333339</v>
      </c>
      <c r="N80">
        <v>2049.25</v>
      </c>
      <c r="S80" t="s">
        <v>35</v>
      </c>
      <c r="AA80" t="s">
        <v>35</v>
      </c>
    </row>
    <row r="82" spans="2:31" ht="19.5" thickBot="1" x14ac:dyDescent="0.45">
      <c r="B82" s="36" t="s">
        <v>22</v>
      </c>
      <c r="C82" s="36"/>
      <c r="D82" s="36"/>
      <c r="E82" s="36"/>
      <c r="F82" s="36"/>
      <c r="J82" s="36" t="s">
        <v>23</v>
      </c>
      <c r="K82" s="36"/>
      <c r="L82" s="36"/>
      <c r="M82" s="36"/>
      <c r="N82" s="36"/>
      <c r="S82" t="s">
        <v>36</v>
      </c>
      <c r="T82">
        <v>1</v>
      </c>
      <c r="U82">
        <v>2</v>
      </c>
      <c r="V82" s="5" t="s">
        <v>5</v>
      </c>
      <c r="W82" t="s">
        <v>37</v>
      </c>
      <c r="AA82" t="s">
        <v>36</v>
      </c>
      <c r="AB82">
        <v>1</v>
      </c>
      <c r="AC82">
        <v>2</v>
      </c>
      <c r="AD82" s="5" t="s">
        <v>5</v>
      </c>
      <c r="AE82" t="s">
        <v>37</v>
      </c>
    </row>
    <row r="83" spans="2:31" ht="19.5" thickBot="1" x14ac:dyDescent="0.45">
      <c r="B83" t="s">
        <v>38</v>
      </c>
      <c r="C83">
        <v>3</v>
      </c>
      <c r="D83">
        <v>3</v>
      </c>
      <c r="E83">
        <v>3</v>
      </c>
      <c r="F83">
        <v>9</v>
      </c>
      <c r="J83" t="s">
        <v>38</v>
      </c>
      <c r="K83">
        <v>3</v>
      </c>
      <c r="L83">
        <v>3</v>
      </c>
      <c r="M83">
        <v>3</v>
      </c>
      <c r="N83">
        <v>9</v>
      </c>
      <c r="S83" s="36" t="s">
        <v>3</v>
      </c>
      <c r="T83" s="36"/>
      <c r="U83" s="36"/>
      <c r="V83" s="36"/>
      <c r="W83" s="36"/>
      <c r="AA83" s="36" t="s">
        <v>3</v>
      </c>
      <c r="AB83" s="36"/>
      <c r="AC83" s="36"/>
      <c r="AD83" s="36"/>
      <c r="AE83" s="36"/>
    </row>
    <row r="84" spans="2:31" x14ac:dyDescent="0.4">
      <c r="B84" t="s">
        <v>37</v>
      </c>
      <c r="C84">
        <v>287.2185075086802</v>
      </c>
      <c r="D84">
        <v>12.78149249131979</v>
      </c>
      <c r="E84">
        <v>0</v>
      </c>
      <c r="F84">
        <v>299.99999999999994</v>
      </c>
      <c r="J84" t="s">
        <v>37</v>
      </c>
      <c r="K84">
        <v>261.83539068123463</v>
      </c>
      <c r="L84">
        <v>32.481315556701517</v>
      </c>
      <c r="M84">
        <v>5.6832937620638653</v>
      </c>
      <c r="N84">
        <v>299.99999999999994</v>
      </c>
      <c r="S84" t="s">
        <v>38</v>
      </c>
      <c r="T84">
        <v>7</v>
      </c>
      <c r="U84">
        <v>7</v>
      </c>
      <c r="V84">
        <v>7</v>
      </c>
      <c r="W84">
        <v>21</v>
      </c>
      <c r="AA84" t="s">
        <v>38</v>
      </c>
      <c r="AB84">
        <v>3</v>
      </c>
      <c r="AC84">
        <v>3</v>
      </c>
      <c r="AD84">
        <v>3</v>
      </c>
      <c r="AE84">
        <v>9</v>
      </c>
    </row>
    <row r="85" spans="2:31" x14ac:dyDescent="0.4">
      <c r="B85" t="s">
        <v>39</v>
      </c>
      <c r="C85">
        <v>95.739502502893401</v>
      </c>
      <c r="D85">
        <v>4.2604974971065968</v>
      </c>
      <c r="E85">
        <v>0</v>
      </c>
      <c r="F85">
        <v>33.333333333333329</v>
      </c>
      <c r="J85" t="s">
        <v>39</v>
      </c>
      <c r="K85">
        <v>87.278463560411538</v>
      </c>
      <c r="L85">
        <v>10.827105185567172</v>
      </c>
      <c r="M85">
        <v>1.8944312540212884</v>
      </c>
      <c r="N85">
        <v>33.333333333333329</v>
      </c>
      <c r="S85" t="s">
        <v>37</v>
      </c>
      <c r="T85">
        <v>252.33575875235499</v>
      </c>
      <c r="U85">
        <v>190.61601112724992</v>
      </c>
      <c r="V85">
        <v>257.04823012039503</v>
      </c>
      <c r="W85">
        <v>700</v>
      </c>
      <c r="AA85" t="s">
        <v>37</v>
      </c>
      <c r="AB85">
        <v>118.0977097709771</v>
      </c>
      <c r="AC85">
        <v>72.855285528552855</v>
      </c>
      <c r="AD85">
        <v>109.04700470047005</v>
      </c>
      <c r="AE85">
        <v>300</v>
      </c>
    </row>
    <row r="86" spans="2:31" x14ac:dyDescent="0.4">
      <c r="B86" t="s">
        <v>40</v>
      </c>
      <c r="C86">
        <v>9.6265839760907621</v>
      </c>
      <c r="D86">
        <v>9.6265839760907639</v>
      </c>
      <c r="E86">
        <v>0</v>
      </c>
      <c r="F86">
        <v>2198.8898588971892</v>
      </c>
      <c r="J86" t="s">
        <v>40</v>
      </c>
      <c r="K86">
        <v>4.0679914768933232</v>
      </c>
      <c r="L86">
        <v>2.9548681448092111</v>
      </c>
      <c r="M86">
        <v>0.22382043151257225</v>
      </c>
      <c r="N86">
        <v>1653.691149241417</v>
      </c>
      <c r="S86" t="s">
        <v>39</v>
      </c>
      <c r="T86">
        <v>36.047965536050711</v>
      </c>
      <c r="U86">
        <v>27.230858732464274</v>
      </c>
      <c r="V86">
        <v>36.721175731485005</v>
      </c>
      <c r="W86">
        <v>33.333333333333336</v>
      </c>
      <c r="AA86" t="s">
        <v>39</v>
      </c>
      <c r="AB86">
        <v>39.365903256992368</v>
      </c>
      <c r="AC86">
        <v>24.285095176184285</v>
      </c>
      <c r="AD86">
        <v>36.349001566823354</v>
      </c>
      <c r="AE86">
        <v>33.333333333333336</v>
      </c>
    </row>
    <row r="87" spans="2:31" x14ac:dyDescent="0.4">
      <c r="S87" t="s">
        <v>40</v>
      </c>
      <c r="T87">
        <v>560.52739739689207</v>
      </c>
      <c r="U87">
        <v>70.576107429721404</v>
      </c>
      <c r="V87">
        <v>995.03224762281025</v>
      </c>
      <c r="W87">
        <v>507.47114086257551</v>
      </c>
      <c r="AA87" t="s">
        <v>40</v>
      </c>
      <c r="AB87">
        <v>25.870702485123729</v>
      </c>
      <c r="AC87">
        <v>66.127226117284636</v>
      </c>
      <c r="AD87">
        <v>10.794449185225876</v>
      </c>
      <c r="AE87">
        <v>73.456882644460165</v>
      </c>
    </row>
    <row r="88" spans="2:31" ht="19.5" thickBot="1" x14ac:dyDescent="0.45">
      <c r="B88" s="36" t="s">
        <v>37</v>
      </c>
      <c r="C88" s="36"/>
      <c r="D88" s="36"/>
      <c r="E88" s="36"/>
      <c r="J88" s="36" t="s">
        <v>37</v>
      </c>
      <c r="K88" s="36"/>
      <c r="L88" s="36"/>
      <c r="M88" s="36"/>
    </row>
    <row r="89" spans="2:31" ht="19.5" thickBot="1" x14ac:dyDescent="0.45">
      <c r="B89" t="s">
        <v>38</v>
      </c>
      <c r="C89">
        <v>6</v>
      </c>
      <c r="D89">
        <v>6</v>
      </c>
      <c r="E89">
        <v>6</v>
      </c>
      <c r="J89" t="s">
        <v>38</v>
      </c>
      <c r="K89">
        <v>6</v>
      </c>
      <c r="L89">
        <v>6</v>
      </c>
      <c r="M89">
        <v>6</v>
      </c>
      <c r="S89" s="36" t="s">
        <v>22</v>
      </c>
      <c r="T89" s="36"/>
      <c r="U89" s="36"/>
      <c r="V89" s="36"/>
      <c r="W89" s="36"/>
      <c r="AA89" s="36" t="s">
        <v>23</v>
      </c>
      <c r="AB89" s="36"/>
      <c r="AC89" s="36"/>
      <c r="AD89" s="36"/>
      <c r="AE89" s="36"/>
    </row>
    <row r="90" spans="2:31" x14ac:dyDescent="0.4">
      <c r="B90" t="s">
        <v>37</v>
      </c>
      <c r="C90">
        <v>568.2185075086802</v>
      </c>
      <c r="D90">
        <v>24.781492491319788</v>
      </c>
      <c r="E90">
        <v>7</v>
      </c>
      <c r="J90" t="s">
        <v>37</v>
      </c>
      <c r="K90">
        <v>542.83539068123468</v>
      </c>
      <c r="L90">
        <v>44.481315556701517</v>
      </c>
      <c r="M90">
        <v>12.683293762063865</v>
      </c>
      <c r="S90" t="s">
        <v>38</v>
      </c>
      <c r="T90">
        <v>7</v>
      </c>
      <c r="U90">
        <v>7</v>
      </c>
      <c r="V90">
        <v>7</v>
      </c>
      <c r="W90">
        <v>21</v>
      </c>
      <c r="AA90" t="s">
        <v>38</v>
      </c>
      <c r="AB90">
        <v>3</v>
      </c>
      <c r="AC90">
        <v>3</v>
      </c>
      <c r="AD90">
        <v>3</v>
      </c>
      <c r="AE90">
        <v>9</v>
      </c>
    </row>
    <row r="91" spans="2:31" x14ac:dyDescent="0.4">
      <c r="B91" t="s">
        <v>39</v>
      </c>
      <c r="C91">
        <v>94.703084584780029</v>
      </c>
      <c r="D91">
        <v>4.1302487485532984</v>
      </c>
      <c r="E91">
        <v>1.1666666666666667</v>
      </c>
      <c r="J91" t="s">
        <v>39</v>
      </c>
      <c r="K91">
        <v>90.472565113539119</v>
      </c>
      <c r="L91">
        <v>7.4135525927835859</v>
      </c>
      <c r="M91">
        <v>2.1138822936773107</v>
      </c>
      <c r="S91" t="s">
        <v>37</v>
      </c>
      <c r="T91">
        <v>411.19075325088988</v>
      </c>
      <c r="U91">
        <v>148.64583166805431</v>
      </c>
      <c r="V91">
        <v>140.1634150810558</v>
      </c>
      <c r="W91">
        <v>700.00000000000011</v>
      </c>
      <c r="AA91" t="s">
        <v>37</v>
      </c>
      <c r="AB91">
        <v>212.67676767676767</v>
      </c>
      <c r="AC91">
        <v>59.202020202020201</v>
      </c>
      <c r="AD91">
        <v>28.121212121212121</v>
      </c>
      <c r="AE91">
        <v>300</v>
      </c>
    </row>
    <row r="92" spans="2:31" x14ac:dyDescent="0.4">
      <c r="B92" t="s">
        <v>40</v>
      </c>
      <c r="C92">
        <v>6.072961444953374</v>
      </c>
      <c r="D92">
        <v>3.8709912742359451</v>
      </c>
      <c r="E92">
        <v>2.5666666666666669</v>
      </c>
      <c r="J92" t="s">
        <v>40</v>
      </c>
      <c r="K92">
        <v>14.803271602120947</v>
      </c>
      <c r="L92">
        <v>15.164756822363142</v>
      </c>
      <c r="M92">
        <v>1.0806520165056939</v>
      </c>
      <c r="S92" t="s">
        <v>39</v>
      </c>
      <c r="T92">
        <v>58.741536178698553</v>
      </c>
      <c r="U92">
        <v>21.235118809722046</v>
      </c>
      <c r="V92">
        <v>20.023345011579401</v>
      </c>
      <c r="W92">
        <v>33.333333333333336</v>
      </c>
      <c r="AA92" t="s">
        <v>39</v>
      </c>
      <c r="AB92">
        <v>70.892255892255889</v>
      </c>
      <c r="AC92">
        <v>19.734006734006734</v>
      </c>
      <c r="AD92">
        <v>9.3737373737373737</v>
      </c>
      <c r="AE92">
        <v>33.333333333333336</v>
      </c>
    </row>
    <row r="93" spans="2:31" x14ac:dyDescent="0.4">
      <c r="S93" t="s">
        <v>40</v>
      </c>
      <c r="T93">
        <v>352.84942832551314</v>
      </c>
      <c r="U93">
        <v>16.663791561023874</v>
      </c>
      <c r="V93">
        <v>274.0471784023926</v>
      </c>
      <c r="W93">
        <v>532.25289395219772</v>
      </c>
      <c r="AA93" t="s">
        <v>40</v>
      </c>
      <c r="AB93">
        <v>50.004523347957679</v>
      </c>
      <c r="AC93">
        <v>6.4142774546814962</v>
      </c>
      <c r="AD93">
        <v>21.661463116008548</v>
      </c>
      <c r="AE93">
        <v>833.14878583818017</v>
      </c>
    </row>
    <row r="95" spans="2:31" ht="19.5" thickBot="1" x14ac:dyDescent="0.45">
      <c r="B95" t="s">
        <v>41</v>
      </c>
      <c r="J95" t="s">
        <v>41</v>
      </c>
      <c r="S95" s="36" t="s">
        <v>37</v>
      </c>
      <c r="T95" s="36"/>
      <c r="U95" s="36"/>
      <c r="V95" s="36"/>
      <c r="AA95" s="36" t="s">
        <v>37</v>
      </c>
      <c r="AB95" s="36"/>
      <c r="AC95" s="36"/>
      <c r="AD95" s="36"/>
    </row>
    <row r="96" spans="2:31" x14ac:dyDescent="0.4">
      <c r="B96" s="37" t="s">
        <v>42</v>
      </c>
      <c r="C96" s="37" t="s">
        <v>43</v>
      </c>
      <c r="D96" s="37" t="s">
        <v>44</v>
      </c>
      <c r="E96" s="37" t="s">
        <v>40</v>
      </c>
      <c r="F96" s="37" t="s">
        <v>45</v>
      </c>
      <c r="G96" s="37" t="s">
        <v>46</v>
      </c>
      <c r="H96" s="37" t="s">
        <v>47</v>
      </c>
      <c r="J96" s="37" t="s">
        <v>42</v>
      </c>
      <c r="K96" s="37" t="s">
        <v>43</v>
      </c>
      <c r="L96" s="37" t="s">
        <v>44</v>
      </c>
      <c r="M96" s="37" t="s">
        <v>40</v>
      </c>
      <c r="N96" s="37" t="s">
        <v>45</v>
      </c>
      <c r="O96" s="37" t="s">
        <v>46</v>
      </c>
      <c r="P96" s="37" t="s">
        <v>47</v>
      </c>
      <c r="Q96" s="38"/>
      <c r="R96" s="38"/>
      <c r="S96" t="s">
        <v>38</v>
      </c>
      <c r="T96">
        <v>14</v>
      </c>
      <c r="U96">
        <v>14</v>
      </c>
      <c r="V96">
        <v>14</v>
      </c>
      <c r="AA96" t="s">
        <v>38</v>
      </c>
      <c r="AB96">
        <v>6</v>
      </c>
      <c r="AC96">
        <v>6</v>
      </c>
      <c r="AD96">
        <v>6</v>
      </c>
    </row>
    <row r="97" spans="2:33" x14ac:dyDescent="0.4">
      <c r="B97" t="s">
        <v>48</v>
      </c>
      <c r="C97">
        <v>-7.2759576141834259E-12</v>
      </c>
      <c r="D97">
        <v>1</v>
      </c>
      <c r="E97">
        <v>-7.2759576141834259E-12</v>
      </c>
      <c r="F97">
        <v>-1.8250855986563127E-12</v>
      </c>
      <c r="G97" t="e">
        <v>#NUM!</v>
      </c>
      <c r="H97">
        <v>4.7472253467225149</v>
      </c>
      <c r="J97" t="s">
        <v>48</v>
      </c>
      <c r="K97">
        <v>0</v>
      </c>
      <c r="L97">
        <v>1</v>
      </c>
      <c r="M97">
        <v>0</v>
      </c>
      <c r="N97">
        <v>0</v>
      </c>
      <c r="O97">
        <v>1</v>
      </c>
      <c r="P97">
        <v>4.7472253467225149</v>
      </c>
      <c r="S97" t="s">
        <v>37</v>
      </c>
      <c r="T97">
        <v>663.52651200324487</v>
      </c>
      <c r="U97">
        <v>339.26184279530423</v>
      </c>
      <c r="V97">
        <v>397.21164520145084</v>
      </c>
      <c r="AA97" t="s">
        <v>37</v>
      </c>
      <c r="AB97">
        <v>330.77447744774474</v>
      </c>
      <c r="AC97">
        <v>132.05730573057306</v>
      </c>
      <c r="AD97">
        <v>137.16821682168217</v>
      </c>
    </row>
    <row r="98" spans="2:33" x14ac:dyDescent="0.4">
      <c r="B98" t="s">
        <v>49</v>
      </c>
      <c r="C98">
        <v>33922.565774248229</v>
      </c>
      <c r="D98">
        <v>2</v>
      </c>
      <c r="E98">
        <v>16961.282887124114</v>
      </c>
      <c r="F98">
        <v>4254.5318119613767</v>
      </c>
      <c r="G98">
        <v>7.8005392779099211E-18</v>
      </c>
      <c r="H98">
        <v>3.8852938346523942</v>
      </c>
      <c r="J98" t="s">
        <v>49</v>
      </c>
      <c r="K98">
        <v>29468.285791726383</v>
      </c>
      <c r="L98">
        <v>2</v>
      </c>
      <c r="M98">
        <v>14734.142895863191</v>
      </c>
      <c r="N98">
        <v>7420.656802310893</v>
      </c>
      <c r="O98">
        <v>2.7806566905504434E-19</v>
      </c>
      <c r="P98">
        <v>3.8852938346523942</v>
      </c>
      <c r="S98" t="s">
        <v>39</v>
      </c>
      <c r="T98">
        <v>47.394750857374632</v>
      </c>
      <c r="U98">
        <v>24.232988771093158</v>
      </c>
      <c r="V98">
        <v>28.372260371532207</v>
      </c>
      <c r="AA98" t="s">
        <v>39</v>
      </c>
      <c r="AB98">
        <v>55.129079574624122</v>
      </c>
      <c r="AC98">
        <v>22.009550955095509</v>
      </c>
      <c r="AD98">
        <v>22.861369470280362</v>
      </c>
    </row>
    <row r="99" spans="2:33" x14ac:dyDescent="0.4">
      <c r="B99" t="s">
        <v>50</v>
      </c>
      <c r="C99">
        <v>14.713427691592194</v>
      </c>
      <c r="D99">
        <v>2</v>
      </c>
      <c r="E99">
        <v>7.3567138457960972</v>
      </c>
      <c r="F99">
        <v>1.8453423185457649</v>
      </c>
      <c r="G99" s="39">
        <v>0.20009494350796819</v>
      </c>
      <c r="H99">
        <v>3.8852938346523942</v>
      </c>
      <c r="J99" t="s">
        <v>50</v>
      </c>
      <c r="K99">
        <v>131.4167087651856</v>
      </c>
      <c r="L99">
        <v>2</v>
      </c>
      <c r="M99">
        <v>65.708354382592802</v>
      </c>
      <c r="N99">
        <v>33.09314633121565</v>
      </c>
      <c r="O99" s="39">
        <v>1.3070847614558408E-5</v>
      </c>
      <c r="P99">
        <v>3.8852938346523942</v>
      </c>
      <c r="S99" t="s">
        <v>40</v>
      </c>
      <c r="T99">
        <v>560.21188262533883</v>
      </c>
      <c r="U99">
        <v>49.943118016811454</v>
      </c>
      <c r="V99">
        <v>660.79522952141474</v>
      </c>
      <c r="AA99" t="s">
        <v>40</v>
      </c>
      <c r="AB99">
        <v>328.52336347812962</v>
      </c>
      <c r="AC99">
        <v>35.230323231342936</v>
      </c>
      <c r="AD99">
        <v>231.2818284065298</v>
      </c>
    </row>
    <row r="100" spans="2:33" x14ac:dyDescent="0.4">
      <c r="B100" t="s">
        <v>51</v>
      </c>
      <c r="C100">
        <v>47.839669237696391</v>
      </c>
      <c r="D100">
        <v>12</v>
      </c>
      <c r="E100">
        <v>3.9866391031413659</v>
      </c>
      <c r="J100" t="s">
        <v>51</v>
      </c>
      <c r="K100">
        <v>23.826693439763627</v>
      </c>
      <c r="L100">
        <v>12</v>
      </c>
      <c r="M100">
        <v>1.9855577866469689</v>
      </c>
    </row>
    <row r="102" spans="2:33" ht="19.5" thickBot="1" x14ac:dyDescent="0.45">
      <c r="B102" s="40" t="s">
        <v>37</v>
      </c>
      <c r="C102" s="40">
        <v>33985.11887117751</v>
      </c>
      <c r="D102" s="40">
        <v>17</v>
      </c>
      <c r="E102" s="40"/>
      <c r="F102" s="40"/>
      <c r="G102" s="40"/>
      <c r="H102" s="40"/>
      <c r="J102" s="40" t="s">
        <v>37</v>
      </c>
      <c r="K102" s="40">
        <v>29623.529193931332</v>
      </c>
      <c r="L102" s="40">
        <v>17</v>
      </c>
      <c r="M102" s="40"/>
      <c r="N102" s="40"/>
      <c r="O102" s="40"/>
      <c r="P102" s="40"/>
      <c r="S102" t="s">
        <v>41</v>
      </c>
      <c r="AA102" t="s">
        <v>41</v>
      </c>
    </row>
    <row r="103" spans="2:33" x14ac:dyDescent="0.4">
      <c r="S103" s="37" t="s">
        <v>42</v>
      </c>
      <c r="T103" s="37" t="s">
        <v>43</v>
      </c>
      <c r="U103" s="37" t="s">
        <v>44</v>
      </c>
      <c r="V103" s="37" t="s">
        <v>40</v>
      </c>
      <c r="W103" s="37" t="s">
        <v>45</v>
      </c>
      <c r="X103" s="37" t="s">
        <v>46</v>
      </c>
      <c r="Y103" s="37" t="s">
        <v>47</v>
      </c>
      <c r="AA103" s="37" t="s">
        <v>42</v>
      </c>
      <c r="AB103" s="37" t="s">
        <v>43</v>
      </c>
      <c r="AC103" s="37" t="s">
        <v>44</v>
      </c>
      <c r="AD103" s="37" t="s">
        <v>40</v>
      </c>
      <c r="AE103" s="37" t="s">
        <v>45</v>
      </c>
      <c r="AF103" s="37" t="s">
        <v>46</v>
      </c>
      <c r="AG103" s="37" t="s">
        <v>47</v>
      </c>
    </row>
    <row r="104" spans="2:33" x14ac:dyDescent="0.4">
      <c r="S104" t="s">
        <v>48</v>
      </c>
      <c r="T104">
        <v>0</v>
      </c>
      <c r="U104">
        <v>1</v>
      </c>
      <c r="V104">
        <v>0</v>
      </c>
      <c r="W104">
        <v>0</v>
      </c>
      <c r="X104">
        <v>1</v>
      </c>
      <c r="Y104">
        <v>4.1131652768128939</v>
      </c>
      <c r="AA104" t="s">
        <v>48</v>
      </c>
      <c r="AB104">
        <v>9.0949470177292824E-13</v>
      </c>
      <c r="AC104">
        <v>1</v>
      </c>
      <c r="AD104">
        <v>9.0949470177292824E-13</v>
      </c>
      <c r="AE104">
        <v>3.0170224524608434E-14</v>
      </c>
      <c r="AF104">
        <v>0.99999986426497811</v>
      </c>
      <c r="AG104">
        <v>4.7472253467225149</v>
      </c>
    </row>
    <row r="105" spans="2:33" x14ac:dyDescent="0.4">
      <c r="S105" t="s">
        <v>49</v>
      </c>
      <c r="T105">
        <v>4272.1277041691355</v>
      </c>
      <c r="U105">
        <v>2</v>
      </c>
      <c r="V105">
        <v>2136.0638520845678</v>
      </c>
      <c r="W105">
        <v>5.6467395903800233</v>
      </c>
      <c r="X105">
        <v>7.3624482418996537E-3</v>
      </c>
      <c r="Y105">
        <v>3.2594463061441079</v>
      </c>
      <c r="AA105" t="s">
        <v>49</v>
      </c>
      <c r="AB105">
        <v>4277.6677722811128</v>
      </c>
      <c r="AC105">
        <v>2</v>
      </c>
      <c r="AD105">
        <v>2138.8338861405564</v>
      </c>
      <c r="AE105">
        <v>70.950494202892258</v>
      </c>
      <c r="AF105">
        <v>2.2471860080653164E-7</v>
      </c>
      <c r="AG105">
        <v>3.8852938346523942</v>
      </c>
    </row>
    <row r="106" spans="2:33" x14ac:dyDescent="0.4">
      <c r="S106" t="s">
        <v>50</v>
      </c>
      <c r="T106">
        <v>2904.1760876962253</v>
      </c>
      <c r="U106">
        <v>2</v>
      </c>
      <c r="V106">
        <v>1452.0880438481126</v>
      </c>
      <c r="W106">
        <v>3.8386319949718413</v>
      </c>
      <c r="X106" s="39">
        <v>3.0821044428125648E-2</v>
      </c>
      <c r="Y106">
        <v>3.2594463061441079</v>
      </c>
      <c r="AA106" t="s">
        <v>50</v>
      </c>
      <c r="AB106">
        <v>2613.4322921674425</v>
      </c>
      <c r="AC106">
        <v>2</v>
      </c>
      <c r="AD106">
        <v>1306.7161460837212</v>
      </c>
      <c r="AE106">
        <v>43.347057921751144</v>
      </c>
      <c r="AF106" s="39">
        <v>3.2310219752665598E-6</v>
      </c>
      <c r="AG106">
        <v>3.8852938346523942</v>
      </c>
    </row>
    <row r="107" spans="2:33" x14ac:dyDescent="0.4">
      <c r="S107" t="s">
        <v>51</v>
      </c>
      <c r="T107">
        <v>13618.176904430122</v>
      </c>
      <c r="U107">
        <v>36</v>
      </c>
      <c r="V107">
        <v>378.28269178972562</v>
      </c>
      <c r="AA107" t="s">
        <v>51</v>
      </c>
      <c r="AB107">
        <v>361.74528341256308</v>
      </c>
      <c r="AC107">
        <v>12</v>
      </c>
      <c r="AD107">
        <v>30.145440284380257</v>
      </c>
    </row>
    <row r="109" spans="2:33" ht="19.5" thickBot="1" x14ac:dyDescent="0.45">
      <c r="S109" s="40" t="s">
        <v>37</v>
      </c>
      <c r="T109" s="40">
        <v>20794.480696295483</v>
      </c>
      <c r="U109" s="40">
        <v>41</v>
      </c>
      <c r="V109" s="40"/>
      <c r="W109" s="40"/>
      <c r="X109" s="40"/>
      <c r="Y109" s="40"/>
      <c r="AA109" s="40" t="s">
        <v>37</v>
      </c>
      <c r="AB109" s="40">
        <v>7252.8453478611191</v>
      </c>
      <c r="AC109" s="40">
        <v>17</v>
      </c>
      <c r="AD109" s="40"/>
      <c r="AE109" s="40"/>
      <c r="AF109" s="40"/>
      <c r="AG109" s="40"/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Figure 1C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Atsuko Ikeda</dc:creator>
  <cp:lastModifiedBy>セラミド 酵母</cp:lastModifiedBy>
  <dcterms:created xsi:type="dcterms:W3CDTF">2024-03-08T04:35:29Z</dcterms:created>
  <dcterms:modified xsi:type="dcterms:W3CDTF">2024-03-08T06:07:14Z</dcterms:modified>
</cp:coreProperties>
</file>