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east\Desktop\＊eLife_VOR_20240308\source data\"/>
    </mc:Choice>
  </mc:AlternateContent>
  <xr:revisionPtr revIDLastSave="0" documentId="13_ncr:1_{7DD8F018-9C20-4DDD-8A38-B452A598BB65}" xr6:coauthVersionLast="47" xr6:coauthVersionMax="47" xr10:uidLastSave="{00000000-0000-0000-0000-000000000000}"/>
  <bookViews>
    <workbookView xWindow="495" yWindow="1425" windowWidth="14940" windowHeight="13560" xr2:uid="{1DCA2CB1-C405-47B9-AC91-400A737A75A2}"/>
  </bookViews>
  <sheets>
    <sheet name="Figure 3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R16" i="1" s="1"/>
  <c r="M33" i="1"/>
  <c r="Y12" i="1" s="1"/>
  <c r="L33" i="1"/>
  <c r="K33" i="1"/>
  <c r="N33" i="1" s="1"/>
  <c r="Y16" i="1" s="1"/>
  <c r="J33" i="1"/>
  <c r="I33" i="1"/>
  <c r="M32" i="1"/>
  <c r="L32" i="1"/>
  <c r="K32" i="1"/>
  <c r="N32" i="1" s="1"/>
  <c r="Y15" i="1" s="1"/>
  <c r="J32" i="1"/>
  <c r="I32" i="1"/>
  <c r="O33" i="1" s="1"/>
  <c r="Y18" i="1" s="1"/>
  <c r="M30" i="1"/>
  <c r="X12" i="1" s="1"/>
  <c r="L30" i="1"/>
  <c r="N30" i="1" s="1"/>
  <c r="X16" i="1" s="1"/>
  <c r="K30" i="1"/>
  <c r="J30" i="1"/>
  <c r="I30" i="1"/>
  <c r="L29" i="1"/>
  <c r="O30" i="1" s="1"/>
  <c r="X18" i="1" s="1"/>
  <c r="K29" i="1"/>
  <c r="J29" i="1"/>
  <c r="I29" i="1"/>
  <c r="O27" i="1"/>
  <c r="W18" i="1" s="1"/>
  <c r="N27" i="1"/>
  <c r="M27" i="1"/>
  <c r="L27" i="1"/>
  <c r="K27" i="1"/>
  <c r="J27" i="1"/>
  <c r="I27" i="1"/>
  <c r="N26" i="1"/>
  <c r="W15" i="1" s="1"/>
  <c r="M26" i="1"/>
  <c r="W11" i="1" s="1"/>
  <c r="L26" i="1"/>
  <c r="K26" i="1"/>
  <c r="J26" i="1"/>
  <c r="I26" i="1"/>
  <c r="O24" i="1"/>
  <c r="V18" i="1" s="1"/>
  <c r="L24" i="1"/>
  <c r="K24" i="1"/>
  <c r="J24" i="1"/>
  <c r="I24" i="1"/>
  <c r="N24" i="1" s="1"/>
  <c r="V16" i="1" s="1"/>
  <c r="L23" i="1"/>
  <c r="K23" i="1"/>
  <c r="J23" i="1"/>
  <c r="I23" i="1"/>
  <c r="N23" i="1" s="1"/>
  <c r="V15" i="1" s="1"/>
  <c r="L21" i="1"/>
  <c r="K21" i="1"/>
  <c r="J21" i="1"/>
  <c r="I21" i="1"/>
  <c r="N21" i="1" s="1"/>
  <c r="U16" i="1" s="1"/>
  <c r="L20" i="1"/>
  <c r="K20" i="1"/>
  <c r="J20" i="1"/>
  <c r="I20" i="1"/>
  <c r="M20" i="1" s="1"/>
  <c r="U11" i="1" s="1"/>
  <c r="L18" i="1"/>
  <c r="N18" i="1" s="1"/>
  <c r="T16" i="1" s="1"/>
  <c r="K18" i="1"/>
  <c r="J18" i="1"/>
  <c r="I18" i="1"/>
  <c r="L17" i="1"/>
  <c r="M17" i="1" s="1"/>
  <c r="T11" i="1" s="1"/>
  <c r="K17" i="1"/>
  <c r="J17" i="1"/>
  <c r="I17" i="1"/>
  <c r="W16" i="1"/>
  <c r="L15" i="1"/>
  <c r="K15" i="1"/>
  <c r="N15" i="1" s="1"/>
  <c r="S16" i="1" s="1"/>
  <c r="J15" i="1"/>
  <c r="I15" i="1"/>
  <c r="L14" i="1"/>
  <c r="K14" i="1"/>
  <c r="N14" i="1" s="1"/>
  <c r="S15" i="1" s="1"/>
  <c r="J14" i="1"/>
  <c r="I14" i="1"/>
  <c r="O15" i="1" s="1"/>
  <c r="S18" i="1" s="1"/>
  <c r="W12" i="1"/>
  <c r="O12" i="1"/>
  <c r="R18" i="1" s="1"/>
  <c r="L12" i="1"/>
  <c r="K12" i="1"/>
  <c r="J12" i="1"/>
  <c r="I12" i="1"/>
  <c r="M12" i="1" s="1"/>
  <c r="R12" i="1" s="1"/>
  <c r="Y11" i="1"/>
  <c r="L11" i="1"/>
  <c r="K11" i="1"/>
  <c r="J11" i="1"/>
  <c r="N11" i="1" s="1"/>
  <c r="R15" i="1" s="1"/>
  <c r="I11" i="1"/>
  <c r="O18" i="1" l="1"/>
  <c r="T18" i="1" s="1"/>
  <c r="N20" i="1"/>
  <c r="U15" i="1" s="1"/>
  <c r="M23" i="1"/>
  <c r="V11" i="1" s="1"/>
  <c r="M29" i="1"/>
  <c r="X11" i="1" s="1"/>
  <c r="M15" i="1"/>
  <c r="S12" i="1" s="1"/>
  <c r="N17" i="1"/>
  <c r="T15" i="1" s="1"/>
  <c r="M11" i="1"/>
  <c r="R11" i="1" s="1"/>
  <c r="M21" i="1"/>
  <c r="U12" i="1" s="1"/>
  <c r="N29" i="1"/>
  <c r="X15" i="1" s="1"/>
  <c r="M24" i="1"/>
  <c r="V12" i="1" s="1"/>
  <c r="O21" i="1"/>
  <c r="U18" i="1" s="1"/>
  <c r="M18" i="1"/>
  <c r="T12" i="1" s="1"/>
  <c r="M14" i="1"/>
  <c r="S11" i="1" s="1"/>
</calcChain>
</file>

<file path=xl/sharedStrings.xml><?xml version="1.0" encoding="utf-8"?>
<sst xmlns="http://schemas.openxmlformats.org/spreadsheetml/2006/main" count="72" uniqueCount="26">
  <si>
    <t>Figure 3A</t>
    <phoneticPr fontId="2"/>
  </si>
  <si>
    <t>＊Original Signal Intensity</t>
    <phoneticPr fontId="2"/>
  </si>
  <si>
    <t>＊Relative amount (% to WT)</t>
    <phoneticPr fontId="2"/>
  </si>
  <si>
    <t>#1</t>
    <phoneticPr fontId="5"/>
  </si>
  <si>
    <t>#2</t>
    <phoneticPr fontId="5"/>
  </si>
  <si>
    <t>#3</t>
    <phoneticPr fontId="5"/>
  </si>
  <si>
    <t>#4</t>
    <phoneticPr fontId="5"/>
  </si>
  <si>
    <t>Total</t>
    <phoneticPr fontId="5"/>
  </si>
  <si>
    <t>WT</t>
    <phoneticPr fontId="5"/>
  </si>
  <si>
    <t>tcb1Δ2Δ3Δ</t>
    <phoneticPr fontId="5"/>
  </si>
  <si>
    <t>average</t>
    <phoneticPr fontId="5"/>
  </si>
  <si>
    <t>se(4)</t>
    <phoneticPr fontId="5"/>
  </si>
  <si>
    <t>Ttest</t>
    <phoneticPr fontId="2"/>
  </si>
  <si>
    <t>Ceramides</t>
  </si>
  <si>
    <t>DHS</t>
  </si>
  <si>
    <t>PE</t>
  </si>
  <si>
    <t>PHS</t>
  </si>
  <si>
    <t>PC</t>
  </si>
  <si>
    <t>PI</t>
  </si>
  <si>
    <t>IPC, MIPC</t>
  </si>
  <si>
    <t>PHS-1P, DHS-1P</t>
    <phoneticPr fontId="5"/>
  </si>
  <si>
    <t>**</t>
    <phoneticPr fontId="2"/>
  </si>
  <si>
    <t>n.s.</t>
    <phoneticPr fontId="2"/>
  </si>
  <si>
    <t>*</t>
    <phoneticPr fontId="2"/>
  </si>
  <si>
    <t>***</t>
    <phoneticPr fontId="2"/>
  </si>
  <si>
    <t>LCB-1P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</si>
</sst>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Arial"/>
      <family val="2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4" fillId="0" borderId="0" xfId="1" applyFont="1"/>
    <xf numFmtId="0" fontId="1" fillId="0" borderId="0" xfId="1" applyAlignment="1">
      <alignment horizontal="center"/>
    </xf>
    <xf numFmtId="0" fontId="4" fillId="0" borderId="0" xfId="1" applyFont="1" applyAlignment="1">
      <alignment horizontal="right"/>
    </xf>
    <xf numFmtId="0" fontId="1" fillId="0" borderId="1" xfId="1" applyBorder="1" applyAlignment="1">
      <alignment horizontal="right"/>
    </xf>
    <xf numFmtId="0" fontId="1" fillId="0" borderId="1" xfId="1" applyBorder="1"/>
    <xf numFmtId="0" fontId="1" fillId="2" borderId="0" xfId="1" applyFill="1"/>
    <xf numFmtId="0" fontId="1" fillId="3" borderId="0" xfId="1" applyFill="1"/>
    <xf numFmtId="0" fontId="6" fillId="4" borderId="0" xfId="1" applyFont="1" applyFill="1"/>
    <xf numFmtId="0" fontId="4" fillId="2" borderId="0" xfId="1" applyFont="1" applyFill="1"/>
    <xf numFmtId="0" fontId="6" fillId="2" borderId="0" xfId="1" applyFont="1" applyFill="1"/>
    <xf numFmtId="0" fontId="4" fillId="3" borderId="0" xfId="1" applyFont="1" applyFill="1"/>
    <xf numFmtId="0" fontId="6" fillId="3" borderId="0" xfId="1" applyFont="1" applyFill="1"/>
    <xf numFmtId="0" fontId="4" fillId="4" borderId="0" xfId="1" applyFont="1" applyFill="1"/>
    <xf numFmtId="0" fontId="1" fillId="4" borderId="0" xfId="1" applyFill="1"/>
    <xf numFmtId="0" fontId="1" fillId="4" borderId="0" xfId="1" applyFill="1" applyAlignment="1">
      <alignment horizontal="right"/>
    </xf>
  </cellXfs>
  <cellStyles count="2">
    <cellStyle name="標準" xfId="0" builtinId="0"/>
    <cellStyle name="標準 2" xfId="1" xr:uid="{892CDAFE-317E-40F1-B587-970D4BFE37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3A'!$Q$11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3A'!$R$15:$Y$15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plus>
            <c:minus>
              <c:numRef>
                <c:f>'Figure 3A'!$R$15:$Y$15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3A'!$R$10:$Y$10</c:f>
              <c:strCache>
                <c:ptCount val="8"/>
                <c:pt idx="0">
                  <c:v>Ceramides</c:v>
                </c:pt>
                <c:pt idx="1">
                  <c:v>DHS</c:v>
                </c:pt>
                <c:pt idx="2">
                  <c:v>PE</c:v>
                </c:pt>
                <c:pt idx="3">
                  <c:v>PHS</c:v>
                </c:pt>
                <c:pt idx="4">
                  <c:v>PC</c:v>
                </c:pt>
                <c:pt idx="5">
                  <c:v>PI</c:v>
                </c:pt>
                <c:pt idx="6">
                  <c:v>IPC, MIPC</c:v>
                </c:pt>
                <c:pt idx="7">
                  <c:v>PHS-1P, DHS-1P</c:v>
                </c:pt>
              </c:strCache>
            </c:strRef>
          </c:cat>
          <c:val>
            <c:numRef>
              <c:f>'Figure 3A'!$R$11:$Y$11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B-44E5-922D-8E318985EB0C}"/>
            </c:ext>
          </c:extLst>
        </c:ser>
        <c:ser>
          <c:idx val="1"/>
          <c:order val="1"/>
          <c:tx>
            <c:strRef>
              <c:f>'Figure 3A'!$Q$12</c:f>
              <c:strCache>
                <c:ptCount val="1"/>
                <c:pt idx="0">
                  <c:v>tcb1Δ2Δ3Δ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3A'!$R$16:$Y$16</c:f>
                <c:numCache>
                  <c:formatCode>General</c:formatCode>
                  <c:ptCount val="8"/>
                  <c:pt idx="0">
                    <c:v>4.0876350268718937</c:v>
                  </c:pt>
                  <c:pt idx="1">
                    <c:v>3.764906643841563</c:v>
                  </c:pt>
                  <c:pt idx="2">
                    <c:v>7.2471518881669361</c:v>
                  </c:pt>
                  <c:pt idx="3">
                    <c:v>5.420993322602933</c:v>
                  </c:pt>
                  <c:pt idx="4">
                    <c:v>6.4108773571311186</c:v>
                  </c:pt>
                  <c:pt idx="5">
                    <c:v>5.553506465646378</c:v>
                  </c:pt>
                  <c:pt idx="6">
                    <c:v>2.4444407130148624</c:v>
                  </c:pt>
                  <c:pt idx="7">
                    <c:v>13.75348470922744</c:v>
                  </c:pt>
                </c:numCache>
              </c:numRef>
            </c:plus>
            <c:minus>
              <c:numRef>
                <c:f>'Figure 3A'!$R$16:$Y$16</c:f>
                <c:numCache>
                  <c:formatCode>General</c:formatCode>
                  <c:ptCount val="8"/>
                  <c:pt idx="0">
                    <c:v>4.0876350268718937</c:v>
                  </c:pt>
                  <c:pt idx="1">
                    <c:v>3.764906643841563</c:v>
                  </c:pt>
                  <c:pt idx="2">
                    <c:v>7.2471518881669361</c:v>
                  </c:pt>
                  <c:pt idx="3">
                    <c:v>5.420993322602933</c:v>
                  </c:pt>
                  <c:pt idx="4">
                    <c:v>6.4108773571311186</c:v>
                  </c:pt>
                  <c:pt idx="5">
                    <c:v>5.553506465646378</c:v>
                  </c:pt>
                  <c:pt idx="6">
                    <c:v>2.4444407130148624</c:v>
                  </c:pt>
                  <c:pt idx="7">
                    <c:v>13.75348470922744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3A'!$R$10:$Y$10</c:f>
              <c:strCache>
                <c:ptCount val="8"/>
                <c:pt idx="0">
                  <c:v>Ceramides</c:v>
                </c:pt>
                <c:pt idx="1">
                  <c:v>DHS</c:v>
                </c:pt>
                <c:pt idx="2">
                  <c:v>PE</c:v>
                </c:pt>
                <c:pt idx="3">
                  <c:v>PHS</c:v>
                </c:pt>
                <c:pt idx="4">
                  <c:v>PC</c:v>
                </c:pt>
                <c:pt idx="5">
                  <c:v>PI</c:v>
                </c:pt>
                <c:pt idx="6">
                  <c:v>IPC, MIPC</c:v>
                </c:pt>
                <c:pt idx="7">
                  <c:v>PHS-1P, DHS-1P</c:v>
                </c:pt>
              </c:strCache>
            </c:strRef>
          </c:cat>
          <c:val>
            <c:numRef>
              <c:f>'Figure 3A'!$R$12:$Y$12</c:f>
              <c:numCache>
                <c:formatCode>General</c:formatCode>
                <c:ptCount val="8"/>
                <c:pt idx="0">
                  <c:v>119.34151746420059</c:v>
                </c:pt>
                <c:pt idx="1">
                  <c:v>100.40873854081948</c:v>
                </c:pt>
                <c:pt idx="2">
                  <c:v>125.72669996461697</c:v>
                </c:pt>
                <c:pt idx="3">
                  <c:v>128.05194140400627</c:v>
                </c:pt>
                <c:pt idx="4">
                  <c:v>114.22238478502845</c:v>
                </c:pt>
                <c:pt idx="5">
                  <c:v>122.07800223326579</c:v>
                </c:pt>
                <c:pt idx="6">
                  <c:v>120.0464525495733</c:v>
                </c:pt>
                <c:pt idx="7">
                  <c:v>174.92731996919662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B-44E5-922D-8E318985E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1394336"/>
        <c:axId val="1631395168"/>
      </c:barChart>
      <c:catAx>
        <c:axId val="163139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1395168"/>
        <c:crosses val="autoZero"/>
        <c:auto val="1"/>
        <c:lblAlgn val="ctr"/>
        <c:lblOffset val="100"/>
        <c:noMultiLvlLbl val="0"/>
      </c:catAx>
      <c:valAx>
        <c:axId val="163139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1394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31642</xdr:colOff>
      <xdr:row>19</xdr:row>
      <xdr:rowOff>87902</xdr:rowOff>
    </xdr:from>
    <xdr:to>
      <xdr:col>24</xdr:col>
      <xdr:colOff>617765</xdr:colOff>
      <xdr:row>34</xdr:row>
      <xdr:rowOff>30207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9482179-7E1F-486E-8547-64C4F36A4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72BB0-E2AD-4E54-8593-D3FE2FE5CB06}">
  <sheetPr>
    <pageSetUpPr fitToPage="1"/>
  </sheetPr>
  <dimension ref="A2:AC33"/>
  <sheetViews>
    <sheetView tabSelected="1" zoomScale="55" zoomScaleNormal="55" workbookViewId="0">
      <selection activeCell="B2" sqref="B2"/>
    </sheetView>
  </sheetViews>
  <sheetFormatPr defaultColWidth="8" defaultRowHeight="18.75" x14ac:dyDescent="0.4"/>
  <cols>
    <col min="1" max="1" width="8" style="1"/>
    <col min="2" max="2" width="9.625" style="1" bestFit="1" customWidth="1"/>
    <col min="3" max="3" width="11.625" style="3" bestFit="1" customWidth="1"/>
    <col min="4" max="16384" width="8" style="1"/>
  </cols>
  <sheetData>
    <row r="2" spans="1:29" x14ac:dyDescent="0.4">
      <c r="B2" s="2" t="s">
        <v>0</v>
      </c>
    </row>
    <row r="4" spans="1:29" x14ac:dyDescent="0.4">
      <c r="B4" s="3" t="s">
        <v>1</v>
      </c>
      <c r="I4" s="3" t="s">
        <v>2</v>
      </c>
    </row>
    <row r="5" spans="1:29" x14ac:dyDescent="0.4">
      <c r="B5" s="3"/>
    </row>
    <row r="6" spans="1:29" x14ac:dyDescent="0.4">
      <c r="A6" s="4"/>
      <c r="D6" s="1" t="s">
        <v>3</v>
      </c>
      <c r="E6" s="1" t="s">
        <v>4</v>
      </c>
      <c r="F6" s="1" t="s">
        <v>5</v>
      </c>
      <c r="G6" s="1" t="s">
        <v>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8" spans="1:29" x14ac:dyDescent="0.4">
      <c r="B8" s="5" t="s">
        <v>7</v>
      </c>
      <c r="C8" s="6" t="s">
        <v>8</v>
      </c>
      <c r="D8" s="7">
        <v>205527.32</v>
      </c>
      <c r="E8" s="7">
        <v>170974.48</v>
      </c>
      <c r="F8" s="7">
        <v>247483.31</v>
      </c>
      <c r="G8" s="7">
        <v>236781.26</v>
      </c>
    </row>
    <row r="9" spans="1:29" x14ac:dyDescent="0.4">
      <c r="B9" s="5"/>
      <c r="C9" s="6" t="s">
        <v>9</v>
      </c>
      <c r="D9" s="7">
        <v>236686.34</v>
      </c>
      <c r="E9" s="7">
        <v>199338.35</v>
      </c>
      <c r="F9" s="7">
        <v>255730.77</v>
      </c>
      <c r="G9" s="7">
        <v>291843.90000000002</v>
      </c>
    </row>
    <row r="10" spans="1:29" x14ac:dyDescent="0.4">
      <c r="B10" s="5"/>
      <c r="I10" s="1" t="s">
        <v>3</v>
      </c>
      <c r="J10" s="1" t="s">
        <v>4</v>
      </c>
      <c r="K10" s="1" t="s">
        <v>5</v>
      </c>
      <c r="L10" s="1" t="s">
        <v>6</v>
      </c>
      <c r="M10" s="8" t="s">
        <v>10</v>
      </c>
      <c r="N10" s="9" t="s">
        <v>11</v>
      </c>
      <c r="O10" s="10" t="s">
        <v>12</v>
      </c>
      <c r="Q10" s="11" t="s">
        <v>10</v>
      </c>
      <c r="R10" s="12" t="s">
        <v>13</v>
      </c>
      <c r="S10" s="12" t="s">
        <v>14</v>
      </c>
      <c r="T10" s="12" t="s">
        <v>15</v>
      </c>
      <c r="U10" s="12" t="s">
        <v>16</v>
      </c>
      <c r="V10" s="12" t="s">
        <v>17</v>
      </c>
      <c r="W10" s="12" t="s">
        <v>18</v>
      </c>
      <c r="X10" s="12" t="s">
        <v>19</v>
      </c>
      <c r="Y10" s="12" t="s">
        <v>20</v>
      </c>
    </row>
    <row r="11" spans="1:29" x14ac:dyDescent="0.4">
      <c r="B11" s="5" t="s">
        <v>13</v>
      </c>
      <c r="C11" s="6" t="s">
        <v>8</v>
      </c>
      <c r="D11" s="7">
        <v>44278.87</v>
      </c>
      <c r="E11" s="7">
        <v>34244.61</v>
      </c>
      <c r="F11" s="7">
        <v>50372.72</v>
      </c>
      <c r="G11" s="7">
        <v>40318.949999999997</v>
      </c>
      <c r="I11" s="1">
        <f t="shared" ref="I11:L12" si="0">D11/D$11*100</f>
        <v>100</v>
      </c>
      <c r="J11" s="1">
        <f t="shared" si="0"/>
        <v>100</v>
      </c>
      <c r="K11" s="1">
        <f t="shared" si="0"/>
        <v>100</v>
      </c>
      <c r="L11" s="1">
        <f t="shared" si="0"/>
        <v>100</v>
      </c>
      <c r="M11" s="1">
        <f>AVERAGE(I11:L11)</f>
        <v>100</v>
      </c>
      <c r="N11" s="1">
        <f>_xlfn.STDEV.P(I11:L11)/SQRT(4)</f>
        <v>0</v>
      </c>
      <c r="Q11" s="1" t="s">
        <v>8</v>
      </c>
      <c r="R11" s="1">
        <f t="shared" ref="R11:R12" si="1">M11</f>
        <v>100</v>
      </c>
      <c r="S11" s="1">
        <f t="shared" ref="S11" si="2">M14</f>
        <v>100</v>
      </c>
      <c r="T11" s="1">
        <f t="shared" ref="T11:T12" si="3">M17</f>
        <v>100</v>
      </c>
      <c r="U11" s="1">
        <f t="shared" ref="U11:U12" si="4">M20</f>
        <v>100</v>
      </c>
      <c r="V11" s="1">
        <f t="shared" ref="V11:V12" si="5">M23</f>
        <v>100</v>
      </c>
      <c r="W11" s="1">
        <f t="shared" ref="W11:W12" si="6">M26</f>
        <v>100</v>
      </c>
      <c r="X11" s="1">
        <f t="shared" ref="X11:X12" si="7">M29</f>
        <v>100</v>
      </c>
      <c r="Y11" s="1">
        <f t="shared" ref="Y11:Y12" si="8">M32</f>
        <v>100</v>
      </c>
    </row>
    <row r="12" spans="1:29" x14ac:dyDescent="0.4">
      <c r="B12" s="5"/>
      <c r="C12" s="6" t="s">
        <v>9</v>
      </c>
      <c r="D12" s="7">
        <v>53219.99</v>
      </c>
      <c r="E12" s="7">
        <v>41105.230000000003</v>
      </c>
      <c r="F12" s="7">
        <v>53929</v>
      </c>
      <c r="G12" s="7">
        <v>52446.58</v>
      </c>
      <c r="I12" s="1">
        <f>D12/D$11*100</f>
        <v>120.19274656286395</v>
      </c>
      <c r="J12" s="1">
        <f t="shared" si="0"/>
        <v>120.03416012038099</v>
      </c>
      <c r="K12" s="1">
        <f t="shared" si="0"/>
        <v>107.05993243962209</v>
      </c>
      <c r="L12" s="1">
        <f t="shared" si="0"/>
        <v>130.0792307339353</v>
      </c>
      <c r="M12" s="1">
        <f t="shared" ref="M12:M33" si="9">AVERAGE(I12:L12)</f>
        <v>119.34151746420059</v>
      </c>
      <c r="N12" s="1">
        <f>_xlfn.STDEV.P(I12:L12)/SQRT(4)</f>
        <v>4.0876350268718937</v>
      </c>
      <c r="O12" s="1">
        <f>TTEST(I11:L11,I12:L12,2,2)</f>
        <v>6.373222557366537E-3</v>
      </c>
      <c r="Q12" s="1" t="s">
        <v>9</v>
      </c>
      <c r="R12" s="1">
        <f t="shared" si="1"/>
        <v>119.34151746420059</v>
      </c>
      <c r="S12" s="1">
        <f>M15</f>
        <v>100.40873854081948</v>
      </c>
      <c r="T12" s="1">
        <f t="shared" si="3"/>
        <v>125.72669996461697</v>
      </c>
      <c r="U12" s="1">
        <f t="shared" si="4"/>
        <v>128.05194140400627</v>
      </c>
      <c r="V12" s="1">
        <f t="shared" si="5"/>
        <v>114.22238478502845</v>
      </c>
      <c r="W12" s="1">
        <f t="shared" si="6"/>
        <v>122.07800223326579</v>
      </c>
      <c r="X12" s="1">
        <f t="shared" si="7"/>
        <v>120.0464525495733</v>
      </c>
      <c r="Y12" s="1">
        <f t="shared" si="8"/>
        <v>174.92731996919662</v>
      </c>
    </row>
    <row r="13" spans="1:29" x14ac:dyDescent="0.4">
      <c r="B13" s="5"/>
    </row>
    <row r="14" spans="1:29" x14ac:dyDescent="0.4">
      <c r="B14" s="5" t="s">
        <v>14</v>
      </c>
      <c r="C14" s="6" t="s">
        <v>8</v>
      </c>
      <c r="D14" s="7">
        <v>74820.92</v>
      </c>
      <c r="E14" s="7">
        <v>37602.58</v>
      </c>
      <c r="F14" s="7">
        <v>87943.98</v>
      </c>
      <c r="G14" s="7">
        <v>75752.37</v>
      </c>
      <c r="I14" s="1">
        <f t="shared" ref="I14:L15" si="10">D14/D$14*100</f>
        <v>100</v>
      </c>
      <c r="J14" s="1">
        <f t="shared" si="10"/>
        <v>100</v>
      </c>
      <c r="K14" s="1">
        <f t="shared" si="10"/>
        <v>100</v>
      </c>
      <c r="L14" s="1">
        <f t="shared" si="10"/>
        <v>100</v>
      </c>
      <c r="M14" s="1">
        <f t="shared" si="9"/>
        <v>100</v>
      </c>
      <c r="N14" s="1">
        <f t="shared" ref="N12:N33" si="11">_xlfn.STDEV.P(I14:L14)/SQRT(4)</f>
        <v>0</v>
      </c>
      <c r="Q14" s="13" t="s">
        <v>11</v>
      </c>
      <c r="R14" s="14" t="s">
        <v>13</v>
      </c>
      <c r="S14" s="14" t="s">
        <v>14</v>
      </c>
      <c r="T14" s="14" t="s">
        <v>15</v>
      </c>
      <c r="U14" s="14" t="s">
        <v>16</v>
      </c>
      <c r="V14" s="14" t="s">
        <v>17</v>
      </c>
      <c r="W14" s="14" t="s">
        <v>18</v>
      </c>
      <c r="X14" s="14" t="s">
        <v>19</v>
      </c>
      <c r="Y14" s="14" t="s">
        <v>20</v>
      </c>
    </row>
    <row r="15" spans="1:29" x14ac:dyDescent="0.4">
      <c r="B15" s="5"/>
      <c r="C15" s="6" t="s">
        <v>9</v>
      </c>
      <c r="D15" s="7">
        <v>75663.06</v>
      </c>
      <c r="E15" s="7">
        <v>37809.019999999997</v>
      </c>
      <c r="F15" s="7">
        <v>78580.240000000005</v>
      </c>
      <c r="G15" s="7">
        <v>83788.03</v>
      </c>
      <c r="I15" s="1">
        <f t="shared" si="10"/>
        <v>101.12554082467844</v>
      </c>
      <c r="J15" s="1">
        <f t="shared" si="10"/>
        <v>100.5490048821118</v>
      </c>
      <c r="K15" s="1">
        <f t="shared" si="10"/>
        <v>89.352608330894284</v>
      </c>
      <c r="L15" s="1">
        <f t="shared" si="10"/>
        <v>110.60780012559344</v>
      </c>
      <c r="M15" s="1">
        <f t="shared" si="9"/>
        <v>100.40873854081948</v>
      </c>
      <c r="N15" s="1">
        <f t="shared" si="11"/>
        <v>3.764906643841563</v>
      </c>
      <c r="O15" s="1">
        <f t="shared" ref="O15:O33" si="12">TTEST(I14:L14,I15:L15,2,2)</f>
        <v>0.92815409670759574</v>
      </c>
      <c r="Q15" s="1" t="s">
        <v>8</v>
      </c>
      <c r="R15" s="1">
        <f t="shared" ref="R15:R16" si="13">N11</f>
        <v>0</v>
      </c>
      <c r="S15" s="1">
        <f t="shared" ref="S15:S16" si="14">N14</f>
        <v>0</v>
      </c>
      <c r="T15" s="1">
        <f t="shared" ref="T15:T16" si="15">N17</f>
        <v>0</v>
      </c>
      <c r="U15" s="1">
        <f t="shared" ref="U15:U16" si="16">N20</f>
        <v>0</v>
      </c>
      <c r="V15" s="1">
        <f t="shared" ref="V15:V16" si="17">N23</f>
        <v>0</v>
      </c>
      <c r="W15" s="1">
        <f t="shared" ref="W15:W16" si="18">N26</f>
        <v>0</v>
      </c>
      <c r="X15" s="1">
        <f t="shared" ref="X15:X16" si="19">N29</f>
        <v>0</v>
      </c>
      <c r="Y15" s="1">
        <f t="shared" ref="Y15:Y16" si="20">N32</f>
        <v>0</v>
      </c>
    </row>
    <row r="16" spans="1:29" x14ac:dyDescent="0.4">
      <c r="B16" s="5"/>
      <c r="Q16" s="1" t="s">
        <v>9</v>
      </c>
      <c r="R16" s="1">
        <f t="shared" si="13"/>
        <v>4.0876350268718937</v>
      </c>
      <c r="S16" s="1">
        <f t="shared" si="14"/>
        <v>3.764906643841563</v>
      </c>
      <c r="T16" s="1">
        <f t="shared" si="15"/>
        <v>7.2471518881669361</v>
      </c>
      <c r="U16" s="1">
        <f t="shared" si="16"/>
        <v>5.420993322602933</v>
      </c>
      <c r="V16" s="1">
        <f t="shared" si="17"/>
        <v>6.4108773571311186</v>
      </c>
      <c r="W16" s="1">
        <f t="shared" si="18"/>
        <v>5.553506465646378</v>
      </c>
      <c r="X16" s="1">
        <f t="shared" si="19"/>
        <v>2.4444407130148624</v>
      </c>
      <c r="Y16" s="1">
        <f t="shared" si="20"/>
        <v>13.75348470922744</v>
      </c>
    </row>
    <row r="17" spans="2:25" x14ac:dyDescent="0.4">
      <c r="B17" s="5" t="s">
        <v>15</v>
      </c>
      <c r="C17" s="6" t="s">
        <v>8</v>
      </c>
      <c r="D17" s="7">
        <v>8965.8700000000008</v>
      </c>
      <c r="E17" s="7">
        <v>6329.15</v>
      </c>
      <c r="F17" s="7">
        <v>5566.67</v>
      </c>
      <c r="G17" s="7">
        <v>5374.85</v>
      </c>
      <c r="I17" s="1">
        <f>D17/D$17*100</f>
        <v>100</v>
      </c>
      <c r="J17" s="1">
        <f t="shared" ref="J17:L18" si="21">E17/E$17*100</f>
        <v>100</v>
      </c>
      <c r="K17" s="1">
        <f t="shared" si="21"/>
        <v>100</v>
      </c>
      <c r="L17" s="1">
        <f t="shared" si="21"/>
        <v>100</v>
      </c>
      <c r="M17" s="1">
        <f t="shared" si="9"/>
        <v>100</v>
      </c>
      <c r="N17" s="1">
        <f t="shared" si="11"/>
        <v>0</v>
      </c>
    </row>
    <row r="18" spans="2:25" x14ac:dyDescent="0.4">
      <c r="B18" s="5"/>
      <c r="C18" s="6" t="s">
        <v>9</v>
      </c>
      <c r="D18" s="7">
        <v>12628.45</v>
      </c>
      <c r="E18" s="7">
        <v>8402.16</v>
      </c>
      <c r="F18" s="7">
        <v>5681.53</v>
      </c>
      <c r="G18" s="7">
        <v>6838.95</v>
      </c>
      <c r="I18" s="1">
        <f>D18/D$17*100</f>
        <v>140.8502465460686</v>
      </c>
      <c r="J18" s="1">
        <f t="shared" si="21"/>
        <v>132.75337130578356</v>
      </c>
      <c r="K18" s="1">
        <f t="shared" si="21"/>
        <v>102.063352057873</v>
      </c>
      <c r="L18" s="1">
        <f t="shared" si="21"/>
        <v>127.23982994874274</v>
      </c>
      <c r="M18" s="1">
        <f t="shared" si="9"/>
        <v>125.72669996461697</v>
      </c>
      <c r="N18" s="1">
        <f t="shared" si="11"/>
        <v>7.2471518881669361</v>
      </c>
      <c r="O18" s="1">
        <f t="shared" si="12"/>
        <v>2.1821376684479282E-2</v>
      </c>
      <c r="Q18" s="15" t="s">
        <v>12</v>
      </c>
      <c r="R18" s="16">
        <f>$O$12</f>
        <v>6.373222557366537E-3</v>
      </c>
      <c r="S18" s="16">
        <f>$O$15</f>
        <v>0.92815409670759574</v>
      </c>
      <c r="T18" s="16">
        <f>$O$18</f>
        <v>2.1821376684479282E-2</v>
      </c>
      <c r="U18" s="16">
        <f>$O$21</f>
        <v>4.1860894298112539E-3</v>
      </c>
      <c r="V18" s="16">
        <f>$O$24</f>
        <v>0.10308622850612807</v>
      </c>
      <c r="W18" s="16">
        <f>$O$27</f>
        <v>1.3752175841052532E-2</v>
      </c>
      <c r="X18" s="16">
        <f>$O$30</f>
        <v>3.9143485522850902E-4</v>
      </c>
      <c r="Y18" s="16">
        <f>$O$33</f>
        <v>3.2647480880271472E-3</v>
      </c>
    </row>
    <row r="19" spans="2:25" x14ac:dyDescent="0.4">
      <c r="B19" s="5"/>
      <c r="Q19" s="16"/>
      <c r="R19" s="17" t="s">
        <v>21</v>
      </c>
      <c r="S19" s="17" t="s">
        <v>22</v>
      </c>
      <c r="T19" s="17" t="s">
        <v>23</v>
      </c>
      <c r="U19" s="17" t="s">
        <v>21</v>
      </c>
      <c r="V19" s="17" t="s">
        <v>22</v>
      </c>
      <c r="W19" s="17" t="s">
        <v>23</v>
      </c>
      <c r="X19" s="17" t="s">
        <v>24</v>
      </c>
      <c r="Y19" s="17" t="s">
        <v>21</v>
      </c>
    </row>
    <row r="20" spans="2:25" x14ac:dyDescent="0.4">
      <c r="B20" s="5" t="s">
        <v>16</v>
      </c>
      <c r="C20" s="6" t="s">
        <v>8</v>
      </c>
      <c r="D20" s="7">
        <v>15314.8</v>
      </c>
      <c r="E20" s="7">
        <v>17221.68</v>
      </c>
      <c r="F20" s="7">
        <v>16713.88</v>
      </c>
      <c r="G20" s="7">
        <v>15145.39</v>
      </c>
      <c r="I20" s="1">
        <f>D20/D$20*100</f>
        <v>100</v>
      </c>
      <c r="J20" s="1">
        <f t="shared" ref="J20:L21" si="22">E20/E$20*100</f>
        <v>100</v>
      </c>
      <c r="K20" s="1">
        <f t="shared" si="22"/>
        <v>100</v>
      </c>
      <c r="L20" s="1">
        <f t="shared" si="22"/>
        <v>100</v>
      </c>
      <c r="M20" s="1">
        <f t="shared" si="9"/>
        <v>100</v>
      </c>
      <c r="N20" s="1">
        <f t="shared" si="11"/>
        <v>0</v>
      </c>
    </row>
    <row r="21" spans="2:25" x14ac:dyDescent="0.4">
      <c r="B21" s="5"/>
      <c r="C21" s="6" t="s">
        <v>9</v>
      </c>
      <c r="D21" s="7">
        <v>19517.97</v>
      </c>
      <c r="E21" s="7">
        <v>22709.66</v>
      </c>
      <c r="F21" s="7">
        <v>18626.919999999998</v>
      </c>
      <c r="G21" s="7">
        <v>21423.17</v>
      </c>
      <c r="I21" s="1">
        <f>D21/D$20*100</f>
        <v>127.44515109567219</v>
      </c>
      <c r="J21" s="1">
        <f t="shared" si="22"/>
        <v>131.86669360945041</v>
      </c>
      <c r="K21" s="1">
        <f t="shared" si="22"/>
        <v>111.44581629160912</v>
      </c>
      <c r="L21" s="1">
        <f t="shared" si="22"/>
        <v>141.4501046192934</v>
      </c>
      <c r="M21" s="1">
        <f t="shared" si="9"/>
        <v>128.05194140400627</v>
      </c>
      <c r="N21" s="1">
        <f t="shared" si="11"/>
        <v>5.420993322602933</v>
      </c>
      <c r="O21" s="1">
        <f t="shared" si="12"/>
        <v>4.1860894298112539E-3</v>
      </c>
    </row>
    <row r="22" spans="2:25" x14ac:dyDescent="0.4">
      <c r="B22" s="5"/>
    </row>
    <row r="23" spans="2:25" x14ac:dyDescent="0.4">
      <c r="B23" s="5" t="s">
        <v>17</v>
      </c>
      <c r="C23" s="6" t="s">
        <v>8</v>
      </c>
      <c r="D23" s="7">
        <v>357.11</v>
      </c>
      <c r="E23" s="7">
        <v>1049.31</v>
      </c>
      <c r="F23" s="7">
        <v>1791.24</v>
      </c>
      <c r="G23" s="7">
        <v>1413.87</v>
      </c>
      <c r="I23" s="1">
        <f>D23/D$23*100</f>
        <v>100</v>
      </c>
      <c r="J23" s="1">
        <f t="shared" ref="J23:L24" si="23">E23/E$23*100</f>
        <v>100</v>
      </c>
      <c r="K23" s="1">
        <f t="shared" si="23"/>
        <v>100</v>
      </c>
      <c r="L23" s="1">
        <f t="shared" si="23"/>
        <v>100</v>
      </c>
      <c r="M23" s="1">
        <f t="shared" si="9"/>
        <v>100</v>
      </c>
      <c r="N23" s="1">
        <f t="shared" si="11"/>
        <v>0</v>
      </c>
    </row>
    <row r="24" spans="2:25" x14ac:dyDescent="0.4">
      <c r="B24" s="5"/>
      <c r="C24" s="6" t="s">
        <v>9</v>
      </c>
      <c r="D24" s="7">
        <v>468.34</v>
      </c>
      <c r="E24" s="7">
        <v>1165.49</v>
      </c>
      <c r="F24" s="7">
        <v>1715.92</v>
      </c>
      <c r="G24" s="7">
        <v>1680.74</v>
      </c>
      <c r="I24" s="1">
        <f>D24/D$23*100</f>
        <v>131.14726554843043</v>
      </c>
      <c r="J24" s="1">
        <f t="shared" si="23"/>
        <v>111.07203781532627</v>
      </c>
      <c r="K24" s="1">
        <f t="shared" si="23"/>
        <v>95.795091668341499</v>
      </c>
      <c r="L24" s="1">
        <f t="shared" si="23"/>
        <v>118.8751441080156</v>
      </c>
      <c r="M24" s="1">
        <f t="shared" si="9"/>
        <v>114.22238478502845</v>
      </c>
      <c r="N24" s="1">
        <f t="shared" si="11"/>
        <v>6.4108773571311186</v>
      </c>
      <c r="O24" s="1">
        <f t="shared" si="12"/>
        <v>0.10308622850612807</v>
      </c>
    </row>
    <row r="25" spans="2:25" x14ac:dyDescent="0.4">
      <c r="B25" s="5"/>
    </row>
    <row r="26" spans="2:25" x14ac:dyDescent="0.4">
      <c r="B26" s="5" t="s">
        <v>18</v>
      </c>
      <c r="C26" s="6" t="s">
        <v>8</v>
      </c>
      <c r="D26" s="7">
        <v>12384.11</v>
      </c>
      <c r="E26" s="7">
        <v>8462.73</v>
      </c>
      <c r="F26" s="7">
        <v>10438.69</v>
      </c>
      <c r="G26" s="7">
        <v>10467.719999999999</v>
      </c>
      <c r="I26" s="1">
        <f>D26/D$26*100</f>
        <v>100</v>
      </c>
      <c r="J26" s="1">
        <f t="shared" ref="J26:L27" si="24">E26/E$26*100</f>
        <v>100</v>
      </c>
      <c r="K26" s="1">
        <f t="shared" si="24"/>
        <v>100</v>
      </c>
      <c r="L26" s="1">
        <f t="shared" si="24"/>
        <v>100</v>
      </c>
      <c r="M26" s="1">
        <f t="shared" si="9"/>
        <v>100</v>
      </c>
      <c r="N26" s="1">
        <f t="shared" si="11"/>
        <v>0</v>
      </c>
    </row>
    <row r="27" spans="2:25" x14ac:dyDescent="0.4">
      <c r="B27" s="5"/>
      <c r="C27" s="6" t="s">
        <v>9</v>
      </c>
      <c r="D27" s="7">
        <v>14418.89</v>
      </c>
      <c r="E27" s="7">
        <v>10562.72</v>
      </c>
      <c r="F27" s="7">
        <v>11329.74</v>
      </c>
      <c r="G27" s="7">
        <v>14501.02</v>
      </c>
      <c r="I27" s="1">
        <f>D27/D$26*100</f>
        <v>116.43057111088322</v>
      </c>
      <c r="J27" s="1">
        <f t="shared" si="24"/>
        <v>124.81456929383307</v>
      </c>
      <c r="K27" s="1">
        <f t="shared" si="24"/>
        <v>108.53603277805929</v>
      </c>
      <c r="L27" s="1">
        <f t="shared" si="24"/>
        <v>138.53083575028757</v>
      </c>
      <c r="M27" s="1">
        <f t="shared" si="9"/>
        <v>122.07800223326579</v>
      </c>
      <c r="N27" s="1">
        <f t="shared" si="11"/>
        <v>5.553506465646378</v>
      </c>
      <c r="O27" s="1">
        <f t="shared" si="12"/>
        <v>1.3752175841052532E-2</v>
      </c>
    </row>
    <row r="28" spans="2:25" x14ac:dyDescent="0.4">
      <c r="B28" s="5"/>
    </row>
    <row r="29" spans="2:25" x14ac:dyDescent="0.4">
      <c r="B29" s="5" t="s">
        <v>19</v>
      </c>
      <c r="C29" s="6" t="s">
        <v>8</v>
      </c>
      <c r="D29" s="7">
        <v>36904.39</v>
      </c>
      <c r="E29" s="7">
        <v>54452.91</v>
      </c>
      <c r="F29" s="7">
        <v>47239.22</v>
      </c>
      <c r="G29" s="7">
        <v>58966.48</v>
      </c>
      <c r="I29" s="1">
        <f>D29/D$29*100</f>
        <v>100</v>
      </c>
      <c r="J29" s="1">
        <f t="shared" ref="J29:L30" si="25">E29/E$29*100</f>
        <v>100</v>
      </c>
      <c r="K29" s="1">
        <f t="shared" si="25"/>
        <v>100</v>
      </c>
      <c r="L29" s="1">
        <f t="shared" si="25"/>
        <v>100</v>
      </c>
      <c r="M29" s="1">
        <f t="shared" si="9"/>
        <v>100</v>
      </c>
      <c r="N29" s="1">
        <f t="shared" si="11"/>
        <v>0</v>
      </c>
    </row>
    <row r="30" spans="2:25" x14ac:dyDescent="0.4">
      <c r="B30" s="5"/>
      <c r="C30" s="6" t="s">
        <v>9</v>
      </c>
      <c r="D30" s="7">
        <v>44945.02</v>
      </c>
      <c r="E30" s="7">
        <v>61434.16</v>
      </c>
      <c r="F30" s="7">
        <v>56323.55</v>
      </c>
      <c r="G30" s="7">
        <v>74502.31</v>
      </c>
      <c r="I30" s="1">
        <f>D30/D$29*100</f>
        <v>121.78773311251045</v>
      </c>
      <c r="J30" s="1">
        <f t="shared" si="25"/>
        <v>112.82071059195917</v>
      </c>
      <c r="K30" s="1">
        <f t="shared" si="25"/>
        <v>119.23048263709688</v>
      </c>
      <c r="L30" s="1">
        <f t="shared" si="25"/>
        <v>126.34688385672672</v>
      </c>
      <c r="M30" s="1">
        <f t="shared" si="9"/>
        <v>120.0464525495733</v>
      </c>
      <c r="N30" s="1">
        <f t="shared" si="11"/>
        <v>2.4444407130148624</v>
      </c>
      <c r="O30" s="1">
        <f t="shared" si="12"/>
        <v>3.9143485522850902E-4</v>
      </c>
    </row>
    <row r="31" spans="2:25" x14ac:dyDescent="0.4">
      <c r="B31" s="5"/>
    </row>
    <row r="32" spans="2:25" x14ac:dyDescent="0.4">
      <c r="B32" s="5" t="s">
        <v>25</v>
      </c>
      <c r="C32" s="6" t="s">
        <v>8</v>
      </c>
      <c r="D32" s="7">
        <v>3113</v>
      </c>
      <c r="E32" s="7">
        <v>2819.35</v>
      </c>
      <c r="F32" s="7">
        <v>4816.6400000000003</v>
      </c>
      <c r="G32" s="7">
        <v>6038.57</v>
      </c>
      <c r="I32" s="1">
        <f>D32/D$32*100</f>
        <v>100</v>
      </c>
      <c r="J32" s="1">
        <f t="shared" ref="J32:L33" si="26">E32/E$32*100</f>
        <v>100</v>
      </c>
      <c r="K32" s="1">
        <f t="shared" si="26"/>
        <v>100</v>
      </c>
      <c r="L32" s="1">
        <f t="shared" si="26"/>
        <v>100</v>
      </c>
      <c r="M32" s="1">
        <f t="shared" si="9"/>
        <v>100</v>
      </c>
      <c r="N32" s="1">
        <f t="shared" si="11"/>
        <v>0</v>
      </c>
    </row>
    <row r="33" spans="2:15" x14ac:dyDescent="0.4">
      <c r="B33" s="3"/>
      <c r="C33" s="6" t="s">
        <v>9</v>
      </c>
      <c r="D33" s="7">
        <v>4712.96</v>
      </c>
      <c r="E33" s="7">
        <v>6253.97</v>
      </c>
      <c r="F33" s="7">
        <v>7890.33</v>
      </c>
      <c r="G33" s="7">
        <v>9823.31</v>
      </c>
      <c r="I33" s="1">
        <f>D33/D$32*100</f>
        <v>151.39608095085126</v>
      </c>
      <c r="J33" s="1">
        <f t="shared" si="26"/>
        <v>221.8231152570628</v>
      </c>
      <c r="K33" s="1">
        <f t="shared" si="26"/>
        <v>163.81398651342013</v>
      </c>
      <c r="L33" s="1">
        <f t="shared" si="26"/>
        <v>162.67609715545237</v>
      </c>
      <c r="M33" s="1">
        <f t="shared" si="9"/>
        <v>174.92731996919662</v>
      </c>
      <c r="N33" s="1">
        <f t="shared" si="11"/>
        <v>13.75348470922744</v>
      </c>
      <c r="O33" s="1">
        <f t="shared" si="12"/>
        <v>3.2647480880271472E-3</v>
      </c>
    </row>
  </sheetData>
  <phoneticPr fontId="2"/>
  <pageMargins left="0.7" right="0.7" top="0.75" bottom="0.75" header="0.3" footer="0.3"/>
  <pageSetup paperSize="9" scale="2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Atsuko Ikeda</dc:creator>
  <cp:lastModifiedBy>セラミド 酵母</cp:lastModifiedBy>
  <dcterms:created xsi:type="dcterms:W3CDTF">2024-03-08T04:50:55Z</dcterms:created>
  <dcterms:modified xsi:type="dcterms:W3CDTF">2024-03-08T06:10:42Z</dcterms:modified>
</cp:coreProperties>
</file>