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77A3CAB6-8836-4CFE-B97B-060927A250BE}" xr6:coauthVersionLast="47" xr6:coauthVersionMax="47" xr10:uidLastSave="{00000000-0000-0000-0000-000000000000}"/>
  <bookViews>
    <workbookView xWindow="495" yWindow="1425" windowWidth="14940" windowHeight="13560" xr2:uid="{B14D4D4B-338C-4825-8C39-A438B69E5B1C}"/>
  </bookViews>
  <sheets>
    <sheet name="Figure 3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K29" i="1"/>
  <c r="J29" i="1"/>
  <c r="K28" i="1"/>
  <c r="J28" i="1"/>
  <c r="G28" i="1"/>
  <c r="F28" i="1"/>
  <c r="K27" i="1"/>
  <c r="K31" i="1" s="1"/>
  <c r="K32" i="1" s="1"/>
  <c r="J39" i="1" s="1"/>
  <c r="J27" i="1"/>
  <c r="J31" i="1" s="1"/>
  <c r="J32" i="1" s="1"/>
  <c r="I39" i="1" s="1"/>
  <c r="D27" i="1"/>
  <c r="Y18" i="1"/>
  <c r="N48" i="1" s="1"/>
  <c r="S18" i="1"/>
  <c r="K48" i="1" s="1"/>
  <c r="M18" i="1"/>
  <c r="H48" i="1" s="1"/>
  <c r="G18" i="1"/>
  <c r="E48" i="1" s="1"/>
  <c r="Y17" i="1"/>
  <c r="N47" i="1" s="1"/>
  <c r="S17" i="1"/>
  <c r="K47" i="1" s="1"/>
  <c r="M17" i="1"/>
  <c r="H47" i="1" s="1"/>
  <c r="G17" i="1"/>
  <c r="E47" i="1" s="1"/>
  <c r="Y16" i="1"/>
  <c r="N46" i="1" s="1"/>
  <c r="S16" i="1"/>
  <c r="K46" i="1" s="1"/>
  <c r="M16" i="1"/>
  <c r="H46" i="1" s="1"/>
  <c r="G16" i="1"/>
  <c r="E46" i="1" s="1"/>
  <c r="Y11" i="1"/>
  <c r="N29" i="1" s="1"/>
  <c r="S11" i="1"/>
  <c r="I29" i="1" s="1"/>
  <c r="M11" i="1"/>
  <c r="H29" i="1" s="1"/>
  <c r="G11" i="1"/>
  <c r="E29" i="1" s="1"/>
  <c r="Y10" i="1"/>
  <c r="L28" i="1" s="1"/>
  <c r="S10" i="1"/>
  <c r="I28" i="1" s="1"/>
  <c r="M10" i="1"/>
  <c r="H28" i="1" s="1"/>
  <c r="G10" i="1"/>
  <c r="E28" i="1" s="1"/>
  <c r="Y9" i="1"/>
  <c r="N27" i="1" s="1"/>
  <c r="S9" i="1"/>
  <c r="I27" i="1" s="1"/>
  <c r="M9" i="1"/>
  <c r="H27" i="1" s="1"/>
  <c r="G9" i="1"/>
  <c r="E27" i="1" s="1"/>
  <c r="H50" i="1" l="1"/>
  <c r="H51" i="1" s="1"/>
  <c r="J57" i="1" s="1"/>
  <c r="H49" i="1"/>
  <c r="E57" i="1" s="1"/>
  <c r="I31" i="1"/>
  <c r="I32" i="1" s="1"/>
  <c r="H39" i="1" s="1"/>
  <c r="I30" i="1"/>
  <c r="C39" i="1" s="1"/>
  <c r="K50" i="1"/>
  <c r="K51" i="1" s="1"/>
  <c r="J58" i="1" s="1"/>
  <c r="K49" i="1"/>
  <c r="E58" i="1" s="1"/>
  <c r="K33" i="1"/>
  <c r="H33" i="1"/>
  <c r="E31" i="1"/>
  <c r="E32" i="1" s="1"/>
  <c r="J37" i="1" s="1"/>
  <c r="E30" i="1"/>
  <c r="E37" i="1" s="1"/>
  <c r="N52" i="1"/>
  <c r="K52" i="1"/>
  <c r="H52" i="1"/>
  <c r="E50" i="1"/>
  <c r="E51" i="1" s="1"/>
  <c r="J56" i="1" s="1"/>
  <c r="E49" i="1"/>
  <c r="E56" i="1" s="1"/>
  <c r="H31" i="1"/>
  <c r="H32" i="1" s="1"/>
  <c r="J38" i="1" s="1"/>
  <c r="H30" i="1"/>
  <c r="E38" i="1" s="1"/>
  <c r="N31" i="1"/>
  <c r="N32" i="1" s="1"/>
  <c r="J40" i="1" s="1"/>
  <c r="N30" i="1"/>
  <c r="E40" i="1" s="1"/>
  <c r="N50" i="1"/>
  <c r="N51" i="1" s="1"/>
  <c r="J59" i="1" s="1"/>
  <c r="N49" i="1"/>
  <c r="E59" i="1" s="1"/>
  <c r="L46" i="1"/>
  <c r="L47" i="1"/>
  <c r="L48" i="1"/>
  <c r="J30" i="1"/>
  <c r="D39" i="1" s="1"/>
  <c r="M46" i="1"/>
  <c r="M47" i="1"/>
  <c r="M48" i="1"/>
  <c r="K30" i="1"/>
  <c r="E39" i="1" s="1"/>
  <c r="C46" i="1"/>
  <c r="C47" i="1"/>
  <c r="C48" i="1"/>
  <c r="M27" i="1"/>
  <c r="M28" i="1"/>
  <c r="M29" i="1"/>
  <c r="D46" i="1"/>
  <c r="D47" i="1"/>
  <c r="D48" i="1"/>
  <c r="L27" i="1"/>
  <c r="N28" i="1"/>
  <c r="N33" i="1" s="1"/>
  <c r="C27" i="1"/>
  <c r="C28" i="1"/>
  <c r="C29" i="1"/>
  <c r="F46" i="1"/>
  <c r="F47" i="1"/>
  <c r="F48" i="1"/>
  <c r="D28" i="1"/>
  <c r="J33" i="1" s="1"/>
  <c r="D29" i="1"/>
  <c r="M33" i="1" s="1"/>
  <c r="D31" i="1"/>
  <c r="D32" i="1" s="1"/>
  <c r="I37" i="1" s="1"/>
  <c r="G33" i="1"/>
  <c r="G46" i="1"/>
  <c r="G47" i="1"/>
  <c r="G48" i="1"/>
  <c r="F29" i="1"/>
  <c r="I46" i="1"/>
  <c r="I47" i="1"/>
  <c r="I48" i="1"/>
  <c r="G27" i="1"/>
  <c r="G29" i="1"/>
  <c r="J46" i="1"/>
  <c r="J47" i="1"/>
  <c r="J48" i="1"/>
  <c r="F27" i="1"/>
  <c r="M52" i="1" l="1"/>
  <c r="J52" i="1"/>
  <c r="G52" i="1"/>
  <c r="D50" i="1"/>
  <c r="D51" i="1" s="1"/>
  <c r="I56" i="1" s="1"/>
  <c r="D49" i="1"/>
  <c r="D56" i="1" s="1"/>
  <c r="M31" i="1"/>
  <c r="M32" i="1" s="1"/>
  <c r="I40" i="1" s="1"/>
  <c r="M30" i="1"/>
  <c r="D40" i="1" s="1"/>
  <c r="L50" i="1"/>
  <c r="L51" i="1" s="1"/>
  <c r="H59" i="1" s="1"/>
  <c r="L49" i="1"/>
  <c r="C59" i="1" s="1"/>
  <c r="I50" i="1"/>
  <c r="I51" i="1" s="1"/>
  <c r="H58" i="1" s="1"/>
  <c r="I49" i="1"/>
  <c r="C58" i="1" s="1"/>
  <c r="F50" i="1"/>
  <c r="F51" i="1" s="1"/>
  <c r="H57" i="1" s="1"/>
  <c r="F49" i="1"/>
  <c r="C57" i="1" s="1"/>
  <c r="L52" i="1"/>
  <c r="I52" i="1"/>
  <c r="F52" i="1"/>
  <c r="C50" i="1"/>
  <c r="C51" i="1" s="1"/>
  <c r="H56" i="1" s="1"/>
  <c r="C49" i="1"/>
  <c r="C56" i="1" s="1"/>
  <c r="I33" i="1"/>
  <c r="F33" i="1"/>
  <c r="C31" i="1"/>
  <c r="C32" i="1" s="1"/>
  <c r="H37" i="1" s="1"/>
  <c r="C30" i="1"/>
  <c r="C37" i="1" s="1"/>
  <c r="L33" i="1"/>
  <c r="F31" i="1"/>
  <c r="F32" i="1" s="1"/>
  <c r="H38" i="1" s="1"/>
  <c r="F30" i="1"/>
  <c r="C38" i="1" s="1"/>
  <c r="G50" i="1"/>
  <c r="G51" i="1" s="1"/>
  <c r="I57" i="1" s="1"/>
  <c r="G49" i="1"/>
  <c r="D57" i="1" s="1"/>
  <c r="L31" i="1"/>
  <c r="L32" i="1" s="1"/>
  <c r="H40" i="1" s="1"/>
  <c r="L30" i="1"/>
  <c r="C40" i="1" s="1"/>
  <c r="J50" i="1"/>
  <c r="J51" i="1" s="1"/>
  <c r="I58" i="1" s="1"/>
  <c r="J49" i="1"/>
  <c r="D58" i="1" s="1"/>
  <c r="D30" i="1"/>
  <c r="D37" i="1" s="1"/>
  <c r="M50" i="1"/>
  <c r="M51" i="1" s="1"/>
  <c r="I59" i="1" s="1"/>
  <c r="M49" i="1"/>
  <c r="D59" i="1" s="1"/>
  <c r="G30" i="1"/>
  <c r="D38" i="1" s="1"/>
  <c r="G31" i="1"/>
  <c r="G32" i="1" s="1"/>
  <c r="I38" i="1" s="1"/>
</calcChain>
</file>

<file path=xl/sharedStrings.xml><?xml version="1.0" encoding="utf-8"?>
<sst xmlns="http://schemas.openxmlformats.org/spreadsheetml/2006/main" count="340" uniqueCount="45">
  <si>
    <t>Figure 3D</t>
    <phoneticPr fontId="3"/>
  </si>
  <si>
    <t>＊Number of cells (classified by number of vacuoles per cell)</t>
    <phoneticPr fontId="3"/>
  </si>
  <si>
    <t>none</t>
    <phoneticPr fontId="3"/>
  </si>
  <si>
    <t>WT</t>
    <phoneticPr fontId="3"/>
  </si>
  <si>
    <t>lcb3Δ</t>
    <phoneticPr fontId="3"/>
  </si>
  <si>
    <t>lcb4Δ5Δ</t>
    <phoneticPr fontId="3"/>
  </si>
  <si>
    <t>lcb3Δ4Δ5Δ</t>
    <phoneticPr fontId="3"/>
  </si>
  <si>
    <t>≧ 3</t>
  </si>
  <si>
    <t>total</t>
    <phoneticPr fontId="3"/>
  </si>
  <si>
    <t>1st</t>
    <phoneticPr fontId="3"/>
  </si>
  <si>
    <t>2nd</t>
    <phoneticPr fontId="3"/>
  </si>
  <si>
    <t>3rd</t>
    <phoneticPr fontId="3"/>
  </si>
  <si>
    <t>PHS</t>
    <phoneticPr fontId="3"/>
  </si>
  <si>
    <t>＊Ratio of cells classified into each group (%)</t>
  </si>
  <si>
    <t>average</t>
    <phoneticPr fontId="3"/>
  </si>
  <si>
    <t>stdev.p</t>
    <phoneticPr fontId="3"/>
  </si>
  <si>
    <t>se (3)</t>
    <phoneticPr fontId="3"/>
  </si>
  <si>
    <t>ttest</t>
    <phoneticPr fontId="3"/>
  </si>
  <si>
    <t>**</t>
    <phoneticPr fontId="3"/>
  </si>
  <si>
    <t>*</t>
    <phoneticPr fontId="3"/>
  </si>
  <si>
    <t>n.s.</t>
    <phoneticPr fontId="3"/>
  </si>
  <si>
    <t>&gt; 3</t>
    <phoneticPr fontId="3"/>
  </si>
  <si>
    <t>***</t>
    <phoneticPr fontId="3"/>
  </si>
  <si>
    <t>＊two-way ANOVA</t>
    <phoneticPr fontId="3"/>
  </si>
  <si>
    <t>WT</t>
  </si>
  <si>
    <t>lcb3Δ</t>
  </si>
  <si>
    <t>lcb4Δ5Δ</t>
  </si>
  <si>
    <t>lcb3Δ4Δ5Δ</t>
  </si>
  <si>
    <t>分散分析: 繰り返しのある二元配置</t>
  </si>
  <si>
    <t>概要</t>
  </si>
  <si>
    <t>合計</t>
  </si>
  <si>
    <t>データの個数</t>
  </si>
  <si>
    <t>平均</t>
  </si>
  <si>
    <t>分散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</si>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</sst>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.E+00"/>
    <numFmt numFmtId="177" formatCode="0.0E+00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1" fillId="0" borderId="1" xfId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" fillId="4" borderId="0" xfId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5" borderId="0" xfId="0" applyNumberFormat="1" applyFill="1">
      <alignment vertical="center"/>
    </xf>
    <xf numFmtId="0" fontId="0" fillId="5" borderId="0" xfId="0" applyFill="1">
      <alignment vertical="center"/>
    </xf>
    <xf numFmtId="177" fontId="0" fillId="5" borderId="0" xfId="0" applyNumberFormat="1" applyFill="1">
      <alignment vertical="center"/>
    </xf>
    <xf numFmtId="0" fontId="0" fillId="0" borderId="12" xfId="0" applyBorder="1">
      <alignment vertical="center"/>
    </xf>
  </cellXfs>
  <cellStyles count="2">
    <cellStyle name="標準" xfId="0" builtinId="0"/>
    <cellStyle name="標準 3" xfId="1" xr:uid="{DE0E62A3-D817-481C-8E36-B817E09CC8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none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3D'!$C$36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3D'!$H$37:$H$40</c:f>
                <c:numCache>
                  <c:formatCode>General</c:formatCode>
                  <c:ptCount val="4"/>
                  <c:pt idx="0">
                    <c:v>1.1738453087243668</c:v>
                  </c:pt>
                  <c:pt idx="1">
                    <c:v>0.43293615846650296</c:v>
                  </c:pt>
                  <c:pt idx="2">
                    <c:v>0.82061373981762864</c:v>
                  </c:pt>
                  <c:pt idx="3">
                    <c:v>1.8550881855952672</c:v>
                  </c:pt>
                </c:numCache>
              </c:numRef>
            </c:plus>
            <c:minus>
              <c:numRef>
                <c:f>'Figure 3D'!$H$37:$H$40</c:f>
                <c:numCache>
                  <c:formatCode>General</c:formatCode>
                  <c:ptCount val="4"/>
                  <c:pt idx="0">
                    <c:v>1.1738453087243668</c:v>
                  </c:pt>
                  <c:pt idx="1">
                    <c:v>0.43293615846650296</c:v>
                  </c:pt>
                  <c:pt idx="2">
                    <c:v>0.82061373981762864</c:v>
                  </c:pt>
                  <c:pt idx="3">
                    <c:v>1.8550881855952672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3D'!$B$37:$B$40</c:f>
              <c:strCache>
                <c:ptCount val="4"/>
                <c:pt idx="0">
                  <c:v>WT</c:v>
                </c:pt>
                <c:pt idx="1">
                  <c:v>lcb3Δ</c:v>
                </c:pt>
                <c:pt idx="2">
                  <c:v>lcb4Δ5Δ</c:v>
                </c:pt>
                <c:pt idx="3">
                  <c:v>lcb3Δ4Δ5Δ</c:v>
                </c:pt>
              </c:strCache>
            </c:strRef>
          </c:cat>
          <c:val>
            <c:numRef>
              <c:f>'Figure 3D'!$C$37:$C$40</c:f>
              <c:numCache>
                <c:formatCode>General</c:formatCode>
                <c:ptCount val="4"/>
                <c:pt idx="0">
                  <c:v>87.693326935024984</c:v>
                </c:pt>
                <c:pt idx="1">
                  <c:v>97.064712357751475</c:v>
                </c:pt>
                <c:pt idx="2">
                  <c:v>86.225629853080818</c:v>
                </c:pt>
                <c:pt idx="3">
                  <c:v>90.095662142102356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7-41A1-A446-4144AA11FDFD}"/>
            </c:ext>
          </c:extLst>
        </c:ser>
        <c:ser>
          <c:idx val="1"/>
          <c:order val="1"/>
          <c:tx>
            <c:strRef>
              <c:f>'Figure 3D'!$D$36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3D'!$I$37:$I$40</c:f>
                <c:numCache>
                  <c:formatCode>General</c:formatCode>
                  <c:ptCount val="4"/>
                  <c:pt idx="0">
                    <c:v>1.1259982181112635</c:v>
                  </c:pt>
                  <c:pt idx="1">
                    <c:v>0.38112980192296653</c:v>
                  </c:pt>
                  <c:pt idx="2">
                    <c:v>0.29385163025923733</c:v>
                  </c:pt>
                  <c:pt idx="3">
                    <c:v>2.1524068286350126</c:v>
                  </c:pt>
                </c:numCache>
              </c:numRef>
            </c:plus>
            <c:minus>
              <c:numRef>
                <c:f>'Figure 3D'!$I$37:$I$40</c:f>
                <c:numCache>
                  <c:formatCode>General</c:formatCode>
                  <c:ptCount val="4"/>
                  <c:pt idx="0">
                    <c:v>1.1259982181112635</c:v>
                  </c:pt>
                  <c:pt idx="1">
                    <c:v>0.38112980192296653</c:v>
                  </c:pt>
                  <c:pt idx="2">
                    <c:v>0.29385163025923733</c:v>
                  </c:pt>
                  <c:pt idx="3">
                    <c:v>2.1524068286350126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3D'!$B$37:$B$40</c:f>
              <c:strCache>
                <c:ptCount val="4"/>
                <c:pt idx="0">
                  <c:v>WT</c:v>
                </c:pt>
                <c:pt idx="1">
                  <c:v>lcb3Δ</c:v>
                </c:pt>
                <c:pt idx="2">
                  <c:v>lcb4Δ5Δ</c:v>
                </c:pt>
                <c:pt idx="3">
                  <c:v>lcb3Δ4Δ5Δ</c:v>
                </c:pt>
              </c:strCache>
            </c:strRef>
          </c:cat>
          <c:val>
            <c:numRef>
              <c:f>'Figure 3D'!$D$37:$D$40</c:f>
              <c:numCache>
                <c:formatCode>General</c:formatCode>
                <c:ptCount val="4"/>
                <c:pt idx="0">
                  <c:v>11.401631861234739</c:v>
                </c:pt>
                <c:pt idx="1">
                  <c:v>2.7694501629782118</c:v>
                </c:pt>
                <c:pt idx="2">
                  <c:v>11.321294899726274</c:v>
                </c:pt>
                <c:pt idx="3">
                  <c:v>8.52428546268807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7-41A1-A446-4144AA11FDFD}"/>
            </c:ext>
          </c:extLst>
        </c:ser>
        <c:ser>
          <c:idx val="2"/>
          <c:order val="2"/>
          <c:tx>
            <c:strRef>
              <c:f>'Figure 3D'!$E$36</c:f>
              <c:strCache>
                <c:ptCount val="1"/>
                <c:pt idx="0">
                  <c:v>&gt;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3D'!$J$37:$J$40</c:f>
                <c:numCache>
                  <c:formatCode>General</c:formatCode>
                  <c:ptCount val="4"/>
                  <c:pt idx="0">
                    <c:v>4.8038655712148083E-2</c:v>
                  </c:pt>
                  <c:pt idx="1">
                    <c:v>0.13540573481388493</c:v>
                  </c:pt>
                  <c:pt idx="2">
                    <c:v>0.74512278818661848</c:v>
                  </c:pt>
                  <c:pt idx="3">
                    <c:v>0.57798587050275774</c:v>
                  </c:pt>
                </c:numCache>
              </c:numRef>
            </c:plus>
            <c:minus>
              <c:numRef>
                <c:f>'Figure 3D'!$J$37:$J$40</c:f>
                <c:numCache>
                  <c:formatCode>General</c:formatCode>
                  <c:ptCount val="4"/>
                  <c:pt idx="0">
                    <c:v>4.8038655712148083E-2</c:v>
                  </c:pt>
                  <c:pt idx="1">
                    <c:v>0.13540573481388493</c:v>
                  </c:pt>
                  <c:pt idx="2">
                    <c:v>0.74512278818661848</c:v>
                  </c:pt>
                  <c:pt idx="3">
                    <c:v>0.57798587050275774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3D'!$B$37:$B$40</c:f>
              <c:strCache>
                <c:ptCount val="4"/>
                <c:pt idx="0">
                  <c:v>WT</c:v>
                </c:pt>
                <c:pt idx="1">
                  <c:v>lcb3Δ</c:v>
                </c:pt>
                <c:pt idx="2">
                  <c:v>lcb4Δ5Δ</c:v>
                </c:pt>
                <c:pt idx="3">
                  <c:v>lcb3Δ4Δ5Δ</c:v>
                </c:pt>
              </c:strCache>
            </c:strRef>
          </c:cat>
          <c:val>
            <c:numRef>
              <c:f>'Figure 3D'!$E$37:$E$40</c:f>
              <c:numCache>
                <c:formatCode>General</c:formatCode>
                <c:ptCount val="4"/>
                <c:pt idx="0">
                  <c:v>0.90504120374027941</c:v>
                </c:pt>
                <c:pt idx="1">
                  <c:v>0.16583747927031509</c:v>
                </c:pt>
                <c:pt idx="2">
                  <c:v>2.4530752471928943</c:v>
                </c:pt>
                <c:pt idx="3">
                  <c:v>1.3800523952095809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7-41A1-A446-4144AA11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885216"/>
        <c:axId val="1779888544"/>
      </c:barChart>
      <c:catAx>
        <c:axId val="17798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9888544"/>
        <c:crosses val="autoZero"/>
        <c:auto val="1"/>
        <c:lblAlgn val="ctr"/>
        <c:lblOffset val="100"/>
        <c:noMultiLvlLbl val="0"/>
      </c:catAx>
      <c:valAx>
        <c:axId val="1779888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988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PHS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3D'!$C$36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3D'!$H$56:$H$59</c:f>
                <c:numCache>
                  <c:formatCode>General</c:formatCode>
                  <c:ptCount val="4"/>
                  <c:pt idx="0">
                    <c:v>1.3726212420747712</c:v>
                  </c:pt>
                  <c:pt idx="1">
                    <c:v>1.5980351205938008</c:v>
                  </c:pt>
                  <c:pt idx="2">
                    <c:v>2.0926873608012682</c:v>
                  </c:pt>
                  <c:pt idx="3">
                    <c:v>4.0470753831708004</c:v>
                  </c:pt>
                </c:numCache>
              </c:numRef>
            </c:plus>
            <c:minus>
              <c:numRef>
                <c:f>'Figure 3D'!$H$56:$H$59</c:f>
                <c:numCache>
                  <c:formatCode>General</c:formatCode>
                  <c:ptCount val="4"/>
                  <c:pt idx="0">
                    <c:v>1.3726212420747712</c:v>
                  </c:pt>
                  <c:pt idx="1">
                    <c:v>1.5980351205938008</c:v>
                  </c:pt>
                  <c:pt idx="2">
                    <c:v>2.0926873608012682</c:v>
                  </c:pt>
                  <c:pt idx="3">
                    <c:v>4.0470753831708004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3D'!$B$56:$B$59</c:f>
              <c:strCache>
                <c:ptCount val="4"/>
                <c:pt idx="0">
                  <c:v>WT</c:v>
                </c:pt>
                <c:pt idx="1">
                  <c:v>lcb3Δ</c:v>
                </c:pt>
                <c:pt idx="2">
                  <c:v>lcb4Δ5Δ</c:v>
                </c:pt>
                <c:pt idx="3">
                  <c:v>lcb3Δ4Δ5Δ</c:v>
                </c:pt>
              </c:strCache>
            </c:strRef>
          </c:cat>
          <c:val>
            <c:numRef>
              <c:f>'Figure 3D'!$C$56:$C$59</c:f>
              <c:numCache>
                <c:formatCode>General</c:formatCode>
                <c:ptCount val="4"/>
                <c:pt idx="0">
                  <c:v>56.440107511536077</c:v>
                </c:pt>
                <c:pt idx="1">
                  <c:v>92.410858063031981</c:v>
                </c:pt>
                <c:pt idx="2">
                  <c:v>50.628976439830133</c:v>
                </c:pt>
                <c:pt idx="3">
                  <c:v>60.862267387575173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B-406E-A05F-D27DE7B10436}"/>
            </c:ext>
          </c:extLst>
        </c:ser>
        <c:ser>
          <c:idx val="1"/>
          <c:order val="1"/>
          <c:tx>
            <c:strRef>
              <c:f>'Figure 3D'!$D$36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3D'!$I$56:$I$59</c:f>
                <c:numCache>
                  <c:formatCode>General</c:formatCode>
                  <c:ptCount val="4"/>
                  <c:pt idx="0">
                    <c:v>1.2979667551173377</c:v>
                  </c:pt>
                  <c:pt idx="1">
                    <c:v>1.3086654906625741</c:v>
                  </c:pt>
                  <c:pt idx="2">
                    <c:v>2.1889349328371459</c:v>
                  </c:pt>
                  <c:pt idx="3">
                    <c:v>0.5450191070970053</c:v>
                  </c:pt>
                </c:numCache>
              </c:numRef>
            </c:plus>
            <c:minus>
              <c:numRef>
                <c:f>'Figure 3D'!$I$56:$I$59</c:f>
                <c:numCache>
                  <c:formatCode>General</c:formatCode>
                  <c:ptCount val="4"/>
                  <c:pt idx="0">
                    <c:v>1.2979667551173377</c:v>
                  </c:pt>
                  <c:pt idx="1">
                    <c:v>1.3086654906625741</c:v>
                  </c:pt>
                  <c:pt idx="2">
                    <c:v>2.1889349328371459</c:v>
                  </c:pt>
                  <c:pt idx="3">
                    <c:v>0.5450191070970053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3D'!$B$56:$B$59</c:f>
              <c:strCache>
                <c:ptCount val="4"/>
                <c:pt idx="0">
                  <c:v>WT</c:v>
                </c:pt>
                <c:pt idx="1">
                  <c:v>lcb3Δ</c:v>
                </c:pt>
                <c:pt idx="2">
                  <c:v>lcb4Δ5Δ</c:v>
                </c:pt>
                <c:pt idx="3">
                  <c:v>lcb3Δ4Δ5Δ</c:v>
                </c:pt>
              </c:strCache>
            </c:strRef>
          </c:cat>
          <c:val>
            <c:numRef>
              <c:f>'Figure 3D'!$D$56:$D$59</c:f>
              <c:numCache>
                <c:formatCode>General</c:formatCode>
                <c:ptCount val="4"/>
                <c:pt idx="0">
                  <c:v>31.39154496297353</c:v>
                </c:pt>
                <c:pt idx="1">
                  <c:v>6.9586130455695665</c:v>
                </c:pt>
                <c:pt idx="2">
                  <c:v>35.709046762680536</c:v>
                </c:pt>
                <c:pt idx="3">
                  <c:v>26.31424662888411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B-406E-A05F-D27DE7B10436}"/>
            </c:ext>
          </c:extLst>
        </c:ser>
        <c:ser>
          <c:idx val="2"/>
          <c:order val="2"/>
          <c:tx>
            <c:strRef>
              <c:f>'Figure 3D'!$E$36</c:f>
              <c:strCache>
                <c:ptCount val="1"/>
                <c:pt idx="0">
                  <c:v>&gt;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3D'!$J$56:$J$59</c:f>
                <c:numCache>
                  <c:formatCode>General</c:formatCode>
                  <c:ptCount val="4"/>
                  <c:pt idx="0">
                    <c:v>1.8474069952121497</c:v>
                  </c:pt>
                  <c:pt idx="1">
                    <c:v>0.2928986473489541</c:v>
                  </c:pt>
                  <c:pt idx="2">
                    <c:v>1.0607393439277013</c:v>
                  </c:pt>
                  <c:pt idx="3">
                    <c:v>4.1655217543069254</c:v>
                  </c:pt>
                </c:numCache>
              </c:numRef>
            </c:plus>
            <c:minus>
              <c:numRef>
                <c:f>'Figure 3D'!$J$56:$J$59</c:f>
                <c:numCache>
                  <c:formatCode>General</c:formatCode>
                  <c:ptCount val="4"/>
                  <c:pt idx="0">
                    <c:v>1.8474069952121497</c:v>
                  </c:pt>
                  <c:pt idx="1">
                    <c:v>0.2928986473489541</c:v>
                  </c:pt>
                  <c:pt idx="2">
                    <c:v>1.0607393439277013</c:v>
                  </c:pt>
                  <c:pt idx="3">
                    <c:v>4.1655217543069254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3D'!$B$56:$B$59</c:f>
              <c:strCache>
                <c:ptCount val="4"/>
                <c:pt idx="0">
                  <c:v>WT</c:v>
                </c:pt>
                <c:pt idx="1">
                  <c:v>lcb3Δ</c:v>
                </c:pt>
                <c:pt idx="2">
                  <c:v>lcb4Δ5Δ</c:v>
                </c:pt>
                <c:pt idx="3">
                  <c:v>lcb3Δ4Δ5Δ</c:v>
                </c:pt>
              </c:strCache>
            </c:strRef>
          </c:cat>
          <c:val>
            <c:numRef>
              <c:f>'Figure 3D'!$E$56:$E$59</c:f>
              <c:numCache>
                <c:formatCode>General</c:formatCode>
                <c:ptCount val="4"/>
                <c:pt idx="0">
                  <c:v>12.168347525490383</c:v>
                </c:pt>
                <c:pt idx="1">
                  <c:v>0.63052889139845658</c:v>
                </c:pt>
                <c:pt idx="2">
                  <c:v>13.661976797489332</c:v>
                </c:pt>
                <c:pt idx="3">
                  <c:v>12.823485983540701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DB-406E-A05F-D27DE7B10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885216"/>
        <c:axId val="1779888544"/>
      </c:barChart>
      <c:catAx>
        <c:axId val="17798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9888544"/>
        <c:crosses val="autoZero"/>
        <c:auto val="1"/>
        <c:lblAlgn val="ctr"/>
        <c:lblOffset val="100"/>
        <c:noMultiLvlLbl val="0"/>
      </c:catAx>
      <c:valAx>
        <c:axId val="1779888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988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261938</xdr:colOff>
      <xdr:row>26</xdr:row>
      <xdr:rowOff>47625</xdr:rowOff>
    </xdr:from>
    <xdr:to>
      <xdr:col>20</xdr:col>
      <xdr:colOff>642938</xdr:colOff>
      <xdr:row>37</xdr:row>
      <xdr:rowOff>122872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96071D-2A76-43F5-8C9A-6466973F6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261938</xdr:colOff>
      <xdr:row>42</xdr:row>
      <xdr:rowOff>47625</xdr:rowOff>
    </xdr:from>
    <xdr:to>
      <xdr:col>20</xdr:col>
      <xdr:colOff>642938</xdr:colOff>
      <xdr:row>53</xdr:row>
      <xdr:rowOff>122872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2E02583-257E-46BE-A9BF-EE72118D7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CDA6-7E42-49D0-B42C-09A4BAE0D2ED}">
  <dimension ref="B2:AV102"/>
  <sheetViews>
    <sheetView tabSelected="1" zoomScale="55" zoomScaleNormal="55" workbookViewId="0">
      <selection activeCell="B2" sqref="B2"/>
    </sheetView>
  </sheetViews>
  <sheetFormatPr defaultColWidth="8" defaultRowHeight="19.5" x14ac:dyDescent="0.4"/>
  <cols>
    <col min="1" max="16384" width="8" style="2"/>
  </cols>
  <sheetData>
    <row r="2" spans="2:25" x14ac:dyDescent="0.4">
      <c r="B2" s="1" t="s">
        <v>0</v>
      </c>
    </row>
    <row r="3" spans="2:25" x14ac:dyDescent="0.4">
      <c r="B3" s="3"/>
    </row>
    <row r="4" spans="2:25" x14ac:dyDescent="0.4">
      <c r="B4" s="3" t="s">
        <v>1</v>
      </c>
    </row>
    <row r="5" spans="2:25" x14ac:dyDescent="0.4">
      <c r="B5" s="3"/>
    </row>
    <row r="6" spans="2:25" x14ac:dyDescent="0.4">
      <c r="B6" s="3" t="s">
        <v>2</v>
      </c>
    </row>
    <row r="7" spans="2:25" x14ac:dyDescent="0.4">
      <c r="C7" t="s">
        <v>3</v>
      </c>
      <c r="D7"/>
      <c r="E7"/>
      <c r="I7" t="s">
        <v>4</v>
      </c>
      <c r="J7"/>
      <c r="K7"/>
      <c r="O7" t="s">
        <v>5</v>
      </c>
      <c r="P7"/>
      <c r="Q7"/>
      <c r="U7" s="2" t="s">
        <v>6</v>
      </c>
      <c r="V7"/>
      <c r="W7"/>
    </row>
    <row r="8" spans="2:25" x14ac:dyDescent="0.4">
      <c r="C8" s="4"/>
      <c r="D8" s="5">
        <v>1</v>
      </c>
      <c r="E8" s="5">
        <v>2</v>
      </c>
      <c r="F8" s="6" t="s">
        <v>7</v>
      </c>
      <c r="G8" s="7" t="s">
        <v>8</v>
      </c>
      <c r="I8" s="4"/>
      <c r="J8" s="5">
        <v>1</v>
      </c>
      <c r="K8" s="5">
        <v>2</v>
      </c>
      <c r="L8" s="6" t="s">
        <v>7</v>
      </c>
      <c r="M8" s="7" t="s">
        <v>8</v>
      </c>
      <c r="O8" s="4"/>
      <c r="P8" s="5">
        <v>1</v>
      </c>
      <c r="Q8" s="5">
        <v>2</v>
      </c>
      <c r="R8" s="6" t="s">
        <v>7</v>
      </c>
      <c r="S8" s="7" t="s">
        <v>8</v>
      </c>
      <c r="U8" s="4"/>
      <c r="V8" s="5">
        <v>1</v>
      </c>
      <c r="W8" s="5">
        <v>2</v>
      </c>
      <c r="X8" s="6" t="s">
        <v>7</v>
      </c>
      <c r="Y8" s="7" t="s">
        <v>8</v>
      </c>
    </row>
    <row r="9" spans="2:25" x14ac:dyDescent="0.4">
      <c r="C9" s="5" t="s">
        <v>9</v>
      </c>
      <c r="D9" s="4">
        <v>178</v>
      </c>
      <c r="E9" s="4">
        <v>27</v>
      </c>
      <c r="F9" s="4">
        <v>2</v>
      </c>
      <c r="G9" s="4">
        <f>SUM(D9:F9)</f>
        <v>207</v>
      </c>
      <c r="I9" s="5" t="s">
        <v>9</v>
      </c>
      <c r="J9" s="4">
        <v>194</v>
      </c>
      <c r="K9" s="4">
        <v>6</v>
      </c>
      <c r="L9" s="4">
        <v>1</v>
      </c>
      <c r="M9" s="4">
        <f>SUM(J9:L9)</f>
        <v>201</v>
      </c>
      <c r="O9" s="5" t="s">
        <v>9</v>
      </c>
      <c r="P9" s="4">
        <v>133</v>
      </c>
      <c r="Q9" s="4">
        <v>17</v>
      </c>
      <c r="R9" s="4">
        <v>6</v>
      </c>
      <c r="S9" s="4">
        <f>SUM(P9:R9)</f>
        <v>156</v>
      </c>
      <c r="U9" s="5" t="s">
        <v>9</v>
      </c>
      <c r="V9" s="4">
        <v>158</v>
      </c>
      <c r="W9" s="4">
        <v>6</v>
      </c>
      <c r="X9" s="4">
        <v>3</v>
      </c>
      <c r="Y9" s="4">
        <f>SUM(V9:X9)</f>
        <v>167</v>
      </c>
    </row>
    <row r="10" spans="2:25" x14ac:dyDescent="0.4">
      <c r="C10" s="5" t="s">
        <v>10</v>
      </c>
      <c r="D10" s="4">
        <v>115</v>
      </c>
      <c r="E10" s="4">
        <v>11</v>
      </c>
      <c r="F10" s="4">
        <v>1</v>
      </c>
      <c r="G10" s="4">
        <f t="shared" ref="G10:G11" si="0">SUM(D10:F10)</f>
        <v>127</v>
      </c>
      <c r="I10" s="5" t="s">
        <v>10</v>
      </c>
      <c r="J10" s="4">
        <v>112</v>
      </c>
      <c r="K10" s="4">
        <v>4</v>
      </c>
      <c r="L10" s="4">
        <v>0</v>
      </c>
      <c r="M10" s="4">
        <f t="shared" ref="M10:M11" si="1">SUM(J10:L10)</f>
        <v>116</v>
      </c>
      <c r="O10" s="5" t="s">
        <v>10</v>
      </c>
      <c r="P10" s="4">
        <v>120</v>
      </c>
      <c r="Q10" s="4">
        <v>15</v>
      </c>
      <c r="R10" s="4">
        <v>1</v>
      </c>
      <c r="S10" s="4">
        <f t="shared" ref="S10:S11" si="2">SUM(P10:R10)</f>
        <v>136</v>
      </c>
      <c r="U10" s="5" t="s">
        <v>10</v>
      </c>
      <c r="V10" s="4">
        <v>113</v>
      </c>
      <c r="W10" s="4">
        <v>12</v>
      </c>
      <c r="X10" s="4">
        <v>3</v>
      </c>
      <c r="Y10" s="4">
        <f t="shared" ref="Y10:Y11" si="3">SUM(V10:X10)</f>
        <v>128</v>
      </c>
    </row>
    <row r="11" spans="2:25" x14ac:dyDescent="0.4">
      <c r="C11" s="5" t="s">
        <v>11</v>
      </c>
      <c r="D11" s="4">
        <v>90</v>
      </c>
      <c r="E11" s="4">
        <v>13</v>
      </c>
      <c r="F11" s="4">
        <v>1</v>
      </c>
      <c r="G11" s="4">
        <f t="shared" si="0"/>
        <v>104</v>
      </c>
      <c r="I11" s="5" t="s">
        <v>11</v>
      </c>
      <c r="J11" s="4">
        <v>157</v>
      </c>
      <c r="K11" s="4">
        <v>3</v>
      </c>
      <c r="L11" s="4">
        <v>0</v>
      </c>
      <c r="M11" s="4">
        <f t="shared" si="1"/>
        <v>160</v>
      </c>
      <c r="O11" s="5" t="s">
        <v>11</v>
      </c>
      <c r="P11" s="4">
        <v>92</v>
      </c>
      <c r="Q11" s="4">
        <v>13</v>
      </c>
      <c r="R11" s="4">
        <v>3</v>
      </c>
      <c r="S11" s="4">
        <f t="shared" si="2"/>
        <v>108</v>
      </c>
      <c r="U11" s="5" t="s">
        <v>11</v>
      </c>
      <c r="V11" s="4">
        <v>104</v>
      </c>
      <c r="W11" s="4">
        <v>15</v>
      </c>
      <c r="X11" s="4">
        <v>0</v>
      </c>
      <c r="Y11" s="4">
        <f t="shared" si="3"/>
        <v>119</v>
      </c>
    </row>
    <row r="13" spans="2:25" x14ac:dyDescent="0.4">
      <c r="B13" s="3" t="s">
        <v>12</v>
      </c>
    </row>
    <row r="14" spans="2:25" x14ac:dyDescent="0.4">
      <c r="C14" t="s">
        <v>3</v>
      </c>
      <c r="D14"/>
      <c r="E14"/>
      <c r="I14" t="s">
        <v>4</v>
      </c>
      <c r="J14"/>
      <c r="K14"/>
      <c r="O14" t="s">
        <v>5</v>
      </c>
      <c r="P14"/>
      <c r="Q14"/>
      <c r="U14" s="2" t="s">
        <v>6</v>
      </c>
      <c r="W14"/>
      <c r="X14"/>
    </row>
    <row r="15" spans="2:25" x14ac:dyDescent="0.4">
      <c r="C15" s="4"/>
      <c r="D15" s="5">
        <v>1</v>
      </c>
      <c r="E15" s="5">
        <v>2</v>
      </c>
      <c r="F15" s="6" t="s">
        <v>7</v>
      </c>
      <c r="G15" s="7" t="s">
        <v>8</v>
      </c>
      <c r="I15" s="4"/>
      <c r="J15" s="5">
        <v>1</v>
      </c>
      <c r="K15" s="5">
        <v>2</v>
      </c>
      <c r="L15" s="6" t="s">
        <v>7</v>
      </c>
      <c r="M15" s="7" t="s">
        <v>8</v>
      </c>
      <c r="O15" s="4"/>
      <c r="P15" s="5">
        <v>1</v>
      </c>
      <c r="Q15" s="5">
        <v>2</v>
      </c>
      <c r="R15" s="6" t="s">
        <v>7</v>
      </c>
      <c r="S15" s="7" t="s">
        <v>8</v>
      </c>
      <c r="U15" s="4"/>
      <c r="V15" s="5">
        <v>1</v>
      </c>
      <c r="W15" s="5">
        <v>2</v>
      </c>
      <c r="X15" s="6" t="s">
        <v>7</v>
      </c>
      <c r="Y15" s="7" t="s">
        <v>8</v>
      </c>
    </row>
    <row r="16" spans="2:25" x14ac:dyDescent="0.4">
      <c r="C16" s="5" t="s">
        <v>9</v>
      </c>
      <c r="D16" s="4">
        <v>76</v>
      </c>
      <c r="E16" s="4">
        <v>46</v>
      </c>
      <c r="F16" s="4">
        <v>21</v>
      </c>
      <c r="G16" s="4">
        <f>SUM(D16:F16)</f>
        <v>143</v>
      </c>
      <c r="I16" s="5" t="s">
        <v>9</v>
      </c>
      <c r="J16" s="4">
        <v>143</v>
      </c>
      <c r="K16" s="4">
        <v>16</v>
      </c>
      <c r="L16" s="4">
        <v>2</v>
      </c>
      <c r="M16" s="4">
        <f>SUM(J16:L16)</f>
        <v>161</v>
      </c>
      <c r="O16" s="5" t="s">
        <v>9</v>
      </c>
      <c r="P16" s="4">
        <v>48</v>
      </c>
      <c r="Q16" s="4">
        <v>43</v>
      </c>
      <c r="R16" s="4">
        <v>14</v>
      </c>
      <c r="S16" s="4">
        <f>SUM(P16:R16)</f>
        <v>105</v>
      </c>
      <c r="U16" s="5" t="s">
        <v>9</v>
      </c>
      <c r="V16" s="4">
        <v>72</v>
      </c>
      <c r="W16" s="4">
        <v>36</v>
      </c>
      <c r="X16" s="4">
        <v>32</v>
      </c>
      <c r="Y16" s="4">
        <f>SUM(V16:X16)</f>
        <v>140</v>
      </c>
    </row>
    <row r="17" spans="2:25" x14ac:dyDescent="0.4">
      <c r="C17" s="5" t="s">
        <v>10</v>
      </c>
      <c r="D17" s="4">
        <v>69</v>
      </c>
      <c r="E17" s="4">
        <v>34</v>
      </c>
      <c r="F17" s="4">
        <v>17</v>
      </c>
      <c r="G17" s="4">
        <f t="shared" ref="G17:G18" si="4">SUM(D17:F17)</f>
        <v>120</v>
      </c>
      <c r="I17" s="5" t="s">
        <v>10</v>
      </c>
      <c r="J17" s="4">
        <v>143</v>
      </c>
      <c r="K17" s="4">
        <v>10</v>
      </c>
      <c r="L17" s="4">
        <v>1</v>
      </c>
      <c r="M17" s="4">
        <f t="shared" ref="M17:M18" si="5">SUM(J17:L17)</f>
        <v>154</v>
      </c>
      <c r="O17" s="5" t="s">
        <v>10</v>
      </c>
      <c r="P17" s="4">
        <v>75</v>
      </c>
      <c r="Q17" s="4">
        <v>47</v>
      </c>
      <c r="R17" s="4">
        <v>16</v>
      </c>
      <c r="S17" s="4">
        <f t="shared" ref="S17:S18" si="6">SUM(P17:R17)</f>
        <v>138</v>
      </c>
      <c r="U17" s="5" t="s">
        <v>10</v>
      </c>
      <c r="V17" s="4">
        <v>107</v>
      </c>
      <c r="W17" s="4">
        <v>47</v>
      </c>
      <c r="X17" s="4">
        <v>16</v>
      </c>
      <c r="Y17" s="4">
        <f t="shared" ref="Y17:Y18" si="7">SUM(V17:X17)</f>
        <v>170</v>
      </c>
    </row>
    <row r="18" spans="2:25" x14ac:dyDescent="0.4">
      <c r="C18" s="5" t="s">
        <v>11</v>
      </c>
      <c r="D18" s="4">
        <v>115</v>
      </c>
      <c r="E18" s="4">
        <v>66</v>
      </c>
      <c r="F18" s="4">
        <v>15</v>
      </c>
      <c r="G18" s="4">
        <f t="shared" si="4"/>
        <v>196</v>
      </c>
      <c r="I18" s="5" t="s">
        <v>11</v>
      </c>
      <c r="J18" s="4">
        <v>129</v>
      </c>
      <c r="K18" s="4">
        <v>6</v>
      </c>
      <c r="L18" s="4">
        <v>0</v>
      </c>
      <c r="M18" s="4">
        <f t="shared" si="5"/>
        <v>135</v>
      </c>
      <c r="O18" s="5" t="s">
        <v>11</v>
      </c>
      <c r="P18" s="4">
        <v>71</v>
      </c>
      <c r="Q18" s="4">
        <v>44</v>
      </c>
      <c r="R18" s="4">
        <v>22</v>
      </c>
      <c r="S18" s="4">
        <f t="shared" si="6"/>
        <v>137</v>
      </c>
      <c r="U18" s="5" t="s">
        <v>11</v>
      </c>
      <c r="V18" s="4">
        <v>88</v>
      </c>
      <c r="W18" s="4">
        <v>33</v>
      </c>
      <c r="X18" s="4">
        <v>8</v>
      </c>
      <c r="Y18" s="4">
        <f t="shared" si="7"/>
        <v>129</v>
      </c>
    </row>
    <row r="22" spans="2:25" x14ac:dyDescent="0.4">
      <c r="B22" s="3" t="s">
        <v>13</v>
      </c>
    </row>
    <row r="23" spans="2:25" x14ac:dyDescent="0.4">
      <c r="B23" s="3"/>
    </row>
    <row r="24" spans="2:25" x14ac:dyDescent="0.4">
      <c r="B24" s="3" t="s">
        <v>2</v>
      </c>
    </row>
    <row r="25" spans="2:25" x14ac:dyDescent="0.4">
      <c r="B25"/>
      <c r="C25" t="s">
        <v>3</v>
      </c>
      <c r="D25"/>
      <c r="E25"/>
      <c r="F25" t="s">
        <v>4</v>
      </c>
      <c r="G25"/>
      <c r="H25"/>
      <c r="I25" t="s">
        <v>5</v>
      </c>
      <c r="J25"/>
      <c r="L25" s="2" t="s">
        <v>6</v>
      </c>
    </row>
    <row r="26" spans="2:25" x14ac:dyDescent="0.4">
      <c r="B26"/>
      <c r="C26">
        <v>1</v>
      </c>
      <c r="D26">
        <v>2</v>
      </c>
      <c r="E26" s="8" t="s">
        <v>7</v>
      </c>
      <c r="F26">
        <v>1</v>
      </c>
      <c r="G26">
        <v>2</v>
      </c>
      <c r="H26" s="8" t="s">
        <v>7</v>
      </c>
      <c r="I26">
        <v>1</v>
      </c>
      <c r="J26">
        <v>2</v>
      </c>
      <c r="K26" s="8" t="s">
        <v>7</v>
      </c>
      <c r="L26">
        <v>1</v>
      </c>
      <c r="M26">
        <v>2</v>
      </c>
      <c r="N26" s="8" t="s">
        <v>7</v>
      </c>
    </row>
    <row r="27" spans="2:25" x14ac:dyDescent="0.4">
      <c r="B27" t="s">
        <v>9</v>
      </c>
      <c r="C27" s="9">
        <f t="shared" ref="C27:E29" si="8">D9/$G9*100</f>
        <v>85.990338164251213</v>
      </c>
      <c r="D27" s="10">
        <f t="shared" si="8"/>
        <v>13.043478260869565</v>
      </c>
      <c r="E27" s="11">
        <f t="shared" si="8"/>
        <v>0.96618357487922701</v>
      </c>
      <c r="F27" s="9">
        <f t="shared" ref="F27:H29" si="9">J9/$M9*100</f>
        <v>96.517412935323392</v>
      </c>
      <c r="G27" s="10">
        <f t="shared" si="9"/>
        <v>2.9850746268656714</v>
      </c>
      <c r="H27" s="11">
        <f t="shared" si="9"/>
        <v>0.49751243781094528</v>
      </c>
      <c r="I27" s="9">
        <f t="shared" ref="I27:K29" si="10">P9/$S9*100</f>
        <v>85.256410256410248</v>
      </c>
      <c r="J27" s="10">
        <f t="shared" si="10"/>
        <v>10.897435897435898</v>
      </c>
      <c r="K27" s="11">
        <f t="shared" si="10"/>
        <v>3.8461538461538463</v>
      </c>
      <c r="L27" s="9">
        <f t="shared" ref="L27:N29" si="11">V9/$Y9*100</f>
        <v>94.610778443113773</v>
      </c>
      <c r="M27" s="10">
        <f t="shared" si="11"/>
        <v>3.5928143712574849</v>
      </c>
      <c r="N27" s="11">
        <f t="shared" si="11"/>
        <v>1.7964071856287425</v>
      </c>
    </row>
    <row r="28" spans="2:25" x14ac:dyDescent="0.4">
      <c r="B28" t="s">
        <v>10</v>
      </c>
      <c r="C28" s="12">
        <f t="shared" si="8"/>
        <v>90.551181102362193</v>
      </c>
      <c r="D28" s="2">
        <f t="shared" si="8"/>
        <v>8.6614173228346463</v>
      </c>
      <c r="E28" s="13">
        <f t="shared" si="8"/>
        <v>0.78740157480314954</v>
      </c>
      <c r="F28" s="12">
        <f t="shared" si="9"/>
        <v>96.551724137931032</v>
      </c>
      <c r="G28" s="2">
        <f t="shared" si="9"/>
        <v>3.4482758620689653</v>
      </c>
      <c r="H28" s="13">
        <f t="shared" si="9"/>
        <v>0</v>
      </c>
      <c r="I28" s="12">
        <f t="shared" si="10"/>
        <v>88.235294117647058</v>
      </c>
      <c r="J28" s="2">
        <f t="shared" si="10"/>
        <v>11.029411764705882</v>
      </c>
      <c r="K28" s="13">
        <f t="shared" si="10"/>
        <v>0.73529411764705876</v>
      </c>
      <c r="L28" s="12">
        <f t="shared" si="11"/>
        <v>88.28125</v>
      </c>
      <c r="M28" s="2">
        <f t="shared" si="11"/>
        <v>9.375</v>
      </c>
      <c r="N28" s="13">
        <f t="shared" si="11"/>
        <v>2.34375</v>
      </c>
    </row>
    <row r="29" spans="2:25" x14ac:dyDescent="0.4">
      <c r="B29" t="s">
        <v>11</v>
      </c>
      <c r="C29" s="14">
        <f t="shared" si="8"/>
        <v>86.538461538461547</v>
      </c>
      <c r="D29" s="15">
        <f t="shared" si="8"/>
        <v>12.5</v>
      </c>
      <c r="E29" s="16">
        <f t="shared" si="8"/>
        <v>0.96153846153846156</v>
      </c>
      <c r="F29" s="14">
        <f t="shared" si="9"/>
        <v>98.125</v>
      </c>
      <c r="G29" s="15">
        <f t="shared" si="9"/>
        <v>1.875</v>
      </c>
      <c r="H29" s="16">
        <f t="shared" si="9"/>
        <v>0</v>
      </c>
      <c r="I29" s="14">
        <f t="shared" si="10"/>
        <v>85.18518518518519</v>
      </c>
      <c r="J29" s="15">
        <f t="shared" si="10"/>
        <v>12.037037037037036</v>
      </c>
      <c r="K29" s="16">
        <f t="shared" si="10"/>
        <v>2.7777777777777777</v>
      </c>
      <c r="L29" s="14">
        <f t="shared" si="11"/>
        <v>87.394957983193279</v>
      </c>
      <c r="M29" s="15">
        <f t="shared" si="11"/>
        <v>12.605042016806722</v>
      </c>
      <c r="N29" s="16">
        <f t="shared" si="11"/>
        <v>0</v>
      </c>
    </row>
    <row r="30" spans="2:25" x14ac:dyDescent="0.4">
      <c r="B30" s="17" t="s">
        <v>14</v>
      </c>
      <c r="C30" s="17">
        <f t="shared" ref="C30:N30" si="12">AVERAGE(C27:C29)</f>
        <v>87.693326935024984</v>
      </c>
      <c r="D30" s="17">
        <f t="shared" si="12"/>
        <v>11.401631861234739</v>
      </c>
      <c r="E30" s="17">
        <f t="shared" si="12"/>
        <v>0.90504120374027941</v>
      </c>
      <c r="F30" s="17">
        <f t="shared" si="12"/>
        <v>97.064712357751475</v>
      </c>
      <c r="G30" s="17">
        <f t="shared" si="12"/>
        <v>2.7694501629782118</v>
      </c>
      <c r="H30" s="17">
        <f t="shared" si="12"/>
        <v>0.16583747927031509</v>
      </c>
      <c r="I30" s="17">
        <f t="shared" si="12"/>
        <v>86.225629853080818</v>
      </c>
      <c r="J30" s="17">
        <f t="shared" si="12"/>
        <v>11.321294899726274</v>
      </c>
      <c r="K30" s="17">
        <f t="shared" si="12"/>
        <v>2.4530752471928943</v>
      </c>
      <c r="L30" s="17">
        <f t="shared" si="12"/>
        <v>90.095662142102356</v>
      </c>
      <c r="M30" s="17">
        <f t="shared" si="12"/>
        <v>8.52428546268807</v>
      </c>
      <c r="N30" s="17">
        <f t="shared" si="12"/>
        <v>1.3800523952095809</v>
      </c>
    </row>
    <row r="31" spans="2:25" x14ac:dyDescent="0.4">
      <c r="B31" t="s">
        <v>15</v>
      </c>
      <c r="C31">
        <f t="shared" ref="C31:N31" si="13">_xlfn.STDEV.P(C27:C29)</f>
        <v>2.0331597149369776</v>
      </c>
      <c r="D31">
        <f t="shared" si="13"/>
        <v>1.9502861230007307</v>
      </c>
      <c r="E31">
        <f t="shared" si="13"/>
        <v>8.3205392420749341E-2</v>
      </c>
      <c r="F31">
        <f t="shared" si="13"/>
        <v>0.74986742289767383</v>
      </c>
      <c r="G31">
        <f t="shared" si="13"/>
        <v>0.66013618120924034</v>
      </c>
      <c r="H31">
        <f t="shared" si="13"/>
        <v>0.23452961233384662</v>
      </c>
      <c r="I31">
        <f t="shared" si="13"/>
        <v>1.4213446907532401</v>
      </c>
      <c r="J31">
        <f t="shared" si="13"/>
        <v>0.50896595349594309</v>
      </c>
      <c r="K31">
        <f t="shared" si="13"/>
        <v>1.290590527016606</v>
      </c>
      <c r="L31">
        <f t="shared" si="13"/>
        <v>3.2131069899717657</v>
      </c>
      <c r="M31">
        <f t="shared" si="13"/>
        <v>3.7280779857540391</v>
      </c>
      <c r="N31">
        <f t="shared" si="13"/>
        <v>1.0011008937677019</v>
      </c>
    </row>
    <row r="32" spans="2:25" x14ac:dyDescent="0.4">
      <c r="B32" s="18" t="s">
        <v>16</v>
      </c>
      <c r="C32" s="18">
        <f>C31/SQRT(3)</f>
        <v>1.1738453087243668</v>
      </c>
      <c r="D32" s="18">
        <f t="shared" ref="D32:N32" si="14">D31/SQRT(3)</f>
        <v>1.1259982181112635</v>
      </c>
      <c r="E32" s="18">
        <f t="shared" si="14"/>
        <v>4.8038655712148083E-2</v>
      </c>
      <c r="F32" s="18">
        <f t="shared" si="14"/>
        <v>0.43293615846650296</v>
      </c>
      <c r="G32" s="18">
        <f t="shared" si="14"/>
        <v>0.38112980192296653</v>
      </c>
      <c r="H32" s="18">
        <f t="shared" si="14"/>
        <v>0.13540573481388493</v>
      </c>
      <c r="I32" s="18">
        <f t="shared" si="14"/>
        <v>0.82061373981762864</v>
      </c>
      <c r="J32" s="18">
        <f t="shared" si="14"/>
        <v>0.29385163025923733</v>
      </c>
      <c r="K32" s="18">
        <f t="shared" si="14"/>
        <v>0.74512278818661848</v>
      </c>
      <c r="L32" s="18">
        <f t="shared" si="14"/>
        <v>1.8550881855952672</v>
      </c>
      <c r="M32" s="18">
        <f t="shared" si="14"/>
        <v>2.1524068286350126</v>
      </c>
      <c r="N32" s="18">
        <f t="shared" si="14"/>
        <v>0.57798587050275774</v>
      </c>
    </row>
    <row r="33" spans="2:14" x14ac:dyDescent="0.4">
      <c r="B33" s="19" t="s">
        <v>17</v>
      </c>
      <c r="C33" s="19"/>
      <c r="D33" s="19"/>
      <c r="E33" s="19"/>
      <c r="F33" s="19">
        <f>TTEST($C$27:$C$29,F27:F29,2,2)</f>
        <v>3.6194353429825732E-3</v>
      </c>
      <c r="G33" s="19">
        <f>TTEST($D$27:$D$29,G27:G29,2,2)</f>
        <v>4.055434048340292E-3</v>
      </c>
      <c r="H33" s="19">
        <f>TTEST($E$27:$E$29,H27:H29,2,2)</f>
        <v>1.3686345276133981E-2</v>
      </c>
      <c r="I33" s="19">
        <f>TTEST($C$27:$C$29,I27:I29,2,2)</f>
        <v>0.44983093351092768</v>
      </c>
      <c r="J33" s="19">
        <f>TTEST($D$27:$D$29,J27:J29,2,2)</f>
        <v>0.95775269840820632</v>
      </c>
      <c r="K33" s="19">
        <f>TTEST($E$27:$E$29,K27:K29,2,2)</f>
        <v>0.16574734136457689</v>
      </c>
      <c r="L33" s="19">
        <f>TTEST($C$27:$C$29,L27:L29,2,2)</f>
        <v>0.42208632869340384</v>
      </c>
      <c r="M33" s="19">
        <f>TTEST($D$27:$D$29,M27:M29,2,2)</f>
        <v>0.38823700237470765</v>
      </c>
      <c r="N33" s="19">
        <f>TTEST($E$27:$E$29,N27:N29,2,2)</f>
        <v>0.54028566819652923</v>
      </c>
    </row>
    <row r="34" spans="2:14" x14ac:dyDescent="0.4">
      <c r="B34" s="19"/>
      <c r="C34" s="19"/>
      <c r="D34" s="19"/>
      <c r="E34" s="19"/>
      <c r="F34" s="19" t="s">
        <v>18</v>
      </c>
      <c r="G34" s="19" t="s">
        <v>18</v>
      </c>
      <c r="H34" s="19" t="s">
        <v>19</v>
      </c>
      <c r="I34" s="19" t="s">
        <v>20</v>
      </c>
      <c r="J34" s="19" t="s">
        <v>20</v>
      </c>
      <c r="K34" s="20" t="s">
        <v>20</v>
      </c>
      <c r="L34" s="20" t="s">
        <v>20</v>
      </c>
      <c r="M34" s="20" t="s">
        <v>20</v>
      </c>
      <c r="N34" s="20" t="s">
        <v>20</v>
      </c>
    </row>
    <row r="35" spans="2:14" x14ac:dyDescent="0.4">
      <c r="B35"/>
      <c r="C35"/>
      <c r="D35"/>
      <c r="E35"/>
      <c r="F35"/>
      <c r="G35"/>
      <c r="H35"/>
      <c r="I35"/>
      <c r="J35"/>
    </row>
    <row r="36" spans="2:14" s="26" customFormat="1" x14ac:dyDescent="0.4">
      <c r="B36" s="21" t="s">
        <v>14</v>
      </c>
      <c r="C36" s="21">
        <v>1</v>
      </c>
      <c r="D36" s="21">
        <v>2</v>
      </c>
      <c r="E36" s="22" t="s">
        <v>21</v>
      </c>
      <c r="F36" s="23"/>
      <c r="G36" s="24" t="s">
        <v>16</v>
      </c>
      <c r="H36" s="24">
        <v>1</v>
      </c>
      <c r="I36" s="24">
        <v>2</v>
      </c>
      <c r="J36" s="25" t="s">
        <v>21</v>
      </c>
    </row>
    <row r="37" spans="2:14" x14ac:dyDescent="0.4">
      <c r="B37" t="s">
        <v>3</v>
      </c>
      <c r="C37" s="2">
        <f>C30</f>
        <v>87.693326935024984</v>
      </c>
      <c r="D37" s="2">
        <f t="shared" ref="D37:E37" si="15">D30</f>
        <v>11.401631861234739</v>
      </c>
      <c r="E37" s="2">
        <f t="shared" si="15"/>
        <v>0.90504120374027941</v>
      </c>
      <c r="F37"/>
      <c r="G37" t="s">
        <v>3</v>
      </c>
      <c r="H37" s="2">
        <f>C32</f>
        <v>1.1738453087243668</v>
      </c>
      <c r="I37" s="2">
        <f t="shared" ref="I37:J37" si="16">D32</f>
        <v>1.1259982181112635</v>
      </c>
      <c r="J37" s="2">
        <f t="shared" si="16"/>
        <v>4.8038655712148083E-2</v>
      </c>
    </row>
    <row r="38" spans="2:14" x14ac:dyDescent="0.4">
      <c r="B38" t="s">
        <v>4</v>
      </c>
      <c r="C38" s="2">
        <f>F30</f>
        <v>97.064712357751475</v>
      </c>
      <c r="D38" s="2">
        <f t="shared" ref="D38:E38" si="17">G30</f>
        <v>2.7694501629782118</v>
      </c>
      <c r="E38" s="2">
        <f t="shared" si="17"/>
        <v>0.16583747927031509</v>
      </c>
      <c r="F38"/>
      <c r="G38" t="s">
        <v>4</v>
      </c>
      <c r="H38" s="2">
        <f>F32</f>
        <v>0.43293615846650296</v>
      </c>
      <c r="I38" s="2">
        <f t="shared" ref="I38:J38" si="18">G32</f>
        <v>0.38112980192296653</v>
      </c>
      <c r="J38" s="2">
        <f t="shared" si="18"/>
        <v>0.13540573481388493</v>
      </c>
    </row>
    <row r="39" spans="2:14" x14ac:dyDescent="0.4">
      <c r="B39" t="s">
        <v>5</v>
      </c>
      <c r="C39" s="2">
        <f>I30</f>
        <v>86.225629853080818</v>
      </c>
      <c r="D39" s="2">
        <f t="shared" ref="D39:E39" si="19">J30</f>
        <v>11.321294899726274</v>
      </c>
      <c r="E39" s="2">
        <f t="shared" si="19"/>
        <v>2.4530752471928943</v>
      </c>
      <c r="F39"/>
      <c r="G39" t="s">
        <v>5</v>
      </c>
      <c r="H39" s="2">
        <f>I32</f>
        <v>0.82061373981762864</v>
      </c>
      <c r="I39" s="2">
        <f t="shared" ref="I39:J39" si="20">J32</f>
        <v>0.29385163025923733</v>
      </c>
      <c r="J39" s="2">
        <f t="shared" si="20"/>
        <v>0.74512278818661848</v>
      </c>
    </row>
    <row r="40" spans="2:14" x14ac:dyDescent="0.4">
      <c r="B40" s="2" t="s">
        <v>6</v>
      </c>
      <c r="C40" s="2">
        <f>L30</f>
        <v>90.095662142102356</v>
      </c>
      <c r="D40" s="2">
        <f>M30</f>
        <v>8.52428546268807</v>
      </c>
      <c r="E40" s="2">
        <f>N30</f>
        <v>1.3800523952095809</v>
      </c>
      <c r="F40"/>
      <c r="G40" s="2" t="s">
        <v>6</v>
      </c>
      <c r="H40" s="2">
        <f>L32</f>
        <v>1.8550881855952672</v>
      </c>
      <c r="I40" s="2">
        <f>M32</f>
        <v>2.1524068286350126</v>
      </c>
      <c r="J40" s="2">
        <f>N32</f>
        <v>0.57798587050275774</v>
      </c>
    </row>
    <row r="41" spans="2:14" x14ac:dyDescent="0.4">
      <c r="F41"/>
    </row>
    <row r="42" spans="2:14" x14ac:dyDescent="0.4">
      <c r="F42"/>
    </row>
    <row r="43" spans="2:14" x14ac:dyDescent="0.4">
      <c r="B43" s="3" t="s">
        <v>12</v>
      </c>
    </row>
    <row r="44" spans="2:14" x14ac:dyDescent="0.4">
      <c r="B44"/>
      <c r="C44" t="s">
        <v>3</v>
      </c>
      <c r="D44"/>
      <c r="E44"/>
      <c r="F44" t="s">
        <v>4</v>
      </c>
      <c r="G44"/>
      <c r="H44"/>
      <c r="I44" t="s">
        <v>5</v>
      </c>
      <c r="J44"/>
      <c r="L44" s="2" t="s">
        <v>6</v>
      </c>
    </row>
    <row r="45" spans="2:14" x14ac:dyDescent="0.4">
      <c r="B45"/>
      <c r="C45">
        <v>1</v>
      </c>
      <c r="D45">
        <v>2</v>
      </c>
      <c r="E45" s="8" t="s">
        <v>7</v>
      </c>
      <c r="F45">
        <v>1</v>
      </c>
      <c r="G45">
        <v>2</v>
      </c>
      <c r="H45" s="8" t="s">
        <v>7</v>
      </c>
      <c r="I45">
        <v>1</v>
      </c>
      <c r="J45">
        <v>2</v>
      </c>
      <c r="K45" s="8" t="s">
        <v>7</v>
      </c>
      <c r="L45">
        <v>1</v>
      </c>
      <c r="M45">
        <v>2</v>
      </c>
      <c r="N45" s="8" t="s">
        <v>7</v>
      </c>
    </row>
    <row r="46" spans="2:14" x14ac:dyDescent="0.4">
      <c r="B46" t="s">
        <v>9</v>
      </c>
      <c r="C46" s="9">
        <f t="shared" ref="C46:E48" si="21">D16/$G16*100</f>
        <v>53.146853146853147</v>
      </c>
      <c r="D46" s="10">
        <f t="shared" si="21"/>
        <v>32.167832167832167</v>
      </c>
      <c r="E46" s="11">
        <f t="shared" si="21"/>
        <v>14.685314685314685</v>
      </c>
      <c r="F46" s="9">
        <f t="shared" ref="F46:H48" si="22">J16/$M16*100</f>
        <v>88.81987577639751</v>
      </c>
      <c r="G46" s="10">
        <f t="shared" si="22"/>
        <v>9.9378881987577632</v>
      </c>
      <c r="H46" s="11">
        <f t="shared" si="22"/>
        <v>1.2422360248447204</v>
      </c>
      <c r="I46" s="9">
        <f t="shared" ref="I46:K48" si="23">P16/$S16*100</f>
        <v>45.714285714285715</v>
      </c>
      <c r="J46" s="10">
        <f t="shared" si="23"/>
        <v>40.952380952380949</v>
      </c>
      <c r="K46" s="11">
        <f t="shared" si="23"/>
        <v>13.333333333333334</v>
      </c>
      <c r="L46" s="9">
        <f t="shared" ref="L46:N48" si="24">V16/$Y16*100</f>
        <v>51.428571428571423</v>
      </c>
      <c r="M46" s="10">
        <f t="shared" si="24"/>
        <v>25.714285714285712</v>
      </c>
      <c r="N46" s="11">
        <f t="shared" si="24"/>
        <v>22.857142857142858</v>
      </c>
    </row>
    <row r="47" spans="2:14" x14ac:dyDescent="0.4">
      <c r="B47" t="s">
        <v>10</v>
      </c>
      <c r="C47" s="12">
        <f t="shared" si="21"/>
        <v>57.499999999999993</v>
      </c>
      <c r="D47" s="2">
        <f t="shared" si="21"/>
        <v>28.333333333333332</v>
      </c>
      <c r="E47" s="13">
        <f t="shared" si="21"/>
        <v>14.166666666666666</v>
      </c>
      <c r="F47" s="12">
        <f t="shared" si="22"/>
        <v>92.857142857142861</v>
      </c>
      <c r="G47" s="2">
        <f t="shared" si="22"/>
        <v>6.4935064935064926</v>
      </c>
      <c r="H47" s="13">
        <f t="shared" si="22"/>
        <v>0.64935064935064934</v>
      </c>
      <c r="I47" s="12">
        <f t="shared" si="23"/>
        <v>54.347826086956516</v>
      </c>
      <c r="J47" s="2">
        <f t="shared" si="23"/>
        <v>34.057971014492757</v>
      </c>
      <c r="K47" s="13">
        <f t="shared" si="23"/>
        <v>11.594202898550725</v>
      </c>
      <c r="L47" s="12">
        <f t="shared" si="24"/>
        <v>62.941176470588232</v>
      </c>
      <c r="M47" s="2">
        <f t="shared" si="24"/>
        <v>27.647058823529413</v>
      </c>
      <c r="N47" s="13">
        <f t="shared" si="24"/>
        <v>9.4117647058823533</v>
      </c>
    </row>
    <row r="48" spans="2:14" x14ac:dyDescent="0.4">
      <c r="B48" t="s">
        <v>11</v>
      </c>
      <c r="C48" s="14">
        <f t="shared" si="21"/>
        <v>58.673469387755105</v>
      </c>
      <c r="D48" s="15">
        <f t="shared" si="21"/>
        <v>33.673469387755098</v>
      </c>
      <c r="E48" s="16">
        <f t="shared" si="21"/>
        <v>7.6530612244897958</v>
      </c>
      <c r="F48" s="14">
        <f t="shared" si="22"/>
        <v>95.555555555555557</v>
      </c>
      <c r="G48" s="15">
        <f t="shared" si="22"/>
        <v>4.4444444444444446</v>
      </c>
      <c r="H48" s="16">
        <f t="shared" si="22"/>
        <v>0</v>
      </c>
      <c r="I48" s="14">
        <f t="shared" si="23"/>
        <v>51.824817518248182</v>
      </c>
      <c r="J48" s="15">
        <f t="shared" si="23"/>
        <v>32.116788321167881</v>
      </c>
      <c r="K48" s="16">
        <f t="shared" si="23"/>
        <v>16.058394160583941</v>
      </c>
      <c r="L48" s="14">
        <f t="shared" si="24"/>
        <v>68.217054263565885</v>
      </c>
      <c r="M48" s="15">
        <f t="shared" si="24"/>
        <v>25.581395348837212</v>
      </c>
      <c r="N48" s="16">
        <f t="shared" si="24"/>
        <v>6.2015503875968996</v>
      </c>
    </row>
    <row r="49" spans="2:26" x14ac:dyDescent="0.4">
      <c r="B49" s="17" t="s">
        <v>14</v>
      </c>
      <c r="C49" s="17">
        <f t="shared" ref="C49:N49" si="25">AVERAGE(C46:C48)</f>
        <v>56.440107511536077</v>
      </c>
      <c r="D49" s="17">
        <f t="shared" si="25"/>
        <v>31.39154496297353</v>
      </c>
      <c r="E49" s="17">
        <f t="shared" si="25"/>
        <v>12.168347525490383</v>
      </c>
      <c r="F49" s="17">
        <f t="shared" si="25"/>
        <v>92.410858063031981</v>
      </c>
      <c r="G49" s="17">
        <f t="shared" si="25"/>
        <v>6.9586130455695665</v>
      </c>
      <c r="H49" s="17">
        <f t="shared" si="25"/>
        <v>0.63052889139845658</v>
      </c>
      <c r="I49" s="17">
        <f t="shared" si="25"/>
        <v>50.628976439830133</v>
      </c>
      <c r="J49" s="17">
        <f t="shared" si="25"/>
        <v>35.709046762680536</v>
      </c>
      <c r="K49" s="17">
        <f t="shared" si="25"/>
        <v>13.661976797489332</v>
      </c>
      <c r="L49" s="17">
        <f t="shared" si="25"/>
        <v>60.862267387575173</v>
      </c>
      <c r="M49" s="17">
        <f t="shared" si="25"/>
        <v>26.31424662888411</v>
      </c>
      <c r="N49" s="17">
        <f t="shared" si="25"/>
        <v>12.823485983540701</v>
      </c>
    </row>
    <row r="50" spans="2:26" x14ac:dyDescent="0.4">
      <c r="B50" t="s">
        <v>15</v>
      </c>
      <c r="C50">
        <f t="shared" ref="C50:N50" si="26">_xlfn.STDEV.P(C46:C48)</f>
        <v>2.3774497308218026</v>
      </c>
      <c r="D50">
        <f t="shared" si="26"/>
        <v>2.2481443663985399</v>
      </c>
      <c r="E50">
        <f t="shared" si="26"/>
        <v>3.1998027779655969</v>
      </c>
      <c r="F50">
        <f t="shared" si="26"/>
        <v>2.7678780211479208</v>
      </c>
      <c r="G50">
        <f t="shared" si="26"/>
        <v>2.2666751199396322</v>
      </c>
      <c r="H50">
        <f t="shared" si="26"/>
        <v>0.50731533867658773</v>
      </c>
      <c r="I50">
        <f t="shared" si="26"/>
        <v>3.6246408332650186</v>
      </c>
      <c r="J50">
        <f t="shared" si="26"/>
        <v>3.7913465181363049</v>
      </c>
      <c r="K50">
        <f t="shared" si="26"/>
        <v>1.8372544372700561</v>
      </c>
      <c r="L50">
        <f t="shared" si="26"/>
        <v>7.0097401857131079</v>
      </c>
      <c r="M50">
        <f t="shared" si="26"/>
        <v>0.94400078458783643</v>
      </c>
      <c r="N50">
        <f t="shared" si="26"/>
        <v>7.2148953184930367</v>
      </c>
    </row>
    <row r="51" spans="2:26" x14ac:dyDescent="0.4">
      <c r="B51" s="18" t="s">
        <v>16</v>
      </c>
      <c r="C51" s="18">
        <f>C50/SQRT(3)</f>
        <v>1.3726212420747712</v>
      </c>
      <c r="D51" s="18">
        <f t="shared" ref="D51:N51" si="27">D50/SQRT(3)</f>
        <v>1.2979667551173377</v>
      </c>
      <c r="E51" s="18">
        <f t="shared" si="27"/>
        <v>1.8474069952121497</v>
      </c>
      <c r="F51" s="18">
        <f t="shared" si="27"/>
        <v>1.5980351205938008</v>
      </c>
      <c r="G51" s="18">
        <f t="shared" si="27"/>
        <v>1.3086654906625741</v>
      </c>
      <c r="H51" s="18">
        <f t="shared" si="27"/>
        <v>0.2928986473489541</v>
      </c>
      <c r="I51" s="18">
        <f t="shared" si="27"/>
        <v>2.0926873608012682</v>
      </c>
      <c r="J51" s="18">
        <f t="shared" si="27"/>
        <v>2.1889349328371459</v>
      </c>
      <c r="K51" s="18">
        <f t="shared" si="27"/>
        <v>1.0607393439277013</v>
      </c>
      <c r="L51" s="18">
        <f t="shared" si="27"/>
        <v>4.0470753831708004</v>
      </c>
      <c r="M51" s="18">
        <f t="shared" si="27"/>
        <v>0.5450191070970053</v>
      </c>
      <c r="N51" s="18">
        <f t="shared" si="27"/>
        <v>4.1655217543069254</v>
      </c>
    </row>
    <row r="52" spans="2:26" x14ac:dyDescent="0.4">
      <c r="B52" s="19" t="s">
        <v>17</v>
      </c>
      <c r="C52" s="19"/>
      <c r="D52" s="19"/>
      <c r="E52" s="19"/>
      <c r="F52" s="19">
        <f>TTEST($C$46:$C$48,F46:F48,2,2)</f>
        <v>1.5350472464636321E-4</v>
      </c>
      <c r="G52" s="19">
        <f>TTEST($D$46:$D$48,G46:G48,2,2)</f>
        <v>4.1341398620823536E-4</v>
      </c>
      <c r="H52" s="19">
        <f>TTEST($E$46:$E$48,H46:H48,2,2)</f>
        <v>7.3002697732587728E-3</v>
      </c>
      <c r="I52" s="19">
        <f>TTEST($C$46:$C$48,I46:I48,2,2)</f>
        <v>0.13086063660857969</v>
      </c>
      <c r="J52" s="19">
        <f>TTEST($D$46:$D$48,J46:J48,2,2)</f>
        <v>0.23821814119840237</v>
      </c>
      <c r="K52" s="19">
        <f>TTEST($E$46:$E$48,K46:K48,2,2)</f>
        <v>0.59763664599451283</v>
      </c>
      <c r="L52" s="19">
        <f>TTEST($C$46:$C$48,L46:L48,2,2)</f>
        <v>0.44574228003650085</v>
      </c>
      <c r="M52" s="19">
        <f>TTEST($D$46:$D$48,M46:M48,2,2)</f>
        <v>4.218551498134504E-2</v>
      </c>
      <c r="N52" s="19">
        <f>TTEST($E$46:$E$48,N46:N48,2,2)</f>
        <v>0.91221019820481963</v>
      </c>
    </row>
    <row r="53" spans="2:26" x14ac:dyDescent="0.4">
      <c r="B53" s="19"/>
      <c r="C53" s="19"/>
      <c r="D53" s="19"/>
      <c r="E53" s="19"/>
      <c r="F53" s="19" t="s">
        <v>22</v>
      </c>
      <c r="G53" s="19" t="s">
        <v>22</v>
      </c>
      <c r="H53" s="19" t="s">
        <v>18</v>
      </c>
      <c r="I53" s="19" t="s">
        <v>20</v>
      </c>
      <c r="J53" s="19" t="s">
        <v>20</v>
      </c>
      <c r="K53" s="20" t="s">
        <v>20</v>
      </c>
      <c r="L53" s="20" t="s">
        <v>20</v>
      </c>
      <c r="M53" s="20" t="s">
        <v>19</v>
      </c>
      <c r="N53" s="20" t="s">
        <v>20</v>
      </c>
    </row>
    <row r="54" spans="2:26" x14ac:dyDescent="0.4">
      <c r="B54"/>
      <c r="C54"/>
      <c r="D54"/>
      <c r="E54"/>
      <c r="F54"/>
      <c r="G54"/>
      <c r="H54"/>
      <c r="I54"/>
      <c r="J54"/>
    </row>
    <row r="55" spans="2:26" s="26" customFormat="1" x14ac:dyDescent="0.4">
      <c r="B55" s="21" t="s">
        <v>14</v>
      </c>
      <c r="C55" s="21">
        <v>1</v>
      </c>
      <c r="D55" s="21">
        <v>2</v>
      </c>
      <c r="E55" s="22" t="s">
        <v>21</v>
      </c>
      <c r="F55" s="23"/>
      <c r="G55" s="24" t="s">
        <v>16</v>
      </c>
      <c r="H55" s="24">
        <v>1</v>
      </c>
      <c r="I55" s="24">
        <v>2</v>
      </c>
      <c r="J55" s="25" t="s">
        <v>21</v>
      </c>
    </row>
    <row r="56" spans="2:26" x14ac:dyDescent="0.4">
      <c r="B56" t="s">
        <v>3</v>
      </c>
      <c r="C56" s="2">
        <f>C49</f>
        <v>56.440107511536077</v>
      </c>
      <c r="D56" s="2">
        <f t="shared" ref="D56:E56" si="28">D49</f>
        <v>31.39154496297353</v>
      </c>
      <c r="E56" s="2">
        <f t="shared" si="28"/>
        <v>12.168347525490383</v>
      </c>
      <c r="F56"/>
      <c r="G56" t="s">
        <v>3</v>
      </c>
      <c r="H56" s="2">
        <f>C51</f>
        <v>1.3726212420747712</v>
      </c>
      <c r="I56" s="2">
        <f t="shared" ref="I56:J56" si="29">D51</f>
        <v>1.2979667551173377</v>
      </c>
      <c r="J56" s="2">
        <f t="shared" si="29"/>
        <v>1.8474069952121497</v>
      </c>
    </row>
    <row r="57" spans="2:26" x14ac:dyDescent="0.4">
      <c r="B57" t="s">
        <v>4</v>
      </c>
      <c r="C57" s="2">
        <f>F49</f>
        <v>92.410858063031981</v>
      </c>
      <c r="D57" s="2">
        <f t="shared" ref="D57:E57" si="30">G49</f>
        <v>6.9586130455695665</v>
      </c>
      <c r="E57" s="2">
        <f t="shared" si="30"/>
        <v>0.63052889139845658</v>
      </c>
      <c r="F57"/>
      <c r="G57" t="s">
        <v>4</v>
      </c>
      <c r="H57" s="2">
        <f>F51</f>
        <v>1.5980351205938008</v>
      </c>
      <c r="I57" s="2">
        <f t="shared" ref="I57:J57" si="31">G51</f>
        <v>1.3086654906625741</v>
      </c>
      <c r="J57" s="2">
        <f t="shared" si="31"/>
        <v>0.2928986473489541</v>
      </c>
    </row>
    <row r="58" spans="2:26" x14ac:dyDescent="0.4">
      <c r="B58" t="s">
        <v>5</v>
      </c>
      <c r="C58" s="2">
        <f>I49</f>
        <v>50.628976439830133</v>
      </c>
      <c r="D58" s="2">
        <f t="shared" ref="D58:E58" si="32">J49</f>
        <v>35.709046762680536</v>
      </c>
      <c r="E58" s="2">
        <f t="shared" si="32"/>
        <v>13.661976797489332</v>
      </c>
      <c r="F58"/>
      <c r="G58" t="s">
        <v>5</v>
      </c>
      <c r="H58" s="2">
        <f>I51</f>
        <v>2.0926873608012682</v>
      </c>
      <c r="I58" s="2">
        <f t="shared" ref="I58:J58" si="33">J51</f>
        <v>2.1889349328371459</v>
      </c>
      <c r="J58" s="2">
        <f t="shared" si="33"/>
        <v>1.0607393439277013</v>
      </c>
    </row>
    <row r="59" spans="2:26" x14ac:dyDescent="0.4">
      <c r="B59" s="2" t="s">
        <v>6</v>
      </c>
      <c r="C59" s="2">
        <f>L49</f>
        <v>60.862267387575173</v>
      </c>
      <c r="D59" s="2">
        <f t="shared" ref="D59:E59" si="34">M49</f>
        <v>26.31424662888411</v>
      </c>
      <c r="E59" s="2">
        <f t="shared" si="34"/>
        <v>12.823485983540701</v>
      </c>
      <c r="F59"/>
      <c r="G59" s="2" t="s">
        <v>6</v>
      </c>
      <c r="H59" s="2">
        <f>L51</f>
        <v>4.0470753831708004</v>
      </c>
      <c r="I59" s="2">
        <f t="shared" ref="I59:J59" si="35">M51</f>
        <v>0.5450191070970053</v>
      </c>
      <c r="J59" s="2">
        <f t="shared" si="35"/>
        <v>4.1655217543069254</v>
      </c>
    </row>
    <row r="60" spans="2:26" x14ac:dyDescent="0.4">
      <c r="F60"/>
    </row>
    <row r="62" spans="2:26" x14ac:dyDescent="0.4">
      <c r="B62" s="27" t="s">
        <v>23</v>
      </c>
    </row>
    <row r="64" spans="2:26" x14ac:dyDescent="0.4">
      <c r="B64" s="3" t="s">
        <v>2</v>
      </c>
      <c r="Z64" s="3" t="s">
        <v>12</v>
      </c>
    </row>
    <row r="65" spans="2:48" x14ac:dyDescent="0.4">
      <c r="C65">
        <v>1</v>
      </c>
      <c r="D65">
        <v>2</v>
      </c>
      <c r="E65" s="8" t="s">
        <v>7</v>
      </c>
      <c r="K65">
        <v>1</v>
      </c>
      <c r="L65">
        <v>2</v>
      </c>
      <c r="M65" s="8" t="s">
        <v>7</v>
      </c>
      <c r="S65">
        <v>1</v>
      </c>
      <c r="T65">
        <v>2</v>
      </c>
      <c r="U65" s="8" t="s">
        <v>7</v>
      </c>
      <c r="AA65">
        <v>1</v>
      </c>
      <c r="AB65">
        <v>2</v>
      </c>
      <c r="AC65" s="8" t="s">
        <v>7</v>
      </c>
      <c r="AI65">
        <v>1</v>
      </c>
      <c r="AJ65">
        <v>2</v>
      </c>
      <c r="AK65" s="8" t="s">
        <v>7</v>
      </c>
      <c r="AQ65">
        <v>1</v>
      </c>
      <c r="AR65">
        <v>2</v>
      </c>
      <c r="AS65" s="8" t="s">
        <v>7</v>
      </c>
    </row>
    <row r="66" spans="2:48" x14ac:dyDescent="0.4">
      <c r="B66" s="2" t="s">
        <v>24</v>
      </c>
      <c r="C66" s="2">
        <v>85.990338164251213</v>
      </c>
      <c r="D66" s="2">
        <v>13.043478260869565</v>
      </c>
      <c r="E66" s="2">
        <v>0.96618357487922701</v>
      </c>
      <c r="J66" s="2" t="s">
        <v>24</v>
      </c>
      <c r="K66" s="2">
        <v>85.990338164251213</v>
      </c>
      <c r="L66" s="2">
        <v>13.043478260869565</v>
      </c>
      <c r="M66" s="2">
        <v>0.96618357487922701</v>
      </c>
      <c r="R66" s="2" t="s">
        <v>24</v>
      </c>
      <c r="S66" s="2">
        <v>85.990338164251213</v>
      </c>
      <c r="T66" s="2">
        <v>13.043478260869565</v>
      </c>
      <c r="U66" s="2">
        <v>0.96618357487922701</v>
      </c>
      <c r="Z66" s="2" t="s">
        <v>24</v>
      </c>
      <c r="AA66" s="2">
        <v>53.146853146853147</v>
      </c>
      <c r="AB66" s="2">
        <v>32.167832167832167</v>
      </c>
      <c r="AC66" s="2">
        <v>14.685314685314685</v>
      </c>
      <c r="AH66" s="2" t="s">
        <v>24</v>
      </c>
      <c r="AI66" s="2">
        <v>53.146853146853147</v>
      </c>
      <c r="AJ66" s="2">
        <v>32.167832167832167</v>
      </c>
      <c r="AK66" s="2">
        <v>14.685314685314685</v>
      </c>
      <c r="AP66" s="2" t="s">
        <v>24</v>
      </c>
      <c r="AQ66" s="2">
        <v>53.146853146853147</v>
      </c>
      <c r="AR66" s="2">
        <v>32.167832167832167</v>
      </c>
      <c r="AS66" s="2">
        <v>14.685314685314685</v>
      </c>
    </row>
    <row r="67" spans="2:48" x14ac:dyDescent="0.4">
      <c r="C67" s="2">
        <v>90.551181102362193</v>
      </c>
      <c r="D67" s="2">
        <v>8.6614173228346463</v>
      </c>
      <c r="E67" s="2">
        <v>0.78740157480314954</v>
      </c>
      <c r="K67" s="2">
        <v>90.551181102362193</v>
      </c>
      <c r="L67" s="2">
        <v>8.6614173228346463</v>
      </c>
      <c r="M67" s="2">
        <v>0.78740157480314954</v>
      </c>
      <c r="S67" s="2">
        <v>90.551181102362193</v>
      </c>
      <c r="T67" s="2">
        <v>8.6614173228346463</v>
      </c>
      <c r="U67" s="2">
        <v>0.78740157480314954</v>
      </c>
      <c r="AA67" s="2">
        <v>57.499999999999993</v>
      </c>
      <c r="AB67" s="2">
        <v>28.333333333333332</v>
      </c>
      <c r="AC67" s="2">
        <v>14.166666666666666</v>
      </c>
      <c r="AI67" s="2">
        <v>57.499999999999993</v>
      </c>
      <c r="AJ67" s="2">
        <v>28.333333333333332</v>
      </c>
      <c r="AK67" s="2">
        <v>14.166666666666666</v>
      </c>
      <c r="AQ67" s="2">
        <v>57.499999999999993</v>
      </c>
      <c r="AR67" s="2">
        <v>28.333333333333332</v>
      </c>
      <c r="AS67" s="2">
        <v>14.166666666666666</v>
      </c>
    </row>
    <row r="68" spans="2:48" x14ac:dyDescent="0.4">
      <c r="C68" s="2">
        <v>86.538461538461547</v>
      </c>
      <c r="D68" s="2">
        <v>12.5</v>
      </c>
      <c r="E68" s="2">
        <v>0.96153846153846156</v>
      </c>
      <c r="K68" s="2">
        <v>86.538461538461547</v>
      </c>
      <c r="L68" s="2">
        <v>12.5</v>
      </c>
      <c r="M68" s="2">
        <v>0.96153846153846156</v>
      </c>
      <c r="S68" s="2">
        <v>86.538461538461547</v>
      </c>
      <c r="T68" s="2">
        <v>12.5</v>
      </c>
      <c r="U68" s="2">
        <v>0.96153846153846156</v>
      </c>
      <c r="AA68" s="2">
        <v>58.673469387755105</v>
      </c>
      <c r="AB68" s="2">
        <v>33.673469387755098</v>
      </c>
      <c r="AC68" s="2">
        <v>7.6530612244897958</v>
      </c>
      <c r="AI68" s="2">
        <v>58.673469387755105</v>
      </c>
      <c r="AJ68" s="2">
        <v>33.673469387755098</v>
      </c>
      <c r="AK68" s="2">
        <v>7.6530612244897958</v>
      </c>
      <c r="AQ68" s="2">
        <v>58.673469387755105</v>
      </c>
      <c r="AR68" s="2">
        <v>33.673469387755098</v>
      </c>
      <c r="AS68" s="2">
        <v>7.6530612244897958</v>
      </c>
    </row>
    <row r="69" spans="2:48" x14ac:dyDescent="0.4">
      <c r="B69" s="2" t="s">
        <v>25</v>
      </c>
      <c r="C69" s="2">
        <v>96.517412935323392</v>
      </c>
      <c r="D69" s="2">
        <v>2.9850746268656714</v>
      </c>
      <c r="E69" s="2">
        <v>0.49751243781094528</v>
      </c>
      <c r="J69" s="2" t="s">
        <v>26</v>
      </c>
      <c r="K69" s="2">
        <v>85.256410256410206</v>
      </c>
      <c r="L69" s="2">
        <v>10.897435897435898</v>
      </c>
      <c r="M69" s="2">
        <v>3.8461538461538463</v>
      </c>
      <c r="R69" s="2" t="s">
        <v>27</v>
      </c>
      <c r="S69" s="2">
        <v>94.610778443113773</v>
      </c>
      <c r="T69" s="2">
        <v>3.5928143712574849</v>
      </c>
      <c r="U69" s="2">
        <v>1.7964071856287425</v>
      </c>
      <c r="Z69" s="2" t="s">
        <v>25</v>
      </c>
      <c r="AA69" s="2">
        <v>88.81987577639751</v>
      </c>
      <c r="AB69" s="2">
        <v>9.9378881987577632</v>
      </c>
      <c r="AC69" s="2">
        <v>1.2422360248447204</v>
      </c>
      <c r="AH69" s="2" t="s">
        <v>26</v>
      </c>
      <c r="AI69" s="2">
        <v>45.714285714285715</v>
      </c>
      <c r="AJ69" s="2">
        <v>40.952380952380949</v>
      </c>
      <c r="AK69" s="2">
        <v>13.333333333333334</v>
      </c>
      <c r="AP69" s="2" t="s">
        <v>27</v>
      </c>
      <c r="AQ69" s="2">
        <v>51.428571428571423</v>
      </c>
      <c r="AR69" s="2">
        <v>25.714285714285712</v>
      </c>
      <c r="AS69" s="2">
        <v>22.857142857142858</v>
      </c>
    </row>
    <row r="70" spans="2:48" x14ac:dyDescent="0.4">
      <c r="C70" s="2">
        <v>96.551724137931032</v>
      </c>
      <c r="D70" s="2">
        <v>3.4482758620689653</v>
      </c>
      <c r="E70" s="2">
        <v>0</v>
      </c>
      <c r="K70" s="2">
        <v>88.235294117647058</v>
      </c>
      <c r="L70" s="2">
        <v>11.029411764705882</v>
      </c>
      <c r="M70" s="2">
        <v>0.73529411764705876</v>
      </c>
      <c r="S70" s="2">
        <v>88.28125</v>
      </c>
      <c r="T70" s="2">
        <v>9.375</v>
      </c>
      <c r="U70" s="2">
        <v>2.34375</v>
      </c>
      <c r="AA70" s="2">
        <v>92.857142857142861</v>
      </c>
      <c r="AB70" s="2">
        <v>6.4935064935064926</v>
      </c>
      <c r="AC70" s="2">
        <v>0.64935064935064934</v>
      </c>
      <c r="AI70" s="2">
        <v>54.347826086956516</v>
      </c>
      <c r="AJ70" s="2">
        <v>34.057971014492757</v>
      </c>
      <c r="AK70" s="2">
        <v>11.594202898550725</v>
      </c>
      <c r="AQ70" s="2">
        <v>62.941176470588232</v>
      </c>
      <c r="AR70" s="2">
        <v>27.647058823529413</v>
      </c>
      <c r="AS70" s="2">
        <v>9.4117647058823533</v>
      </c>
    </row>
    <row r="71" spans="2:48" x14ac:dyDescent="0.4">
      <c r="C71" s="2">
        <v>98.125</v>
      </c>
      <c r="D71" s="2">
        <v>1.875</v>
      </c>
      <c r="E71" s="2">
        <v>0</v>
      </c>
      <c r="K71" s="2">
        <v>85.18518518518519</v>
      </c>
      <c r="L71" s="2">
        <v>12.037037037037036</v>
      </c>
      <c r="M71" s="2">
        <v>2.7777777777777777</v>
      </c>
      <c r="S71" s="2">
        <v>87.394957983193279</v>
      </c>
      <c r="T71" s="2">
        <v>12.605042016806722</v>
      </c>
      <c r="U71" s="2">
        <v>0</v>
      </c>
      <c r="AA71" s="2">
        <v>95.555555555555557</v>
      </c>
      <c r="AB71" s="2">
        <v>4.4444444444444446</v>
      </c>
      <c r="AC71" s="2">
        <v>0</v>
      </c>
      <c r="AI71" s="2">
        <v>51.824817518248182</v>
      </c>
      <c r="AJ71" s="2">
        <v>32.116788321167881</v>
      </c>
      <c r="AK71" s="2">
        <v>16.058394160583941</v>
      </c>
      <c r="AQ71" s="2">
        <v>68.217054263565885</v>
      </c>
      <c r="AR71" s="2">
        <v>25.581395348837212</v>
      </c>
      <c r="AS71" s="2">
        <v>6.2015503875968996</v>
      </c>
    </row>
    <row r="73" spans="2:48" x14ac:dyDescent="0.4">
      <c r="B73" t="s">
        <v>28</v>
      </c>
      <c r="C73"/>
      <c r="D73"/>
      <c r="E73"/>
      <c r="F73"/>
      <c r="G73"/>
      <c r="H73"/>
      <c r="J73" t="s">
        <v>28</v>
      </c>
      <c r="K73"/>
      <c r="L73"/>
      <c r="M73"/>
      <c r="N73"/>
      <c r="O73"/>
      <c r="P73"/>
      <c r="R73" t="s">
        <v>28</v>
      </c>
      <c r="S73"/>
      <c r="T73"/>
      <c r="U73"/>
      <c r="V73"/>
      <c r="W73"/>
      <c r="X73"/>
      <c r="Y73"/>
      <c r="Z73" t="s">
        <v>28</v>
      </c>
      <c r="AA73"/>
      <c r="AB73"/>
      <c r="AC73"/>
      <c r="AD73"/>
      <c r="AE73"/>
      <c r="AF73"/>
      <c r="AH73" t="s">
        <v>28</v>
      </c>
      <c r="AI73"/>
      <c r="AJ73"/>
      <c r="AK73"/>
      <c r="AL73"/>
      <c r="AM73"/>
      <c r="AN73"/>
      <c r="AP73" t="s">
        <v>28</v>
      </c>
      <c r="AQ73"/>
      <c r="AR73"/>
      <c r="AS73"/>
      <c r="AT73"/>
      <c r="AU73"/>
      <c r="AV73"/>
    </row>
    <row r="74" spans="2:48" x14ac:dyDescent="0.4">
      <c r="B74"/>
      <c r="C74"/>
      <c r="D74"/>
      <c r="E74"/>
      <c r="F74"/>
      <c r="G74"/>
      <c r="H74"/>
      <c r="J74"/>
      <c r="K74"/>
      <c r="L74"/>
      <c r="M74"/>
      <c r="N74"/>
      <c r="O74"/>
      <c r="P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H74"/>
      <c r="AI74"/>
      <c r="AJ74"/>
      <c r="AK74"/>
      <c r="AL74"/>
      <c r="AM74"/>
      <c r="AN74"/>
      <c r="AP74"/>
      <c r="AQ74"/>
      <c r="AR74"/>
      <c r="AS74"/>
      <c r="AT74"/>
      <c r="AU74"/>
      <c r="AV74"/>
    </row>
    <row r="75" spans="2:48" x14ac:dyDescent="0.4">
      <c r="B75" t="s">
        <v>29</v>
      </c>
      <c r="C75">
        <v>1</v>
      </c>
      <c r="D75">
        <v>2</v>
      </c>
      <c r="E75" s="8" t="s">
        <v>7</v>
      </c>
      <c r="F75" t="s">
        <v>30</v>
      </c>
      <c r="G75"/>
      <c r="H75"/>
      <c r="J75" t="s">
        <v>29</v>
      </c>
      <c r="K75">
        <v>1</v>
      </c>
      <c r="L75">
        <v>2</v>
      </c>
      <c r="M75" s="8" t="s">
        <v>7</v>
      </c>
      <c r="N75" t="s">
        <v>30</v>
      </c>
      <c r="O75"/>
      <c r="P75"/>
      <c r="R75" t="s">
        <v>29</v>
      </c>
      <c r="S75">
        <v>1</v>
      </c>
      <c r="T75">
        <v>2</v>
      </c>
      <c r="U75" s="8" t="s">
        <v>7</v>
      </c>
      <c r="V75" t="s">
        <v>30</v>
      </c>
      <c r="W75"/>
      <c r="X75"/>
      <c r="Y75"/>
      <c r="Z75" t="s">
        <v>29</v>
      </c>
      <c r="AA75">
        <v>1</v>
      </c>
      <c r="AB75">
        <v>2</v>
      </c>
      <c r="AC75" s="8" t="s">
        <v>7</v>
      </c>
      <c r="AD75" t="s">
        <v>30</v>
      </c>
      <c r="AE75"/>
      <c r="AF75"/>
      <c r="AH75" t="s">
        <v>29</v>
      </c>
      <c r="AI75">
        <v>1</v>
      </c>
      <c r="AJ75">
        <v>2</v>
      </c>
      <c r="AK75" s="8" t="s">
        <v>7</v>
      </c>
      <c r="AL75" t="s">
        <v>30</v>
      </c>
      <c r="AM75"/>
      <c r="AN75"/>
      <c r="AP75" t="s">
        <v>29</v>
      </c>
      <c r="AQ75">
        <v>1</v>
      </c>
      <c r="AR75">
        <v>2</v>
      </c>
      <c r="AS75" s="8" t="s">
        <v>7</v>
      </c>
      <c r="AT75" t="s">
        <v>30</v>
      </c>
      <c r="AU75"/>
      <c r="AV75"/>
    </row>
    <row r="76" spans="2:48" ht="20.25" thickBot="1" x14ac:dyDescent="0.45">
      <c r="B76" s="28" t="s">
        <v>24</v>
      </c>
      <c r="C76" s="28"/>
      <c r="D76" s="28"/>
      <c r="E76" s="28"/>
      <c r="F76" s="28"/>
      <c r="G76"/>
      <c r="H76"/>
      <c r="J76" s="28" t="s">
        <v>24</v>
      </c>
      <c r="K76" s="28"/>
      <c r="L76" s="28"/>
      <c r="M76" s="28"/>
      <c r="N76" s="28"/>
      <c r="O76"/>
      <c r="P76"/>
      <c r="R76" s="28" t="s">
        <v>24</v>
      </c>
      <c r="S76" s="28"/>
      <c r="T76" s="28"/>
      <c r="U76" s="28"/>
      <c r="V76" s="28"/>
      <c r="W76"/>
      <c r="X76"/>
      <c r="Y76"/>
      <c r="Z76" s="28" t="s">
        <v>24</v>
      </c>
      <c r="AA76" s="28"/>
      <c r="AB76" s="28"/>
      <c r="AC76" s="28"/>
      <c r="AD76" s="28"/>
      <c r="AE76"/>
      <c r="AF76"/>
      <c r="AH76" s="28" t="s">
        <v>24</v>
      </c>
      <c r="AI76" s="28"/>
      <c r="AJ76" s="28"/>
      <c r="AK76" s="28"/>
      <c r="AL76" s="28"/>
      <c r="AM76"/>
      <c r="AN76"/>
      <c r="AP76" s="28" t="s">
        <v>24</v>
      </c>
      <c r="AQ76" s="28"/>
      <c r="AR76" s="28"/>
      <c r="AS76" s="28"/>
      <c r="AT76" s="28"/>
      <c r="AU76"/>
      <c r="AV76"/>
    </row>
    <row r="77" spans="2:48" x14ac:dyDescent="0.4">
      <c r="B77" t="s">
        <v>31</v>
      </c>
      <c r="C77">
        <v>3</v>
      </c>
      <c r="D77">
        <v>3</v>
      </c>
      <c r="E77">
        <v>3</v>
      </c>
      <c r="F77">
        <v>9</v>
      </c>
      <c r="G77"/>
      <c r="H77"/>
      <c r="J77" t="s">
        <v>31</v>
      </c>
      <c r="K77">
        <v>3</v>
      </c>
      <c r="L77">
        <v>3</v>
      </c>
      <c r="M77">
        <v>3</v>
      </c>
      <c r="N77">
        <v>9</v>
      </c>
      <c r="O77"/>
      <c r="P77"/>
      <c r="R77" t="s">
        <v>31</v>
      </c>
      <c r="S77">
        <v>3</v>
      </c>
      <c r="T77">
        <v>3</v>
      </c>
      <c r="U77">
        <v>3</v>
      </c>
      <c r="V77">
        <v>9</v>
      </c>
      <c r="W77"/>
      <c r="X77"/>
      <c r="Y77"/>
      <c r="Z77" t="s">
        <v>31</v>
      </c>
      <c r="AA77">
        <v>3</v>
      </c>
      <c r="AB77">
        <v>3</v>
      </c>
      <c r="AC77">
        <v>3</v>
      </c>
      <c r="AD77">
        <v>9</v>
      </c>
      <c r="AE77"/>
      <c r="AF77"/>
      <c r="AH77" t="s">
        <v>31</v>
      </c>
      <c r="AI77">
        <v>3</v>
      </c>
      <c r="AJ77">
        <v>3</v>
      </c>
      <c r="AK77">
        <v>3</v>
      </c>
      <c r="AL77">
        <v>9</v>
      </c>
      <c r="AM77"/>
      <c r="AN77"/>
      <c r="AP77" t="s">
        <v>31</v>
      </c>
      <c r="AQ77">
        <v>3</v>
      </c>
      <c r="AR77">
        <v>3</v>
      </c>
      <c r="AS77">
        <v>3</v>
      </c>
      <c r="AT77">
        <v>9</v>
      </c>
      <c r="AU77"/>
      <c r="AV77"/>
    </row>
    <row r="78" spans="2:48" x14ac:dyDescent="0.4">
      <c r="B78" t="s">
        <v>30</v>
      </c>
      <c r="C78">
        <v>263.07998080507497</v>
      </c>
      <c r="D78">
        <v>34.204895583704214</v>
      </c>
      <c r="E78">
        <v>2.7151236112208381</v>
      </c>
      <c r="F78">
        <v>300</v>
      </c>
      <c r="G78"/>
      <c r="H78"/>
      <c r="J78" t="s">
        <v>30</v>
      </c>
      <c r="K78">
        <v>263.07998080507497</v>
      </c>
      <c r="L78">
        <v>34.204895583704214</v>
      </c>
      <c r="M78">
        <v>2.7151236112208381</v>
      </c>
      <c r="N78">
        <v>300</v>
      </c>
      <c r="O78"/>
      <c r="P78"/>
      <c r="R78" t="s">
        <v>30</v>
      </c>
      <c r="S78">
        <v>263.07998080507497</v>
      </c>
      <c r="T78">
        <v>34.204895583704214</v>
      </c>
      <c r="U78">
        <v>2.7151236112208381</v>
      </c>
      <c r="V78">
        <v>300</v>
      </c>
      <c r="W78"/>
      <c r="X78"/>
      <c r="Y78"/>
      <c r="Z78" t="s">
        <v>30</v>
      </c>
      <c r="AA78">
        <v>169.32032253460824</v>
      </c>
      <c r="AB78">
        <v>94.174634888920593</v>
      </c>
      <c r="AC78">
        <v>36.505042576471148</v>
      </c>
      <c r="AD78">
        <v>300</v>
      </c>
      <c r="AE78"/>
      <c r="AF78"/>
      <c r="AH78" t="s">
        <v>30</v>
      </c>
      <c r="AI78">
        <v>169.32032253460824</v>
      </c>
      <c r="AJ78">
        <v>94.174634888920593</v>
      </c>
      <c r="AK78">
        <v>36.505042576471148</v>
      </c>
      <c r="AL78">
        <v>300</v>
      </c>
      <c r="AM78"/>
      <c r="AN78"/>
      <c r="AP78" t="s">
        <v>30</v>
      </c>
      <c r="AQ78">
        <v>169.32032253460824</v>
      </c>
      <c r="AR78">
        <v>94.174634888920593</v>
      </c>
      <c r="AS78">
        <v>36.505042576471148</v>
      </c>
      <c r="AT78">
        <v>300</v>
      </c>
      <c r="AU78"/>
      <c r="AV78"/>
    </row>
    <row r="79" spans="2:48" x14ac:dyDescent="0.4">
      <c r="B79" t="s">
        <v>32</v>
      </c>
      <c r="C79">
        <v>87.693326935024984</v>
      </c>
      <c r="D79">
        <v>11.401631861234739</v>
      </c>
      <c r="E79">
        <v>0.90504120374027941</v>
      </c>
      <c r="F79">
        <v>33.333333333333336</v>
      </c>
      <c r="G79"/>
      <c r="H79"/>
      <c r="J79" t="s">
        <v>32</v>
      </c>
      <c r="K79">
        <v>87.693326935024984</v>
      </c>
      <c r="L79">
        <v>11.401631861234739</v>
      </c>
      <c r="M79">
        <v>0.90504120374027941</v>
      </c>
      <c r="N79">
        <v>33.333333333333336</v>
      </c>
      <c r="O79"/>
      <c r="P79"/>
      <c r="R79" t="s">
        <v>32</v>
      </c>
      <c r="S79">
        <v>87.693326935024984</v>
      </c>
      <c r="T79">
        <v>11.401631861234739</v>
      </c>
      <c r="U79">
        <v>0.90504120374027941</v>
      </c>
      <c r="V79">
        <v>33.333333333333336</v>
      </c>
      <c r="W79"/>
      <c r="X79"/>
      <c r="Y79"/>
      <c r="Z79" t="s">
        <v>32</v>
      </c>
      <c r="AA79">
        <v>56.440107511536077</v>
      </c>
      <c r="AB79">
        <v>31.39154496297353</v>
      </c>
      <c r="AC79">
        <v>12.168347525490383</v>
      </c>
      <c r="AD79">
        <v>33.333333333333336</v>
      </c>
      <c r="AE79"/>
      <c r="AF79"/>
      <c r="AH79" t="s">
        <v>32</v>
      </c>
      <c r="AI79">
        <v>56.440107511536077</v>
      </c>
      <c r="AJ79">
        <v>31.39154496297353</v>
      </c>
      <c r="AK79">
        <v>12.168347525490383</v>
      </c>
      <c r="AL79">
        <v>33.333333333333336</v>
      </c>
      <c r="AM79"/>
      <c r="AN79"/>
      <c r="AP79" t="s">
        <v>32</v>
      </c>
      <c r="AQ79">
        <v>56.440107511536077</v>
      </c>
      <c r="AR79">
        <v>31.39154496297353</v>
      </c>
      <c r="AS79">
        <v>12.168347525490383</v>
      </c>
      <c r="AT79">
        <v>33.333333333333336</v>
      </c>
      <c r="AU79"/>
      <c r="AV79"/>
    </row>
    <row r="80" spans="2:48" x14ac:dyDescent="0.4">
      <c r="B80" t="s">
        <v>33</v>
      </c>
      <c r="C80">
        <v>6.200607639663918</v>
      </c>
      <c r="D80">
        <v>5.705423942353832</v>
      </c>
      <c r="E80">
        <v>1.0384705991836336E-2</v>
      </c>
      <c r="F80">
        <v>1685.8300656767906</v>
      </c>
      <c r="G80"/>
      <c r="H80"/>
      <c r="J80" t="s">
        <v>33</v>
      </c>
      <c r="K80">
        <v>6.200607639663918</v>
      </c>
      <c r="L80">
        <v>5.705423942353832</v>
      </c>
      <c r="M80">
        <v>1.0384705991836336E-2</v>
      </c>
      <c r="N80">
        <v>1685.8300656767906</v>
      </c>
      <c r="O80"/>
      <c r="P80"/>
      <c r="R80" t="s">
        <v>33</v>
      </c>
      <c r="S80">
        <v>6.200607639663918</v>
      </c>
      <c r="T80">
        <v>5.705423942353832</v>
      </c>
      <c r="U80">
        <v>1.0384705991836336E-2</v>
      </c>
      <c r="V80">
        <v>1685.8300656767906</v>
      </c>
      <c r="W80"/>
      <c r="X80"/>
      <c r="Y80"/>
      <c r="Z80" t="s">
        <v>33</v>
      </c>
      <c r="AA80">
        <v>8.4784008338769912</v>
      </c>
      <c r="AB80">
        <v>7.5812296382542392</v>
      </c>
      <c r="AC80">
        <v>15.358106726814526</v>
      </c>
      <c r="AD80">
        <v>377.47325151620453</v>
      </c>
      <c r="AE80"/>
      <c r="AF80"/>
      <c r="AH80" t="s">
        <v>33</v>
      </c>
      <c r="AI80">
        <v>8.4784008338769912</v>
      </c>
      <c r="AJ80">
        <v>7.5812296382542392</v>
      </c>
      <c r="AK80">
        <v>15.358106726814526</v>
      </c>
      <c r="AL80">
        <v>377.47325151620453</v>
      </c>
      <c r="AM80"/>
      <c r="AN80"/>
      <c r="AP80" t="s">
        <v>33</v>
      </c>
      <c r="AQ80">
        <v>8.4784008338769912</v>
      </c>
      <c r="AR80">
        <v>7.5812296382542392</v>
      </c>
      <c r="AS80">
        <v>15.358106726814526</v>
      </c>
      <c r="AT80">
        <v>377.47325151620453</v>
      </c>
      <c r="AU80"/>
      <c r="AV80"/>
    </row>
    <row r="81" spans="2:48" x14ac:dyDescent="0.4">
      <c r="B81"/>
      <c r="C81"/>
      <c r="D81"/>
      <c r="E81"/>
      <c r="F81"/>
      <c r="G81"/>
      <c r="H81"/>
      <c r="J81"/>
      <c r="K81"/>
      <c r="L81"/>
      <c r="M81"/>
      <c r="N81"/>
      <c r="O81"/>
      <c r="P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H81"/>
      <c r="AI81"/>
      <c r="AJ81"/>
      <c r="AK81"/>
      <c r="AL81"/>
      <c r="AM81"/>
      <c r="AN81"/>
      <c r="AP81"/>
      <c r="AQ81"/>
      <c r="AR81"/>
      <c r="AS81"/>
      <c r="AT81"/>
      <c r="AU81"/>
      <c r="AV81"/>
    </row>
    <row r="82" spans="2:48" ht="20.25" thickBot="1" x14ac:dyDescent="0.45">
      <c r="B82" s="28" t="s">
        <v>25</v>
      </c>
      <c r="C82" s="28"/>
      <c r="D82" s="28"/>
      <c r="E82" s="28"/>
      <c r="F82" s="28"/>
      <c r="G82"/>
      <c r="H82"/>
      <c r="J82" s="28" t="s">
        <v>26</v>
      </c>
      <c r="K82" s="28"/>
      <c r="L82" s="28"/>
      <c r="M82" s="28"/>
      <c r="N82" s="28"/>
      <c r="O82"/>
      <c r="P82"/>
      <c r="R82" s="28" t="s">
        <v>27</v>
      </c>
      <c r="S82" s="28"/>
      <c r="T82" s="28"/>
      <c r="U82" s="28"/>
      <c r="V82" s="28"/>
      <c r="W82"/>
      <c r="X82"/>
      <c r="Y82"/>
      <c r="Z82" s="28" t="s">
        <v>25</v>
      </c>
      <c r="AA82" s="28"/>
      <c r="AB82" s="28"/>
      <c r="AC82" s="28"/>
      <c r="AD82" s="28"/>
      <c r="AE82"/>
      <c r="AF82"/>
      <c r="AH82" s="28" t="s">
        <v>26</v>
      </c>
      <c r="AI82" s="28"/>
      <c r="AJ82" s="28"/>
      <c r="AK82" s="28"/>
      <c r="AL82" s="28"/>
      <c r="AM82"/>
      <c r="AN82"/>
      <c r="AP82" s="28" t="s">
        <v>27</v>
      </c>
      <c r="AQ82" s="28"/>
      <c r="AR82" s="28"/>
      <c r="AS82" s="28"/>
      <c r="AT82" s="28"/>
      <c r="AU82"/>
      <c r="AV82"/>
    </row>
    <row r="83" spans="2:48" x14ac:dyDescent="0.4">
      <c r="B83" t="s">
        <v>31</v>
      </c>
      <c r="C83">
        <v>3</v>
      </c>
      <c r="D83">
        <v>3</v>
      </c>
      <c r="E83">
        <v>3</v>
      </c>
      <c r="F83">
        <v>9</v>
      </c>
      <c r="G83"/>
      <c r="H83"/>
      <c r="J83" t="s">
        <v>31</v>
      </c>
      <c r="K83">
        <v>3</v>
      </c>
      <c r="L83">
        <v>3</v>
      </c>
      <c r="M83">
        <v>3</v>
      </c>
      <c r="N83">
        <v>9</v>
      </c>
      <c r="O83"/>
      <c r="P83"/>
      <c r="R83" t="s">
        <v>31</v>
      </c>
      <c r="S83">
        <v>3</v>
      </c>
      <c r="T83">
        <v>3</v>
      </c>
      <c r="U83">
        <v>3</v>
      </c>
      <c r="V83">
        <v>9</v>
      </c>
      <c r="W83"/>
      <c r="X83"/>
      <c r="Y83"/>
      <c r="Z83" t="s">
        <v>31</v>
      </c>
      <c r="AA83">
        <v>3</v>
      </c>
      <c r="AB83">
        <v>3</v>
      </c>
      <c r="AC83">
        <v>3</v>
      </c>
      <c r="AD83">
        <v>9</v>
      </c>
      <c r="AE83"/>
      <c r="AF83"/>
      <c r="AH83" t="s">
        <v>31</v>
      </c>
      <c r="AI83">
        <v>3</v>
      </c>
      <c r="AJ83">
        <v>3</v>
      </c>
      <c r="AK83">
        <v>3</v>
      </c>
      <c r="AL83">
        <v>9</v>
      </c>
      <c r="AM83"/>
      <c r="AN83"/>
      <c r="AP83" t="s">
        <v>31</v>
      </c>
      <c r="AQ83">
        <v>3</v>
      </c>
      <c r="AR83">
        <v>3</v>
      </c>
      <c r="AS83">
        <v>3</v>
      </c>
      <c r="AT83">
        <v>9</v>
      </c>
      <c r="AU83"/>
      <c r="AV83"/>
    </row>
    <row r="84" spans="2:48" x14ac:dyDescent="0.4">
      <c r="B84" t="s">
        <v>30</v>
      </c>
      <c r="C84">
        <v>291.19413707325441</v>
      </c>
      <c r="D84">
        <v>8.3083504889346358</v>
      </c>
      <c r="E84">
        <v>0.49751243781094528</v>
      </c>
      <c r="F84">
        <v>300</v>
      </c>
      <c r="G84"/>
      <c r="H84"/>
      <c r="J84" t="s">
        <v>30</v>
      </c>
      <c r="K84">
        <v>258.67688955924245</v>
      </c>
      <c r="L84">
        <v>33.96388469917882</v>
      </c>
      <c r="M84">
        <v>7.3592257415786824</v>
      </c>
      <c r="N84">
        <v>299.99999999999994</v>
      </c>
      <c r="O84"/>
      <c r="P84"/>
      <c r="R84" t="s">
        <v>30</v>
      </c>
      <c r="S84">
        <v>270.28698642630707</v>
      </c>
      <c r="T84">
        <v>25.57285638806421</v>
      </c>
      <c r="U84">
        <v>4.1401571856287429</v>
      </c>
      <c r="V84">
        <v>300.00000000000006</v>
      </c>
      <c r="W84"/>
      <c r="X84"/>
      <c r="Y84"/>
      <c r="Z84" t="s">
        <v>30</v>
      </c>
      <c r="AA84">
        <v>277.23257418909594</v>
      </c>
      <c r="AB84">
        <v>20.875839136708699</v>
      </c>
      <c r="AC84">
        <v>1.8915866741953697</v>
      </c>
      <c r="AD84">
        <v>300</v>
      </c>
      <c r="AE84"/>
      <c r="AF84"/>
      <c r="AH84" t="s">
        <v>30</v>
      </c>
      <c r="AI84">
        <v>151.88692931949041</v>
      </c>
      <c r="AJ84">
        <v>107.1271402880416</v>
      </c>
      <c r="AK84">
        <v>40.985930392467999</v>
      </c>
      <c r="AL84">
        <v>299.99999999999994</v>
      </c>
      <c r="AM84"/>
      <c r="AN84"/>
      <c r="AP84" t="s">
        <v>30</v>
      </c>
      <c r="AQ84">
        <v>182.58680216272552</v>
      </c>
      <c r="AR84">
        <v>78.942739886652333</v>
      </c>
      <c r="AS84">
        <v>38.470457950622105</v>
      </c>
      <c r="AT84">
        <v>300</v>
      </c>
      <c r="AU84"/>
      <c r="AV84"/>
    </row>
    <row r="85" spans="2:48" x14ac:dyDescent="0.4">
      <c r="B85" t="s">
        <v>32</v>
      </c>
      <c r="C85">
        <v>97.064712357751475</v>
      </c>
      <c r="D85">
        <v>2.7694501629782118</v>
      </c>
      <c r="E85">
        <v>0.16583747927031509</v>
      </c>
      <c r="F85">
        <v>33.333333333333336</v>
      </c>
      <c r="G85"/>
      <c r="H85"/>
      <c r="J85" t="s">
        <v>32</v>
      </c>
      <c r="K85">
        <v>86.225629853080818</v>
      </c>
      <c r="L85">
        <v>11.321294899726274</v>
      </c>
      <c r="M85">
        <v>2.4530752471928943</v>
      </c>
      <c r="N85">
        <v>33.333333333333329</v>
      </c>
      <c r="O85"/>
      <c r="P85"/>
      <c r="R85" t="s">
        <v>32</v>
      </c>
      <c r="S85">
        <v>90.095662142102356</v>
      </c>
      <c r="T85">
        <v>8.52428546268807</v>
      </c>
      <c r="U85">
        <v>1.3800523952095809</v>
      </c>
      <c r="V85">
        <v>33.333333333333343</v>
      </c>
      <c r="W85"/>
      <c r="X85"/>
      <c r="Y85"/>
      <c r="Z85" t="s">
        <v>32</v>
      </c>
      <c r="AA85">
        <v>92.410858063031981</v>
      </c>
      <c r="AB85">
        <v>6.9586130455695665</v>
      </c>
      <c r="AC85">
        <v>0.63052889139845658</v>
      </c>
      <c r="AD85">
        <v>33.333333333333336</v>
      </c>
      <c r="AE85"/>
      <c r="AF85"/>
      <c r="AH85" t="s">
        <v>32</v>
      </c>
      <c r="AI85">
        <v>50.628976439830133</v>
      </c>
      <c r="AJ85">
        <v>35.709046762680536</v>
      </c>
      <c r="AK85">
        <v>13.661976797489332</v>
      </c>
      <c r="AL85">
        <v>33.333333333333329</v>
      </c>
      <c r="AM85"/>
      <c r="AN85"/>
      <c r="AP85" t="s">
        <v>32</v>
      </c>
      <c r="AQ85">
        <v>60.862267387575173</v>
      </c>
      <c r="AR85">
        <v>26.31424662888411</v>
      </c>
      <c r="AS85">
        <v>12.823485983540701</v>
      </c>
      <c r="AT85">
        <v>33.333333333333336</v>
      </c>
      <c r="AU85"/>
      <c r="AV85"/>
    </row>
    <row r="86" spans="2:48" x14ac:dyDescent="0.4">
      <c r="B86" t="s">
        <v>33</v>
      </c>
      <c r="C86">
        <v>0.84345172788479805</v>
      </c>
      <c r="D86">
        <v>0.65366966661227899</v>
      </c>
      <c r="E86">
        <v>8.2506208592196567E-2</v>
      </c>
      <c r="F86">
        <v>2286.3658099136906</v>
      </c>
      <c r="G86"/>
      <c r="H86"/>
      <c r="J86" t="s">
        <v>33</v>
      </c>
      <c r="K86">
        <v>3.0303310948986768</v>
      </c>
      <c r="L86">
        <v>0.38856951272705176</v>
      </c>
      <c r="M86">
        <v>2.4984358626375016</v>
      </c>
      <c r="N86">
        <v>1589.8725365933637</v>
      </c>
      <c r="O86"/>
      <c r="P86"/>
      <c r="R86" t="s">
        <v>33</v>
      </c>
      <c r="S86">
        <v>15.486084793508132</v>
      </c>
      <c r="T86">
        <v>20.847848201795841</v>
      </c>
      <c r="U86">
        <v>1.5033044992537374</v>
      </c>
      <c r="V86">
        <v>1831.3829309061789</v>
      </c>
      <c r="W86"/>
      <c r="X86"/>
      <c r="Y86"/>
      <c r="Z86" t="s">
        <v>33</v>
      </c>
      <c r="AA86">
        <v>11.491723109930597</v>
      </c>
      <c r="AB86">
        <v>7.7067241490300233</v>
      </c>
      <c r="AC86">
        <v>0.38605327928481137</v>
      </c>
      <c r="AD86">
        <v>1975.6160814395744</v>
      </c>
      <c r="AE86"/>
      <c r="AF86"/>
      <c r="AH86" t="s">
        <v>33</v>
      </c>
      <c r="AI86">
        <v>19.707031755258193</v>
      </c>
      <c r="AJ86">
        <v>21.561462630876576</v>
      </c>
      <c r="AK86">
        <v>5.0632558009027662</v>
      </c>
      <c r="AL86">
        <v>270.98751981900386</v>
      </c>
      <c r="AM86"/>
      <c r="AN86"/>
      <c r="AP86" t="s">
        <v>33</v>
      </c>
      <c r="AQ86">
        <v>73.704686206802762</v>
      </c>
      <c r="AR86">
        <v>1.3367062219536761</v>
      </c>
      <c r="AS86">
        <v>78.082071685219091</v>
      </c>
      <c r="AT86">
        <v>498.69222601818137</v>
      </c>
      <c r="AU86"/>
      <c r="AV86"/>
    </row>
    <row r="87" spans="2:48" x14ac:dyDescent="0.4">
      <c r="B87"/>
      <c r="C87"/>
      <c r="D87"/>
      <c r="E87"/>
      <c r="F87"/>
      <c r="G87"/>
      <c r="H87"/>
      <c r="J87"/>
      <c r="K87"/>
      <c r="L87"/>
      <c r="M87"/>
      <c r="N87"/>
      <c r="O87"/>
      <c r="P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H87"/>
      <c r="AI87"/>
      <c r="AJ87"/>
      <c r="AK87"/>
      <c r="AL87"/>
      <c r="AM87"/>
      <c r="AN87"/>
      <c r="AP87"/>
      <c r="AQ87"/>
      <c r="AR87"/>
      <c r="AS87"/>
      <c r="AT87"/>
      <c r="AU87"/>
      <c r="AV87"/>
    </row>
    <row r="88" spans="2:48" ht="20.25" thickBot="1" x14ac:dyDescent="0.45">
      <c r="B88" s="28" t="s">
        <v>30</v>
      </c>
      <c r="C88" s="28"/>
      <c r="D88" s="28"/>
      <c r="E88" s="28"/>
      <c r="F88"/>
      <c r="G88"/>
      <c r="H88"/>
      <c r="J88" s="28" t="s">
        <v>30</v>
      </c>
      <c r="K88" s="28"/>
      <c r="L88" s="28"/>
      <c r="M88" s="28"/>
      <c r="N88"/>
      <c r="O88"/>
      <c r="P88"/>
      <c r="R88" s="28" t="s">
        <v>30</v>
      </c>
      <c r="S88" s="28"/>
      <c r="T88" s="28"/>
      <c r="U88" s="28"/>
      <c r="V88"/>
      <c r="W88"/>
      <c r="X88"/>
      <c r="Y88"/>
      <c r="Z88" s="28" t="s">
        <v>30</v>
      </c>
      <c r="AA88" s="28"/>
      <c r="AB88" s="28"/>
      <c r="AC88" s="28"/>
      <c r="AD88"/>
      <c r="AE88"/>
      <c r="AF88"/>
      <c r="AH88" s="28" t="s">
        <v>30</v>
      </c>
      <c r="AI88" s="28"/>
      <c r="AJ88" s="28"/>
      <c r="AK88" s="28"/>
      <c r="AL88"/>
      <c r="AM88"/>
      <c r="AN88"/>
      <c r="AP88" s="28" t="s">
        <v>30</v>
      </c>
      <c r="AQ88" s="28"/>
      <c r="AR88" s="28"/>
      <c r="AS88" s="28"/>
      <c r="AT88"/>
      <c r="AU88"/>
      <c r="AV88"/>
    </row>
    <row r="89" spans="2:48" x14ac:dyDescent="0.4">
      <c r="B89" t="s">
        <v>31</v>
      </c>
      <c r="C89">
        <v>6</v>
      </c>
      <c r="D89">
        <v>6</v>
      </c>
      <c r="E89">
        <v>6</v>
      </c>
      <c r="F89"/>
      <c r="G89"/>
      <c r="H89"/>
      <c r="J89" t="s">
        <v>31</v>
      </c>
      <c r="K89">
        <v>6</v>
      </c>
      <c r="L89">
        <v>6</v>
      </c>
      <c r="M89">
        <v>6</v>
      </c>
      <c r="N89"/>
      <c r="O89"/>
      <c r="P89"/>
      <c r="R89" t="s">
        <v>31</v>
      </c>
      <c r="S89">
        <v>6</v>
      </c>
      <c r="T89">
        <v>6</v>
      </c>
      <c r="U89">
        <v>6</v>
      </c>
      <c r="V89"/>
      <c r="W89"/>
      <c r="X89"/>
      <c r="Y89"/>
      <c r="Z89" t="s">
        <v>31</v>
      </c>
      <c r="AA89">
        <v>6</v>
      </c>
      <c r="AB89">
        <v>6</v>
      </c>
      <c r="AC89">
        <v>6</v>
      </c>
      <c r="AD89"/>
      <c r="AE89"/>
      <c r="AF89"/>
      <c r="AH89" t="s">
        <v>31</v>
      </c>
      <c r="AI89">
        <v>6</v>
      </c>
      <c r="AJ89">
        <v>6</v>
      </c>
      <c r="AK89">
        <v>6</v>
      </c>
      <c r="AL89"/>
      <c r="AM89"/>
      <c r="AN89"/>
      <c r="AP89" t="s">
        <v>31</v>
      </c>
      <c r="AQ89">
        <v>6</v>
      </c>
      <c r="AR89">
        <v>6</v>
      </c>
      <c r="AS89">
        <v>6</v>
      </c>
      <c r="AT89"/>
      <c r="AU89"/>
      <c r="AV89"/>
    </row>
    <row r="90" spans="2:48" x14ac:dyDescent="0.4">
      <c r="B90" t="s">
        <v>30</v>
      </c>
      <c r="C90">
        <v>554.27411787832943</v>
      </c>
      <c r="D90">
        <v>42.51324607263885</v>
      </c>
      <c r="E90">
        <v>3.2126360490317833</v>
      </c>
      <c r="F90"/>
      <c r="G90"/>
      <c r="H90"/>
      <c r="J90" t="s">
        <v>30</v>
      </c>
      <c r="K90">
        <v>521.75687036431736</v>
      </c>
      <c r="L90">
        <v>68.168780282883034</v>
      </c>
      <c r="M90">
        <v>10.074349352799521</v>
      </c>
      <c r="N90"/>
      <c r="O90"/>
      <c r="P90"/>
      <c r="R90" t="s">
        <v>30</v>
      </c>
      <c r="S90">
        <v>533.36696723138198</v>
      </c>
      <c r="T90">
        <v>59.777751971768424</v>
      </c>
      <c r="U90">
        <v>6.8552807968495806</v>
      </c>
      <c r="V90"/>
      <c r="W90"/>
      <c r="X90"/>
      <c r="Y90"/>
      <c r="Z90" t="s">
        <v>30</v>
      </c>
      <c r="AA90">
        <v>446.55289672370418</v>
      </c>
      <c r="AB90">
        <v>115.05047402562928</v>
      </c>
      <c r="AC90">
        <v>38.396629250666514</v>
      </c>
      <c r="AD90"/>
      <c r="AE90"/>
      <c r="AF90"/>
      <c r="AH90" t="s">
        <v>30</v>
      </c>
      <c r="AI90">
        <v>321.20725185409867</v>
      </c>
      <c r="AJ90">
        <v>201.3017751769622</v>
      </c>
      <c r="AK90">
        <v>77.490972968939147</v>
      </c>
      <c r="AL90"/>
      <c r="AM90"/>
      <c r="AN90"/>
      <c r="AP90" t="s">
        <v>30</v>
      </c>
      <c r="AQ90">
        <v>351.90712469733376</v>
      </c>
      <c r="AR90">
        <v>173.11737477557293</v>
      </c>
      <c r="AS90">
        <v>74.97550052709326</v>
      </c>
      <c r="AT90"/>
      <c r="AU90"/>
      <c r="AV90"/>
    </row>
    <row r="91" spans="2:48" x14ac:dyDescent="0.4">
      <c r="B91" t="s">
        <v>32</v>
      </c>
      <c r="C91">
        <v>92.379019646388244</v>
      </c>
      <c r="D91">
        <v>7.085541012106475</v>
      </c>
      <c r="E91">
        <v>0.53543934150529726</v>
      </c>
      <c r="F91"/>
      <c r="G91"/>
      <c r="H91"/>
      <c r="J91" t="s">
        <v>32</v>
      </c>
      <c r="K91">
        <v>86.959478394052908</v>
      </c>
      <c r="L91">
        <v>11.361463380480506</v>
      </c>
      <c r="M91">
        <v>1.6790582254665869</v>
      </c>
      <c r="N91"/>
      <c r="O91"/>
      <c r="P91"/>
      <c r="R91" t="s">
        <v>32</v>
      </c>
      <c r="S91">
        <v>88.894494538563663</v>
      </c>
      <c r="T91">
        <v>9.9629586619614035</v>
      </c>
      <c r="U91">
        <v>1.1425467994749301</v>
      </c>
      <c r="V91"/>
      <c r="W91"/>
      <c r="X91"/>
      <c r="Y91"/>
      <c r="Z91" t="s">
        <v>32</v>
      </c>
      <c r="AA91">
        <v>74.425482787284025</v>
      </c>
      <c r="AB91">
        <v>19.175079004271549</v>
      </c>
      <c r="AC91">
        <v>6.3994382084444199</v>
      </c>
      <c r="AD91"/>
      <c r="AE91"/>
      <c r="AF91"/>
      <c r="AH91" t="s">
        <v>32</v>
      </c>
      <c r="AI91">
        <v>53.534541975683112</v>
      </c>
      <c r="AJ91">
        <v>33.550295862827035</v>
      </c>
      <c r="AK91">
        <v>12.915162161489858</v>
      </c>
      <c r="AL91"/>
      <c r="AM91"/>
      <c r="AN91"/>
      <c r="AP91" t="s">
        <v>32</v>
      </c>
      <c r="AQ91">
        <v>58.651187449555636</v>
      </c>
      <c r="AR91">
        <v>28.85289579592882</v>
      </c>
      <c r="AS91">
        <v>12.495916754515541</v>
      </c>
      <c r="AT91"/>
      <c r="AU91"/>
      <c r="AV91"/>
    </row>
    <row r="92" spans="2:48" x14ac:dyDescent="0.4">
      <c r="B92" t="s">
        <v>33</v>
      </c>
      <c r="C92">
        <v>29.164483169406658</v>
      </c>
      <c r="D92">
        <v>24.89800570510091</v>
      </c>
      <c r="E92">
        <v>0.20108300971469312</v>
      </c>
      <c r="F92"/>
      <c r="G92"/>
      <c r="H92"/>
      <c r="J92" t="s">
        <v>33</v>
      </c>
      <c r="K92">
        <v>4.3386159111292644</v>
      </c>
      <c r="L92">
        <v>2.4395335902476747</v>
      </c>
      <c r="M92">
        <v>1.7224510473582106</v>
      </c>
      <c r="N92"/>
      <c r="O92"/>
      <c r="P92"/>
      <c r="R92" t="s">
        <v>33</v>
      </c>
      <c r="S92">
        <v>10.406041307417855</v>
      </c>
      <c r="T92">
        <v>13.105045546828752</v>
      </c>
      <c r="U92">
        <v>0.67316637170455551</v>
      </c>
      <c r="V92"/>
      <c r="W92"/>
      <c r="X92"/>
      <c r="Y92"/>
      <c r="Z92" t="s">
        <v>33</v>
      </c>
      <c r="AA92">
        <v>396.15651814890589</v>
      </c>
      <c r="AB92">
        <v>185.20563013906295</v>
      </c>
      <c r="AC92">
        <v>46.234041652399391</v>
      </c>
      <c r="AD92"/>
      <c r="AE92"/>
      <c r="AF92"/>
      <c r="AH92" t="s">
        <v>33</v>
      </c>
      <c r="AI92">
        <v>21.404946335417954</v>
      </c>
      <c r="AJ92">
        <v>17.249323444794392</v>
      </c>
      <c r="AK92">
        <v>8.8378235317385361</v>
      </c>
      <c r="AL92"/>
      <c r="AM92"/>
      <c r="AN92"/>
      <c r="AP92" t="s">
        <v>33</v>
      </c>
      <c r="AQ92">
        <v>38.739884207046451</v>
      </c>
      <c r="AR92">
        <v>11.300861856087248</v>
      </c>
      <c r="AS92">
        <v>37.504833284578467</v>
      </c>
      <c r="AT92"/>
      <c r="AU92"/>
      <c r="AV92"/>
    </row>
    <row r="93" spans="2:48" x14ac:dyDescent="0.4">
      <c r="B93"/>
      <c r="C93"/>
      <c r="D93"/>
      <c r="E93"/>
      <c r="F93"/>
      <c r="G93"/>
      <c r="H93"/>
      <c r="J93"/>
      <c r="K93"/>
      <c r="L93"/>
      <c r="M93"/>
      <c r="N93"/>
      <c r="O93"/>
      <c r="P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H93"/>
      <c r="AI93"/>
      <c r="AJ93"/>
      <c r="AK93"/>
      <c r="AL93"/>
      <c r="AM93"/>
      <c r="AN93"/>
      <c r="AP93"/>
      <c r="AQ93"/>
      <c r="AR93"/>
      <c r="AS93"/>
      <c r="AT93"/>
      <c r="AU93"/>
      <c r="AV93"/>
    </row>
    <row r="94" spans="2:48" x14ac:dyDescent="0.4">
      <c r="B94"/>
      <c r="C94"/>
      <c r="D94"/>
      <c r="E94"/>
      <c r="F94"/>
      <c r="G94"/>
      <c r="H94"/>
      <c r="J94"/>
      <c r="K94"/>
      <c r="L94"/>
      <c r="M94"/>
      <c r="N94"/>
      <c r="O94"/>
      <c r="P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H94"/>
      <c r="AI94"/>
      <c r="AJ94"/>
      <c r="AK94"/>
      <c r="AL94"/>
      <c r="AM94"/>
      <c r="AN94"/>
      <c r="AP94"/>
      <c r="AQ94"/>
      <c r="AR94"/>
      <c r="AS94"/>
      <c r="AT94"/>
      <c r="AU94"/>
      <c r="AV94"/>
    </row>
    <row r="95" spans="2:48" ht="20.25" thickBot="1" x14ac:dyDescent="0.45">
      <c r="B95" t="s">
        <v>34</v>
      </c>
      <c r="C95"/>
      <c r="D95"/>
      <c r="E95"/>
      <c r="F95"/>
      <c r="G95"/>
      <c r="H95"/>
      <c r="J95" t="s">
        <v>34</v>
      </c>
      <c r="K95"/>
      <c r="L95"/>
      <c r="M95"/>
      <c r="N95"/>
      <c r="O95"/>
      <c r="P95"/>
      <c r="R95" t="s">
        <v>34</v>
      </c>
      <c r="S95"/>
      <c r="T95"/>
      <c r="U95"/>
      <c r="V95"/>
      <c r="W95"/>
      <c r="X95"/>
      <c r="Y95"/>
      <c r="Z95" t="s">
        <v>34</v>
      </c>
      <c r="AA95"/>
      <c r="AB95"/>
      <c r="AC95"/>
      <c r="AD95"/>
      <c r="AE95"/>
      <c r="AF95"/>
      <c r="AH95" t="s">
        <v>34</v>
      </c>
      <c r="AI95"/>
      <c r="AJ95"/>
      <c r="AK95"/>
      <c r="AL95"/>
      <c r="AM95"/>
      <c r="AN95"/>
      <c r="AP95" t="s">
        <v>34</v>
      </c>
      <c r="AQ95"/>
      <c r="AR95"/>
      <c r="AS95"/>
      <c r="AT95"/>
      <c r="AU95"/>
      <c r="AV95"/>
    </row>
    <row r="96" spans="2:48" x14ac:dyDescent="0.4">
      <c r="B96" s="29" t="s">
        <v>35</v>
      </c>
      <c r="C96" s="29" t="s">
        <v>36</v>
      </c>
      <c r="D96" s="29" t="s">
        <v>37</v>
      </c>
      <c r="E96" s="29" t="s">
        <v>33</v>
      </c>
      <c r="F96" s="29" t="s">
        <v>38</v>
      </c>
      <c r="G96" s="29" t="s">
        <v>39</v>
      </c>
      <c r="H96" s="29" t="s">
        <v>40</v>
      </c>
      <c r="J96" s="29" t="s">
        <v>35</v>
      </c>
      <c r="K96" s="29" t="s">
        <v>36</v>
      </c>
      <c r="L96" s="29" t="s">
        <v>37</v>
      </c>
      <c r="M96" s="29" t="s">
        <v>33</v>
      </c>
      <c r="N96" s="29" t="s">
        <v>38</v>
      </c>
      <c r="O96" s="29" t="s">
        <v>39</v>
      </c>
      <c r="P96" s="29" t="s">
        <v>40</v>
      </c>
      <c r="R96" s="29" t="s">
        <v>35</v>
      </c>
      <c r="S96" s="29" t="s">
        <v>36</v>
      </c>
      <c r="T96" s="29" t="s">
        <v>37</v>
      </c>
      <c r="U96" s="29" t="s">
        <v>33</v>
      </c>
      <c r="V96" s="29" t="s">
        <v>38</v>
      </c>
      <c r="W96" s="29" t="s">
        <v>39</v>
      </c>
      <c r="X96" s="29" t="s">
        <v>40</v>
      </c>
      <c r="Y96" s="30"/>
      <c r="Z96" s="29" t="s">
        <v>35</v>
      </c>
      <c r="AA96" s="29" t="s">
        <v>36</v>
      </c>
      <c r="AB96" s="29" t="s">
        <v>37</v>
      </c>
      <c r="AC96" s="29" t="s">
        <v>33</v>
      </c>
      <c r="AD96" s="29" t="s">
        <v>38</v>
      </c>
      <c r="AE96" s="29" t="s">
        <v>39</v>
      </c>
      <c r="AF96" s="29" t="s">
        <v>40</v>
      </c>
      <c r="AH96" s="29" t="s">
        <v>35</v>
      </c>
      <c r="AI96" s="29" t="s">
        <v>36</v>
      </c>
      <c r="AJ96" s="29" t="s">
        <v>37</v>
      </c>
      <c r="AK96" s="29" t="s">
        <v>33</v>
      </c>
      <c r="AL96" s="29" t="s">
        <v>38</v>
      </c>
      <c r="AM96" s="29" t="s">
        <v>39</v>
      </c>
      <c r="AN96" s="29" t="s">
        <v>40</v>
      </c>
      <c r="AP96" s="29" t="s">
        <v>35</v>
      </c>
      <c r="AQ96" s="29" t="s">
        <v>36</v>
      </c>
      <c r="AR96" s="29" t="s">
        <v>37</v>
      </c>
      <c r="AS96" s="29" t="s">
        <v>33</v>
      </c>
      <c r="AT96" s="29" t="s">
        <v>38</v>
      </c>
      <c r="AU96" s="29" t="s">
        <v>39</v>
      </c>
      <c r="AV96" s="29" t="s">
        <v>40</v>
      </c>
    </row>
    <row r="97" spans="2:48" x14ac:dyDescent="0.4">
      <c r="B97" t="s">
        <v>41</v>
      </c>
      <c r="C97">
        <v>0</v>
      </c>
      <c r="D97">
        <v>1</v>
      </c>
      <c r="E97">
        <v>0</v>
      </c>
      <c r="F97">
        <v>0</v>
      </c>
      <c r="G97">
        <v>1</v>
      </c>
      <c r="H97">
        <v>4.7472253467225149</v>
      </c>
      <c r="J97" t="s">
        <v>41</v>
      </c>
      <c r="K97">
        <v>-3.637978807091713E-12</v>
      </c>
      <c r="L97">
        <v>1</v>
      </c>
      <c r="M97">
        <v>-3.637978807091713E-12</v>
      </c>
      <c r="N97">
        <v>-1.2239640830741361E-12</v>
      </c>
      <c r="O97" t="e">
        <v>#NUM!</v>
      </c>
      <c r="P97">
        <v>4.7472253467225149</v>
      </c>
      <c r="R97" t="s">
        <v>41</v>
      </c>
      <c r="S97">
        <v>0</v>
      </c>
      <c r="T97">
        <v>1</v>
      </c>
      <c r="U97">
        <v>0</v>
      </c>
      <c r="V97">
        <v>0</v>
      </c>
      <c r="W97">
        <v>1</v>
      </c>
      <c r="X97">
        <v>4.7472253467225149</v>
      </c>
      <c r="Y97"/>
      <c r="Z97" t="s">
        <v>41</v>
      </c>
      <c r="AA97">
        <v>0</v>
      </c>
      <c r="AB97">
        <v>1</v>
      </c>
      <c r="AC97">
        <v>0</v>
      </c>
      <c r="AD97">
        <v>0</v>
      </c>
      <c r="AE97">
        <v>1</v>
      </c>
      <c r="AF97">
        <v>4.7472253467225149</v>
      </c>
      <c r="AH97" t="s">
        <v>41</v>
      </c>
      <c r="AI97">
        <v>9.0949470177292824E-13</v>
      </c>
      <c r="AJ97">
        <v>1</v>
      </c>
      <c r="AK97">
        <v>9.0949470177292824E-13</v>
      </c>
      <c r="AL97">
        <v>7.0186549057831101E-14</v>
      </c>
      <c r="AM97">
        <v>0.99999979297175956</v>
      </c>
      <c r="AN97">
        <v>4.7472253467225149</v>
      </c>
      <c r="AP97" t="s">
        <v>41</v>
      </c>
      <c r="AQ97">
        <v>9.0949470177292824E-13</v>
      </c>
      <c r="AR97">
        <v>1</v>
      </c>
      <c r="AS97">
        <v>9.0949470177292824E-13</v>
      </c>
      <c r="AT97">
        <v>2.9570459993832919E-14</v>
      </c>
      <c r="AU97">
        <v>0.99999986562091281</v>
      </c>
      <c r="AV97">
        <v>4.7472253467225149</v>
      </c>
    </row>
    <row r="98" spans="2:48" x14ac:dyDescent="0.4">
      <c r="B98" t="s">
        <v>42</v>
      </c>
      <c r="C98">
        <v>31506.24914530274</v>
      </c>
      <c r="D98">
        <v>2</v>
      </c>
      <c r="E98">
        <v>15753.12457265137</v>
      </c>
      <c r="F98">
        <v>7003.4410230576241</v>
      </c>
      <c r="G98">
        <v>3.9337538998099567E-19</v>
      </c>
      <c r="H98">
        <v>3.8852938346523942</v>
      </c>
      <c r="J98" t="s">
        <v>42</v>
      </c>
      <c r="K98">
        <v>26163.117815417558</v>
      </c>
      <c r="L98">
        <v>2</v>
      </c>
      <c r="M98">
        <v>13081.558907708779</v>
      </c>
      <c r="N98">
        <v>4401.1686440949707</v>
      </c>
      <c r="O98">
        <v>6.3672145691340319E-18</v>
      </c>
      <c r="P98">
        <v>3.8852938346523942</v>
      </c>
      <c r="R98" t="s">
        <v>42</v>
      </c>
      <c r="S98">
        <v>28016.782706534003</v>
      </c>
      <c r="T98">
        <v>2</v>
      </c>
      <c r="U98">
        <v>14008.391353267001</v>
      </c>
      <c r="V98">
        <v>1689.3301643114999</v>
      </c>
      <c r="W98">
        <v>1.965086926950382E-15</v>
      </c>
      <c r="X98">
        <v>3.8852938346523942</v>
      </c>
      <c r="Y98"/>
      <c r="Z98" t="s">
        <v>42</v>
      </c>
      <c r="AA98">
        <v>15686.733713944392</v>
      </c>
      <c r="AB98">
        <v>2</v>
      </c>
      <c r="AC98">
        <v>7843.3668569721958</v>
      </c>
      <c r="AD98">
        <v>922.70855612902949</v>
      </c>
      <c r="AE98">
        <v>7.2716140842531069E-14</v>
      </c>
      <c r="AF98">
        <v>3.8852938346523942</v>
      </c>
      <c r="AH98" t="s">
        <v>42</v>
      </c>
      <c r="AI98">
        <v>4950.22570412191</v>
      </c>
      <c r="AJ98">
        <v>2</v>
      </c>
      <c r="AK98">
        <v>2475.112852060955</v>
      </c>
      <c r="AL98">
        <v>191.00675273446146</v>
      </c>
      <c r="AM98">
        <v>7.9803295640832929E-10</v>
      </c>
      <c r="AN98">
        <v>3.8852938346523942</v>
      </c>
      <c r="AP98" t="s">
        <v>42</v>
      </c>
      <c r="AQ98">
        <v>6571.5959235365308</v>
      </c>
      <c r="AR98">
        <v>2</v>
      </c>
      <c r="AS98">
        <v>3285.7979617682654</v>
      </c>
      <c r="AT98">
        <v>106.83136139977715</v>
      </c>
      <c r="AU98">
        <v>2.2611456219792552E-8</v>
      </c>
      <c r="AV98">
        <v>3.8852938346523942</v>
      </c>
    </row>
    <row r="99" spans="2:48" x14ac:dyDescent="0.4">
      <c r="B99" t="s">
        <v>43</v>
      </c>
      <c r="C99">
        <v>244.32577163891531</v>
      </c>
      <c r="D99">
        <v>2</v>
      </c>
      <c r="E99">
        <v>122.16288581945766</v>
      </c>
      <c r="F99">
        <v>54.310531355056561</v>
      </c>
      <c r="G99" s="31">
        <v>9.6950169730919742E-7</v>
      </c>
      <c r="H99">
        <v>3.8852938346523942</v>
      </c>
      <c r="J99" t="s">
        <v>43</v>
      </c>
      <c r="K99">
        <v>6.8354972271348515</v>
      </c>
      <c r="L99">
        <v>2</v>
      </c>
      <c r="M99">
        <v>3.4177486135674258</v>
      </c>
      <c r="N99">
        <v>1.1498696858344553</v>
      </c>
      <c r="O99" s="32">
        <v>0.34923578983709297</v>
      </c>
      <c r="P99">
        <v>3.8852938346523942</v>
      </c>
      <c r="R99" t="s">
        <v>43</v>
      </c>
      <c r="S99">
        <v>21.413958564622249</v>
      </c>
      <c r="T99">
        <v>2</v>
      </c>
      <c r="U99">
        <v>10.706979282311124</v>
      </c>
      <c r="V99">
        <v>1.291199154430257</v>
      </c>
      <c r="W99" s="32">
        <v>0.31053727454530083</v>
      </c>
      <c r="X99">
        <v>3.8852938346523942</v>
      </c>
      <c r="Y99"/>
      <c r="Z99" t="s">
        <v>43</v>
      </c>
      <c r="AA99">
        <v>3035.9764742274574</v>
      </c>
      <c r="AB99">
        <v>2</v>
      </c>
      <c r="AC99">
        <v>1517.9882371137287</v>
      </c>
      <c r="AD99">
        <v>178.57901587797994</v>
      </c>
      <c r="AE99" s="33">
        <v>1.1798140006348081E-9</v>
      </c>
      <c r="AF99">
        <v>3.8852938346523942</v>
      </c>
      <c r="AH99" t="s">
        <v>43</v>
      </c>
      <c r="AI99">
        <v>81.961491787786002</v>
      </c>
      <c r="AJ99">
        <v>2</v>
      </c>
      <c r="AK99">
        <v>40.980745893893001</v>
      </c>
      <c r="AL99">
        <v>3.1625221416917624</v>
      </c>
      <c r="AM99" s="32">
        <v>7.8852829058491669E-2</v>
      </c>
      <c r="AN99">
        <v>3.8852938346523942</v>
      </c>
      <c r="AP99" t="s">
        <v>43</v>
      </c>
      <c r="AQ99">
        <v>68.645494112719916</v>
      </c>
      <c r="AR99">
        <v>2</v>
      </c>
      <c r="AS99">
        <v>34.322747056359958</v>
      </c>
      <c r="AT99">
        <v>1.1159376923582527</v>
      </c>
      <c r="AU99" s="32">
        <v>0.35934754485686526</v>
      </c>
      <c r="AV99">
        <v>3.8852938346523942</v>
      </c>
    </row>
    <row r="100" spans="2:48" x14ac:dyDescent="0.4">
      <c r="B100" t="s">
        <v>44</v>
      </c>
      <c r="C100">
        <v>26.992087782197785</v>
      </c>
      <c r="D100">
        <v>12</v>
      </c>
      <c r="E100">
        <v>2.249340648516482</v>
      </c>
      <c r="F100"/>
      <c r="G100"/>
      <c r="H100"/>
      <c r="J100" t="s">
        <v>44</v>
      </c>
      <c r="K100">
        <v>35.667505516545702</v>
      </c>
      <c r="L100">
        <v>12</v>
      </c>
      <c r="M100">
        <v>2.9722921263788087</v>
      </c>
      <c r="N100"/>
      <c r="O100"/>
      <c r="P100"/>
      <c r="R100" t="s">
        <v>44</v>
      </c>
      <c r="S100">
        <v>99.507307565134738</v>
      </c>
      <c r="T100">
        <v>12</v>
      </c>
      <c r="U100">
        <v>8.2922756304278948</v>
      </c>
      <c r="V100"/>
      <c r="W100"/>
      <c r="X100"/>
      <c r="Y100"/>
      <c r="Z100" t="s">
        <v>44</v>
      </c>
      <c r="AA100">
        <v>102.00447547438237</v>
      </c>
      <c r="AB100">
        <v>12</v>
      </c>
      <c r="AC100">
        <v>8.5003729561985306</v>
      </c>
      <c r="AD100"/>
      <c r="AE100"/>
      <c r="AF100"/>
      <c r="AH100" t="s">
        <v>44</v>
      </c>
      <c r="AI100">
        <v>155.49897477196751</v>
      </c>
      <c r="AJ100">
        <v>12</v>
      </c>
      <c r="AK100">
        <v>12.958247897663959</v>
      </c>
      <c r="AL100"/>
      <c r="AM100"/>
      <c r="AN100"/>
      <c r="AP100" t="s">
        <v>44</v>
      </c>
      <c r="AQ100">
        <v>369.08240262584013</v>
      </c>
      <c r="AR100">
        <v>12</v>
      </c>
      <c r="AS100">
        <v>30.756866885486676</v>
      </c>
      <c r="AT100"/>
      <c r="AU100"/>
      <c r="AV100"/>
    </row>
    <row r="101" spans="2:48" x14ac:dyDescent="0.4">
      <c r="B101"/>
      <c r="C101"/>
      <c r="D101"/>
      <c r="E101"/>
      <c r="F101"/>
      <c r="G101"/>
      <c r="H101"/>
      <c r="J101"/>
      <c r="K101"/>
      <c r="L101"/>
      <c r="M101"/>
      <c r="N101"/>
      <c r="O101"/>
      <c r="P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H101"/>
      <c r="AI101"/>
      <c r="AJ101"/>
      <c r="AK101"/>
      <c r="AL101"/>
      <c r="AM101"/>
      <c r="AN101"/>
      <c r="AP101"/>
      <c r="AQ101"/>
      <c r="AR101"/>
      <c r="AS101"/>
      <c r="AT101"/>
      <c r="AU101"/>
      <c r="AV101"/>
    </row>
    <row r="102" spans="2:48" ht="20.25" thickBot="1" x14ac:dyDescent="0.45">
      <c r="B102" s="34" t="s">
        <v>30</v>
      </c>
      <c r="C102" s="34">
        <v>31777.567004723853</v>
      </c>
      <c r="D102" s="34">
        <v>17</v>
      </c>
      <c r="E102" s="34"/>
      <c r="F102" s="34"/>
      <c r="G102" s="34"/>
      <c r="H102" s="34"/>
      <c r="J102" s="34" t="s">
        <v>30</v>
      </c>
      <c r="K102" s="34">
        <v>26205.620818161235</v>
      </c>
      <c r="L102" s="34">
        <v>17</v>
      </c>
      <c r="M102" s="34"/>
      <c r="N102" s="34"/>
      <c r="O102" s="34"/>
      <c r="P102" s="34"/>
      <c r="R102" s="34" t="s">
        <v>30</v>
      </c>
      <c r="S102" s="34">
        <v>28137.703972663759</v>
      </c>
      <c r="T102" s="34">
        <v>17</v>
      </c>
      <c r="U102" s="34"/>
      <c r="V102" s="34"/>
      <c r="W102" s="34"/>
      <c r="X102" s="34"/>
      <c r="Y102"/>
      <c r="Z102" s="34" t="s">
        <v>30</v>
      </c>
      <c r="AA102" s="34">
        <v>18824.714663646231</v>
      </c>
      <c r="AB102" s="34">
        <v>17</v>
      </c>
      <c r="AC102" s="34"/>
      <c r="AD102" s="34"/>
      <c r="AE102" s="34"/>
      <c r="AF102" s="34"/>
      <c r="AH102" s="34" t="s">
        <v>30</v>
      </c>
      <c r="AI102" s="34">
        <v>5187.6861706816644</v>
      </c>
      <c r="AJ102" s="34">
        <v>17</v>
      </c>
      <c r="AK102" s="34"/>
      <c r="AL102" s="34"/>
      <c r="AM102" s="34"/>
      <c r="AN102" s="34"/>
      <c r="AP102" s="34" t="s">
        <v>30</v>
      </c>
      <c r="AQ102" s="34">
        <v>7009.3238202750917</v>
      </c>
      <c r="AR102" s="34">
        <v>17</v>
      </c>
      <c r="AS102" s="34"/>
      <c r="AT102" s="34"/>
      <c r="AU102" s="34"/>
      <c r="AV102" s="34"/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2024-03-08T04:54:20Z</dcterms:created>
  <dcterms:modified xsi:type="dcterms:W3CDTF">2024-03-08T06:13:09Z</dcterms:modified>
</cp:coreProperties>
</file>