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east\Desktop\＊eLife_VOR_20240308\source data\"/>
    </mc:Choice>
  </mc:AlternateContent>
  <xr:revisionPtr revIDLastSave="0" documentId="13_ncr:1_{503667F3-1AA1-4180-BB3C-24290BA52FFB}" xr6:coauthVersionLast="47" xr6:coauthVersionMax="47" xr10:uidLastSave="{00000000-0000-0000-0000-000000000000}"/>
  <bookViews>
    <workbookView xWindow="495" yWindow="1425" windowWidth="14940" windowHeight="13560" xr2:uid="{6EF27AFC-273E-45AF-9A72-A220962A5FFA}"/>
  </bookViews>
  <sheets>
    <sheet name="Figure 4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1" l="1"/>
  <c r="K23" i="1"/>
  <c r="M25" i="1"/>
  <c r="Q28" i="1"/>
  <c r="Q22" i="1"/>
  <c r="G22" i="1"/>
  <c r="F22" i="1"/>
  <c r="E22" i="1"/>
  <c r="J21" i="1"/>
  <c r="I21" i="1"/>
  <c r="H21" i="1"/>
  <c r="M20" i="1"/>
  <c r="L20" i="1"/>
  <c r="K20" i="1"/>
  <c r="R12" i="1"/>
  <c r="P22" i="1" s="1"/>
  <c r="L12" i="1"/>
  <c r="Q21" i="1" s="1"/>
  <c r="F12" i="1"/>
  <c r="Q20" i="1" s="1"/>
  <c r="R11" i="1"/>
  <c r="N22" i="1" s="1"/>
  <c r="L11" i="1"/>
  <c r="F11" i="1"/>
  <c r="N20" i="1" s="1"/>
  <c r="R10" i="1"/>
  <c r="K22" i="1" s="1"/>
  <c r="L10" i="1"/>
  <c r="K21" i="1" s="1"/>
  <c r="F10" i="1"/>
  <c r="J20" i="1" s="1"/>
  <c r="R9" i="1"/>
  <c r="H22" i="1" s="1"/>
  <c r="L9" i="1"/>
  <c r="G21" i="1" s="1"/>
  <c r="F9" i="1"/>
  <c r="H20" i="1" s="1"/>
  <c r="R8" i="1"/>
  <c r="D22" i="1" s="1"/>
  <c r="L8" i="1"/>
  <c r="E21" i="1" s="1"/>
  <c r="F8" i="1"/>
  <c r="E20" i="1" s="1"/>
  <c r="E35" i="1" l="1"/>
  <c r="H24" i="1"/>
  <c r="H25" i="1" s="1"/>
  <c r="J34" i="1" s="1"/>
  <c r="H23" i="1"/>
  <c r="E34" i="1" s="1"/>
  <c r="J23" i="1"/>
  <c r="D35" i="1" s="1"/>
  <c r="P28" i="1"/>
  <c r="J24" i="1"/>
  <c r="J25" i="1" s="1"/>
  <c r="I35" i="1" s="1"/>
  <c r="M24" i="1"/>
  <c r="I36" i="1" s="1"/>
  <c r="N24" i="1"/>
  <c r="N25" i="1" s="1"/>
  <c r="J36" i="1" s="1"/>
  <c r="N23" i="1"/>
  <c r="E36" i="1" s="1"/>
  <c r="Q26" i="1"/>
  <c r="N26" i="1"/>
  <c r="E24" i="1"/>
  <c r="E25" i="1" s="1"/>
  <c r="J33" i="1" s="1"/>
  <c r="K26" i="1"/>
  <c r="E23" i="1"/>
  <c r="E33" i="1" s="1"/>
  <c r="H26" i="1"/>
  <c r="Q24" i="1"/>
  <c r="Q25" i="1" s="1"/>
  <c r="J37" i="1" s="1"/>
  <c r="Q23" i="1"/>
  <c r="E37" i="1" s="1"/>
  <c r="I20" i="1"/>
  <c r="F21" i="1"/>
  <c r="C22" i="1"/>
  <c r="O22" i="1"/>
  <c r="M23" i="1"/>
  <c r="D36" i="1" s="1"/>
  <c r="N28" i="1"/>
  <c r="C20" i="1"/>
  <c r="O20" i="1"/>
  <c r="L21" i="1"/>
  <c r="L24" i="1" s="1"/>
  <c r="L25" i="1" s="1"/>
  <c r="H36" i="1" s="1"/>
  <c r="I22" i="1"/>
  <c r="K24" i="1"/>
  <c r="K25" i="1" s="1"/>
  <c r="J35" i="1" s="1"/>
  <c r="D20" i="1"/>
  <c r="P20" i="1"/>
  <c r="M21" i="1"/>
  <c r="J22" i="1"/>
  <c r="M28" i="1" s="1"/>
  <c r="F20" i="1"/>
  <c r="C21" i="1"/>
  <c r="O21" i="1"/>
  <c r="L22" i="1"/>
  <c r="L23" i="1" s="1"/>
  <c r="C36" i="1" s="1"/>
  <c r="G20" i="1"/>
  <c r="D21" i="1"/>
  <c r="P21" i="1"/>
  <c r="M22" i="1"/>
  <c r="O24" i="1" l="1"/>
  <c r="O25" i="1" s="1"/>
  <c r="H37" i="1" s="1"/>
  <c r="O23" i="1"/>
  <c r="C37" i="1" s="1"/>
  <c r="F24" i="1"/>
  <c r="F25" i="1" s="1"/>
  <c r="H34" i="1" s="1"/>
  <c r="F23" i="1"/>
  <c r="C34" i="1" s="1"/>
  <c r="I26" i="1"/>
  <c r="C23" i="1"/>
  <c r="C33" i="1" s="1"/>
  <c r="O26" i="1"/>
  <c r="L26" i="1"/>
  <c r="C24" i="1"/>
  <c r="C25" i="1" s="1"/>
  <c r="H33" i="1" s="1"/>
  <c r="F26" i="1"/>
  <c r="P24" i="1"/>
  <c r="P25" i="1" s="1"/>
  <c r="I37" i="1" s="1"/>
  <c r="P23" i="1"/>
  <c r="D37" i="1" s="1"/>
  <c r="P26" i="1"/>
  <c r="J26" i="1"/>
  <c r="M26" i="1"/>
  <c r="D24" i="1"/>
  <c r="D25" i="1" s="1"/>
  <c r="I33" i="1" s="1"/>
  <c r="D23" i="1"/>
  <c r="D33" i="1" s="1"/>
  <c r="G26" i="1"/>
  <c r="I23" i="1"/>
  <c r="C35" i="1" s="1"/>
  <c r="O28" i="1"/>
  <c r="L28" i="1"/>
  <c r="I24" i="1"/>
  <c r="I25" i="1" s="1"/>
  <c r="H35" i="1" s="1"/>
  <c r="G24" i="1"/>
  <c r="G25" i="1" s="1"/>
  <c r="I34" i="1" s="1"/>
  <c r="G23" i="1"/>
  <c r="D34" i="1" s="1"/>
</calcChain>
</file>

<file path=xl/sharedStrings.xml><?xml version="1.0" encoding="utf-8"?>
<sst xmlns="http://schemas.openxmlformats.org/spreadsheetml/2006/main" count="194" uniqueCount="48">
  <si>
    <t>Figure 4C</t>
    <phoneticPr fontId="3"/>
  </si>
  <si>
    <t>＊Number of cells (classified by number of vacuoles per cell)</t>
    <phoneticPr fontId="3"/>
  </si>
  <si>
    <t>＊two-way ANOVA</t>
    <phoneticPr fontId="3"/>
  </si>
  <si>
    <t>#1</t>
    <phoneticPr fontId="3"/>
  </si>
  <si>
    <t>#2</t>
    <phoneticPr fontId="3"/>
  </si>
  <si>
    <t>#3</t>
    <phoneticPr fontId="3"/>
  </si>
  <si>
    <t>≧ 3</t>
    <phoneticPr fontId="3"/>
  </si>
  <si>
    <t>≧ 3</t>
  </si>
  <si>
    <t>total</t>
    <phoneticPr fontId="3"/>
  </si>
  <si>
    <t>WT</t>
  </si>
  <si>
    <t>tcb3∆</t>
    <phoneticPr fontId="3"/>
  </si>
  <si>
    <t xml:space="preserve">WT </t>
    <phoneticPr fontId="3"/>
  </si>
  <si>
    <t>nvj1∆</t>
    <phoneticPr fontId="3"/>
  </si>
  <si>
    <t>nvj1∆</t>
  </si>
  <si>
    <t>tcb3∆ nvj1∆</t>
    <phoneticPr fontId="3"/>
  </si>
  <si>
    <t>tcb3∆nvj1∆2∆3∆mdm1∆</t>
    <phoneticPr fontId="3"/>
  </si>
  <si>
    <t>分散分析: 繰り返しのある二元配置</t>
  </si>
  <si>
    <t>＊Ratio of cells classified into each group (%)</t>
  </si>
  <si>
    <t>概要</t>
  </si>
  <si>
    <t>合計</t>
  </si>
  <si>
    <t>WT</t>
    <phoneticPr fontId="3"/>
  </si>
  <si>
    <t>tcb3∆</t>
  </si>
  <si>
    <t>データの個数</t>
  </si>
  <si>
    <t>平均</t>
  </si>
  <si>
    <t>分散</t>
  </si>
  <si>
    <t>average</t>
    <phoneticPr fontId="3"/>
  </si>
  <si>
    <t>stdev.p</t>
    <phoneticPr fontId="3"/>
  </si>
  <si>
    <t>tcb3∆ nvj1∆</t>
  </si>
  <si>
    <t>tcb3∆nvj1∆2∆3∆mdm1∆</t>
  </si>
  <si>
    <t>se (3)</t>
    <phoneticPr fontId="3"/>
  </si>
  <si>
    <t>ttest</t>
    <phoneticPr fontId="3"/>
  </si>
  <si>
    <t>-</t>
    <phoneticPr fontId="3"/>
  </si>
  <si>
    <t>n.s.</t>
    <phoneticPr fontId="3"/>
  </si>
  <si>
    <t>*</t>
    <phoneticPr fontId="3"/>
  </si>
  <si>
    <t>**</t>
    <phoneticPr fontId="3"/>
  </si>
  <si>
    <t>***</t>
    <phoneticPr fontId="3"/>
  </si>
  <si>
    <t>tcb3∆ nvj2∆</t>
  </si>
  <si>
    <t>分散分析表</t>
  </si>
  <si>
    <t>変動要因</t>
  </si>
  <si>
    <t>変動</t>
  </si>
  <si>
    <t>自由度</t>
  </si>
  <si>
    <t>観測された分散比</t>
  </si>
  <si>
    <t>P-値</t>
  </si>
  <si>
    <t>F 境界値</t>
  </si>
  <si>
    <t>標本</t>
  </si>
  <si>
    <t>列</t>
  </si>
  <si>
    <t>交互作用</t>
  </si>
  <si>
    <t>繰り返し誤差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</si>
</sst>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.E+00"/>
    <numFmt numFmtId="178" formatCode="0.0E+00"/>
  </numFmts>
  <fonts count="7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Arial"/>
      <family val="2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0"/>
      <color rgb="FF00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1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0" applyFont="1">
      <alignment vertical="center"/>
    </xf>
    <xf numFmtId="0" fontId="1" fillId="0" borderId="0" xfId="1" applyAlignment="1">
      <alignment horizontal="right" vertical="center"/>
    </xf>
    <xf numFmtId="0" fontId="1" fillId="0" borderId="1" xfId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2" fontId="1" fillId="0" borderId="0" xfId="1" applyNumberFormat="1">
      <alignment vertical="center"/>
    </xf>
    <xf numFmtId="0" fontId="0" fillId="0" borderId="2" xfId="0" applyBorder="1" applyAlignment="1">
      <alignment horizontal="right" vertical="center"/>
    </xf>
    <xf numFmtId="2" fontId="1" fillId="0" borderId="3" xfId="1" applyNumberFormat="1" applyBorder="1">
      <alignment vertical="center"/>
    </xf>
    <xf numFmtId="2" fontId="1" fillId="0" borderId="4" xfId="1" applyNumberFormat="1" applyBorder="1">
      <alignment vertical="center"/>
    </xf>
    <xf numFmtId="2" fontId="1" fillId="0" borderId="5" xfId="1" applyNumberFormat="1" applyBorder="1">
      <alignment vertical="center"/>
    </xf>
    <xf numFmtId="176" fontId="1" fillId="0" borderId="6" xfId="1" applyNumberFormat="1" applyBorder="1">
      <alignment vertical="center"/>
    </xf>
    <xf numFmtId="176" fontId="1" fillId="0" borderId="0" xfId="1" applyNumberFormat="1">
      <alignment vertical="center"/>
    </xf>
    <xf numFmtId="176" fontId="1" fillId="0" borderId="7" xfId="1" applyNumberFormat="1" applyBorder="1">
      <alignment vertical="center"/>
    </xf>
    <xf numFmtId="176" fontId="1" fillId="0" borderId="8" xfId="1" applyNumberFormat="1" applyBorder="1">
      <alignment vertical="center"/>
    </xf>
    <xf numFmtId="176" fontId="1" fillId="0" borderId="9" xfId="1" applyNumberFormat="1" applyBorder="1">
      <alignment vertical="center"/>
    </xf>
    <xf numFmtId="176" fontId="1" fillId="0" borderId="10" xfId="1" applyNumberFormat="1" applyBorder="1">
      <alignment vertical="center"/>
    </xf>
    <xf numFmtId="0" fontId="0" fillId="2" borderId="0" xfId="0" applyFill="1">
      <alignment vertical="center"/>
    </xf>
    <xf numFmtId="2" fontId="0" fillId="2" borderId="0" xfId="0" applyNumberFormat="1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4" borderId="0" xfId="0" applyFill="1" applyAlignment="1">
      <alignment horizontal="center" vertical="center"/>
    </xf>
    <xf numFmtId="0" fontId="1" fillId="4" borderId="0" xfId="1" applyFill="1">
      <alignment vertical="center"/>
    </xf>
    <xf numFmtId="0" fontId="1" fillId="5" borderId="0" xfId="1" applyFill="1">
      <alignment vertical="center"/>
    </xf>
    <xf numFmtId="0" fontId="6" fillId="2" borderId="0" xfId="0" applyFont="1" applyFill="1">
      <alignment vertical="center"/>
    </xf>
    <xf numFmtId="49" fontId="6" fillId="2" borderId="0" xfId="0" applyNumberFormat="1" applyFont="1" applyFill="1" applyAlignment="1">
      <alignment horizontal="right" vertical="center"/>
    </xf>
    <xf numFmtId="0" fontId="6" fillId="0" borderId="0" xfId="0" applyFont="1">
      <alignment vertic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horizontal="right" vertical="center"/>
    </xf>
    <xf numFmtId="1" fontId="1" fillId="0" borderId="0" xfId="1" applyNumberFormat="1">
      <alignment vertical="center"/>
    </xf>
    <xf numFmtId="0" fontId="0" fillId="0" borderId="11" xfId="0" applyBorder="1" applyAlignment="1">
      <alignment horizontal="center" vertical="center"/>
    </xf>
    <xf numFmtId="0" fontId="0" fillId="6" borderId="0" xfId="0" applyFill="1">
      <alignment vertical="center"/>
    </xf>
    <xf numFmtId="177" fontId="0" fillId="6" borderId="0" xfId="0" applyNumberFormat="1" applyFill="1">
      <alignment vertical="center"/>
    </xf>
    <xf numFmtId="178" fontId="0" fillId="6" borderId="0" xfId="0" applyNumberFormat="1" applyFill="1">
      <alignment vertical="center"/>
    </xf>
    <xf numFmtId="0" fontId="0" fillId="0" borderId="12" xfId="0" applyBorder="1">
      <alignment vertical="center"/>
    </xf>
  </cellXfs>
  <cellStyles count="2">
    <cellStyle name="標準" xfId="0" builtinId="0"/>
    <cellStyle name="標準 3" xfId="1" xr:uid="{C1F729F7-5E30-4936-8571-390DC6F2D2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4C'!$C$32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'Figure 4C'!$H$33:$H$37</c15:sqref>
                    </c15:fullRef>
                  </c:ext>
                </c:extLst>
                <c:f>'Figure 4C'!$H$35:$H$37</c:f>
                <c:numCache>
                  <c:formatCode>General</c:formatCode>
                  <c:ptCount val="3"/>
                  <c:pt idx="0">
                    <c:v>3.9069052711528252</c:v>
                  </c:pt>
                  <c:pt idx="1">
                    <c:v>5.3545080709329804</c:v>
                  </c:pt>
                  <c:pt idx="2">
                    <c:v>0.71171827562158685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'Figure 4C'!$H$33:$H$37</c15:sqref>
                    </c15:fullRef>
                  </c:ext>
                </c:extLst>
                <c:f>'Figure 4C'!$H$35:$H$37</c:f>
                <c:numCache>
                  <c:formatCode>General</c:formatCode>
                  <c:ptCount val="3"/>
                  <c:pt idx="0">
                    <c:v>3.9069052711528252</c:v>
                  </c:pt>
                  <c:pt idx="1">
                    <c:v>5.3545080709329804</c:v>
                  </c:pt>
                  <c:pt idx="2">
                    <c:v>0.71171827562158685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'Figure 4C'!$B$33:$B$37</c15:sqref>
                  </c15:fullRef>
                </c:ext>
              </c:extLst>
              <c:f>'Figure 4C'!$B$35:$B$37</c:f>
              <c:strCache>
                <c:ptCount val="3"/>
                <c:pt idx="0">
                  <c:v>tcb3∆</c:v>
                </c:pt>
                <c:pt idx="1">
                  <c:v>tcb3∆ nvj1∆</c:v>
                </c:pt>
                <c:pt idx="2">
                  <c:v>tcb3∆nvj1∆2∆3∆mdm1∆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4C'!$C$33:$C$37</c15:sqref>
                  </c15:fullRef>
                </c:ext>
              </c:extLst>
              <c:f>'Figure 4C'!$C$35:$C$37</c:f>
              <c:numCache>
                <c:formatCode>0</c:formatCode>
                <c:ptCount val="3"/>
                <c:pt idx="0">
                  <c:v>58.557600726515602</c:v>
                </c:pt>
                <c:pt idx="1">
                  <c:v>85.309883110773342</c:v>
                </c:pt>
                <c:pt idx="2">
                  <c:v>98.117112971838012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1E-49E3-A316-F4738A54725E}"/>
            </c:ext>
          </c:extLst>
        </c:ser>
        <c:ser>
          <c:idx val="1"/>
          <c:order val="1"/>
          <c:tx>
            <c:strRef>
              <c:f>'Figure 4C'!$D$32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'Figure 4C'!$I$33:$I$37</c15:sqref>
                    </c15:fullRef>
                  </c:ext>
                </c:extLst>
                <c:f>'Figure 4C'!$I$35:$I$37</c:f>
                <c:numCache>
                  <c:formatCode>General</c:formatCode>
                  <c:ptCount val="3"/>
                  <c:pt idx="0">
                    <c:v>0.92426448118541293</c:v>
                  </c:pt>
                  <c:pt idx="1">
                    <c:v>4.791023864175501</c:v>
                  </c:pt>
                  <c:pt idx="2">
                    <c:v>0.71171827562158707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'Figure 4C'!$I$33:$I$37</c15:sqref>
                    </c15:fullRef>
                  </c:ext>
                </c:extLst>
                <c:f>'Figure 4C'!$I$35:$I$37</c:f>
                <c:numCache>
                  <c:formatCode>General</c:formatCode>
                  <c:ptCount val="3"/>
                  <c:pt idx="0">
                    <c:v>0.92426448118541293</c:v>
                  </c:pt>
                  <c:pt idx="1">
                    <c:v>4.791023864175501</c:v>
                  </c:pt>
                  <c:pt idx="2">
                    <c:v>0.71171827562158707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'Figure 4C'!$B$33:$B$37</c15:sqref>
                  </c15:fullRef>
                </c:ext>
              </c:extLst>
              <c:f>'Figure 4C'!$B$35:$B$37</c:f>
              <c:strCache>
                <c:ptCount val="3"/>
                <c:pt idx="0">
                  <c:v>tcb3∆</c:v>
                </c:pt>
                <c:pt idx="1">
                  <c:v>tcb3∆ nvj1∆</c:v>
                </c:pt>
                <c:pt idx="2">
                  <c:v>tcb3∆nvj1∆2∆3∆mdm1∆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4C'!$D$33:$D$37</c15:sqref>
                  </c15:fullRef>
                </c:ext>
              </c:extLst>
              <c:f>'Figure 4C'!$D$35:$D$37</c:f>
              <c:numCache>
                <c:formatCode>0</c:formatCode>
                <c:ptCount val="3"/>
                <c:pt idx="0">
                  <c:v>33.063104968214944</c:v>
                </c:pt>
                <c:pt idx="1">
                  <c:v>13.140448015054465</c:v>
                </c:pt>
                <c:pt idx="2">
                  <c:v>1.8828870281619876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1E-49E3-A316-F4738A54725E}"/>
            </c:ext>
          </c:extLst>
        </c:ser>
        <c:ser>
          <c:idx val="2"/>
          <c:order val="2"/>
          <c:tx>
            <c:strRef>
              <c:f>'Figure 4C'!$E$32</c:f>
              <c:strCache>
                <c:ptCount val="1"/>
                <c:pt idx="0">
                  <c:v>≧ 3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'Figure 4C'!$J$33:$J$37</c15:sqref>
                    </c15:fullRef>
                  </c:ext>
                </c:extLst>
                <c:f>'Figure 4C'!$J$35:$J$37</c:f>
                <c:numCache>
                  <c:formatCode>General</c:formatCode>
                  <c:ptCount val="3"/>
                  <c:pt idx="0">
                    <c:v>3.4710868354146345</c:v>
                  </c:pt>
                  <c:pt idx="1">
                    <c:v>0.65088104625809629</c:v>
                  </c:pt>
                  <c:pt idx="2">
                    <c:v>0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'Figure 4C'!$J$33:$J$37</c15:sqref>
                    </c15:fullRef>
                  </c:ext>
                </c:extLst>
                <c:f>'Figure 4C'!$J$35:$J$37</c:f>
                <c:numCache>
                  <c:formatCode>General</c:formatCode>
                  <c:ptCount val="3"/>
                  <c:pt idx="0">
                    <c:v>3.4710868354146345</c:v>
                  </c:pt>
                  <c:pt idx="1">
                    <c:v>0.65088104625809629</c:v>
                  </c:pt>
                  <c:pt idx="2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'Figure 4C'!$B$33:$B$37</c15:sqref>
                  </c15:fullRef>
                </c:ext>
              </c:extLst>
              <c:f>'Figure 4C'!$B$35:$B$37</c:f>
              <c:strCache>
                <c:ptCount val="3"/>
                <c:pt idx="0">
                  <c:v>tcb3∆</c:v>
                </c:pt>
                <c:pt idx="1">
                  <c:v>tcb3∆ nvj1∆</c:v>
                </c:pt>
                <c:pt idx="2">
                  <c:v>tcb3∆nvj1∆2∆3∆mdm1∆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4C'!$E$33:$E$37</c15:sqref>
                  </c15:fullRef>
                </c:ext>
              </c:extLst>
              <c:f>'Figure 4C'!$E$35:$E$37</c:f>
              <c:numCache>
                <c:formatCode>0</c:formatCode>
                <c:ptCount val="3"/>
                <c:pt idx="0">
                  <c:v>8.379294305269454</c:v>
                </c:pt>
                <c:pt idx="1">
                  <c:v>1.5496688741721856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1E-49E3-A316-F4738A547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1005215"/>
        <c:axId val="2070996575"/>
      </c:barChart>
      <c:catAx>
        <c:axId val="2071005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70996575"/>
        <c:crosses val="autoZero"/>
        <c:auto val="1"/>
        <c:lblAlgn val="ctr"/>
        <c:lblOffset val="100"/>
        <c:noMultiLvlLbl val="0"/>
      </c:catAx>
      <c:valAx>
        <c:axId val="2070996575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71005215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4C'!$C$32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'Figure 4C'!$H$33:$H$37</c15:sqref>
                    </c15:fullRef>
                  </c:ext>
                </c:extLst>
                <c:f>'Figure 4C'!$H$33:$H$34</c:f>
                <c:numCache>
                  <c:formatCode>General</c:formatCode>
                  <c:ptCount val="2"/>
                  <c:pt idx="0">
                    <c:v>5.4254175707667569</c:v>
                  </c:pt>
                  <c:pt idx="1">
                    <c:v>1.6660360306774253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'Figure 4C'!$H$33:$H$37</c15:sqref>
                    </c15:fullRef>
                  </c:ext>
                </c:extLst>
                <c:f>'Figure 4C'!$H$33:$H$34</c:f>
                <c:numCache>
                  <c:formatCode>General</c:formatCode>
                  <c:ptCount val="2"/>
                  <c:pt idx="0">
                    <c:v>5.4254175707667569</c:v>
                  </c:pt>
                  <c:pt idx="1">
                    <c:v>1.6660360306774253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'Figure 4C'!$B$33:$B$37</c15:sqref>
                  </c15:fullRef>
                </c:ext>
              </c:extLst>
              <c:f>'Figure 4C'!$B$33:$B$34</c:f>
              <c:strCache>
                <c:ptCount val="2"/>
                <c:pt idx="0">
                  <c:v>WT </c:v>
                </c:pt>
                <c:pt idx="1">
                  <c:v>nvj1∆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4C'!$C$33:$C$37</c15:sqref>
                  </c15:fullRef>
                </c:ext>
              </c:extLst>
              <c:f>'Figure 4C'!$C$33:$C$34</c:f>
              <c:numCache>
                <c:formatCode>0</c:formatCode>
                <c:ptCount val="2"/>
                <c:pt idx="0">
                  <c:v>86.733775811209441</c:v>
                </c:pt>
                <c:pt idx="1">
                  <c:v>95.489772649653489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78-423E-AB96-3BA87224C5F7}"/>
            </c:ext>
          </c:extLst>
        </c:ser>
        <c:ser>
          <c:idx val="1"/>
          <c:order val="1"/>
          <c:tx>
            <c:strRef>
              <c:f>'Figure 4C'!$D$32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'Figure 4C'!$I$33:$I$37</c15:sqref>
                    </c15:fullRef>
                  </c:ext>
                </c:extLst>
                <c:f>'Figure 4C'!$I$33:$I$34</c:f>
                <c:numCache>
                  <c:formatCode>General</c:formatCode>
                  <c:ptCount val="2"/>
                  <c:pt idx="0">
                    <c:v>5.5612601947935323</c:v>
                  </c:pt>
                  <c:pt idx="1">
                    <c:v>1.3242896415771146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'Figure 4C'!$I$33:$I$37</c15:sqref>
                    </c15:fullRef>
                  </c:ext>
                </c:extLst>
                <c:f>'Figure 4C'!$I$33:$I$34</c:f>
                <c:numCache>
                  <c:formatCode>General</c:formatCode>
                  <c:ptCount val="2"/>
                  <c:pt idx="0">
                    <c:v>5.5612601947935323</c:v>
                  </c:pt>
                  <c:pt idx="1">
                    <c:v>1.3242896415771146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'Figure 4C'!$B$33:$B$37</c15:sqref>
                  </c15:fullRef>
                </c:ext>
              </c:extLst>
              <c:f>'Figure 4C'!$B$33:$B$34</c:f>
              <c:strCache>
                <c:ptCount val="2"/>
                <c:pt idx="0">
                  <c:v>WT </c:v>
                </c:pt>
                <c:pt idx="1">
                  <c:v>nvj1∆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4C'!$D$33:$D$37</c15:sqref>
                  </c15:fullRef>
                </c:ext>
              </c:extLst>
              <c:f>'Figure 4C'!$D$33:$D$34</c:f>
              <c:numCache>
                <c:formatCode>0</c:formatCode>
                <c:ptCount val="2"/>
                <c:pt idx="0">
                  <c:v>12.044155604719764</c:v>
                </c:pt>
                <c:pt idx="1">
                  <c:v>3.9811268212459869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78-423E-AB96-3BA87224C5F7}"/>
            </c:ext>
          </c:extLst>
        </c:ser>
        <c:ser>
          <c:idx val="2"/>
          <c:order val="2"/>
          <c:tx>
            <c:strRef>
              <c:f>'Figure 4C'!$E$32</c:f>
              <c:strCache>
                <c:ptCount val="1"/>
                <c:pt idx="0">
                  <c:v>≧ 3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'Figure 4C'!$J$33:$J$37</c15:sqref>
                    </c15:fullRef>
                  </c:ext>
                </c:extLst>
                <c:f>'Figure 4C'!$J$33:$J$34</c:f>
                <c:numCache>
                  <c:formatCode>General</c:formatCode>
                  <c:ptCount val="2"/>
                  <c:pt idx="0">
                    <c:v>0.31852845213146308</c:v>
                  </c:pt>
                  <c:pt idx="1">
                    <c:v>0.43200877297763279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'Figure 4C'!$J$33:$J$37</c15:sqref>
                    </c15:fullRef>
                  </c:ext>
                </c:extLst>
                <c:f>'Figure 4C'!$J$33:$J$34</c:f>
                <c:numCache>
                  <c:formatCode>General</c:formatCode>
                  <c:ptCount val="2"/>
                  <c:pt idx="0">
                    <c:v>0.31852845213146308</c:v>
                  </c:pt>
                  <c:pt idx="1">
                    <c:v>0.43200877297763279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'Figure 4C'!$B$33:$B$37</c15:sqref>
                  </c15:fullRef>
                </c:ext>
              </c:extLst>
              <c:f>'Figure 4C'!$B$33:$B$34</c:f>
              <c:strCache>
                <c:ptCount val="2"/>
                <c:pt idx="0">
                  <c:v>WT </c:v>
                </c:pt>
                <c:pt idx="1">
                  <c:v>nvj1∆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4C'!$E$33:$E$37</c15:sqref>
                  </c15:fullRef>
                </c:ext>
              </c:extLst>
              <c:f>'Figure 4C'!$E$33:$E$34</c:f>
              <c:numCache>
                <c:formatCode>0</c:formatCode>
                <c:ptCount val="2"/>
                <c:pt idx="0">
                  <c:v>1.2220685840707965</c:v>
                </c:pt>
                <c:pt idx="1">
                  <c:v>0.52910052910052907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78-423E-AB96-3BA87224C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1005215"/>
        <c:axId val="2070996575"/>
      </c:barChart>
      <c:catAx>
        <c:axId val="2071005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70996575"/>
        <c:crosses val="autoZero"/>
        <c:auto val="1"/>
        <c:lblAlgn val="ctr"/>
        <c:lblOffset val="100"/>
        <c:noMultiLvlLbl val="0"/>
      </c:catAx>
      <c:valAx>
        <c:axId val="2070996575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71005215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516582</xdr:colOff>
      <xdr:row>29</xdr:row>
      <xdr:rowOff>136914</xdr:rowOff>
    </xdr:from>
    <xdr:to>
      <xdr:col>21</xdr:col>
      <xdr:colOff>333374</xdr:colOff>
      <xdr:row>40</xdr:row>
      <xdr:rowOff>72331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BAC63A9-1B3B-49EF-BED7-45A033834E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112567</xdr:colOff>
      <xdr:row>29</xdr:row>
      <xdr:rowOff>137312</xdr:rowOff>
    </xdr:from>
    <xdr:to>
      <xdr:col>14</xdr:col>
      <xdr:colOff>173181</xdr:colOff>
      <xdr:row>40</xdr:row>
      <xdr:rowOff>68868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8F5008C-DAE2-4817-8E9D-EC8D1CF6DA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745F1-EA57-499F-A400-9B23F0470162}">
  <dimension ref="B2:AT44"/>
  <sheetViews>
    <sheetView tabSelected="1" zoomScale="40" zoomScaleNormal="40" workbookViewId="0">
      <selection activeCell="B2" sqref="B2"/>
    </sheetView>
  </sheetViews>
  <sheetFormatPr defaultColWidth="7.75" defaultRowHeight="19.5" x14ac:dyDescent="0.4"/>
  <cols>
    <col min="1" max="1" width="7.75" style="2" customWidth="1"/>
    <col min="2" max="16384" width="7.75" style="2"/>
  </cols>
  <sheetData>
    <row r="2" spans="2:46" x14ac:dyDescent="0.4">
      <c r="B2" s="1" t="s">
        <v>0</v>
      </c>
    </row>
    <row r="4" spans="2:46" x14ac:dyDescent="0.4">
      <c r="B4" s="3" t="s">
        <v>1</v>
      </c>
      <c r="X4" s="4" t="s">
        <v>2</v>
      </c>
    </row>
    <row r="6" spans="2:46" x14ac:dyDescent="0.4">
      <c r="B6" s="2" t="s">
        <v>3</v>
      </c>
      <c r="H6" s="2" t="s">
        <v>4</v>
      </c>
      <c r="N6" s="2" t="s">
        <v>5</v>
      </c>
      <c r="Y6" s="2">
        <v>1</v>
      </c>
      <c r="Z6" s="2">
        <v>2</v>
      </c>
      <c r="AA6" s="5" t="s">
        <v>6</v>
      </c>
      <c r="AG6">
        <v>1</v>
      </c>
      <c r="AH6">
        <v>2</v>
      </c>
      <c r="AI6" s="5" t="s">
        <v>6</v>
      </c>
      <c r="AO6">
        <v>1</v>
      </c>
      <c r="AP6">
        <v>2</v>
      </c>
      <c r="AQ6" s="5" t="s">
        <v>6</v>
      </c>
    </row>
    <row r="7" spans="2:46" x14ac:dyDescent="0.4">
      <c r="B7" s="6"/>
      <c r="C7" s="7">
        <v>1</v>
      </c>
      <c r="D7" s="7">
        <v>2</v>
      </c>
      <c r="E7" s="8" t="s">
        <v>7</v>
      </c>
      <c r="F7" s="6" t="s">
        <v>8</v>
      </c>
      <c r="H7" s="6"/>
      <c r="I7" s="7">
        <v>1</v>
      </c>
      <c r="J7" s="7">
        <v>2</v>
      </c>
      <c r="K7" s="8" t="s">
        <v>7</v>
      </c>
      <c r="L7" s="6" t="s">
        <v>8</v>
      </c>
      <c r="N7" s="6"/>
      <c r="O7" s="7">
        <v>1</v>
      </c>
      <c r="P7" s="7">
        <v>2</v>
      </c>
      <c r="Q7" s="8" t="s">
        <v>7</v>
      </c>
      <c r="R7" s="6" t="s">
        <v>8</v>
      </c>
      <c r="X7" s="2" t="s">
        <v>9</v>
      </c>
      <c r="Y7" s="2">
        <v>73.451327433628322</v>
      </c>
      <c r="Z7" s="2">
        <v>25.663716814159294</v>
      </c>
      <c r="AA7" s="2">
        <v>0.88495575221238942</v>
      </c>
      <c r="AF7" s="2" t="s">
        <v>10</v>
      </c>
      <c r="AG7" s="9">
        <v>49.504950495049506</v>
      </c>
      <c r="AH7" s="2">
        <v>33.663366336633665</v>
      </c>
      <c r="AI7" s="2">
        <v>16.831683168316832</v>
      </c>
      <c r="AN7" s="2" t="s">
        <v>10</v>
      </c>
      <c r="AO7" s="9">
        <v>49.504950495049506</v>
      </c>
      <c r="AP7" s="2">
        <v>33.663366336633665</v>
      </c>
      <c r="AQ7" s="2">
        <v>16.831683168316832</v>
      </c>
    </row>
    <row r="8" spans="2:46" x14ac:dyDescent="0.4">
      <c r="B8" s="6" t="s">
        <v>11</v>
      </c>
      <c r="C8" s="6">
        <v>83</v>
      </c>
      <c r="D8" s="6">
        <v>29</v>
      </c>
      <c r="E8" s="6">
        <v>1</v>
      </c>
      <c r="F8" s="6">
        <f>SUM(C8:E8)</f>
        <v>113</v>
      </c>
      <c r="H8" s="6" t="s">
        <v>11</v>
      </c>
      <c r="I8" s="6">
        <v>93</v>
      </c>
      <c r="J8" s="6">
        <v>5</v>
      </c>
      <c r="K8" s="6">
        <v>2</v>
      </c>
      <c r="L8" s="6">
        <f>SUM(I8:K8)</f>
        <v>100</v>
      </c>
      <c r="N8" s="6" t="s">
        <v>11</v>
      </c>
      <c r="O8" s="6">
        <v>120</v>
      </c>
      <c r="P8" s="6">
        <v>7</v>
      </c>
      <c r="Q8" s="6">
        <v>1</v>
      </c>
      <c r="R8" s="6">
        <f>SUM(O8:Q8)</f>
        <v>128</v>
      </c>
      <c r="Y8" s="2">
        <v>93</v>
      </c>
      <c r="Z8" s="2">
        <v>5</v>
      </c>
      <c r="AA8" s="2">
        <v>2</v>
      </c>
      <c r="AG8" s="2">
        <v>60.396039603960396</v>
      </c>
      <c r="AH8" s="2">
        <v>34.653465346534652</v>
      </c>
      <c r="AI8" s="2">
        <v>4.9504950495049505</v>
      </c>
      <c r="AO8" s="2">
        <v>60.396039603960396</v>
      </c>
      <c r="AP8" s="2">
        <v>34.653465346534652</v>
      </c>
      <c r="AQ8" s="2">
        <v>4.9504950495049505</v>
      </c>
    </row>
    <row r="9" spans="2:46" x14ac:dyDescent="0.4">
      <c r="B9" s="6" t="s">
        <v>12</v>
      </c>
      <c r="C9" s="6">
        <v>101</v>
      </c>
      <c r="D9" s="6">
        <v>5</v>
      </c>
      <c r="E9" s="6">
        <v>0</v>
      </c>
      <c r="F9" s="6">
        <f>SUM(C9:E9)</f>
        <v>106</v>
      </c>
      <c r="H9" s="6" t="s">
        <v>12</v>
      </c>
      <c r="I9" s="6">
        <v>116</v>
      </c>
      <c r="J9" s="6">
        <v>8</v>
      </c>
      <c r="K9" s="6">
        <v>2</v>
      </c>
      <c r="L9" s="6">
        <f>SUM(I9:K9)</f>
        <v>126</v>
      </c>
      <c r="N9" s="6" t="s">
        <v>12</v>
      </c>
      <c r="O9" s="6">
        <v>113</v>
      </c>
      <c r="P9" s="6">
        <v>1</v>
      </c>
      <c r="Q9" s="6">
        <v>0</v>
      </c>
      <c r="R9" s="6">
        <f>SUM(O9:Q9)</f>
        <v>114</v>
      </c>
      <c r="Y9" s="2">
        <v>93.75</v>
      </c>
      <c r="Z9" s="2">
        <v>5.46875</v>
      </c>
      <c r="AA9" s="2">
        <v>0.78125</v>
      </c>
      <c r="AG9" s="2">
        <v>65.771812080536918</v>
      </c>
      <c r="AH9" s="2">
        <v>30.872483221476511</v>
      </c>
      <c r="AI9" s="2">
        <v>3.3557046979865772</v>
      </c>
      <c r="AO9" s="2">
        <v>65.771812080536918</v>
      </c>
      <c r="AP9" s="2">
        <v>30.872483221476511</v>
      </c>
      <c r="AQ9" s="2">
        <v>3.3557046979865772</v>
      </c>
    </row>
    <row r="10" spans="2:46" x14ac:dyDescent="0.4">
      <c r="B10" s="6" t="s">
        <v>10</v>
      </c>
      <c r="C10" s="6">
        <v>50</v>
      </c>
      <c r="D10" s="6">
        <v>34</v>
      </c>
      <c r="E10" s="6">
        <v>17</v>
      </c>
      <c r="F10" s="6">
        <f>SUM(C10:E10)</f>
        <v>101</v>
      </c>
      <c r="H10" s="6" t="s">
        <v>10</v>
      </c>
      <c r="I10" s="6">
        <v>61</v>
      </c>
      <c r="J10" s="6">
        <v>35</v>
      </c>
      <c r="K10" s="6">
        <v>5</v>
      </c>
      <c r="L10" s="6">
        <f>SUM(I10:K10)</f>
        <v>101</v>
      </c>
      <c r="N10" s="6" t="s">
        <v>10</v>
      </c>
      <c r="O10" s="6">
        <v>98</v>
      </c>
      <c r="P10" s="6">
        <v>46</v>
      </c>
      <c r="Q10" s="6">
        <v>5</v>
      </c>
      <c r="R10" s="6">
        <f>SUM(O10:Q10)</f>
        <v>149</v>
      </c>
      <c r="X10" s="2" t="s">
        <v>13</v>
      </c>
      <c r="Y10" s="2">
        <v>95.283018867924525</v>
      </c>
      <c r="Z10" s="2">
        <v>4.716981132075472</v>
      </c>
      <c r="AA10" s="2">
        <v>0</v>
      </c>
      <c r="AF10" s="2" t="s">
        <v>14</v>
      </c>
      <c r="AG10" s="2">
        <v>72.847682119205288</v>
      </c>
      <c r="AH10" s="2">
        <v>24.503311258278146</v>
      </c>
      <c r="AI10" s="2">
        <v>2.6490066225165565</v>
      </c>
      <c r="AN10" s="2" t="s">
        <v>15</v>
      </c>
      <c r="AO10" s="2">
        <v>96.453900709219852</v>
      </c>
      <c r="AP10" s="2">
        <v>3.5460992907801421</v>
      </c>
      <c r="AQ10" s="2">
        <v>0</v>
      </c>
    </row>
    <row r="11" spans="2:46" x14ac:dyDescent="0.4">
      <c r="B11" s="6" t="s">
        <v>14</v>
      </c>
      <c r="C11" s="6">
        <v>110</v>
      </c>
      <c r="D11" s="6">
        <v>37</v>
      </c>
      <c r="E11" s="6">
        <v>4</v>
      </c>
      <c r="F11" s="6">
        <f>SUM(C11:E11)</f>
        <v>151</v>
      </c>
      <c r="H11" s="6" t="s">
        <v>14</v>
      </c>
      <c r="I11" s="6">
        <v>116</v>
      </c>
      <c r="J11" s="6">
        <v>6</v>
      </c>
      <c r="K11" s="6">
        <v>0</v>
      </c>
      <c r="L11" s="6">
        <f>SUM(I11:K11)</f>
        <v>122</v>
      </c>
      <c r="N11" s="6" t="s">
        <v>14</v>
      </c>
      <c r="O11" s="6">
        <v>88</v>
      </c>
      <c r="P11" s="6">
        <v>10</v>
      </c>
      <c r="Q11" s="6">
        <v>2</v>
      </c>
      <c r="R11" s="6">
        <f>SUM(O11:Q11)</f>
        <v>100</v>
      </c>
      <c r="Y11" s="2">
        <v>92.063492063492063</v>
      </c>
      <c r="Z11" s="2">
        <v>6.3492063492063489</v>
      </c>
      <c r="AA11" s="2">
        <v>1.5873015873015872</v>
      </c>
      <c r="AG11" s="2">
        <v>95.081967213114751</v>
      </c>
      <c r="AH11" s="2">
        <v>4.918032786885246</v>
      </c>
      <c r="AI11" s="2">
        <v>0</v>
      </c>
      <c r="AO11" s="2">
        <v>98.496240601503757</v>
      </c>
      <c r="AP11" s="2">
        <v>1.5037593984962405</v>
      </c>
      <c r="AQ11" s="2">
        <v>0</v>
      </c>
    </row>
    <row r="12" spans="2:46" x14ac:dyDescent="0.4">
      <c r="B12" s="6" t="s">
        <v>15</v>
      </c>
      <c r="C12" s="6">
        <v>136</v>
      </c>
      <c r="D12" s="6">
        <v>5</v>
      </c>
      <c r="E12" s="6">
        <v>0</v>
      </c>
      <c r="F12" s="6">
        <f>SUM(C12:E12)</f>
        <v>141</v>
      </c>
      <c r="H12" s="6" t="s">
        <v>15</v>
      </c>
      <c r="I12" s="6">
        <v>131</v>
      </c>
      <c r="J12" s="6">
        <v>2</v>
      </c>
      <c r="K12" s="6">
        <v>0</v>
      </c>
      <c r="L12" s="6">
        <f>SUM(I12:K12)</f>
        <v>133</v>
      </c>
      <c r="N12" s="6" t="s">
        <v>15</v>
      </c>
      <c r="O12" s="6">
        <v>166</v>
      </c>
      <c r="P12" s="6">
        <v>1</v>
      </c>
      <c r="Q12" s="6">
        <v>0</v>
      </c>
      <c r="R12" s="6">
        <f>SUM(O12:Q12)</f>
        <v>167</v>
      </c>
      <c r="Y12" s="2">
        <v>99.122807017543863</v>
      </c>
      <c r="Z12" s="2">
        <v>0.8771929824561403</v>
      </c>
      <c r="AA12" s="2">
        <v>0</v>
      </c>
      <c r="AG12" s="2">
        <v>88</v>
      </c>
      <c r="AH12" s="2">
        <v>10</v>
      </c>
      <c r="AI12" s="2">
        <v>2</v>
      </c>
      <c r="AO12" s="2">
        <v>99.401197604790411</v>
      </c>
      <c r="AP12" s="2">
        <v>0.5988023952095809</v>
      </c>
      <c r="AQ12" s="2">
        <v>0</v>
      </c>
    </row>
    <row r="15" spans="2:46" x14ac:dyDescent="0.4">
      <c r="X15" t="s">
        <v>16</v>
      </c>
      <c r="Y15"/>
      <c r="Z15"/>
      <c r="AA15"/>
      <c r="AB15"/>
      <c r="AC15"/>
      <c r="AD15"/>
      <c r="AF15" t="s">
        <v>16</v>
      </c>
      <c r="AG15"/>
      <c r="AH15"/>
      <c r="AI15"/>
      <c r="AJ15"/>
      <c r="AK15"/>
      <c r="AL15"/>
      <c r="AN15" t="s">
        <v>16</v>
      </c>
      <c r="AO15"/>
      <c r="AP15"/>
      <c r="AQ15"/>
      <c r="AR15"/>
      <c r="AS15"/>
      <c r="AT15"/>
    </row>
    <row r="16" spans="2:46" x14ac:dyDescent="0.4">
      <c r="B16" s="3" t="s">
        <v>17</v>
      </c>
      <c r="X16"/>
      <c r="Y16"/>
      <c r="Z16"/>
      <c r="AA16"/>
      <c r="AB16"/>
      <c r="AC16"/>
      <c r="AD16"/>
      <c r="AF16"/>
      <c r="AG16"/>
      <c r="AH16"/>
      <c r="AI16"/>
      <c r="AJ16"/>
      <c r="AK16"/>
      <c r="AL16"/>
      <c r="AN16"/>
      <c r="AO16"/>
      <c r="AP16"/>
      <c r="AQ16"/>
      <c r="AR16"/>
      <c r="AS16"/>
      <c r="AT16"/>
    </row>
    <row r="17" spans="2:46" x14ac:dyDescent="0.4">
      <c r="X17" t="s">
        <v>18</v>
      </c>
      <c r="Y17">
        <v>1</v>
      </c>
      <c r="Z17">
        <v>2</v>
      </c>
      <c r="AA17" s="5" t="s">
        <v>6</v>
      </c>
      <c r="AB17" t="s">
        <v>19</v>
      </c>
      <c r="AC17"/>
      <c r="AD17"/>
      <c r="AF17" t="s">
        <v>18</v>
      </c>
      <c r="AG17">
        <v>1</v>
      </c>
      <c r="AH17">
        <v>2</v>
      </c>
      <c r="AI17" s="5" t="s">
        <v>6</v>
      </c>
      <c r="AJ17" t="s">
        <v>19</v>
      </c>
      <c r="AK17"/>
      <c r="AL17"/>
      <c r="AN17" t="s">
        <v>18</v>
      </c>
      <c r="AO17">
        <v>1</v>
      </c>
      <c r="AP17">
        <v>2</v>
      </c>
      <c r="AQ17" s="5" t="s">
        <v>6</v>
      </c>
      <c r="AR17" t="s">
        <v>19</v>
      </c>
      <c r="AS17"/>
      <c r="AT17"/>
    </row>
    <row r="18" spans="2:46" ht="20.25" thickBot="1" x14ac:dyDescent="0.45">
      <c r="B18"/>
      <c r="C18" t="s">
        <v>20</v>
      </c>
      <c r="D18"/>
      <c r="E18"/>
      <c r="F18" s="2" t="s">
        <v>12</v>
      </c>
      <c r="G18"/>
      <c r="H18"/>
      <c r="I18" s="2" t="s">
        <v>10</v>
      </c>
      <c r="J18"/>
      <c r="L18" s="2" t="s">
        <v>14</v>
      </c>
      <c r="O18" s="2" t="s">
        <v>15</v>
      </c>
      <c r="X18" s="10" t="s">
        <v>9</v>
      </c>
      <c r="Y18" s="10"/>
      <c r="Z18" s="10"/>
      <c r="AA18" s="10"/>
      <c r="AB18" s="10"/>
      <c r="AC18"/>
      <c r="AD18"/>
      <c r="AF18" s="10" t="s">
        <v>21</v>
      </c>
      <c r="AG18" s="10"/>
      <c r="AH18" s="10"/>
      <c r="AI18" s="10"/>
      <c r="AJ18" s="10"/>
      <c r="AK18"/>
      <c r="AL18"/>
      <c r="AN18" s="10" t="s">
        <v>21</v>
      </c>
      <c r="AO18" s="10"/>
      <c r="AP18" s="10"/>
      <c r="AQ18" s="10"/>
      <c r="AR18" s="10"/>
      <c r="AS18"/>
      <c r="AT18"/>
    </row>
    <row r="19" spans="2:46" x14ac:dyDescent="0.4">
      <c r="B19"/>
      <c r="C19">
        <v>1</v>
      </c>
      <c r="D19">
        <v>2</v>
      </c>
      <c r="E19" s="5" t="s">
        <v>6</v>
      </c>
      <c r="F19">
        <v>1</v>
      </c>
      <c r="G19">
        <v>2</v>
      </c>
      <c r="H19" s="5" t="s">
        <v>6</v>
      </c>
      <c r="I19">
        <v>1</v>
      </c>
      <c r="J19">
        <v>2</v>
      </c>
      <c r="K19" s="5" t="s">
        <v>6</v>
      </c>
      <c r="L19">
        <v>1</v>
      </c>
      <c r="M19">
        <v>2</v>
      </c>
      <c r="N19" s="5" t="s">
        <v>6</v>
      </c>
      <c r="O19">
        <v>1</v>
      </c>
      <c r="P19">
        <v>2</v>
      </c>
      <c r="Q19" s="5" t="s">
        <v>6</v>
      </c>
      <c r="X19" t="s">
        <v>22</v>
      </c>
      <c r="Y19">
        <v>3</v>
      </c>
      <c r="Z19">
        <v>3</v>
      </c>
      <c r="AA19">
        <v>3</v>
      </c>
      <c r="AB19">
        <v>9</v>
      </c>
      <c r="AC19"/>
      <c r="AD19"/>
      <c r="AF19" t="s">
        <v>22</v>
      </c>
      <c r="AG19">
        <v>3</v>
      </c>
      <c r="AH19">
        <v>3</v>
      </c>
      <c r="AI19">
        <v>3</v>
      </c>
      <c r="AJ19">
        <v>9</v>
      </c>
      <c r="AK19"/>
      <c r="AL19"/>
      <c r="AN19" t="s">
        <v>22</v>
      </c>
      <c r="AO19">
        <v>3</v>
      </c>
      <c r="AP19">
        <v>3</v>
      </c>
      <c r="AQ19">
        <v>3</v>
      </c>
      <c r="AR19">
        <v>9</v>
      </c>
      <c r="AS19"/>
      <c r="AT19"/>
    </row>
    <row r="20" spans="2:46" x14ac:dyDescent="0.4">
      <c r="B20" s="2" t="s">
        <v>3</v>
      </c>
      <c r="C20" s="11">
        <f>C8/$F8*100</f>
        <v>73.451327433628322</v>
      </c>
      <c r="D20" s="12">
        <f>D8/$F8*100</f>
        <v>25.663716814159294</v>
      </c>
      <c r="E20" s="13">
        <f>E8/$F8*100</f>
        <v>0.88495575221238942</v>
      </c>
      <c r="F20" s="11">
        <f>C9/$F9*100</f>
        <v>95.283018867924525</v>
      </c>
      <c r="G20" s="12">
        <f>D9/$F9*100</f>
        <v>4.716981132075472</v>
      </c>
      <c r="H20" s="13">
        <f>E9/$F9*100</f>
        <v>0</v>
      </c>
      <c r="I20" s="11">
        <f>C10/$F10*100</f>
        <v>49.504950495049506</v>
      </c>
      <c r="J20" s="12">
        <f>D10/$F10*100</f>
        <v>33.663366336633665</v>
      </c>
      <c r="K20" s="13">
        <f>E10/$F10*100</f>
        <v>16.831683168316832</v>
      </c>
      <c r="L20" s="11">
        <f>C11/$F11*100</f>
        <v>72.847682119205288</v>
      </c>
      <c r="M20" s="12">
        <f>D11/$F11*100</f>
        <v>24.503311258278146</v>
      </c>
      <c r="N20" s="13">
        <f>E11/$F11*100</f>
        <v>2.6490066225165565</v>
      </c>
      <c r="O20" s="11">
        <f>C12/$F12*100</f>
        <v>96.453900709219852</v>
      </c>
      <c r="P20" s="12">
        <f>D12/$F12*100</f>
        <v>3.5460992907801421</v>
      </c>
      <c r="Q20" s="13">
        <f>E12/$F12*100</f>
        <v>0</v>
      </c>
      <c r="X20" t="s">
        <v>19</v>
      </c>
      <c r="Y20">
        <v>260.20132743362831</v>
      </c>
      <c r="Z20">
        <v>36.132466814159294</v>
      </c>
      <c r="AA20">
        <v>3.6662057522123894</v>
      </c>
      <c r="AB20">
        <v>300</v>
      </c>
      <c r="AC20"/>
      <c r="AD20"/>
      <c r="AF20" t="s">
        <v>19</v>
      </c>
      <c r="AG20">
        <v>175.67280217954681</v>
      </c>
      <c r="AH20">
        <v>99.189314904644831</v>
      </c>
      <c r="AI20">
        <v>25.137882915808362</v>
      </c>
      <c r="AJ20">
        <v>300</v>
      </c>
      <c r="AK20"/>
      <c r="AL20"/>
      <c r="AN20" t="s">
        <v>19</v>
      </c>
      <c r="AO20">
        <v>175.67280217954681</v>
      </c>
      <c r="AP20">
        <v>99.189314904644831</v>
      </c>
      <c r="AQ20">
        <v>25.137882915808362</v>
      </c>
      <c r="AR20">
        <v>300</v>
      </c>
      <c r="AS20"/>
      <c r="AT20"/>
    </row>
    <row r="21" spans="2:46" x14ac:dyDescent="0.4">
      <c r="B21" s="2" t="s">
        <v>4</v>
      </c>
      <c r="C21" s="14">
        <f>I8/$L8*100</f>
        <v>93</v>
      </c>
      <c r="D21" s="15">
        <f>J8/$L8*100</f>
        <v>5</v>
      </c>
      <c r="E21" s="16">
        <f>K8/$L8*100</f>
        <v>2</v>
      </c>
      <c r="F21" s="14">
        <f>I9/$L9*100</f>
        <v>92.063492063492063</v>
      </c>
      <c r="G21" s="15">
        <f>J9/$L9*100</f>
        <v>6.3492063492063489</v>
      </c>
      <c r="H21" s="16">
        <f>K9/$L9*100</f>
        <v>1.5873015873015872</v>
      </c>
      <c r="I21" s="14">
        <f>I10/$L10*100</f>
        <v>60.396039603960396</v>
      </c>
      <c r="J21" s="15">
        <f>J10/$L10*100</f>
        <v>34.653465346534652</v>
      </c>
      <c r="K21" s="16">
        <f>K10/$L10*100</f>
        <v>4.9504950495049505</v>
      </c>
      <c r="L21" s="14">
        <f>I11/$L11*100</f>
        <v>95.081967213114751</v>
      </c>
      <c r="M21" s="15">
        <f>J11/$L11*100</f>
        <v>4.918032786885246</v>
      </c>
      <c r="N21" s="16">
        <f>K11/$L11*100</f>
        <v>0</v>
      </c>
      <c r="O21" s="14">
        <f>I12/$L12*100</f>
        <v>98.496240601503757</v>
      </c>
      <c r="P21" s="15">
        <f>J12/$L12*100</f>
        <v>1.5037593984962405</v>
      </c>
      <c r="Q21" s="16">
        <f>K12/$L12*100</f>
        <v>0</v>
      </c>
      <c r="X21" t="s">
        <v>23</v>
      </c>
      <c r="Y21">
        <v>86.733775811209441</v>
      </c>
      <c r="Z21">
        <v>12.044155604719764</v>
      </c>
      <c r="AA21">
        <v>1.2220685840707965</v>
      </c>
      <c r="AB21">
        <v>33.333333333333336</v>
      </c>
      <c r="AC21"/>
      <c r="AD21"/>
      <c r="AF21" t="s">
        <v>23</v>
      </c>
      <c r="AG21">
        <v>58.557600726515602</v>
      </c>
      <c r="AH21">
        <v>33.063104968214944</v>
      </c>
      <c r="AI21">
        <v>8.379294305269454</v>
      </c>
      <c r="AJ21">
        <v>33.333333333333336</v>
      </c>
      <c r="AK21"/>
      <c r="AL21"/>
      <c r="AN21" t="s">
        <v>23</v>
      </c>
      <c r="AO21">
        <v>58.557600726515602</v>
      </c>
      <c r="AP21">
        <v>33.063104968214944</v>
      </c>
      <c r="AQ21">
        <v>8.379294305269454</v>
      </c>
      <c r="AR21">
        <v>33.333333333333336</v>
      </c>
      <c r="AS21"/>
      <c r="AT21"/>
    </row>
    <row r="22" spans="2:46" x14ac:dyDescent="0.4">
      <c r="B22" s="2" t="s">
        <v>5</v>
      </c>
      <c r="C22" s="17">
        <f>O8/$R8*100</f>
        <v>93.75</v>
      </c>
      <c r="D22" s="18">
        <f>P8/$R8*100</f>
        <v>5.46875</v>
      </c>
      <c r="E22" s="19">
        <f>Q8/$R8*100</f>
        <v>0.78125</v>
      </c>
      <c r="F22" s="17">
        <f>O9/$R9*100</f>
        <v>99.122807017543863</v>
      </c>
      <c r="G22" s="18">
        <f>P9/$R9*100</f>
        <v>0.8771929824561403</v>
      </c>
      <c r="H22" s="19">
        <f>Q9/$R9*100</f>
        <v>0</v>
      </c>
      <c r="I22" s="17">
        <f>O10/$R10*100</f>
        <v>65.771812080536918</v>
      </c>
      <c r="J22" s="18">
        <f>P10/$R10*100</f>
        <v>30.872483221476511</v>
      </c>
      <c r="K22" s="19">
        <f>Q10/$R10*100</f>
        <v>3.3557046979865772</v>
      </c>
      <c r="L22" s="17">
        <f>O11/$R11*100</f>
        <v>88</v>
      </c>
      <c r="M22" s="18">
        <f>P11/$R11*100</f>
        <v>10</v>
      </c>
      <c r="N22" s="19">
        <f>Q11/$R11*100</f>
        <v>2</v>
      </c>
      <c r="O22" s="17">
        <f>O12/$R12*100</f>
        <v>99.401197604790411</v>
      </c>
      <c r="P22" s="18">
        <f>P12/$R12*100</f>
        <v>0.5988023952095809</v>
      </c>
      <c r="Q22" s="19">
        <f>Q12/$R12*100</f>
        <v>0</v>
      </c>
      <c r="X22" t="s">
        <v>24</v>
      </c>
      <c r="Y22">
        <v>132.45820117733092</v>
      </c>
      <c r="Z22">
        <v>139.17426729387745</v>
      </c>
      <c r="AA22">
        <v>0.45657168667769632</v>
      </c>
      <c r="AB22">
        <v>1694.0108859109769</v>
      </c>
      <c r="AC22"/>
      <c r="AD22"/>
      <c r="AF22" t="s">
        <v>24</v>
      </c>
      <c r="AG22">
        <v>68.687589589927484</v>
      </c>
      <c r="AH22">
        <v>3.8441917403142325</v>
      </c>
      <c r="AI22">
        <v>54.217997185449519</v>
      </c>
      <c r="AJ22">
        <v>503.82772689375088</v>
      </c>
      <c r="AK22"/>
      <c r="AL22"/>
      <c r="AN22" t="s">
        <v>24</v>
      </c>
      <c r="AO22">
        <v>68.687589589927484</v>
      </c>
      <c r="AP22">
        <v>3.8441917403142325</v>
      </c>
      <c r="AQ22">
        <v>54.217997185449519</v>
      </c>
      <c r="AR22">
        <v>503.82772689375088</v>
      </c>
      <c r="AS22"/>
      <c r="AT22"/>
    </row>
    <row r="23" spans="2:46" x14ac:dyDescent="0.4">
      <c r="B23" s="20" t="s">
        <v>25</v>
      </c>
      <c r="C23" s="21">
        <f t="shared" ref="C23:Q23" si="0">AVERAGE(C20:C22)</f>
        <v>86.733775811209441</v>
      </c>
      <c r="D23" s="21">
        <f t="shared" si="0"/>
        <v>12.044155604719764</v>
      </c>
      <c r="E23" s="20">
        <f t="shared" si="0"/>
        <v>1.2220685840707965</v>
      </c>
      <c r="F23" s="20">
        <f t="shared" si="0"/>
        <v>95.489772649653489</v>
      </c>
      <c r="G23" s="20">
        <f t="shared" si="0"/>
        <v>3.9811268212459869</v>
      </c>
      <c r="H23" s="20">
        <f t="shared" si="0"/>
        <v>0.52910052910052907</v>
      </c>
      <c r="I23" s="20">
        <f t="shared" si="0"/>
        <v>58.557600726515602</v>
      </c>
      <c r="J23" s="20">
        <f t="shared" si="0"/>
        <v>33.063104968214944</v>
      </c>
      <c r="K23" s="21">
        <f>AVERAGE(K20:K22)</f>
        <v>8.379294305269454</v>
      </c>
      <c r="L23" s="20">
        <f t="shared" si="0"/>
        <v>85.309883110773342</v>
      </c>
      <c r="M23" s="20">
        <f t="shared" si="0"/>
        <v>13.140448015054465</v>
      </c>
      <c r="N23" s="20">
        <f t="shared" si="0"/>
        <v>1.5496688741721856</v>
      </c>
      <c r="O23" s="20">
        <f t="shared" si="0"/>
        <v>98.117112971838012</v>
      </c>
      <c r="P23" s="20">
        <f t="shared" si="0"/>
        <v>1.8828870281619876</v>
      </c>
      <c r="Q23" s="20">
        <f t="shared" si="0"/>
        <v>0</v>
      </c>
      <c r="X23"/>
      <c r="Y23"/>
      <c r="Z23"/>
      <c r="AA23"/>
      <c r="AB23"/>
      <c r="AC23"/>
      <c r="AD23"/>
      <c r="AF23"/>
      <c r="AG23"/>
      <c r="AH23"/>
      <c r="AI23"/>
      <c r="AJ23"/>
      <c r="AK23"/>
      <c r="AL23"/>
      <c r="AN23"/>
      <c r="AO23"/>
      <c r="AP23"/>
      <c r="AQ23"/>
      <c r="AR23"/>
      <c r="AS23"/>
      <c r="AT23"/>
    </row>
    <row r="24" spans="2:46" ht="20.25" thickBot="1" x14ac:dyDescent="0.45">
      <c r="B24" t="s">
        <v>26</v>
      </c>
      <c r="C24">
        <f t="shared" ref="C24:Q24" si="1">_xlfn.STDEV.P(C20:C22)</f>
        <v>9.3970988848449366</v>
      </c>
      <c r="D24">
        <f t="shared" si="1"/>
        <v>9.6323852114927888</v>
      </c>
      <c r="E24">
        <f t="shared" si="1"/>
        <v>0.55170746274796512</v>
      </c>
      <c r="F24">
        <f t="shared" si="1"/>
        <v>2.8856590523736814</v>
      </c>
      <c r="G24">
        <f t="shared" si="1"/>
        <v>2.2937369431487404</v>
      </c>
      <c r="H24">
        <f t="shared" si="1"/>
        <v>0.74826114411274858</v>
      </c>
      <c r="I24">
        <f t="shared" si="1"/>
        <v>6.7669584299953538</v>
      </c>
      <c r="J24">
        <f t="shared" si="1"/>
        <v>1.6008730410444239</v>
      </c>
      <c r="K24">
        <f t="shared" si="1"/>
        <v>6.012098756421616</v>
      </c>
      <c r="L24">
        <f t="shared" si="1"/>
        <v>9.2742800283935392</v>
      </c>
      <c r="M24">
        <f t="shared" si="1"/>
        <v>8.2982967530269391</v>
      </c>
      <c r="N24">
        <f t="shared" si="1"/>
        <v>1.1273590418026114</v>
      </c>
      <c r="O24">
        <f t="shared" si="1"/>
        <v>1.2327322140518981</v>
      </c>
      <c r="P24">
        <f t="shared" si="1"/>
        <v>1.2327322140518986</v>
      </c>
      <c r="Q24">
        <f t="shared" si="1"/>
        <v>0</v>
      </c>
      <c r="X24" s="10" t="s">
        <v>13</v>
      </c>
      <c r="Y24" s="10"/>
      <c r="Z24" s="10"/>
      <c r="AA24" s="10"/>
      <c r="AB24" s="10"/>
      <c r="AC24"/>
      <c r="AD24"/>
      <c r="AF24" s="10" t="s">
        <v>27</v>
      </c>
      <c r="AG24" s="10"/>
      <c r="AH24" s="10"/>
      <c r="AI24" s="10"/>
      <c r="AJ24" s="10"/>
      <c r="AK24"/>
      <c r="AL24"/>
      <c r="AN24" s="10" t="s">
        <v>28</v>
      </c>
      <c r="AO24" s="10"/>
      <c r="AP24" s="10"/>
      <c r="AQ24" s="10"/>
      <c r="AR24" s="10"/>
      <c r="AS24"/>
      <c r="AT24"/>
    </row>
    <row r="25" spans="2:46" x14ac:dyDescent="0.4">
      <c r="B25" s="22" t="s">
        <v>29</v>
      </c>
      <c r="C25" s="22">
        <f>C24/SQRT(3)</f>
        <v>5.4254175707667569</v>
      </c>
      <c r="D25" s="22">
        <f t="shared" ref="D25:N25" si="2">D24/SQRT(3)</f>
        <v>5.5612601947935323</v>
      </c>
      <c r="E25" s="22">
        <f t="shared" si="2"/>
        <v>0.31852845213146308</v>
      </c>
      <c r="F25" s="22">
        <f t="shared" si="2"/>
        <v>1.6660360306774253</v>
      </c>
      <c r="G25" s="22">
        <f t="shared" si="2"/>
        <v>1.3242896415771146</v>
      </c>
      <c r="H25" s="22">
        <f t="shared" si="2"/>
        <v>0.43200877297763279</v>
      </c>
      <c r="I25" s="22">
        <f t="shared" si="2"/>
        <v>3.9069052711528252</v>
      </c>
      <c r="J25" s="22">
        <f t="shared" si="2"/>
        <v>0.92426448118541293</v>
      </c>
      <c r="K25" s="22">
        <f t="shared" si="2"/>
        <v>3.4710868354146345</v>
      </c>
      <c r="L25" s="22">
        <f t="shared" si="2"/>
        <v>5.3545080709329804</v>
      </c>
      <c r="M25" s="22">
        <f>M24/SQRT(3)</f>
        <v>4.791023864175501</v>
      </c>
      <c r="N25" s="22">
        <f t="shared" si="2"/>
        <v>0.65088104625809629</v>
      </c>
      <c r="O25" s="22">
        <f>O24/SQRT(3)</f>
        <v>0.71171827562158685</v>
      </c>
      <c r="P25" s="22">
        <f t="shared" ref="P25:Q25" si="3">P24/SQRT(3)</f>
        <v>0.71171827562158707</v>
      </c>
      <c r="Q25" s="22">
        <f t="shared" si="3"/>
        <v>0</v>
      </c>
      <c r="X25" t="s">
        <v>22</v>
      </c>
      <c r="Y25">
        <v>3</v>
      </c>
      <c r="Z25">
        <v>3</v>
      </c>
      <c r="AA25">
        <v>3</v>
      </c>
      <c r="AB25">
        <v>9</v>
      </c>
      <c r="AC25"/>
      <c r="AD25"/>
      <c r="AF25" t="s">
        <v>22</v>
      </c>
      <c r="AG25">
        <v>3</v>
      </c>
      <c r="AH25">
        <v>3</v>
      </c>
      <c r="AI25">
        <v>3</v>
      </c>
      <c r="AJ25">
        <v>9</v>
      </c>
      <c r="AK25"/>
      <c r="AL25"/>
      <c r="AN25" t="s">
        <v>22</v>
      </c>
      <c r="AO25">
        <v>3</v>
      </c>
      <c r="AP25">
        <v>3</v>
      </c>
      <c r="AQ25">
        <v>3</v>
      </c>
      <c r="AR25">
        <v>9</v>
      </c>
      <c r="AS25"/>
      <c r="AT25"/>
    </row>
    <row r="26" spans="2:46" x14ac:dyDescent="0.4">
      <c r="B26" s="23" t="s">
        <v>30</v>
      </c>
      <c r="C26" s="24" t="s">
        <v>31</v>
      </c>
      <c r="D26" s="24" t="s">
        <v>31</v>
      </c>
      <c r="E26" s="24" t="s">
        <v>31</v>
      </c>
      <c r="F26" s="25">
        <f>TTEST($C$20:$C$22,F20:F22,2,2)</f>
        <v>0.27627453208053382</v>
      </c>
      <c r="G26" s="25">
        <f>TTEST($D$20:$D$22,G20:G22,2,2)</f>
        <v>0.31363384523880172</v>
      </c>
      <c r="H26" s="25">
        <f>TTEST($E$20:$E$22,H20:H22,2,2)</f>
        <v>0.35127804682216729</v>
      </c>
      <c r="I26" s="26">
        <f>TTEST($C$20:$C$22,I20:I22,2,2)</f>
        <v>2.6269220208380954E-2</v>
      </c>
      <c r="J26" s="26">
        <f>TTEST($D$20:$D$22,J20:J22,2,2)</f>
        <v>3.8243999417008324E-2</v>
      </c>
      <c r="K26" s="26">
        <f>TTEST($E$20:$E$22,K20:K22,2,2)</f>
        <v>0.16894034610109049</v>
      </c>
      <c r="L26" s="26">
        <f>TTEST($C$20:$C$22,L20:L22,2,2)</f>
        <v>0.88616238913102785</v>
      </c>
      <c r="M26" s="26">
        <f>TTEST($D$20:$D$22,M20:M22,2,2)</f>
        <v>0.90882414996083938</v>
      </c>
      <c r="N26" s="26">
        <f>TTEST($E$20:$E$22,N20:N22,2,2)</f>
        <v>0.73074271820837855</v>
      </c>
      <c r="O26" s="26">
        <f>TTEST($C$20:$C$22,O20:O22,2,2)</f>
        <v>0.16462886929387982</v>
      </c>
      <c r="P26" s="26">
        <f>TTEST($D$20:$D$22,P20:P22,2,2)</f>
        <v>0.21302633529598322</v>
      </c>
      <c r="Q26" s="26">
        <f>TTEST($E$20:$E$22,Q20:Q22,2,2)</f>
        <v>3.5097919770506476E-2</v>
      </c>
      <c r="X26" t="s">
        <v>19</v>
      </c>
      <c r="Y26">
        <v>286.46931794896045</v>
      </c>
      <c r="Z26">
        <v>11.943380463737961</v>
      </c>
      <c r="AA26">
        <v>1.5873015873015872</v>
      </c>
      <c r="AB26">
        <v>300.00000000000006</v>
      </c>
      <c r="AC26"/>
      <c r="AD26"/>
      <c r="AF26" t="s">
        <v>19</v>
      </c>
      <c r="AG26">
        <v>255.92964933232003</v>
      </c>
      <c r="AH26">
        <v>39.421344045163394</v>
      </c>
      <c r="AI26">
        <v>4.6490066225165565</v>
      </c>
      <c r="AJ26">
        <v>300</v>
      </c>
      <c r="AK26"/>
      <c r="AL26"/>
      <c r="AN26" t="s">
        <v>19</v>
      </c>
      <c r="AO26">
        <v>294.35133891551402</v>
      </c>
      <c r="AP26">
        <v>5.6486610844859628</v>
      </c>
      <c r="AQ26">
        <v>0</v>
      </c>
      <c r="AR26">
        <v>300</v>
      </c>
      <c r="AS26"/>
      <c r="AT26"/>
    </row>
    <row r="27" spans="2:46" x14ac:dyDescent="0.4">
      <c r="B27" s="23"/>
      <c r="C27" s="24" t="s">
        <v>31</v>
      </c>
      <c r="D27" s="24" t="s">
        <v>31</v>
      </c>
      <c r="E27" s="24" t="s">
        <v>31</v>
      </c>
      <c r="F27" s="25" t="s">
        <v>32</v>
      </c>
      <c r="G27" s="25" t="s">
        <v>32</v>
      </c>
      <c r="H27" s="25" t="s">
        <v>32</v>
      </c>
      <c r="I27" s="26" t="s">
        <v>33</v>
      </c>
      <c r="J27" s="26" t="s">
        <v>33</v>
      </c>
      <c r="K27" s="26" t="s">
        <v>32</v>
      </c>
      <c r="L27" s="26" t="s">
        <v>32</v>
      </c>
      <c r="M27" s="26" t="s">
        <v>32</v>
      </c>
      <c r="N27" s="26" t="s">
        <v>32</v>
      </c>
      <c r="O27" s="26" t="s">
        <v>32</v>
      </c>
      <c r="P27" s="26" t="s">
        <v>32</v>
      </c>
      <c r="Q27" s="26" t="s">
        <v>33</v>
      </c>
      <c r="X27" t="s">
        <v>23</v>
      </c>
      <c r="Y27">
        <v>95.489772649653489</v>
      </c>
      <c r="Z27">
        <v>3.9811268212459869</v>
      </c>
      <c r="AA27">
        <v>0.52910052910052907</v>
      </c>
      <c r="AB27">
        <v>33.333333333333343</v>
      </c>
      <c r="AC27"/>
      <c r="AD27"/>
      <c r="AF27" t="s">
        <v>23</v>
      </c>
      <c r="AG27">
        <v>85.309883110773342</v>
      </c>
      <c r="AH27">
        <v>13.140448015054465</v>
      </c>
      <c r="AI27">
        <v>1.5496688741721856</v>
      </c>
      <c r="AJ27">
        <v>33.333333333333336</v>
      </c>
      <c r="AK27"/>
      <c r="AL27"/>
      <c r="AN27" t="s">
        <v>23</v>
      </c>
      <c r="AO27">
        <v>98.117112971838012</v>
      </c>
      <c r="AP27">
        <v>1.8828870281619876</v>
      </c>
      <c r="AQ27">
        <v>0</v>
      </c>
      <c r="AR27">
        <v>33.333333333333336</v>
      </c>
      <c r="AS27"/>
      <c r="AT27"/>
    </row>
    <row r="28" spans="2:46" x14ac:dyDescent="0.4">
      <c r="B28"/>
      <c r="C28"/>
      <c r="D28"/>
      <c r="E28"/>
      <c r="F28"/>
      <c r="G28"/>
      <c r="H28"/>
      <c r="I28" s="24" t="s">
        <v>31</v>
      </c>
      <c r="J28" s="24" t="s">
        <v>31</v>
      </c>
      <c r="K28" s="24" t="s">
        <v>31</v>
      </c>
      <c r="L28" s="25">
        <f>TTEST($I$20:$I$22,L20:L22,2,2)</f>
        <v>3.0062062177923295E-2</v>
      </c>
      <c r="M28" s="25">
        <f>TTEST($J$20:$J$22,M20:M22,2,2)</f>
        <v>2.9002949007956934E-2</v>
      </c>
      <c r="N28" s="25">
        <f>TTEST($K$20:$K$22,N20:N22,2,2)</f>
        <v>0.18948122298026787</v>
      </c>
      <c r="O28" s="25">
        <f>TTEST($I$20:$I$22,O20:O22,2,2)</f>
        <v>1.243006267683292E-3</v>
      </c>
      <c r="P28" s="25">
        <f>TTEST($J$20:$J$22,P20:P22,2,2)</f>
        <v>2.6082918294013881E-5</v>
      </c>
      <c r="Q28" s="25">
        <f>TTEST($K$20:$K$22,Q20:Q22,2,2)</f>
        <v>0.12002589430281335</v>
      </c>
      <c r="X28" t="s">
        <v>24</v>
      </c>
      <c r="Y28">
        <v>12.49054224981926</v>
      </c>
      <c r="Z28">
        <v>7.8918437465479911</v>
      </c>
      <c r="AA28">
        <v>0.83984210968337947</v>
      </c>
      <c r="AB28">
        <v>2180.715306583731</v>
      </c>
      <c r="AC28"/>
      <c r="AD28"/>
      <c r="AF28" t="s">
        <v>24</v>
      </c>
      <c r="AG28">
        <v>129.0184050675889</v>
      </c>
      <c r="AH28">
        <v>103.29259350194616</v>
      </c>
      <c r="AI28">
        <v>1.9064076137011536</v>
      </c>
      <c r="AJ28">
        <v>1603.372728056961</v>
      </c>
      <c r="AK28"/>
      <c r="AL28"/>
      <c r="AN28" t="s">
        <v>24</v>
      </c>
      <c r="AO28">
        <v>2.2794430673419424</v>
      </c>
      <c r="AP28">
        <v>2.2794430673419441</v>
      </c>
      <c r="AQ28">
        <v>0</v>
      </c>
      <c r="AR28">
        <v>2362.5821420921375</v>
      </c>
      <c r="AS28"/>
      <c r="AT28"/>
    </row>
    <row r="29" spans="2:46" x14ac:dyDescent="0.4">
      <c r="I29" s="24" t="s">
        <v>31</v>
      </c>
      <c r="J29" s="24" t="s">
        <v>31</v>
      </c>
      <c r="K29" s="24" t="s">
        <v>31</v>
      </c>
      <c r="L29" s="25" t="s">
        <v>33</v>
      </c>
      <c r="M29" s="25" t="s">
        <v>33</v>
      </c>
      <c r="N29" s="25" t="s">
        <v>32</v>
      </c>
      <c r="O29" s="25" t="s">
        <v>34</v>
      </c>
      <c r="P29" s="25" t="s">
        <v>35</v>
      </c>
      <c r="Q29" s="25" t="s">
        <v>32</v>
      </c>
      <c r="X29"/>
      <c r="Y29"/>
      <c r="Z29"/>
      <c r="AA29"/>
      <c r="AB29"/>
      <c r="AC29"/>
      <c r="AD29"/>
      <c r="AF29"/>
      <c r="AG29"/>
      <c r="AH29"/>
      <c r="AI29"/>
      <c r="AJ29"/>
      <c r="AK29"/>
      <c r="AL29"/>
      <c r="AN29"/>
      <c r="AO29"/>
      <c r="AP29"/>
      <c r="AQ29"/>
      <c r="AR29"/>
      <c r="AS29"/>
      <c r="AT29"/>
    </row>
    <row r="30" spans="2:46" ht="20.25" thickBot="1" x14ac:dyDescent="0.45">
      <c r="X30" s="10" t="s">
        <v>19</v>
      </c>
      <c r="Y30" s="10"/>
      <c r="Z30" s="10"/>
      <c r="AA30" s="10"/>
      <c r="AB30"/>
      <c r="AC30"/>
      <c r="AD30"/>
      <c r="AF30" s="10" t="s">
        <v>19</v>
      </c>
      <c r="AG30" s="10"/>
      <c r="AH30" s="10"/>
      <c r="AI30" s="10"/>
      <c r="AJ30"/>
      <c r="AK30"/>
      <c r="AL30"/>
      <c r="AN30" s="10" t="s">
        <v>19</v>
      </c>
      <c r="AO30" s="10"/>
      <c r="AP30" s="10"/>
      <c r="AQ30" s="10"/>
      <c r="AR30"/>
      <c r="AS30"/>
      <c r="AT30"/>
    </row>
    <row r="31" spans="2:46" x14ac:dyDescent="0.4">
      <c r="J31" s="5"/>
      <c r="X31" t="s">
        <v>22</v>
      </c>
      <c r="Y31">
        <v>6</v>
      </c>
      <c r="Z31">
        <v>6</v>
      </c>
      <c r="AA31">
        <v>6</v>
      </c>
      <c r="AB31"/>
      <c r="AC31"/>
      <c r="AD31"/>
      <c r="AF31" t="s">
        <v>22</v>
      </c>
      <c r="AG31">
        <v>6</v>
      </c>
      <c r="AH31">
        <v>6</v>
      </c>
      <c r="AI31">
        <v>6</v>
      </c>
      <c r="AJ31"/>
      <c r="AK31"/>
      <c r="AL31"/>
      <c r="AN31" t="s">
        <v>22</v>
      </c>
      <c r="AO31">
        <v>6</v>
      </c>
      <c r="AP31">
        <v>6</v>
      </c>
      <c r="AQ31">
        <v>6</v>
      </c>
      <c r="AR31"/>
      <c r="AS31"/>
      <c r="AT31"/>
    </row>
    <row r="32" spans="2:46" x14ac:dyDescent="0.4">
      <c r="B32" s="27" t="s">
        <v>25</v>
      </c>
      <c r="C32" s="27">
        <v>1</v>
      </c>
      <c r="D32" s="27">
        <v>2</v>
      </c>
      <c r="E32" s="28" t="s">
        <v>6</v>
      </c>
      <c r="F32" s="29"/>
      <c r="G32" s="30" t="s">
        <v>29</v>
      </c>
      <c r="H32" s="30">
        <v>1</v>
      </c>
      <c r="I32" s="30">
        <v>2</v>
      </c>
      <c r="J32" s="31" t="s">
        <v>6</v>
      </c>
      <c r="X32" t="s">
        <v>19</v>
      </c>
      <c r="Y32">
        <v>546.67064538258876</v>
      </c>
      <c r="Z32">
        <v>48.075847277897253</v>
      </c>
      <c r="AA32">
        <v>5.2535073395139769</v>
      </c>
      <c r="AB32"/>
      <c r="AC32"/>
      <c r="AD32"/>
      <c r="AF32" t="s">
        <v>19</v>
      </c>
      <c r="AG32">
        <v>431.60245151186683</v>
      </c>
      <c r="AH32">
        <v>138.61065894980823</v>
      </c>
      <c r="AI32">
        <v>29.786889538324917</v>
      </c>
      <c r="AJ32"/>
      <c r="AK32"/>
      <c r="AL32"/>
      <c r="AN32" t="s">
        <v>19</v>
      </c>
      <c r="AO32">
        <v>470.02414109506083</v>
      </c>
      <c r="AP32">
        <v>104.8379759891308</v>
      </c>
      <c r="AQ32">
        <v>25.137882915808362</v>
      </c>
      <c r="AR32"/>
      <c r="AS32"/>
      <c r="AT32"/>
    </row>
    <row r="33" spans="2:46" x14ac:dyDescent="0.4">
      <c r="B33" s="2" t="s">
        <v>11</v>
      </c>
      <c r="C33" s="32">
        <f>C23</f>
        <v>86.733775811209441</v>
      </c>
      <c r="D33" s="32">
        <f>D23</f>
        <v>12.044155604719764</v>
      </c>
      <c r="E33" s="32">
        <f>E23</f>
        <v>1.2220685840707965</v>
      </c>
      <c r="F33"/>
      <c r="G33" s="2" t="s">
        <v>11</v>
      </c>
      <c r="H33" s="2">
        <f>C25</f>
        <v>5.4254175707667569</v>
      </c>
      <c r="I33" s="2">
        <f>D25</f>
        <v>5.5612601947935323</v>
      </c>
      <c r="J33" s="2">
        <f>E25</f>
        <v>0.31852845213146308</v>
      </c>
      <c r="X33" t="s">
        <v>23</v>
      </c>
      <c r="Y33">
        <v>91.111774230431465</v>
      </c>
      <c r="Z33">
        <v>8.0126412129828761</v>
      </c>
      <c r="AA33">
        <v>0.87558455658566281</v>
      </c>
      <c r="AB33"/>
      <c r="AC33"/>
      <c r="AD33"/>
      <c r="AF33" t="s">
        <v>23</v>
      </c>
      <c r="AG33">
        <v>71.933741918644472</v>
      </c>
      <c r="AH33">
        <v>23.101776491634705</v>
      </c>
      <c r="AI33">
        <v>4.9644815897208199</v>
      </c>
      <c r="AJ33"/>
      <c r="AK33"/>
      <c r="AL33"/>
      <c r="AN33" t="s">
        <v>23</v>
      </c>
      <c r="AO33">
        <v>78.3373568491768</v>
      </c>
      <c r="AP33">
        <v>17.472995998188466</v>
      </c>
      <c r="AQ33">
        <v>4.189647152634727</v>
      </c>
      <c r="AR33"/>
      <c r="AS33"/>
      <c r="AT33"/>
    </row>
    <row r="34" spans="2:46" x14ac:dyDescent="0.4">
      <c r="B34" s="2" t="s">
        <v>12</v>
      </c>
      <c r="C34" s="32">
        <f>F23</f>
        <v>95.489772649653489</v>
      </c>
      <c r="D34" s="32">
        <f>G23</f>
        <v>3.9811268212459869</v>
      </c>
      <c r="E34" s="32">
        <f>H23</f>
        <v>0.52910052910052907</v>
      </c>
      <c r="F34"/>
      <c r="G34" s="2" t="s">
        <v>12</v>
      </c>
      <c r="H34" s="2">
        <f>F25</f>
        <v>1.6660360306774253</v>
      </c>
      <c r="I34" s="2">
        <f>G25</f>
        <v>1.3242896415771146</v>
      </c>
      <c r="J34" s="2">
        <f>H25</f>
        <v>0.43200877297763279</v>
      </c>
      <c r="X34" t="s">
        <v>24</v>
      </c>
      <c r="Y34">
        <v>80.979741561312522</v>
      </c>
      <c r="Z34">
        <v>78.330174365108149</v>
      </c>
      <c r="AA34">
        <v>0.66262693610721279</v>
      </c>
      <c r="AB34"/>
      <c r="AC34"/>
      <c r="AD34"/>
      <c r="AF34" t="s">
        <v>24</v>
      </c>
      <c r="AG34">
        <v>293.78778169312648</v>
      </c>
      <c r="AH34">
        <v>161.92839211889822</v>
      </c>
      <c r="AI34">
        <v>36.442896978387438</v>
      </c>
      <c r="AJ34"/>
      <c r="AK34"/>
      <c r="AL34"/>
      <c r="AN34" t="s">
        <v>24</v>
      </c>
      <c r="AO34">
        <v>497.8733157892508</v>
      </c>
      <c r="AP34">
        <v>294.11125115982253</v>
      </c>
      <c r="AQ34">
        <v>42.750970790476138</v>
      </c>
      <c r="AR34"/>
      <c r="AS34"/>
      <c r="AT34"/>
    </row>
    <row r="35" spans="2:46" x14ac:dyDescent="0.4">
      <c r="B35" s="2" t="s">
        <v>10</v>
      </c>
      <c r="C35" s="32">
        <f>I23</f>
        <v>58.557600726515602</v>
      </c>
      <c r="D35" s="32">
        <f>J23</f>
        <v>33.063104968214944</v>
      </c>
      <c r="E35" s="32">
        <f>K23</f>
        <v>8.379294305269454</v>
      </c>
      <c r="F35"/>
      <c r="G35" s="2" t="s">
        <v>10</v>
      </c>
      <c r="H35" s="2">
        <f>I25</f>
        <v>3.9069052711528252</v>
      </c>
      <c r="I35" s="2">
        <f>J25</f>
        <v>0.92426448118541293</v>
      </c>
      <c r="J35" s="2">
        <f>K25</f>
        <v>3.4710868354146345</v>
      </c>
      <c r="X35"/>
      <c r="Y35"/>
      <c r="Z35"/>
      <c r="AA35"/>
      <c r="AB35"/>
      <c r="AC35"/>
      <c r="AD35"/>
      <c r="AF35"/>
      <c r="AG35"/>
      <c r="AH35"/>
      <c r="AI35"/>
      <c r="AJ35"/>
      <c r="AK35"/>
      <c r="AL35"/>
      <c r="AN35"/>
      <c r="AO35"/>
      <c r="AP35"/>
      <c r="AQ35"/>
      <c r="AR35"/>
      <c r="AS35"/>
      <c r="AT35"/>
    </row>
    <row r="36" spans="2:46" x14ac:dyDescent="0.4">
      <c r="B36" s="2" t="s">
        <v>14</v>
      </c>
      <c r="C36" s="32">
        <f>L23</f>
        <v>85.309883110773342</v>
      </c>
      <c r="D36" s="32">
        <f>M23</f>
        <v>13.140448015054465</v>
      </c>
      <c r="E36" s="32">
        <f>N23</f>
        <v>1.5496688741721856</v>
      </c>
      <c r="F36"/>
      <c r="G36" s="2" t="s">
        <v>14</v>
      </c>
      <c r="H36" s="2">
        <f>L25</f>
        <v>5.3545080709329804</v>
      </c>
      <c r="I36" s="2">
        <f>M25</f>
        <v>4.791023864175501</v>
      </c>
      <c r="J36" s="2">
        <f>N25</f>
        <v>0.65088104625809629</v>
      </c>
      <c r="X36"/>
      <c r="Y36"/>
      <c r="Z36"/>
      <c r="AA36"/>
      <c r="AB36"/>
      <c r="AC36"/>
      <c r="AD36"/>
      <c r="AF36"/>
      <c r="AG36"/>
      <c r="AH36"/>
      <c r="AI36"/>
      <c r="AJ36"/>
      <c r="AK36"/>
      <c r="AL36"/>
      <c r="AN36"/>
      <c r="AO36"/>
      <c r="AP36"/>
      <c r="AQ36"/>
      <c r="AR36"/>
      <c r="AS36"/>
      <c r="AT36"/>
    </row>
    <row r="37" spans="2:46" ht="20.25" thickBot="1" x14ac:dyDescent="0.45">
      <c r="B37" s="2" t="s">
        <v>15</v>
      </c>
      <c r="C37" s="32">
        <f>O23</f>
        <v>98.117112971838012</v>
      </c>
      <c r="D37" s="32">
        <f>P23</f>
        <v>1.8828870281619876</v>
      </c>
      <c r="E37" s="32">
        <f>Q23</f>
        <v>0</v>
      </c>
      <c r="F37"/>
      <c r="G37" s="2" t="s">
        <v>36</v>
      </c>
      <c r="H37" s="2">
        <f>O25</f>
        <v>0.71171827562158685</v>
      </c>
      <c r="I37" s="2">
        <f>P25</f>
        <v>0.71171827562158707</v>
      </c>
      <c r="J37" s="2">
        <f>Q25</f>
        <v>0</v>
      </c>
      <c r="X37" t="s">
        <v>37</v>
      </c>
      <c r="Y37"/>
      <c r="Z37"/>
      <c r="AA37"/>
      <c r="AB37"/>
      <c r="AC37"/>
      <c r="AD37"/>
      <c r="AF37" t="s">
        <v>37</v>
      </c>
      <c r="AG37"/>
      <c r="AH37"/>
      <c r="AI37"/>
      <c r="AJ37"/>
      <c r="AK37"/>
      <c r="AL37"/>
      <c r="AN37" t="s">
        <v>37</v>
      </c>
      <c r="AO37"/>
      <c r="AP37"/>
      <c r="AQ37"/>
      <c r="AR37"/>
      <c r="AS37"/>
      <c r="AT37"/>
    </row>
    <row r="38" spans="2:46" x14ac:dyDescent="0.4">
      <c r="X38" s="33" t="s">
        <v>38</v>
      </c>
      <c r="Y38" s="33" t="s">
        <v>39</v>
      </c>
      <c r="Z38" s="33" t="s">
        <v>40</v>
      </c>
      <c r="AA38" s="33" t="s">
        <v>24</v>
      </c>
      <c r="AB38" s="33" t="s">
        <v>41</v>
      </c>
      <c r="AC38" s="33" t="s">
        <v>42</v>
      </c>
      <c r="AD38" s="33" t="s">
        <v>43</v>
      </c>
      <c r="AF38" s="33" t="s">
        <v>38</v>
      </c>
      <c r="AG38" s="33" t="s">
        <v>39</v>
      </c>
      <c r="AH38" s="33" t="s">
        <v>40</v>
      </c>
      <c r="AI38" s="33" t="s">
        <v>24</v>
      </c>
      <c r="AJ38" s="33" t="s">
        <v>41</v>
      </c>
      <c r="AK38" s="33" t="s">
        <v>42</v>
      </c>
      <c r="AL38" s="33" t="s">
        <v>43</v>
      </c>
      <c r="AN38" s="33" t="s">
        <v>38</v>
      </c>
      <c r="AO38" s="33" t="s">
        <v>39</v>
      </c>
      <c r="AP38" s="33" t="s">
        <v>40</v>
      </c>
      <c r="AQ38" s="33" t="s">
        <v>24</v>
      </c>
      <c r="AR38" s="33" t="s">
        <v>41</v>
      </c>
      <c r="AS38" s="33" t="s">
        <v>42</v>
      </c>
      <c r="AT38" s="33" t="s">
        <v>43</v>
      </c>
    </row>
    <row r="39" spans="2:46" x14ac:dyDescent="0.4">
      <c r="X39" t="s">
        <v>44</v>
      </c>
      <c r="Y39">
        <v>0</v>
      </c>
      <c r="Z39">
        <v>1</v>
      </c>
      <c r="AA39">
        <v>0</v>
      </c>
      <c r="AB39">
        <v>0</v>
      </c>
      <c r="AC39">
        <v>1</v>
      </c>
      <c r="AD39">
        <v>4.7472253467225149</v>
      </c>
      <c r="AF39" t="s">
        <v>44</v>
      </c>
      <c r="AG39">
        <v>-3.637978807091713E-12</v>
      </c>
      <c r="AH39">
        <v>1</v>
      </c>
      <c r="AI39">
        <v>-3.637978807091713E-12</v>
      </c>
      <c r="AJ39">
        <v>-6.0470518561836533E-14</v>
      </c>
      <c r="AK39" t="e">
        <v>#NUM!</v>
      </c>
      <c r="AL39">
        <v>4.7472253467225149</v>
      </c>
      <c r="AN39" t="s">
        <v>44</v>
      </c>
      <c r="AO39">
        <v>0</v>
      </c>
      <c r="AP39">
        <v>1</v>
      </c>
      <c r="AQ39">
        <v>0</v>
      </c>
      <c r="AR39">
        <v>0</v>
      </c>
      <c r="AS39">
        <v>1</v>
      </c>
      <c r="AT39">
        <v>4.7472253467225149</v>
      </c>
    </row>
    <row r="40" spans="2:46" x14ac:dyDescent="0.4">
      <c r="X40" t="s">
        <v>45</v>
      </c>
      <c r="Y40">
        <v>30197.946825645024</v>
      </c>
      <c r="Z40">
        <v>2</v>
      </c>
      <c r="AA40">
        <v>15098.973412822512</v>
      </c>
      <c r="AB40">
        <v>308.86587144485077</v>
      </c>
      <c r="AC40">
        <v>4.7879980434281817E-11</v>
      </c>
      <c r="AD40">
        <v>3.8852938346523942</v>
      </c>
      <c r="AF40" t="s">
        <v>45</v>
      </c>
      <c r="AG40">
        <v>14396.808285653633</v>
      </c>
      <c r="AH40">
        <v>2</v>
      </c>
      <c r="AI40">
        <v>7198.4041428268165</v>
      </c>
      <c r="AJ40">
        <v>119.65194258027913</v>
      </c>
      <c r="AK40">
        <v>1.1854746164443742E-8</v>
      </c>
      <c r="AL40">
        <v>3.8852938346523942</v>
      </c>
      <c r="AN40" t="s">
        <v>45</v>
      </c>
      <c r="AO40">
        <v>18757.60126318935</v>
      </c>
      <c r="AP40">
        <v>2</v>
      </c>
      <c r="AQ40">
        <v>9378.800631594675</v>
      </c>
      <c r="AR40">
        <v>428.55362164714199</v>
      </c>
      <c r="AS40">
        <v>6.9286282419317824E-12</v>
      </c>
      <c r="AT40">
        <v>3.8852938346523942</v>
      </c>
    </row>
    <row r="41" spans="2:46" x14ac:dyDescent="0.4">
      <c r="X41" t="s">
        <v>46</v>
      </c>
      <c r="Y41">
        <v>213.24017778476707</v>
      </c>
      <c r="Z41">
        <v>2</v>
      </c>
      <c r="AA41">
        <v>106.62008889238354</v>
      </c>
      <c r="AB41">
        <v>2.181029515642912</v>
      </c>
      <c r="AC41" s="34">
        <v>0.15561796980123818</v>
      </c>
      <c r="AD41">
        <v>3.8852938346523942</v>
      </c>
      <c r="AF41" t="s">
        <v>46</v>
      </c>
      <c r="AG41">
        <v>1738.8609845542103</v>
      </c>
      <c r="AH41">
        <v>2</v>
      </c>
      <c r="AI41">
        <v>869.43049227710515</v>
      </c>
      <c r="AJ41">
        <v>14.451681966640976</v>
      </c>
      <c r="AK41" s="35">
        <v>6.3757799340644322E-4</v>
      </c>
      <c r="AL41">
        <v>3.8852938346523942</v>
      </c>
      <c r="AN41" t="s">
        <v>46</v>
      </c>
      <c r="AO41">
        <v>3911.0603593970004</v>
      </c>
      <c r="AP41">
        <v>2</v>
      </c>
      <c r="AQ41">
        <v>1955.5301796985002</v>
      </c>
      <c r="AR41">
        <v>89.355726139109251</v>
      </c>
      <c r="AS41" s="36">
        <v>6.2062152802607987E-8</v>
      </c>
      <c r="AT41">
        <v>3.8852938346523942</v>
      </c>
    </row>
    <row r="42" spans="2:46" x14ac:dyDescent="0.4">
      <c r="X42" t="s">
        <v>47</v>
      </c>
      <c r="Y42">
        <v>586.62253652787251</v>
      </c>
      <c r="Z42">
        <v>12</v>
      </c>
      <c r="AA42">
        <v>48.885211377322712</v>
      </c>
      <c r="AB42"/>
      <c r="AC42"/>
      <c r="AD42"/>
      <c r="AF42" t="s">
        <v>47</v>
      </c>
      <c r="AG42">
        <v>721.93436939785192</v>
      </c>
      <c r="AH42">
        <v>12</v>
      </c>
      <c r="AI42">
        <v>60.161197449820996</v>
      </c>
      <c r="AJ42"/>
      <c r="AK42"/>
      <c r="AL42"/>
      <c r="AN42" t="s">
        <v>47</v>
      </c>
      <c r="AO42">
        <v>262.61732930074902</v>
      </c>
      <c r="AP42">
        <v>12</v>
      </c>
      <c r="AQ42">
        <v>21.884777441729085</v>
      </c>
      <c r="AR42"/>
      <c r="AS42"/>
      <c r="AT42"/>
    </row>
    <row r="43" spans="2:46" x14ac:dyDescent="0.4">
      <c r="X43"/>
      <c r="Y43"/>
      <c r="Z43"/>
      <c r="AA43"/>
      <c r="AB43"/>
      <c r="AC43"/>
      <c r="AD43"/>
      <c r="AF43"/>
      <c r="AG43"/>
      <c r="AH43"/>
      <c r="AI43"/>
      <c r="AJ43"/>
      <c r="AK43"/>
      <c r="AL43"/>
      <c r="AN43"/>
      <c r="AO43"/>
      <c r="AP43"/>
      <c r="AQ43"/>
      <c r="AR43"/>
      <c r="AS43"/>
      <c r="AT43"/>
    </row>
    <row r="44" spans="2:46" ht="20.25" thickBot="1" x14ac:dyDescent="0.45">
      <c r="X44" s="37" t="s">
        <v>19</v>
      </c>
      <c r="Y44" s="37">
        <v>30997.809539957663</v>
      </c>
      <c r="Z44" s="37">
        <v>17</v>
      </c>
      <c r="AA44" s="37"/>
      <c r="AB44" s="37"/>
      <c r="AC44" s="37"/>
      <c r="AD44" s="37"/>
      <c r="AF44" s="37" t="s">
        <v>19</v>
      </c>
      <c r="AG44" s="37">
        <v>16857.603639605692</v>
      </c>
      <c r="AH44" s="37">
        <v>17</v>
      </c>
      <c r="AI44" s="37"/>
      <c r="AJ44" s="37"/>
      <c r="AK44" s="37"/>
      <c r="AL44" s="37"/>
      <c r="AN44" s="37" t="s">
        <v>19</v>
      </c>
      <c r="AO44" s="37">
        <v>22931.2789518871</v>
      </c>
      <c r="AP44" s="37">
        <v>17</v>
      </c>
      <c r="AQ44" s="37"/>
      <c r="AR44" s="37"/>
      <c r="AS44" s="37"/>
      <c r="AT44" s="37"/>
    </row>
  </sheetData>
  <phoneticPr fontId="3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Figure 4C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Atsuko Ikeda</dc:creator>
  <cp:lastModifiedBy>セラミド 酵母</cp:lastModifiedBy>
  <dcterms:created xsi:type="dcterms:W3CDTF">2024-03-08T04:57:46Z</dcterms:created>
  <dcterms:modified xsi:type="dcterms:W3CDTF">2024-03-08T06:16:15Z</dcterms:modified>
</cp:coreProperties>
</file>