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yeast\Desktop\＊eLife_VOR_20240308\source data\"/>
    </mc:Choice>
  </mc:AlternateContent>
  <xr:revisionPtr revIDLastSave="0" documentId="13_ncr:1_{97B2481B-4463-4EF2-ABE8-7734EE7FD3CC}" xr6:coauthVersionLast="47" xr6:coauthVersionMax="47" xr10:uidLastSave="{00000000-0000-0000-0000-000000000000}"/>
  <bookViews>
    <workbookView xWindow="495" yWindow="1425" windowWidth="14940" windowHeight="13560" xr2:uid="{C2F02063-FBE3-4793-B0B1-7C5E8730E6A9}"/>
  </bookViews>
  <sheets>
    <sheet name="Figure 4-figure supplement 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22" i="1" l="1"/>
  <c r="AA15" i="1"/>
  <c r="Z15" i="1"/>
  <c r="AC11" i="1"/>
  <c r="AB11" i="1"/>
  <c r="AA11" i="1"/>
  <c r="Z11" i="1"/>
  <c r="Y11" i="1"/>
  <c r="X11" i="1"/>
  <c r="W11" i="1"/>
  <c r="V11" i="1"/>
  <c r="U11" i="1"/>
  <c r="S11" i="1"/>
  <c r="R11" i="1"/>
  <c r="Q11" i="1"/>
  <c r="P11" i="1"/>
  <c r="O11" i="1"/>
  <c r="N11" i="1"/>
  <c r="M11" i="1"/>
  <c r="L11" i="1"/>
  <c r="K11" i="1"/>
  <c r="AC10" i="1"/>
  <c r="AB10" i="1"/>
  <c r="AB12" i="1" s="1"/>
  <c r="M26" i="1" s="1"/>
  <c r="AA10" i="1"/>
  <c r="AA12" i="1" s="1"/>
  <c r="L26" i="1" s="1"/>
  <c r="Z10" i="1"/>
  <c r="Z12" i="1" s="1"/>
  <c r="N25" i="1" s="1"/>
  <c r="Y10" i="1"/>
  <c r="X10" i="1"/>
  <c r="W10" i="1"/>
  <c r="V10" i="1"/>
  <c r="U10" i="1"/>
  <c r="S10" i="1"/>
  <c r="R10" i="1"/>
  <c r="Q10" i="1"/>
  <c r="P10" i="1"/>
  <c r="O10" i="1"/>
  <c r="O12" i="1" s="1"/>
  <c r="M22" i="1" s="1"/>
  <c r="N10" i="1"/>
  <c r="N12" i="1" s="1"/>
  <c r="L22" i="1" s="1"/>
  <c r="M10" i="1"/>
  <c r="M12" i="1" s="1"/>
  <c r="N21" i="1" s="1"/>
  <c r="L10" i="1"/>
  <c r="K10" i="1"/>
  <c r="AC9" i="1"/>
  <c r="AC12" i="1" s="1"/>
  <c r="N26" i="1" s="1"/>
  <c r="AB9" i="1"/>
  <c r="AB13" i="1" s="1"/>
  <c r="AB14" i="1" s="1"/>
  <c r="S26" i="1" s="1"/>
  <c r="AA9" i="1"/>
  <c r="AA13" i="1" s="1"/>
  <c r="AA14" i="1" s="1"/>
  <c r="R26" i="1" s="1"/>
  <c r="Z9" i="1"/>
  <c r="Z13" i="1" s="1"/>
  <c r="Z14" i="1" s="1"/>
  <c r="T25" i="1" s="1"/>
  <c r="Y9" i="1"/>
  <c r="Y12" i="1" s="1"/>
  <c r="M25" i="1" s="1"/>
  <c r="X9" i="1"/>
  <c r="X12" i="1" s="1"/>
  <c r="L25" i="1" s="1"/>
  <c r="W9" i="1"/>
  <c r="AC15" i="1" s="1"/>
  <c r="V9" i="1"/>
  <c r="AB15" i="1" s="1"/>
  <c r="U9" i="1"/>
  <c r="X15" i="1" s="1"/>
  <c r="S9" i="1"/>
  <c r="S12" i="1" s="1"/>
  <c r="N23" i="1" s="1"/>
  <c r="R9" i="1"/>
  <c r="R13" i="1" s="1"/>
  <c r="R14" i="1" s="1"/>
  <c r="S23" i="1" s="1"/>
  <c r="Q9" i="1"/>
  <c r="Q13" i="1" s="1"/>
  <c r="Q14" i="1" s="1"/>
  <c r="R23" i="1" s="1"/>
  <c r="P9" i="1"/>
  <c r="P12" i="1" s="1"/>
  <c r="N22" i="1" s="1"/>
  <c r="O9" i="1"/>
  <c r="O13" i="1" s="1"/>
  <c r="O14" i="1" s="1"/>
  <c r="S22" i="1" s="1"/>
  <c r="N9" i="1"/>
  <c r="N13" i="1" s="1"/>
  <c r="N14" i="1" s="1"/>
  <c r="M9" i="1"/>
  <c r="P15" i="1" s="1"/>
  <c r="L9" i="1"/>
  <c r="L12" i="1" s="1"/>
  <c r="M21" i="1" s="1"/>
  <c r="K9" i="1"/>
  <c r="K12" i="1" s="1"/>
  <c r="L21" i="1" s="1"/>
  <c r="S13" i="1" l="1"/>
  <c r="S14" i="1" s="1"/>
  <c r="T23" i="1" s="1"/>
  <c r="V13" i="1"/>
  <c r="V14" i="1" s="1"/>
  <c r="S24" i="1" s="1"/>
  <c r="Q12" i="1"/>
  <c r="L23" i="1" s="1"/>
  <c r="K13" i="1"/>
  <c r="K14" i="1" s="1"/>
  <c r="R21" i="1" s="1"/>
  <c r="X13" i="1"/>
  <c r="X14" i="1" s="1"/>
  <c r="R25" i="1" s="1"/>
  <c r="N15" i="1"/>
  <c r="R12" i="1"/>
  <c r="M23" i="1" s="1"/>
  <c r="L13" i="1"/>
  <c r="L14" i="1" s="1"/>
  <c r="S21" i="1" s="1"/>
  <c r="Y13" i="1"/>
  <c r="Y14" i="1" s="1"/>
  <c r="S25" i="1" s="1"/>
  <c r="O15" i="1"/>
  <c r="U13" i="1"/>
  <c r="U14" i="1" s="1"/>
  <c r="R24" i="1" s="1"/>
  <c r="U12" i="1"/>
  <c r="L24" i="1" s="1"/>
  <c r="Q15" i="1"/>
  <c r="V12" i="1"/>
  <c r="M24" i="1" s="1"/>
  <c r="R15" i="1"/>
  <c r="M13" i="1"/>
  <c r="M14" i="1" s="1"/>
  <c r="T21" i="1" s="1"/>
  <c r="W12" i="1"/>
  <c r="N24" i="1" s="1"/>
  <c r="P13" i="1"/>
  <c r="P14" i="1" s="1"/>
  <c r="T22" i="1" s="1"/>
  <c r="AC13" i="1"/>
  <c r="AC14" i="1" s="1"/>
  <c r="T26" i="1" s="1"/>
  <c r="S15" i="1"/>
  <c r="Y15" i="1"/>
  <c r="W13" i="1"/>
  <c r="W14" i="1" s="1"/>
  <c r="T24" i="1" s="1"/>
</calcChain>
</file>

<file path=xl/sharedStrings.xml><?xml version="1.0" encoding="utf-8"?>
<sst xmlns="http://schemas.openxmlformats.org/spreadsheetml/2006/main" count="232" uniqueCount="47">
  <si>
    <t>Figure 4-figure supplement 1</t>
    <phoneticPr fontId="2"/>
  </si>
  <si>
    <t>＊Number of cells (classified by number of vacuoles per cell)</t>
    <phoneticPr fontId="2"/>
  </si>
  <si>
    <t>＊Ratio of cells classified into each group (%)</t>
  </si>
  <si>
    <t>WT</t>
    <phoneticPr fontId="2"/>
  </si>
  <si>
    <t>none</t>
    <phoneticPr fontId="2"/>
  </si>
  <si>
    <t>PHS</t>
  </si>
  <si>
    <t>none</t>
  </si>
  <si>
    <t>fab1</t>
    <phoneticPr fontId="2"/>
  </si>
  <si>
    <t>vac14</t>
    <phoneticPr fontId="2"/>
  </si>
  <si>
    <t>≧3</t>
    <phoneticPr fontId="2"/>
  </si>
  <si>
    <t>total</t>
  </si>
  <si>
    <t>1st</t>
  </si>
  <si>
    <t>1st</t>
    <phoneticPr fontId="2"/>
  </si>
  <si>
    <t>2nd</t>
  </si>
  <si>
    <t>2nd</t>
    <phoneticPr fontId="2"/>
  </si>
  <si>
    <t>3rd</t>
  </si>
  <si>
    <t>3rd</t>
    <phoneticPr fontId="2"/>
  </si>
  <si>
    <t>average</t>
    <phoneticPr fontId="2"/>
  </si>
  <si>
    <t>stdev.p</t>
    <phoneticPr fontId="2"/>
  </si>
  <si>
    <t>se (3)</t>
    <phoneticPr fontId="2"/>
  </si>
  <si>
    <t>ttest</t>
    <phoneticPr fontId="2"/>
  </si>
  <si>
    <t>*</t>
    <phoneticPr fontId="2"/>
  </si>
  <si>
    <t>n.s.</t>
    <phoneticPr fontId="2"/>
  </si>
  <si>
    <t>***</t>
    <phoneticPr fontId="2"/>
  </si>
  <si>
    <t>**</t>
    <phoneticPr fontId="2"/>
  </si>
  <si>
    <t>PHS</t>
    <phoneticPr fontId="2"/>
  </si>
  <si>
    <t>＊two-way ANOVA</t>
    <phoneticPr fontId="2"/>
  </si>
  <si>
    <t>分散分析: 繰り返しのある二元配置</t>
  </si>
  <si>
    <t>概要</t>
  </si>
  <si>
    <t>合計</t>
  </si>
  <si>
    <t>WT</t>
  </si>
  <si>
    <t>データの個数</t>
  </si>
  <si>
    <t>平均</t>
  </si>
  <si>
    <t>分散</t>
  </si>
  <si>
    <t>fab1</t>
  </si>
  <si>
    <t>vac14</t>
  </si>
  <si>
    <t>分散分析表</t>
  </si>
  <si>
    <t>変動要因</t>
  </si>
  <si>
    <t>変動</t>
  </si>
  <si>
    <t>自由度</t>
  </si>
  <si>
    <t>観測された分散比</t>
  </si>
  <si>
    <t>P-値</t>
  </si>
  <si>
    <t>F 境界値</t>
  </si>
  <si>
    <t>標本</t>
  </si>
  <si>
    <t>列</t>
  </si>
  <si>
    <t>交互作用</t>
  </si>
  <si>
    <t>繰り返し誤差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</si>
</sst>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.E+00"/>
  </numFmts>
  <fonts count="9" x14ac:knownFonts="1">
    <font>
      <sz val="11"/>
      <color theme="1"/>
      <name val="游ゴシック"/>
      <family val="2"/>
      <charset val="128"/>
      <scheme val="minor"/>
    </font>
    <font>
      <b/>
      <sz val="11"/>
      <color theme="1"/>
      <name val="Arial"/>
      <family val="2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1"/>
      <color theme="9"/>
      <name val="游ゴシック"/>
      <family val="3"/>
      <charset val="128"/>
      <scheme val="minor"/>
    </font>
    <font>
      <b/>
      <sz val="10"/>
      <color rgb="FF000000"/>
      <name val="游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18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6" fillId="0" borderId="0" xfId="1" applyFont="1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3" fillId="0" borderId="1" xfId="0" applyFont="1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2" borderId="0" xfId="0" applyFill="1">
      <alignment vertical="center"/>
    </xf>
    <xf numFmtId="2" fontId="0" fillId="2" borderId="0" xfId="0" applyNumberFormat="1" applyFill="1">
      <alignment vertical="center"/>
    </xf>
    <xf numFmtId="0" fontId="0" fillId="3" borderId="0" xfId="0" applyFill="1">
      <alignment vertical="center"/>
    </xf>
    <xf numFmtId="0" fontId="0" fillId="4" borderId="0" xfId="0" applyFill="1">
      <alignment vertical="center"/>
    </xf>
    <xf numFmtId="2" fontId="0" fillId="0" borderId="0" xfId="0" applyNumberFormat="1">
      <alignment vertical="center"/>
    </xf>
    <xf numFmtId="2" fontId="3" fillId="0" borderId="0" xfId="0" applyNumberFormat="1" applyFont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0" fillId="0" borderId="10" xfId="0" applyBorder="1" applyAlignment="1">
      <alignment horizontal="right" vertical="center"/>
    </xf>
    <xf numFmtId="0" fontId="0" fillId="0" borderId="11" xfId="0" applyBorder="1" applyAlignment="1">
      <alignment horizontal="center" vertical="center"/>
    </xf>
    <xf numFmtId="176" fontId="0" fillId="5" borderId="0" xfId="0" applyNumberFormat="1" applyFill="1">
      <alignment vertical="center"/>
    </xf>
    <xf numFmtId="0" fontId="0" fillId="0" borderId="12" xfId="0" applyBorder="1">
      <alignment vertical="center"/>
    </xf>
    <xf numFmtId="0" fontId="0" fillId="0" borderId="0" xfId="0" applyBorder="1">
      <alignment vertical="center"/>
    </xf>
    <xf numFmtId="2" fontId="0" fillId="2" borderId="0" xfId="0" applyNumberFormat="1" applyFill="1" applyBorder="1">
      <alignment vertical="center"/>
    </xf>
  </cellXfs>
  <cellStyles count="2">
    <cellStyle name="標準" xfId="0" builtinId="0"/>
    <cellStyle name="標準 3" xfId="1" xr:uid="{FA1B3829-2521-4272-9AD2-A97AE90F353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'Figure 4-figure supplement 1'!$L$20</c:f>
              <c:strCache>
                <c:ptCount val="1"/>
                <c:pt idx="0">
                  <c:v>1</c:v>
                </c:pt>
              </c:strCache>
            </c:strRef>
          </c:tx>
          <c:spPr>
            <a:solidFill>
              <a:schemeClr val="accent1">
                <a:shade val="65000"/>
              </a:schemeClr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'Figure 4-figure supplement 1'!$Q$21:$Q$29</c:f>
                <c:numCache>
                  <c:formatCode>General</c:formatCode>
                  <c:ptCount val="9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  <c:pt idx="5">
                    <c:v>0</c:v>
                  </c:pt>
                </c:numCache>
              </c:numRef>
            </c:plus>
            <c:minus>
              <c:numRef>
                <c:f>'Figure 4-figure supplement 1'!$Q$21:$Q$29</c:f>
                <c:numCache>
                  <c:formatCode>General</c:formatCode>
                  <c:ptCount val="9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  <c:pt idx="5">
                    <c:v>0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multiLvlStrRef>
              <c:f>'Figure 4-figure supplement 1'!$J$21:$K$26</c:f>
              <c:multiLvlStrCache>
                <c:ptCount val="6"/>
                <c:lvl>
                  <c:pt idx="0">
                    <c:v>WT</c:v>
                  </c:pt>
                  <c:pt idx="1">
                    <c:v>fab1</c:v>
                  </c:pt>
                  <c:pt idx="2">
                    <c:v>vac14</c:v>
                  </c:pt>
                  <c:pt idx="3">
                    <c:v>WT</c:v>
                  </c:pt>
                  <c:pt idx="4">
                    <c:v>fab1</c:v>
                  </c:pt>
                  <c:pt idx="5">
                    <c:v>vac14</c:v>
                  </c:pt>
                </c:lvl>
                <c:lvl>
                  <c:pt idx="0">
                    <c:v>none</c:v>
                  </c:pt>
                  <c:pt idx="3">
                    <c:v>PHS</c:v>
                  </c:pt>
                </c:lvl>
              </c:multiLvlStrCache>
            </c:multiLvlStrRef>
          </c:cat>
          <c:val>
            <c:numRef>
              <c:f>'Figure 4-figure supplement 1'!$L$21:$L$26</c:f>
              <c:numCache>
                <c:formatCode>0.00</c:formatCode>
                <c:ptCount val="6"/>
                <c:pt idx="0">
                  <c:v>95.726379959385795</c:v>
                </c:pt>
                <c:pt idx="1">
                  <c:v>98.867127496159753</c:v>
                </c:pt>
                <c:pt idx="2">
                  <c:v>97.535366931918645</c:v>
                </c:pt>
                <c:pt idx="3">
                  <c:v>62.026750966812934</c:v>
                </c:pt>
                <c:pt idx="4">
                  <c:v>98.188391635724045</c:v>
                </c:pt>
                <c:pt idx="5">
                  <c:v>91.410151266630223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D81-485A-B14F-2A1DB2680564}"/>
            </c:ext>
          </c:extLst>
        </c:ser>
        <c:ser>
          <c:idx val="1"/>
          <c:order val="1"/>
          <c:tx>
            <c:strRef>
              <c:f>'Figure 4-figure supplement 1'!$M$20</c:f>
              <c:strCache>
                <c:ptCount val="1"/>
                <c:pt idx="0">
                  <c:v>2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'Figure 4-figure supplement 1'!$R$21:$R$29</c:f>
                <c:numCache>
                  <c:formatCode>General</c:formatCode>
                  <c:ptCount val="9"/>
                  <c:pt idx="0">
                    <c:v>0.55678900393529007</c:v>
                  </c:pt>
                  <c:pt idx="1">
                    <c:v>0.46428343787307114</c:v>
                  </c:pt>
                  <c:pt idx="2">
                    <c:v>6.7215588398471665E-2</c:v>
                  </c:pt>
                  <c:pt idx="3">
                    <c:v>1.0970241864129102</c:v>
                  </c:pt>
                  <c:pt idx="4">
                    <c:v>0.50155960772520669</c:v>
                  </c:pt>
                  <c:pt idx="5">
                    <c:v>1.9558968588329197</c:v>
                  </c:pt>
                </c:numCache>
              </c:numRef>
            </c:plus>
            <c:minus>
              <c:numRef>
                <c:f>'Figure 4-figure supplement 1'!$R$21:$R$29</c:f>
                <c:numCache>
                  <c:formatCode>General</c:formatCode>
                  <c:ptCount val="9"/>
                  <c:pt idx="0">
                    <c:v>0.55678900393529007</c:v>
                  </c:pt>
                  <c:pt idx="1">
                    <c:v>0.46428343787307114</c:v>
                  </c:pt>
                  <c:pt idx="2">
                    <c:v>6.7215588398471665E-2</c:v>
                  </c:pt>
                  <c:pt idx="3">
                    <c:v>1.0970241864129102</c:v>
                  </c:pt>
                  <c:pt idx="4">
                    <c:v>0.50155960772520669</c:v>
                  </c:pt>
                  <c:pt idx="5">
                    <c:v>1.9558968588329197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multiLvlStrRef>
              <c:f>'Figure 4-figure supplement 1'!$J$21:$K$26</c:f>
              <c:multiLvlStrCache>
                <c:ptCount val="6"/>
                <c:lvl>
                  <c:pt idx="0">
                    <c:v>WT</c:v>
                  </c:pt>
                  <c:pt idx="1">
                    <c:v>fab1</c:v>
                  </c:pt>
                  <c:pt idx="2">
                    <c:v>vac14</c:v>
                  </c:pt>
                  <c:pt idx="3">
                    <c:v>WT</c:v>
                  </c:pt>
                  <c:pt idx="4">
                    <c:v>fab1</c:v>
                  </c:pt>
                  <c:pt idx="5">
                    <c:v>vac14</c:v>
                  </c:pt>
                </c:lvl>
                <c:lvl>
                  <c:pt idx="0">
                    <c:v>none</c:v>
                  </c:pt>
                  <c:pt idx="3">
                    <c:v>PHS</c:v>
                  </c:pt>
                </c:lvl>
              </c:multiLvlStrCache>
            </c:multiLvlStrRef>
          </c:cat>
          <c:val>
            <c:numRef>
              <c:f>'Figure 4-figure supplement 1'!$M$21:$M$26</c:f>
              <c:numCache>
                <c:formatCode>0.00</c:formatCode>
                <c:ptCount val="6"/>
                <c:pt idx="0">
                  <c:v>3.6619992455071553</c:v>
                </c:pt>
                <c:pt idx="1">
                  <c:v>1.1328725038402456</c:v>
                </c:pt>
                <c:pt idx="2">
                  <c:v>2.4646330680813442</c:v>
                </c:pt>
                <c:pt idx="3">
                  <c:v>32.524408422325557</c:v>
                </c:pt>
                <c:pt idx="4">
                  <c:v>1.8116083642759431</c:v>
                </c:pt>
                <c:pt idx="5">
                  <c:v>7.2742566345628132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D81-485A-B14F-2A1DB2680564}"/>
            </c:ext>
          </c:extLst>
        </c:ser>
        <c:ser>
          <c:idx val="2"/>
          <c:order val="2"/>
          <c:tx>
            <c:strRef>
              <c:f>'Figure 4-figure supplement 1'!$N$20</c:f>
              <c:strCache>
                <c:ptCount val="1"/>
                <c:pt idx="0">
                  <c:v>≧3</c:v>
                </c:pt>
              </c:strCache>
            </c:strRef>
          </c:tx>
          <c:spPr>
            <a:solidFill>
              <a:schemeClr val="accent1">
                <a:tint val="65000"/>
              </a:schemeClr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'Figure 4-figure supplement 1'!$S$21:$S$29</c:f>
                <c:numCache>
                  <c:formatCode>General</c:formatCode>
                  <c:ptCount val="9"/>
                  <c:pt idx="0">
                    <c:v>0.23974417409925969</c:v>
                  </c:pt>
                  <c:pt idx="1">
                    <c:v>0.46428343787307041</c:v>
                  </c:pt>
                  <c:pt idx="2">
                    <c:v>6.721558839847025E-2</c:v>
                  </c:pt>
                  <c:pt idx="3">
                    <c:v>1.8943503935945711</c:v>
                  </c:pt>
                  <c:pt idx="4">
                    <c:v>0.50155960772520602</c:v>
                  </c:pt>
                  <c:pt idx="5">
                    <c:v>2.1289770841203786</c:v>
                  </c:pt>
                </c:numCache>
              </c:numRef>
            </c:plus>
            <c:minus>
              <c:numRef>
                <c:f>'Figure 4-figure supplement 1'!$S$21:$S$29</c:f>
                <c:numCache>
                  <c:formatCode>General</c:formatCode>
                  <c:ptCount val="9"/>
                  <c:pt idx="0">
                    <c:v>0.23974417409925969</c:v>
                  </c:pt>
                  <c:pt idx="1">
                    <c:v>0.46428343787307041</c:v>
                  </c:pt>
                  <c:pt idx="2">
                    <c:v>6.721558839847025E-2</c:v>
                  </c:pt>
                  <c:pt idx="3">
                    <c:v>1.8943503935945711</c:v>
                  </c:pt>
                  <c:pt idx="4">
                    <c:v>0.50155960772520602</c:v>
                  </c:pt>
                  <c:pt idx="5">
                    <c:v>2.1289770841203786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multiLvlStrRef>
              <c:f>'Figure 4-figure supplement 1'!$J$21:$K$26</c:f>
              <c:multiLvlStrCache>
                <c:ptCount val="6"/>
                <c:lvl>
                  <c:pt idx="0">
                    <c:v>WT</c:v>
                  </c:pt>
                  <c:pt idx="1">
                    <c:v>fab1</c:v>
                  </c:pt>
                  <c:pt idx="2">
                    <c:v>vac14</c:v>
                  </c:pt>
                  <c:pt idx="3">
                    <c:v>WT</c:v>
                  </c:pt>
                  <c:pt idx="4">
                    <c:v>fab1</c:v>
                  </c:pt>
                  <c:pt idx="5">
                    <c:v>vac14</c:v>
                  </c:pt>
                </c:lvl>
                <c:lvl>
                  <c:pt idx="0">
                    <c:v>none</c:v>
                  </c:pt>
                  <c:pt idx="3">
                    <c:v>PHS</c:v>
                  </c:pt>
                </c:lvl>
              </c:multiLvlStrCache>
            </c:multiLvlStrRef>
          </c:cat>
          <c:val>
            <c:numRef>
              <c:f>'Figure 4-figure supplement 1'!$N$21:$N$26</c:f>
              <c:numCache>
                <c:formatCode>0.00</c:formatCode>
                <c:ptCount val="6"/>
                <c:pt idx="0">
                  <c:v>0.61162079510703371</c:v>
                </c:pt>
                <c:pt idx="1">
                  <c:v>0</c:v>
                </c:pt>
                <c:pt idx="2">
                  <c:v>0</c:v>
                </c:pt>
                <c:pt idx="3">
                  <c:v>5.4488406108615068</c:v>
                </c:pt>
                <c:pt idx="4">
                  <c:v>0</c:v>
                </c:pt>
                <c:pt idx="5">
                  <c:v>1.3155920988069703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D81-485A-B14F-2A1DB26805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76415488"/>
        <c:axId val="276422208"/>
      </c:barChart>
      <c:catAx>
        <c:axId val="276415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rgbClr val="868686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76422208"/>
        <c:crosses val="autoZero"/>
        <c:auto val="1"/>
        <c:lblAlgn val="ctr"/>
        <c:lblOffset val="100"/>
        <c:noMultiLvlLbl val="0"/>
      </c:catAx>
      <c:valAx>
        <c:axId val="276422208"/>
        <c:scaling>
          <c:orientation val="minMax"/>
          <c:max val="100"/>
          <c:min val="0"/>
        </c:scaling>
        <c:delete val="0"/>
        <c:axPos val="l"/>
        <c:majorGridlines>
          <c:spPr>
            <a:ln w="9525" cap="flat" cmpd="sng" algn="ctr">
              <a:solidFill>
                <a:srgbClr val="868686"/>
              </a:solidFill>
              <a:round/>
            </a:ln>
            <a:effectLst/>
          </c:spPr>
        </c:majorGridlines>
        <c:numFmt formatCode="0.00" sourceLinked="1"/>
        <c:majorTickMark val="out"/>
        <c:minorTickMark val="none"/>
        <c:tickLblPos val="nextTo"/>
        <c:spPr>
          <a:noFill/>
          <a:ln>
            <a:solidFill>
              <a:srgbClr val="868686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76415488"/>
        <c:crosses val="autoZero"/>
        <c:crossBetween val="between"/>
        <c:majorUnit val="5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225876</xdr:colOff>
      <xdr:row>17</xdr:row>
      <xdr:rowOff>17072</xdr:rowOff>
    </xdr:from>
    <xdr:to>
      <xdr:col>30</xdr:col>
      <xdr:colOff>274864</xdr:colOff>
      <xdr:row>28</xdr:row>
      <xdr:rowOff>152400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19AABA1E-D15D-47E2-8447-85DFA79239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C04058-0DB7-4712-B8F1-01D92E2FAD5D}">
  <dimension ref="B2:AN72"/>
  <sheetViews>
    <sheetView tabSelected="1" zoomScale="50" zoomScaleNormal="50" workbookViewId="0">
      <selection activeCell="B2" sqref="B2"/>
    </sheetView>
  </sheetViews>
  <sheetFormatPr defaultColWidth="8" defaultRowHeight="18.75" x14ac:dyDescent="0.4"/>
  <cols>
    <col min="3" max="3" width="8" style="2"/>
  </cols>
  <sheetData>
    <row r="2" spans="2:29" x14ac:dyDescent="0.4">
      <c r="B2" s="1" t="s">
        <v>0</v>
      </c>
    </row>
    <row r="4" spans="2:29" ht="19.5" x14ac:dyDescent="0.4">
      <c r="B4" s="3" t="s">
        <v>1</v>
      </c>
      <c r="J4" s="4" t="s">
        <v>2</v>
      </c>
    </row>
    <row r="6" spans="2:29" x14ac:dyDescent="0.4">
      <c r="B6" t="s">
        <v>3</v>
      </c>
      <c r="K6" t="s">
        <v>4</v>
      </c>
      <c r="U6" s="2" t="s">
        <v>5</v>
      </c>
    </row>
    <row r="7" spans="2:29" x14ac:dyDescent="0.4">
      <c r="C7" s="2" t="s">
        <v>6</v>
      </c>
      <c r="K7" t="s">
        <v>3</v>
      </c>
      <c r="N7" t="s">
        <v>7</v>
      </c>
      <c r="Q7" t="s">
        <v>8</v>
      </c>
      <c r="U7" t="s">
        <v>3</v>
      </c>
      <c r="X7" t="s">
        <v>7</v>
      </c>
      <c r="AA7" t="s">
        <v>8</v>
      </c>
    </row>
    <row r="8" spans="2:29" x14ac:dyDescent="0.4">
      <c r="C8" s="5"/>
      <c r="D8" s="5">
        <v>1</v>
      </c>
      <c r="E8" s="5">
        <v>2</v>
      </c>
      <c r="F8" s="6" t="s">
        <v>9</v>
      </c>
      <c r="G8" s="5" t="s">
        <v>10</v>
      </c>
      <c r="K8">
        <v>1</v>
      </c>
      <c r="L8">
        <v>2</v>
      </c>
      <c r="M8" s="7" t="s">
        <v>9</v>
      </c>
      <c r="N8">
        <v>1</v>
      </c>
      <c r="O8">
        <v>2</v>
      </c>
      <c r="P8" s="7" t="s">
        <v>9</v>
      </c>
      <c r="Q8">
        <v>1</v>
      </c>
      <c r="R8">
        <v>2</v>
      </c>
      <c r="S8" s="7" t="s">
        <v>9</v>
      </c>
      <c r="U8">
        <v>1</v>
      </c>
      <c r="V8">
        <v>2</v>
      </c>
      <c r="W8" s="7" t="s">
        <v>9</v>
      </c>
      <c r="X8">
        <v>1</v>
      </c>
      <c r="Y8">
        <v>2</v>
      </c>
      <c r="Z8" s="7" t="s">
        <v>9</v>
      </c>
      <c r="AA8">
        <v>1</v>
      </c>
      <c r="AB8">
        <v>2</v>
      </c>
      <c r="AC8" s="7" t="s">
        <v>9</v>
      </c>
    </row>
    <row r="9" spans="2:29" x14ac:dyDescent="0.4">
      <c r="C9" s="8" t="s">
        <v>11</v>
      </c>
      <c r="D9" s="5">
        <v>115</v>
      </c>
      <c r="E9" s="5">
        <v>5</v>
      </c>
      <c r="F9" s="5">
        <v>0</v>
      </c>
      <c r="G9" s="5">
        <v>120</v>
      </c>
      <c r="J9" t="s">
        <v>12</v>
      </c>
      <c r="K9" s="9">
        <f>D9/$G9*100</f>
        <v>95.833333333333343</v>
      </c>
      <c r="L9" s="10">
        <f t="shared" ref="L9:M11" si="0">E9/$G9*100</f>
        <v>4.1666666666666661</v>
      </c>
      <c r="M9" s="11">
        <f t="shared" si="0"/>
        <v>0</v>
      </c>
      <c r="N9" s="9">
        <f>D24/$G24*100</f>
        <v>98.214285714285708</v>
      </c>
      <c r="O9" s="10">
        <f>E24/$G24*100</f>
        <v>1.7857142857142856</v>
      </c>
      <c r="P9" s="11">
        <f>F24/$G24*100</f>
        <v>0</v>
      </c>
      <c r="Q9" s="9">
        <f>D40/$G40*100</f>
        <v>97.5</v>
      </c>
      <c r="R9" s="10">
        <f t="shared" ref="R9:S11" si="1">E40/$G40*100</f>
        <v>2.5</v>
      </c>
      <c r="S9" s="11">
        <f t="shared" si="1"/>
        <v>0</v>
      </c>
      <c r="U9" s="9">
        <f>D15/$G15*100</f>
        <v>62.711864406779661</v>
      </c>
      <c r="V9" s="10">
        <f t="shared" ref="V9:W11" si="2">E15/$G15*100</f>
        <v>28.8135593220339</v>
      </c>
      <c r="W9" s="10">
        <f t="shared" si="2"/>
        <v>8.4745762711864394</v>
      </c>
      <c r="X9" s="9">
        <f>D30/$G30*100</f>
        <v>97.47899159663865</v>
      </c>
      <c r="Y9" s="10">
        <f t="shared" ref="Y9:Z11" si="3">E30/$G30*100</f>
        <v>2.5210084033613445</v>
      </c>
      <c r="Z9" s="11">
        <f t="shared" si="3"/>
        <v>0</v>
      </c>
      <c r="AA9" s="10">
        <f>D46/$G46*100</f>
        <v>87.5</v>
      </c>
      <c r="AB9" s="10">
        <f t="shared" ref="AB9:AC11" si="4">E46/$G46*100</f>
        <v>11.538461538461538</v>
      </c>
      <c r="AC9" s="11">
        <f t="shared" si="4"/>
        <v>0.96153846153846156</v>
      </c>
    </row>
    <row r="10" spans="2:29" x14ac:dyDescent="0.4">
      <c r="C10" s="8" t="s">
        <v>13</v>
      </c>
      <c r="D10" s="5">
        <v>103</v>
      </c>
      <c r="E10" s="5">
        <v>4</v>
      </c>
      <c r="F10" s="5">
        <v>2</v>
      </c>
      <c r="G10" s="5">
        <v>109</v>
      </c>
      <c r="J10" t="s">
        <v>14</v>
      </c>
      <c r="K10" s="12">
        <f>D10/$G10*100</f>
        <v>94.495412844036693</v>
      </c>
      <c r="L10">
        <f t="shared" si="0"/>
        <v>3.669724770642202</v>
      </c>
      <c r="M10" s="13">
        <f t="shared" si="0"/>
        <v>1.834862385321101</v>
      </c>
      <c r="N10" s="12">
        <f t="shared" ref="N10:P11" si="5">D25/$G25*100</f>
        <v>100</v>
      </c>
      <c r="O10">
        <f t="shared" si="5"/>
        <v>0</v>
      </c>
      <c r="P10" s="13">
        <f t="shared" si="5"/>
        <v>0</v>
      </c>
      <c r="Q10" s="12">
        <f t="shared" ref="Q10:Q11" si="6">D41/$G41*100</f>
        <v>97.692307692307693</v>
      </c>
      <c r="R10">
        <f t="shared" si="1"/>
        <v>2.3076923076923079</v>
      </c>
      <c r="S10" s="13">
        <f t="shared" si="1"/>
        <v>0</v>
      </c>
      <c r="U10" s="12">
        <f t="shared" ref="U10:U11" si="7">D16/$G16*100</f>
        <v>59.433962264150942</v>
      </c>
      <c r="V10">
        <f t="shared" si="2"/>
        <v>36.79245283018868</v>
      </c>
      <c r="W10" s="29">
        <f t="shared" si="2"/>
        <v>3.7735849056603774</v>
      </c>
      <c r="X10" s="12">
        <f t="shared" ref="X10:X11" si="8">D31/$G31*100</f>
        <v>99.411764705882348</v>
      </c>
      <c r="Y10" s="29">
        <f t="shared" si="3"/>
        <v>0.58823529411764708</v>
      </c>
      <c r="Z10" s="13">
        <f t="shared" si="3"/>
        <v>0</v>
      </c>
      <c r="AA10" s="29">
        <f t="shared" ref="AA10:AA11" si="9">D47/$G47*100</f>
        <v>90.967741935483872</v>
      </c>
      <c r="AB10">
        <f t="shared" si="4"/>
        <v>7.741935483870968</v>
      </c>
      <c r="AC10" s="13">
        <f t="shared" si="4"/>
        <v>1.2903225806451613</v>
      </c>
    </row>
    <row r="11" spans="2:29" x14ac:dyDescent="0.4">
      <c r="C11" s="8" t="s">
        <v>15</v>
      </c>
      <c r="D11" s="5">
        <v>123</v>
      </c>
      <c r="E11" s="5">
        <v>4</v>
      </c>
      <c r="F11" s="5">
        <v>0</v>
      </c>
      <c r="G11" s="5">
        <v>127</v>
      </c>
      <c r="J11" t="s">
        <v>16</v>
      </c>
      <c r="K11" s="14">
        <f t="shared" ref="K11" si="10">D11/$G11*100</f>
        <v>96.850393700787393</v>
      </c>
      <c r="L11" s="15">
        <f t="shared" si="0"/>
        <v>3.1496062992125982</v>
      </c>
      <c r="M11" s="16">
        <f t="shared" si="0"/>
        <v>0</v>
      </c>
      <c r="N11" s="14">
        <f t="shared" si="5"/>
        <v>98.387096774193552</v>
      </c>
      <c r="O11" s="15">
        <f t="shared" si="5"/>
        <v>1.6129032258064515</v>
      </c>
      <c r="P11" s="16">
        <f t="shared" si="5"/>
        <v>0</v>
      </c>
      <c r="Q11" s="14">
        <f t="shared" si="6"/>
        <v>97.41379310344827</v>
      </c>
      <c r="R11" s="15">
        <f t="shared" si="1"/>
        <v>2.5862068965517242</v>
      </c>
      <c r="S11" s="16">
        <f t="shared" si="1"/>
        <v>0</v>
      </c>
      <c r="U11" s="14">
        <f t="shared" si="7"/>
        <v>63.934426229508205</v>
      </c>
      <c r="V11" s="15">
        <f t="shared" si="2"/>
        <v>31.967213114754102</v>
      </c>
      <c r="W11" s="15">
        <f t="shared" si="2"/>
        <v>4.0983606557377046</v>
      </c>
      <c r="X11" s="14">
        <f t="shared" si="8"/>
        <v>97.674418604651152</v>
      </c>
      <c r="Y11" s="15">
        <f t="shared" si="3"/>
        <v>2.3255813953488373</v>
      </c>
      <c r="Z11" s="16">
        <f t="shared" si="3"/>
        <v>0</v>
      </c>
      <c r="AA11" s="15">
        <f t="shared" si="9"/>
        <v>95.762711864406782</v>
      </c>
      <c r="AB11" s="15">
        <f t="shared" si="4"/>
        <v>2.5423728813559325</v>
      </c>
      <c r="AC11" s="16">
        <f t="shared" si="4"/>
        <v>1.6949152542372881</v>
      </c>
    </row>
    <row r="12" spans="2:29" x14ac:dyDescent="0.4">
      <c r="J12" s="17" t="s">
        <v>17</v>
      </c>
      <c r="K12" s="18">
        <f>AVERAGE(K9:K11)</f>
        <v>95.726379959385795</v>
      </c>
      <c r="L12" s="18">
        <f t="shared" ref="L12:AC12" si="11">AVERAGE(L9:L11)</f>
        <v>3.6619992455071553</v>
      </c>
      <c r="M12" s="18">
        <f t="shared" si="11"/>
        <v>0.61162079510703371</v>
      </c>
      <c r="N12" s="18">
        <f t="shared" si="11"/>
        <v>98.867127496159753</v>
      </c>
      <c r="O12" s="18">
        <f t="shared" si="11"/>
        <v>1.1328725038402456</v>
      </c>
      <c r="P12" s="18">
        <f t="shared" si="11"/>
        <v>0</v>
      </c>
      <c r="Q12" s="18">
        <f t="shared" si="11"/>
        <v>97.535366931918645</v>
      </c>
      <c r="R12" s="18">
        <f t="shared" si="11"/>
        <v>2.4646330680813442</v>
      </c>
      <c r="S12" s="18">
        <f t="shared" si="11"/>
        <v>0</v>
      </c>
      <c r="U12" s="18">
        <f t="shared" si="11"/>
        <v>62.026750966812934</v>
      </c>
      <c r="V12" s="18">
        <f t="shared" si="11"/>
        <v>32.524408422325557</v>
      </c>
      <c r="W12" s="18">
        <f t="shared" si="11"/>
        <v>5.4488406108615068</v>
      </c>
      <c r="X12" s="30">
        <f t="shared" si="11"/>
        <v>98.188391635724045</v>
      </c>
      <c r="Y12" s="30">
        <f t="shared" si="11"/>
        <v>1.8116083642759431</v>
      </c>
      <c r="Z12" s="30">
        <f t="shared" si="11"/>
        <v>0</v>
      </c>
      <c r="AA12" s="18">
        <f t="shared" si="11"/>
        <v>91.410151266630223</v>
      </c>
      <c r="AB12" s="18">
        <f t="shared" si="11"/>
        <v>7.2742566345628132</v>
      </c>
      <c r="AC12" s="18">
        <f t="shared" si="11"/>
        <v>1.3155920988069703</v>
      </c>
    </row>
    <row r="13" spans="2:29" x14ac:dyDescent="0.4">
      <c r="C13" s="2" t="s">
        <v>5</v>
      </c>
      <c r="J13" t="s">
        <v>18</v>
      </c>
      <c r="K13">
        <f>_xlfn.STDEV.P(K9:K11)</f>
        <v>0.96438684391158991</v>
      </c>
      <c r="L13">
        <f t="shared" ref="L13:AC13" si="12">_xlfn.STDEV.P(L9:L11)</f>
        <v>0.41524909035855623</v>
      </c>
      <c r="M13">
        <f t="shared" si="12"/>
        <v>0.86496242346978292</v>
      </c>
      <c r="N13">
        <f t="shared" si="12"/>
        <v>0.8041625035089075</v>
      </c>
      <c r="O13">
        <f t="shared" si="12"/>
        <v>0.80416250350890628</v>
      </c>
      <c r="P13">
        <f t="shared" si="12"/>
        <v>0</v>
      </c>
      <c r="Q13">
        <f t="shared" si="12"/>
        <v>0.11642081416679011</v>
      </c>
      <c r="R13">
        <f t="shared" si="12"/>
        <v>0.11642081416678765</v>
      </c>
      <c r="S13">
        <f t="shared" si="12"/>
        <v>0</v>
      </c>
      <c r="U13">
        <f t="shared" si="12"/>
        <v>1.9001016279990715</v>
      </c>
      <c r="V13">
        <f t="shared" si="12"/>
        <v>3.2811111290438975</v>
      </c>
      <c r="W13">
        <f t="shared" si="12"/>
        <v>2.1436226403887795</v>
      </c>
      <c r="X13">
        <f t="shared" si="12"/>
        <v>0.86872672360437353</v>
      </c>
      <c r="Y13">
        <f t="shared" si="12"/>
        <v>0.86872672360437231</v>
      </c>
      <c r="Z13">
        <f t="shared" si="12"/>
        <v>0</v>
      </c>
      <c r="AA13">
        <f t="shared" si="12"/>
        <v>3.3877127338629887</v>
      </c>
      <c r="AB13">
        <f t="shared" si="12"/>
        <v>3.6874964778463348</v>
      </c>
      <c r="AC13">
        <f t="shared" si="12"/>
        <v>0.29993253844645623</v>
      </c>
    </row>
    <row r="14" spans="2:29" x14ac:dyDescent="0.4">
      <c r="C14" s="5"/>
      <c r="D14" s="5">
        <v>1</v>
      </c>
      <c r="E14" s="5">
        <v>2</v>
      </c>
      <c r="F14" s="6" t="s">
        <v>9</v>
      </c>
      <c r="G14" s="5" t="s">
        <v>10</v>
      </c>
      <c r="J14" s="19" t="s">
        <v>19</v>
      </c>
      <c r="K14" s="19">
        <f>K13/SQRT(3)</f>
        <v>0.55678900393529007</v>
      </c>
      <c r="L14" s="19">
        <f t="shared" ref="L14:AC14" si="13">L13/SQRT(3)</f>
        <v>0.23974417409925969</v>
      </c>
      <c r="M14" s="19">
        <f t="shared" si="13"/>
        <v>0.49938628802919027</v>
      </c>
      <c r="N14" s="19">
        <f t="shared" si="13"/>
        <v>0.46428343787307114</v>
      </c>
      <c r="O14" s="19">
        <f t="shared" si="13"/>
        <v>0.46428343787307041</v>
      </c>
      <c r="P14" s="19">
        <f t="shared" si="13"/>
        <v>0</v>
      </c>
      <c r="Q14" s="19">
        <f t="shared" si="13"/>
        <v>6.7215588398471665E-2</v>
      </c>
      <c r="R14" s="19">
        <f t="shared" si="13"/>
        <v>6.721558839847025E-2</v>
      </c>
      <c r="S14" s="19">
        <f t="shared" si="13"/>
        <v>0</v>
      </c>
      <c r="U14" s="19">
        <f t="shared" si="13"/>
        <v>1.0970241864129102</v>
      </c>
      <c r="V14" s="19">
        <f t="shared" si="13"/>
        <v>1.8943503935945711</v>
      </c>
      <c r="W14" s="19">
        <f t="shared" si="13"/>
        <v>1.2376211084694382</v>
      </c>
      <c r="X14" s="19">
        <f t="shared" si="13"/>
        <v>0.50155960772520669</v>
      </c>
      <c r="Y14" s="19">
        <f t="shared" si="13"/>
        <v>0.50155960772520602</v>
      </c>
      <c r="Z14" s="19">
        <f t="shared" si="13"/>
        <v>0</v>
      </c>
      <c r="AA14" s="19">
        <f t="shared" si="13"/>
        <v>1.9558968588329197</v>
      </c>
      <c r="AB14" s="19">
        <f t="shared" si="13"/>
        <v>2.1289770841203786</v>
      </c>
      <c r="AC14" s="19">
        <f t="shared" si="13"/>
        <v>0.1731661318107893</v>
      </c>
    </row>
    <row r="15" spans="2:29" x14ac:dyDescent="0.4">
      <c r="C15" s="8" t="s">
        <v>11</v>
      </c>
      <c r="D15" s="5">
        <v>74</v>
      </c>
      <c r="E15" s="5">
        <v>34</v>
      </c>
      <c r="F15" s="5">
        <v>10</v>
      </c>
      <c r="G15" s="5">
        <v>118</v>
      </c>
      <c r="J15" s="20" t="s">
        <v>20</v>
      </c>
      <c r="K15" s="20"/>
      <c r="L15" s="20"/>
      <c r="M15" s="20"/>
      <c r="N15" s="20">
        <f>TTEST(K9:K11,N9:N11,2,2)</f>
        <v>2.4072006337064033E-2</v>
      </c>
      <c r="O15" s="20">
        <f t="shared" ref="O15:P15" si="14">TTEST(L9:L11,O9:O11,2,2)</f>
        <v>1.6790107708339542E-2</v>
      </c>
      <c r="P15" s="20">
        <f t="shared" si="14"/>
        <v>0.37390096630005903</v>
      </c>
      <c r="Q15" s="20">
        <f>TTEST(K9:K11,Q9:Q11,2,2)</f>
        <v>5.796445849922989E-2</v>
      </c>
      <c r="R15" s="20">
        <f>TTEST(L9:L11,R9:R11,2,2)</f>
        <v>1.7153910870578278E-2</v>
      </c>
      <c r="S15" s="20">
        <f t="shared" ref="S15" si="15">TTEST(M9:M11,S9:S11,2,2)</f>
        <v>0.37390096630005903</v>
      </c>
      <c r="U15" s="20"/>
      <c r="V15" s="20"/>
      <c r="W15" s="20"/>
      <c r="X15" s="20">
        <f>TTEST(U9:U11,X9:X11,2,2)</f>
        <v>1.6529689008191312E-5</v>
      </c>
      <c r="Y15" s="20">
        <f t="shared" ref="Y15:Z15" si="16">TTEST(V9:V11,Y9:Y11,2,2)</f>
        <v>2.1491675785384695E-4</v>
      </c>
      <c r="Z15" s="20">
        <f t="shared" si="16"/>
        <v>2.2864453353277803E-2</v>
      </c>
      <c r="AA15" s="20">
        <f>TTEST(U9:U11,AA9:AA11,2,2)</f>
        <v>4.3251933212882485E-4</v>
      </c>
      <c r="AB15" s="20">
        <f>TTEST(V9:V11,AB9:AB11,2,2)</f>
        <v>1.9369550460143622E-3</v>
      </c>
      <c r="AC15" s="20">
        <f>TTEST(W9:W11,AC9:AC11,2,2)</f>
        <v>5.4064939409787037E-2</v>
      </c>
    </row>
    <row r="16" spans="2:29" x14ac:dyDescent="0.4">
      <c r="C16" s="8" t="s">
        <v>13</v>
      </c>
      <c r="D16" s="5">
        <v>63</v>
      </c>
      <c r="E16" s="5">
        <v>39</v>
      </c>
      <c r="F16" s="5">
        <v>4</v>
      </c>
      <c r="G16" s="5">
        <v>106</v>
      </c>
      <c r="J16" s="20"/>
      <c r="K16" s="20"/>
      <c r="L16" s="20"/>
      <c r="M16" s="20"/>
      <c r="N16" s="20" t="s">
        <v>21</v>
      </c>
      <c r="O16" s="20" t="s">
        <v>21</v>
      </c>
      <c r="P16" s="20" t="s">
        <v>22</v>
      </c>
      <c r="Q16" s="20" t="s">
        <v>22</v>
      </c>
      <c r="R16" s="20" t="s">
        <v>21</v>
      </c>
      <c r="S16" s="20" t="s">
        <v>22</v>
      </c>
      <c r="U16" s="20"/>
      <c r="V16" s="20"/>
      <c r="W16" s="20"/>
      <c r="X16" s="20" t="s">
        <v>23</v>
      </c>
      <c r="Y16" s="20" t="s">
        <v>23</v>
      </c>
      <c r="Z16" s="20" t="s">
        <v>21</v>
      </c>
      <c r="AA16" s="20" t="s">
        <v>23</v>
      </c>
      <c r="AB16" s="20" t="s">
        <v>24</v>
      </c>
      <c r="AC16" s="20" t="s">
        <v>22</v>
      </c>
    </row>
    <row r="17" spans="2:20" x14ac:dyDescent="0.4">
      <c r="C17" s="8" t="s">
        <v>15</v>
      </c>
      <c r="D17" s="5">
        <v>78</v>
      </c>
      <c r="E17" s="5">
        <v>39</v>
      </c>
      <c r="F17" s="5">
        <v>5</v>
      </c>
      <c r="G17" s="5">
        <v>122</v>
      </c>
    </row>
    <row r="19" spans="2:20" x14ac:dyDescent="0.4">
      <c r="J19" s="17" t="s">
        <v>17</v>
      </c>
      <c r="K19" s="17"/>
      <c r="L19" s="17"/>
      <c r="M19" s="17"/>
      <c r="N19" s="17"/>
      <c r="P19" s="19" t="s">
        <v>19</v>
      </c>
      <c r="Q19" s="19"/>
      <c r="R19" s="19"/>
      <c r="S19" s="19"/>
      <c r="T19" s="19"/>
    </row>
    <row r="20" spans="2:20" x14ac:dyDescent="0.4">
      <c r="L20">
        <v>1</v>
      </c>
      <c r="M20">
        <v>2</v>
      </c>
      <c r="N20" s="7" t="s">
        <v>9</v>
      </c>
      <c r="R20">
        <v>1</v>
      </c>
      <c r="S20">
        <v>2</v>
      </c>
      <c r="T20" s="7" t="s">
        <v>9</v>
      </c>
    </row>
    <row r="21" spans="2:20" x14ac:dyDescent="0.4">
      <c r="B21" t="s">
        <v>7</v>
      </c>
      <c r="J21" t="s">
        <v>4</v>
      </c>
      <c r="K21" t="s">
        <v>3</v>
      </c>
      <c r="L21" s="21">
        <f>K12</f>
        <v>95.726379959385795</v>
      </c>
      <c r="M21" s="21">
        <f>L12</f>
        <v>3.6619992455071553</v>
      </c>
      <c r="N21" s="21">
        <f>M12</f>
        <v>0.61162079510703371</v>
      </c>
      <c r="P21" t="s">
        <v>4</v>
      </c>
      <c r="Q21" t="s">
        <v>3</v>
      </c>
      <c r="R21">
        <f>K14</f>
        <v>0.55678900393529007</v>
      </c>
      <c r="S21">
        <f>L14</f>
        <v>0.23974417409925969</v>
      </c>
      <c r="T21">
        <f>M14</f>
        <v>0.49938628802919027</v>
      </c>
    </row>
    <row r="22" spans="2:20" x14ac:dyDescent="0.4">
      <c r="C22" s="2" t="s">
        <v>6</v>
      </c>
      <c r="K22" t="s">
        <v>7</v>
      </c>
      <c r="L22" s="21">
        <f>N12</f>
        <v>98.867127496159753</v>
      </c>
      <c r="M22" s="21">
        <f>O12</f>
        <v>1.1328725038402456</v>
      </c>
      <c r="N22" s="21">
        <f>P12</f>
        <v>0</v>
      </c>
      <c r="Q22" t="s">
        <v>7</v>
      </c>
      <c r="R22">
        <f>N14</f>
        <v>0.46428343787307114</v>
      </c>
      <c r="S22">
        <f>O14</f>
        <v>0.46428343787307041</v>
      </c>
      <c r="T22">
        <f>P14</f>
        <v>0</v>
      </c>
    </row>
    <row r="23" spans="2:20" x14ac:dyDescent="0.4">
      <c r="C23" s="5"/>
      <c r="D23" s="5">
        <v>1</v>
      </c>
      <c r="E23" s="5">
        <v>2</v>
      </c>
      <c r="F23" s="6" t="s">
        <v>9</v>
      </c>
      <c r="G23" s="5" t="s">
        <v>10</v>
      </c>
      <c r="K23" t="s">
        <v>8</v>
      </c>
      <c r="L23" s="21">
        <f>Q12</f>
        <v>97.535366931918645</v>
      </c>
      <c r="M23" s="21">
        <f>R12</f>
        <v>2.4646330680813442</v>
      </c>
      <c r="N23" s="21">
        <f>S12</f>
        <v>0</v>
      </c>
      <c r="Q23" t="s">
        <v>8</v>
      </c>
      <c r="R23">
        <f>Q14</f>
        <v>6.7215588398471665E-2</v>
      </c>
      <c r="S23">
        <f>R14</f>
        <v>6.721558839847025E-2</v>
      </c>
      <c r="T23">
        <f>S14</f>
        <v>0</v>
      </c>
    </row>
    <row r="24" spans="2:20" x14ac:dyDescent="0.4">
      <c r="C24" s="8" t="s">
        <v>11</v>
      </c>
      <c r="D24" s="5">
        <v>110</v>
      </c>
      <c r="E24" s="5">
        <v>2</v>
      </c>
      <c r="F24" s="5">
        <v>0</v>
      </c>
      <c r="G24" s="5">
        <v>112</v>
      </c>
      <c r="J24" s="2" t="s">
        <v>25</v>
      </c>
      <c r="K24" s="2" t="s">
        <v>3</v>
      </c>
      <c r="L24" s="22">
        <f>U12</f>
        <v>62.026750966812934</v>
      </c>
      <c r="M24" s="22">
        <f>V12</f>
        <v>32.524408422325557</v>
      </c>
      <c r="N24" s="22">
        <f>W12</f>
        <v>5.4488406108615068</v>
      </c>
      <c r="O24" s="2"/>
      <c r="P24" s="2" t="s">
        <v>25</v>
      </c>
      <c r="Q24" t="s">
        <v>3</v>
      </c>
      <c r="R24">
        <f>U14</f>
        <v>1.0970241864129102</v>
      </c>
      <c r="S24">
        <f>V14</f>
        <v>1.8943503935945711</v>
      </c>
      <c r="T24">
        <f>W14</f>
        <v>1.2376211084694382</v>
      </c>
    </row>
    <row r="25" spans="2:20" x14ac:dyDescent="0.4">
      <c r="C25" s="8" t="s">
        <v>13</v>
      </c>
      <c r="D25" s="5">
        <v>135</v>
      </c>
      <c r="E25" s="5">
        <v>0</v>
      </c>
      <c r="F25" s="5">
        <v>0</v>
      </c>
      <c r="G25" s="5">
        <v>135</v>
      </c>
      <c r="J25" s="23"/>
      <c r="K25" t="s">
        <v>7</v>
      </c>
      <c r="L25" s="21">
        <f>X12</f>
        <v>98.188391635724045</v>
      </c>
      <c r="M25" s="21">
        <f>Y12</f>
        <v>1.8116083642759431</v>
      </c>
      <c r="N25" s="21">
        <f>Z12</f>
        <v>0</v>
      </c>
      <c r="P25" s="23"/>
      <c r="Q25" t="s">
        <v>7</v>
      </c>
      <c r="R25">
        <f>X14</f>
        <v>0.50155960772520669</v>
      </c>
      <c r="S25">
        <f>Y14</f>
        <v>0.50155960772520602</v>
      </c>
      <c r="T25">
        <f>Z14</f>
        <v>0</v>
      </c>
    </row>
    <row r="26" spans="2:20" x14ac:dyDescent="0.4">
      <c r="C26" s="8" t="s">
        <v>15</v>
      </c>
      <c r="D26" s="5">
        <v>61</v>
      </c>
      <c r="E26" s="5">
        <v>1</v>
      </c>
      <c r="F26" s="5"/>
      <c r="G26" s="5">
        <v>62</v>
      </c>
      <c r="J26" s="23"/>
      <c r="K26" t="s">
        <v>8</v>
      </c>
      <c r="L26" s="21">
        <f>AA12</f>
        <v>91.410151266630223</v>
      </c>
      <c r="M26" s="21">
        <f>AB12</f>
        <v>7.2742566345628132</v>
      </c>
      <c r="N26" s="21">
        <f>AC12</f>
        <v>1.3155920988069703</v>
      </c>
      <c r="P26" s="23"/>
      <c r="Q26" t="s">
        <v>8</v>
      </c>
      <c r="R26">
        <f>AA14</f>
        <v>1.9558968588329197</v>
      </c>
      <c r="S26">
        <f>AB14</f>
        <v>2.1289770841203786</v>
      </c>
      <c r="T26">
        <f>AC14</f>
        <v>0.1731661318107893</v>
      </c>
    </row>
    <row r="28" spans="2:20" x14ac:dyDescent="0.4">
      <c r="C28" s="2" t="s">
        <v>5</v>
      </c>
    </row>
    <row r="29" spans="2:20" x14ac:dyDescent="0.4">
      <c r="C29" s="5"/>
      <c r="D29" s="5">
        <v>1</v>
      </c>
      <c r="E29" s="5">
        <v>2</v>
      </c>
      <c r="F29" s="6" t="s">
        <v>9</v>
      </c>
      <c r="G29" s="5" t="s">
        <v>10</v>
      </c>
    </row>
    <row r="30" spans="2:20" x14ac:dyDescent="0.4">
      <c r="C30" s="8" t="s">
        <v>11</v>
      </c>
      <c r="D30" s="5">
        <v>116</v>
      </c>
      <c r="E30" s="5">
        <v>3</v>
      </c>
      <c r="F30" s="5">
        <v>0</v>
      </c>
      <c r="G30" s="5">
        <v>119</v>
      </c>
    </row>
    <row r="31" spans="2:20" x14ac:dyDescent="0.4">
      <c r="C31" s="8" t="s">
        <v>13</v>
      </c>
      <c r="D31" s="5">
        <v>169</v>
      </c>
      <c r="E31" s="5">
        <v>1</v>
      </c>
      <c r="F31" s="5">
        <v>0</v>
      </c>
      <c r="G31" s="5">
        <v>170</v>
      </c>
    </row>
    <row r="32" spans="2:20" x14ac:dyDescent="0.4">
      <c r="C32" s="8" t="s">
        <v>15</v>
      </c>
      <c r="D32" s="5">
        <v>126</v>
      </c>
      <c r="E32" s="5">
        <v>3</v>
      </c>
      <c r="F32" s="5">
        <v>0</v>
      </c>
      <c r="G32" s="5">
        <v>129</v>
      </c>
      <c r="J32" s="24" t="s">
        <v>26</v>
      </c>
    </row>
    <row r="34" spans="2:38" x14ac:dyDescent="0.4">
      <c r="J34" t="s">
        <v>4</v>
      </c>
      <c r="R34" t="s">
        <v>4</v>
      </c>
      <c r="Z34" s="2" t="s">
        <v>5</v>
      </c>
      <c r="AA34" s="2"/>
      <c r="AB34" s="2"/>
      <c r="AC34" s="2"/>
      <c r="AD34" s="2"/>
      <c r="AE34" s="2"/>
      <c r="AF34" s="2"/>
      <c r="AG34" s="2"/>
      <c r="AH34" s="2" t="s">
        <v>5</v>
      </c>
    </row>
    <row r="35" spans="2:38" x14ac:dyDescent="0.4">
      <c r="J35" t="s">
        <v>3</v>
      </c>
      <c r="K35">
        <v>95.833333333333343</v>
      </c>
      <c r="L35">
        <v>4.1666666666666661</v>
      </c>
      <c r="M35">
        <v>0</v>
      </c>
      <c r="R35" t="s">
        <v>3</v>
      </c>
      <c r="S35">
        <v>95.833333333333343</v>
      </c>
      <c r="T35">
        <v>4.1666666666666661</v>
      </c>
      <c r="U35">
        <v>0</v>
      </c>
      <c r="Z35" t="s">
        <v>3</v>
      </c>
      <c r="AA35">
        <v>62.711864406779661</v>
      </c>
      <c r="AB35">
        <v>28.8135593220339</v>
      </c>
      <c r="AC35">
        <v>8.4745762711864394</v>
      </c>
      <c r="AH35" t="s">
        <v>3</v>
      </c>
      <c r="AI35">
        <v>62.711864406779661</v>
      </c>
      <c r="AJ35">
        <v>28.8135593220339</v>
      </c>
      <c r="AK35">
        <v>8.4745762711864394</v>
      </c>
    </row>
    <row r="36" spans="2:38" x14ac:dyDescent="0.4">
      <c r="K36">
        <v>94.495412844036693</v>
      </c>
      <c r="L36">
        <v>3.669724770642202</v>
      </c>
      <c r="M36">
        <v>1.834862385321101</v>
      </c>
      <c r="S36">
        <v>94.495412844036693</v>
      </c>
      <c r="T36">
        <v>3.669724770642202</v>
      </c>
      <c r="U36">
        <v>1.834862385321101</v>
      </c>
      <c r="AA36">
        <v>59.433962264150942</v>
      </c>
      <c r="AB36">
        <v>36.79245283018868</v>
      </c>
      <c r="AC36">
        <v>3.7735849056603774</v>
      </c>
      <c r="AI36">
        <v>59.433962264150942</v>
      </c>
      <c r="AJ36">
        <v>36.79245283018868</v>
      </c>
      <c r="AK36">
        <v>3.7735849056603774</v>
      </c>
    </row>
    <row r="37" spans="2:38" x14ac:dyDescent="0.4">
      <c r="B37" t="s">
        <v>8</v>
      </c>
      <c r="K37">
        <v>96.850393700787393</v>
      </c>
      <c r="L37">
        <v>3.1496062992125982</v>
      </c>
      <c r="M37">
        <v>0</v>
      </c>
      <c r="S37">
        <v>96.850393700787393</v>
      </c>
      <c r="T37">
        <v>3.1496062992125982</v>
      </c>
      <c r="U37">
        <v>0</v>
      </c>
      <c r="AA37">
        <v>63.934426229508205</v>
      </c>
      <c r="AB37">
        <v>31.967213114754102</v>
      </c>
      <c r="AC37">
        <v>4.0983606557377046</v>
      </c>
      <c r="AI37">
        <v>63.934426229508205</v>
      </c>
      <c r="AJ37">
        <v>31.967213114754102</v>
      </c>
      <c r="AK37">
        <v>4.0983606557377046</v>
      </c>
    </row>
    <row r="38" spans="2:38" x14ac:dyDescent="0.4">
      <c r="C38" s="2" t="s">
        <v>6</v>
      </c>
      <c r="J38" t="s">
        <v>7</v>
      </c>
      <c r="K38">
        <v>98.214285714285708</v>
      </c>
      <c r="L38">
        <v>1.7857142857142856</v>
      </c>
      <c r="M38">
        <v>0</v>
      </c>
      <c r="R38" t="s">
        <v>8</v>
      </c>
      <c r="S38">
        <v>97.5</v>
      </c>
      <c r="T38">
        <v>2.5</v>
      </c>
      <c r="U38">
        <v>0</v>
      </c>
      <c r="Z38" t="s">
        <v>7</v>
      </c>
      <c r="AA38">
        <v>97.47899159663865</v>
      </c>
      <c r="AB38">
        <v>2.5210084033613445</v>
      </c>
      <c r="AC38">
        <v>0</v>
      </c>
      <c r="AH38" t="s">
        <v>8</v>
      </c>
      <c r="AI38">
        <v>87.5</v>
      </c>
      <c r="AJ38">
        <v>11.538461538461538</v>
      </c>
      <c r="AK38">
        <v>0.96153846153846156</v>
      </c>
    </row>
    <row r="39" spans="2:38" x14ac:dyDescent="0.4">
      <c r="C39" s="5"/>
      <c r="D39" s="5">
        <v>1</v>
      </c>
      <c r="E39" s="5">
        <v>2</v>
      </c>
      <c r="F39" s="6" t="s">
        <v>9</v>
      </c>
      <c r="G39" s="5" t="s">
        <v>10</v>
      </c>
      <c r="K39">
        <v>100</v>
      </c>
      <c r="L39">
        <v>0</v>
      </c>
      <c r="M39">
        <v>0</v>
      </c>
      <c r="S39">
        <v>97.692307692307693</v>
      </c>
      <c r="T39">
        <v>2.3076923076923079</v>
      </c>
      <c r="U39">
        <v>0</v>
      </c>
      <c r="AA39">
        <v>99.411764705882348</v>
      </c>
      <c r="AB39">
        <v>0.58823529411764708</v>
      </c>
      <c r="AC39">
        <v>0</v>
      </c>
      <c r="AI39">
        <v>90.967741935483872</v>
      </c>
      <c r="AJ39">
        <v>7.741935483870968</v>
      </c>
      <c r="AK39">
        <v>1.2903225806451613</v>
      </c>
    </row>
    <row r="40" spans="2:38" x14ac:dyDescent="0.4">
      <c r="C40" s="8" t="s">
        <v>11</v>
      </c>
      <c r="D40" s="5">
        <v>156</v>
      </c>
      <c r="E40" s="5">
        <v>4</v>
      </c>
      <c r="F40" s="5">
        <v>0</v>
      </c>
      <c r="G40" s="5">
        <v>160</v>
      </c>
      <c r="K40">
        <v>98.387096774193552</v>
      </c>
      <c r="L40">
        <v>1.6129032258064515</v>
      </c>
      <c r="M40">
        <v>0</v>
      </c>
      <c r="S40">
        <v>97.41379310344827</v>
      </c>
      <c r="T40">
        <v>2.5862068965517242</v>
      </c>
      <c r="U40">
        <v>0</v>
      </c>
      <c r="AA40">
        <v>97.674418604651152</v>
      </c>
      <c r="AB40">
        <v>2.3255813953488373</v>
      </c>
      <c r="AC40">
        <v>0</v>
      </c>
      <c r="AI40">
        <v>95.762711864406782</v>
      </c>
      <c r="AJ40">
        <v>2.5423728813559325</v>
      </c>
      <c r="AK40">
        <v>1.6949152542372881</v>
      </c>
    </row>
    <row r="41" spans="2:38" x14ac:dyDescent="0.4">
      <c r="C41" s="8" t="s">
        <v>13</v>
      </c>
      <c r="D41" s="5">
        <v>127</v>
      </c>
      <c r="E41" s="5">
        <v>3</v>
      </c>
      <c r="F41" s="5"/>
      <c r="G41" s="5">
        <v>130</v>
      </c>
    </row>
    <row r="42" spans="2:38" x14ac:dyDescent="0.4">
      <c r="C42" s="8" t="s">
        <v>15</v>
      </c>
      <c r="D42" s="5">
        <v>113</v>
      </c>
      <c r="E42" s="5">
        <v>3</v>
      </c>
      <c r="F42" s="5">
        <v>0</v>
      </c>
      <c r="G42" s="5">
        <v>116</v>
      </c>
    </row>
    <row r="43" spans="2:38" x14ac:dyDescent="0.4">
      <c r="J43" t="s">
        <v>27</v>
      </c>
      <c r="R43" t="s">
        <v>27</v>
      </c>
      <c r="Z43" t="s">
        <v>27</v>
      </c>
      <c r="AH43" t="s">
        <v>27</v>
      </c>
    </row>
    <row r="44" spans="2:38" x14ac:dyDescent="0.4">
      <c r="C44" s="2" t="s">
        <v>5</v>
      </c>
    </row>
    <row r="45" spans="2:38" x14ac:dyDescent="0.4">
      <c r="C45" s="5"/>
      <c r="D45" s="5">
        <v>1</v>
      </c>
      <c r="E45" s="5">
        <v>2</v>
      </c>
      <c r="F45" s="6" t="s">
        <v>9</v>
      </c>
      <c r="G45" s="5" t="s">
        <v>10</v>
      </c>
      <c r="J45" t="s">
        <v>28</v>
      </c>
      <c r="N45" t="s">
        <v>29</v>
      </c>
      <c r="R45" t="s">
        <v>28</v>
      </c>
      <c r="V45" t="s">
        <v>29</v>
      </c>
      <c r="Z45" t="s">
        <v>28</v>
      </c>
      <c r="AD45" t="s">
        <v>29</v>
      </c>
      <c r="AH45" t="s">
        <v>28</v>
      </c>
      <c r="AL45" t="s">
        <v>29</v>
      </c>
    </row>
    <row r="46" spans="2:38" ht="19.5" thickBot="1" x14ac:dyDescent="0.45">
      <c r="C46" s="8" t="s">
        <v>11</v>
      </c>
      <c r="D46" s="5">
        <v>91</v>
      </c>
      <c r="E46" s="5">
        <v>12</v>
      </c>
      <c r="F46" s="5">
        <v>1</v>
      </c>
      <c r="G46" s="5">
        <v>104</v>
      </c>
      <c r="J46" s="25" t="s">
        <v>30</v>
      </c>
      <c r="K46" s="25"/>
      <c r="L46" s="25"/>
      <c r="M46" s="25"/>
      <c r="N46" s="25"/>
      <c r="R46" s="25" t="s">
        <v>30</v>
      </c>
      <c r="S46" s="25"/>
      <c r="T46" s="25"/>
      <c r="U46" s="25"/>
      <c r="V46" s="25"/>
      <c r="Z46" s="25" t="s">
        <v>30</v>
      </c>
      <c r="AA46" s="25"/>
      <c r="AB46" s="25"/>
      <c r="AC46" s="25"/>
      <c r="AD46" s="25"/>
      <c r="AH46" s="25" t="s">
        <v>30</v>
      </c>
      <c r="AI46" s="25"/>
      <c r="AJ46" s="25"/>
      <c r="AK46" s="25"/>
      <c r="AL46" s="25"/>
    </row>
    <row r="47" spans="2:38" x14ac:dyDescent="0.4">
      <c r="C47" s="8" t="s">
        <v>13</v>
      </c>
      <c r="D47" s="5">
        <v>141</v>
      </c>
      <c r="E47" s="5">
        <v>12</v>
      </c>
      <c r="F47" s="5">
        <v>2</v>
      </c>
      <c r="G47" s="5">
        <v>155</v>
      </c>
      <c r="J47" t="s">
        <v>31</v>
      </c>
      <c r="K47">
        <v>3</v>
      </c>
      <c r="L47">
        <v>3</v>
      </c>
      <c r="M47">
        <v>3</v>
      </c>
      <c r="N47">
        <v>9</v>
      </c>
      <c r="R47" t="s">
        <v>31</v>
      </c>
      <c r="S47">
        <v>3</v>
      </c>
      <c r="T47">
        <v>3</v>
      </c>
      <c r="U47">
        <v>3</v>
      </c>
      <c r="V47">
        <v>9</v>
      </c>
      <c r="Z47" t="s">
        <v>31</v>
      </c>
      <c r="AA47">
        <v>3</v>
      </c>
      <c r="AB47">
        <v>3</v>
      </c>
      <c r="AC47">
        <v>3</v>
      </c>
      <c r="AD47">
        <v>9</v>
      </c>
      <c r="AH47" t="s">
        <v>31</v>
      </c>
      <c r="AI47">
        <v>3</v>
      </c>
      <c r="AJ47">
        <v>3</v>
      </c>
      <c r="AK47">
        <v>3</v>
      </c>
      <c r="AL47">
        <v>9</v>
      </c>
    </row>
    <row r="48" spans="2:38" x14ac:dyDescent="0.4">
      <c r="C48" s="8" t="s">
        <v>15</v>
      </c>
      <c r="D48" s="5">
        <v>113</v>
      </c>
      <c r="E48" s="5">
        <v>3</v>
      </c>
      <c r="F48" s="5">
        <v>2</v>
      </c>
      <c r="G48" s="5">
        <v>118</v>
      </c>
      <c r="J48" t="s">
        <v>29</v>
      </c>
      <c r="K48">
        <v>287.1791398781574</v>
      </c>
      <c r="L48">
        <v>10.985997736521465</v>
      </c>
      <c r="M48">
        <v>1.834862385321101</v>
      </c>
      <c r="N48">
        <v>300</v>
      </c>
      <c r="R48" t="s">
        <v>29</v>
      </c>
      <c r="S48">
        <v>287.1791398781574</v>
      </c>
      <c r="T48">
        <v>10.985997736521465</v>
      </c>
      <c r="U48">
        <v>1.834862385321101</v>
      </c>
      <c r="V48">
        <v>300</v>
      </c>
      <c r="Z48" t="s">
        <v>29</v>
      </c>
      <c r="AA48">
        <v>186.08025290043881</v>
      </c>
      <c r="AB48">
        <v>97.573225266976678</v>
      </c>
      <c r="AC48">
        <v>16.346521832584521</v>
      </c>
      <c r="AD48">
        <v>300</v>
      </c>
      <c r="AH48" t="s">
        <v>29</v>
      </c>
      <c r="AI48">
        <v>186.08025290043881</v>
      </c>
      <c r="AJ48">
        <v>97.573225266976678</v>
      </c>
      <c r="AK48">
        <v>16.346521832584521</v>
      </c>
      <c r="AL48">
        <v>300</v>
      </c>
    </row>
    <row r="49" spans="10:38" x14ac:dyDescent="0.4">
      <c r="J49" t="s">
        <v>32</v>
      </c>
      <c r="K49">
        <v>95.726379959385795</v>
      </c>
      <c r="L49">
        <v>3.6619992455071553</v>
      </c>
      <c r="M49">
        <v>0.61162079510703371</v>
      </c>
      <c r="N49">
        <v>33.333333333333336</v>
      </c>
      <c r="R49" t="s">
        <v>32</v>
      </c>
      <c r="S49">
        <v>95.726379959385795</v>
      </c>
      <c r="T49">
        <v>3.6619992455071553</v>
      </c>
      <c r="U49">
        <v>0.61162079510703371</v>
      </c>
      <c r="V49">
        <v>33.333333333333336</v>
      </c>
      <c r="Z49" t="s">
        <v>32</v>
      </c>
      <c r="AA49">
        <v>62.026750966812934</v>
      </c>
      <c r="AB49">
        <v>32.524408422325557</v>
      </c>
      <c r="AC49">
        <v>5.4488406108615068</v>
      </c>
      <c r="AD49">
        <v>33.333333333333336</v>
      </c>
      <c r="AH49" t="s">
        <v>32</v>
      </c>
      <c r="AI49">
        <v>62.026750966812934</v>
      </c>
      <c r="AJ49">
        <v>32.524408422325557</v>
      </c>
      <c r="AK49">
        <v>5.4488406108615068</v>
      </c>
      <c r="AL49">
        <v>33.333333333333336</v>
      </c>
    </row>
    <row r="50" spans="10:38" x14ac:dyDescent="0.4">
      <c r="J50" t="s">
        <v>33</v>
      </c>
      <c r="K50">
        <v>1.3950629770646359</v>
      </c>
      <c r="L50">
        <v>0.25864771056541258</v>
      </c>
      <c r="M50">
        <v>1.1222399910220804</v>
      </c>
      <c r="N50">
        <v>2192.1905396445891</v>
      </c>
      <c r="R50" t="s">
        <v>33</v>
      </c>
      <c r="S50">
        <v>1.3950629770646359</v>
      </c>
      <c r="T50">
        <v>0.25864771056541258</v>
      </c>
      <c r="U50">
        <v>1.1222399910220804</v>
      </c>
      <c r="V50">
        <v>2192.1905396445891</v>
      </c>
      <c r="Z50" t="s">
        <v>33</v>
      </c>
      <c r="AA50">
        <v>5.4155792950870829</v>
      </c>
      <c r="AB50">
        <v>16.14853536170358</v>
      </c>
      <c r="AC50">
        <v>6.8926770365810412</v>
      </c>
      <c r="AD50">
        <v>607.68101394478458</v>
      </c>
      <c r="AH50" t="s">
        <v>33</v>
      </c>
      <c r="AI50">
        <v>5.4155792950870829</v>
      </c>
      <c r="AJ50">
        <v>16.14853536170358</v>
      </c>
      <c r="AK50">
        <v>6.8926770365810412</v>
      </c>
      <c r="AL50">
        <v>607.68101394478458</v>
      </c>
    </row>
    <row r="52" spans="10:38" ht="19.5" thickBot="1" x14ac:dyDescent="0.45">
      <c r="J52" s="25" t="s">
        <v>34</v>
      </c>
      <c r="K52" s="25"/>
      <c r="L52" s="25"/>
      <c r="M52" s="25"/>
      <c r="N52" s="25"/>
      <c r="R52" s="25" t="s">
        <v>35</v>
      </c>
      <c r="S52" s="25"/>
      <c r="T52" s="25"/>
      <c r="U52" s="25"/>
      <c r="V52" s="25"/>
      <c r="Z52" s="25" t="s">
        <v>34</v>
      </c>
      <c r="AA52" s="25"/>
      <c r="AB52" s="25"/>
      <c r="AC52" s="25"/>
      <c r="AD52" s="25"/>
      <c r="AH52" s="25" t="s">
        <v>35</v>
      </c>
      <c r="AI52" s="25"/>
      <c r="AJ52" s="25"/>
      <c r="AK52" s="25"/>
      <c r="AL52" s="25"/>
    </row>
    <row r="53" spans="10:38" x14ac:dyDescent="0.4">
      <c r="J53" t="s">
        <v>31</v>
      </c>
      <c r="K53">
        <v>3</v>
      </c>
      <c r="L53">
        <v>3</v>
      </c>
      <c r="M53">
        <v>3</v>
      </c>
      <c r="N53">
        <v>9</v>
      </c>
      <c r="R53" t="s">
        <v>31</v>
      </c>
      <c r="S53">
        <v>3</v>
      </c>
      <c r="T53">
        <v>3</v>
      </c>
      <c r="U53">
        <v>3</v>
      </c>
      <c r="V53">
        <v>9</v>
      </c>
      <c r="Z53" t="s">
        <v>31</v>
      </c>
      <c r="AA53">
        <v>3</v>
      </c>
      <c r="AB53">
        <v>3</v>
      </c>
      <c r="AC53">
        <v>3</v>
      </c>
      <c r="AD53">
        <v>9</v>
      </c>
      <c r="AH53" t="s">
        <v>31</v>
      </c>
      <c r="AI53">
        <v>3</v>
      </c>
      <c r="AJ53">
        <v>3</v>
      </c>
      <c r="AK53">
        <v>3</v>
      </c>
      <c r="AL53">
        <v>9</v>
      </c>
    </row>
    <row r="54" spans="10:38" x14ac:dyDescent="0.4">
      <c r="J54" t="s">
        <v>29</v>
      </c>
      <c r="K54">
        <v>296.60138248847926</v>
      </c>
      <c r="L54">
        <v>3.3986175115207371</v>
      </c>
      <c r="M54">
        <v>0</v>
      </c>
      <c r="N54">
        <v>300</v>
      </c>
      <c r="R54" t="s">
        <v>29</v>
      </c>
      <c r="S54">
        <v>292.60610079575594</v>
      </c>
      <c r="T54">
        <v>7.3938992042440326</v>
      </c>
      <c r="U54">
        <v>0</v>
      </c>
      <c r="V54">
        <v>300</v>
      </c>
      <c r="Z54" t="s">
        <v>29</v>
      </c>
      <c r="AA54">
        <v>294.56517490717215</v>
      </c>
      <c r="AB54">
        <v>5.434825092827829</v>
      </c>
      <c r="AC54">
        <v>0</v>
      </c>
      <c r="AD54">
        <v>299.99999999999994</v>
      </c>
      <c r="AH54" t="s">
        <v>29</v>
      </c>
      <c r="AI54">
        <v>274.23045379989065</v>
      </c>
      <c r="AJ54">
        <v>21.822769903688439</v>
      </c>
      <c r="AK54">
        <v>3.9467762964209108</v>
      </c>
      <c r="AL54">
        <v>300.00000000000006</v>
      </c>
    </row>
    <row r="55" spans="10:38" x14ac:dyDescent="0.4">
      <c r="J55" t="s">
        <v>32</v>
      </c>
      <c r="K55">
        <v>98.867127496159753</v>
      </c>
      <c r="L55">
        <v>1.1328725038402456</v>
      </c>
      <c r="M55">
        <v>0</v>
      </c>
      <c r="N55">
        <v>33.333333333333336</v>
      </c>
      <c r="R55" t="s">
        <v>32</v>
      </c>
      <c r="S55">
        <v>97.535366931918645</v>
      </c>
      <c r="T55">
        <v>2.4646330680813442</v>
      </c>
      <c r="U55">
        <v>0</v>
      </c>
      <c r="V55">
        <v>33.333333333333336</v>
      </c>
      <c r="Z55" t="s">
        <v>32</v>
      </c>
      <c r="AA55">
        <v>98.188391635724045</v>
      </c>
      <c r="AB55">
        <v>1.8116083642759431</v>
      </c>
      <c r="AC55">
        <v>0</v>
      </c>
      <c r="AD55">
        <v>33.333333333333329</v>
      </c>
      <c r="AH55" t="s">
        <v>32</v>
      </c>
      <c r="AI55">
        <v>91.410151266630223</v>
      </c>
      <c r="AJ55">
        <v>7.2742566345628132</v>
      </c>
      <c r="AK55">
        <v>1.3155920988069703</v>
      </c>
      <c r="AL55">
        <v>33.333333333333343</v>
      </c>
    </row>
    <row r="56" spans="10:38" x14ac:dyDescent="0.4">
      <c r="J56" t="s">
        <v>33</v>
      </c>
      <c r="K56">
        <v>0.97001599807457051</v>
      </c>
      <c r="L56">
        <v>0.97001599807456773</v>
      </c>
      <c r="M56">
        <v>0</v>
      </c>
      <c r="N56">
        <v>2416.4821202934868</v>
      </c>
      <c r="R56" t="s">
        <v>33</v>
      </c>
      <c r="S56">
        <v>2.0330708956887412E-2</v>
      </c>
      <c r="T56">
        <v>2.0330708956886556E-2</v>
      </c>
      <c r="U56">
        <v>0</v>
      </c>
      <c r="V56">
        <v>2319.718497368588</v>
      </c>
      <c r="Z56" t="s">
        <v>33</v>
      </c>
      <c r="AA56">
        <v>1.1320291804565845</v>
      </c>
      <c r="AB56">
        <v>1.1320291804565805</v>
      </c>
      <c r="AC56">
        <v>0</v>
      </c>
      <c r="AD56">
        <v>2367.1568309186682</v>
      </c>
      <c r="AH56" t="s">
        <v>33</v>
      </c>
      <c r="AI56">
        <v>17.214896350766168</v>
      </c>
      <c r="AJ56">
        <v>20.396445411193682</v>
      </c>
      <c r="AK56">
        <v>0.13493929142840244</v>
      </c>
      <c r="AL56">
        <v>1913.3595752924002</v>
      </c>
    </row>
    <row r="58" spans="10:38" ht="19.5" thickBot="1" x14ac:dyDescent="0.45">
      <c r="J58" s="25" t="s">
        <v>29</v>
      </c>
      <c r="K58" s="25"/>
      <c r="L58" s="25"/>
      <c r="M58" s="25"/>
      <c r="R58" s="25" t="s">
        <v>29</v>
      </c>
      <c r="S58" s="25"/>
      <c r="T58" s="25"/>
      <c r="U58" s="25"/>
      <c r="Z58" s="25" t="s">
        <v>29</v>
      </c>
      <c r="AA58" s="25"/>
      <c r="AB58" s="25"/>
      <c r="AC58" s="25"/>
      <c r="AH58" s="25" t="s">
        <v>29</v>
      </c>
      <c r="AI58" s="25"/>
      <c r="AJ58" s="25"/>
      <c r="AK58" s="25"/>
    </row>
    <row r="59" spans="10:38" x14ac:dyDescent="0.4">
      <c r="J59" t="s">
        <v>31</v>
      </c>
      <c r="K59">
        <v>6</v>
      </c>
      <c r="L59">
        <v>6</v>
      </c>
      <c r="M59">
        <v>6</v>
      </c>
      <c r="R59" t="s">
        <v>31</v>
      </c>
      <c r="S59">
        <v>6</v>
      </c>
      <c r="T59">
        <v>6</v>
      </c>
      <c r="U59">
        <v>6</v>
      </c>
      <c r="Z59" t="s">
        <v>31</v>
      </c>
      <c r="AA59">
        <v>6</v>
      </c>
      <c r="AB59">
        <v>6</v>
      </c>
      <c r="AC59">
        <v>6</v>
      </c>
      <c r="AH59" t="s">
        <v>31</v>
      </c>
      <c r="AI59">
        <v>6</v>
      </c>
      <c r="AJ59">
        <v>6</v>
      </c>
      <c r="AK59">
        <v>6</v>
      </c>
    </row>
    <row r="60" spans="10:38" x14ac:dyDescent="0.4">
      <c r="J60" t="s">
        <v>29</v>
      </c>
      <c r="K60">
        <v>583.78052236663666</v>
      </c>
      <c r="L60">
        <v>14.384615248042202</v>
      </c>
      <c r="M60">
        <v>1.834862385321101</v>
      </c>
      <c r="R60" t="s">
        <v>29</v>
      </c>
      <c r="S60">
        <v>579.78524067391334</v>
      </c>
      <c r="T60">
        <v>18.379896940765498</v>
      </c>
      <c r="U60">
        <v>1.834862385321101</v>
      </c>
      <c r="Z60" t="s">
        <v>29</v>
      </c>
      <c r="AA60">
        <v>480.64542780761099</v>
      </c>
      <c r="AB60">
        <v>103.00805035980451</v>
      </c>
      <c r="AC60">
        <v>16.346521832584521</v>
      </c>
      <c r="AH60" t="s">
        <v>29</v>
      </c>
      <c r="AI60">
        <v>460.31070670032943</v>
      </c>
      <c r="AJ60">
        <v>119.39599517066512</v>
      </c>
      <c r="AK60">
        <v>20.293298129005432</v>
      </c>
    </row>
    <row r="61" spans="10:38" x14ac:dyDescent="0.4">
      <c r="J61" t="s">
        <v>32</v>
      </c>
      <c r="K61">
        <v>97.296753727772781</v>
      </c>
      <c r="L61">
        <v>2.3974358746737003</v>
      </c>
      <c r="M61">
        <v>0.30581039755351686</v>
      </c>
      <c r="R61" t="s">
        <v>32</v>
      </c>
      <c r="S61">
        <v>96.630873445652227</v>
      </c>
      <c r="T61">
        <v>3.0633161567942495</v>
      </c>
      <c r="U61">
        <v>0.30581039755351686</v>
      </c>
      <c r="Z61" t="s">
        <v>32</v>
      </c>
      <c r="AA61">
        <v>80.107571301268479</v>
      </c>
      <c r="AB61">
        <v>17.168008393300752</v>
      </c>
      <c r="AC61">
        <v>2.7244203054307534</v>
      </c>
      <c r="AH61" t="s">
        <v>32</v>
      </c>
      <c r="AI61">
        <v>76.718451116721596</v>
      </c>
      <c r="AJ61">
        <v>19.899332528444187</v>
      </c>
      <c r="AK61">
        <v>3.3822163548342381</v>
      </c>
    </row>
    <row r="62" spans="10:38" x14ac:dyDescent="0.4">
      <c r="J62" t="s">
        <v>33</v>
      </c>
      <c r="K62">
        <v>3.9053201169811609</v>
      </c>
      <c r="L62">
        <v>2.4104101060803971</v>
      </c>
      <c r="M62">
        <v>0.56111999551104019</v>
      </c>
      <c r="R62" t="s">
        <v>33</v>
      </c>
      <c r="S62">
        <v>1.5478876344466739</v>
      </c>
      <c r="T62">
        <v>0.54169709666190902</v>
      </c>
      <c r="U62">
        <v>0.56111999551104019</v>
      </c>
      <c r="Z62" t="s">
        <v>33</v>
      </c>
      <c r="AA62">
        <v>394.91832015045367</v>
      </c>
      <c r="AB62">
        <v>289.89505203858374</v>
      </c>
      <c r="AC62">
        <v>11.664030015404498</v>
      </c>
      <c r="AH62" t="s">
        <v>33</v>
      </c>
      <c r="AI62">
        <v>268.0674542121298</v>
      </c>
      <c r="AJ62">
        <v>205.88904190067632</v>
      </c>
      <c r="AK62">
        <v>7.9361695099240963</v>
      </c>
    </row>
    <row r="65" spans="10:40" ht="19.5" thickBot="1" x14ac:dyDescent="0.45">
      <c r="J65" t="s">
        <v>36</v>
      </c>
      <c r="R65" t="s">
        <v>36</v>
      </c>
      <c r="Z65" t="s">
        <v>36</v>
      </c>
      <c r="AH65" t="s">
        <v>36</v>
      </c>
    </row>
    <row r="66" spans="10:40" x14ac:dyDescent="0.4">
      <c r="J66" s="26" t="s">
        <v>37</v>
      </c>
      <c r="K66" s="26" t="s">
        <v>38</v>
      </c>
      <c r="L66" s="26" t="s">
        <v>39</v>
      </c>
      <c r="M66" s="26" t="s">
        <v>33</v>
      </c>
      <c r="N66" s="26" t="s">
        <v>40</v>
      </c>
      <c r="O66" s="26" t="s">
        <v>41</v>
      </c>
      <c r="P66" s="26" t="s">
        <v>42</v>
      </c>
      <c r="R66" s="26" t="s">
        <v>37</v>
      </c>
      <c r="S66" s="26" t="s">
        <v>38</v>
      </c>
      <c r="T66" s="26" t="s">
        <v>39</v>
      </c>
      <c r="U66" s="26" t="s">
        <v>33</v>
      </c>
      <c r="V66" s="26" t="s">
        <v>40</v>
      </c>
      <c r="W66" s="26" t="s">
        <v>41</v>
      </c>
      <c r="X66" s="26" t="s">
        <v>42</v>
      </c>
      <c r="Z66" s="26" t="s">
        <v>37</v>
      </c>
      <c r="AA66" s="26" t="s">
        <v>38</v>
      </c>
      <c r="AB66" s="26" t="s">
        <v>39</v>
      </c>
      <c r="AC66" s="26" t="s">
        <v>33</v>
      </c>
      <c r="AD66" s="26" t="s">
        <v>40</v>
      </c>
      <c r="AE66" s="26" t="s">
        <v>41</v>
      </c>
      <c r="AF66" s="26" t="s">
        <v>42</v>
      </c>
      <c r="AH66" s="26" t="s">
        <v>37</v>
      </c>
      <c r="AI66" s="26" t="s">
        <v>38</v>
      </c>
      <c r="AJ66" s="26" t="s">
        <v>39</v>
      </c>
      <c r="AK66" s="26" t="s">
        <v>33</v>
      </c>
      <c r="AL66" s="26" t="s">
        <v>40</v>
      </c>
      <c r="AM66" s="26" t="s">
        <v>41</v>
      </c>
      <c r="AN66" s="26" t="s">
        <v>42</v>
      </c>
    </row>
    <row r="67" spans="10:40" x14ac:dyDescent="0.4">
      <c r="J67" t="s">
        <v>43</v>
      </c>
      <c r="K67">
        <v>-7.2759576141834259E-12</v>
      </c>
      <c r="L67">
        <v>1</v>
      </c>
      <c r="M67">
        <v>-7.2759576141834259E-12</v>
      </c>
      <c r="N67">
        <v>-9.2569775369118061E-12</v>
      </c>
      <c r="O67" t="e">
        <v>#NUM!</v>
      </c>
      <c r="P67">
        <v>4.7472253467225149</v>
      </c>
      <c r="R67" t="s">
        <v>43</v>
      </c>
      <c r="S67">
        <v>0</v>
      </c>
      <c r="T67">
        <v>1</v>
      </c>
      <c r="U67">
        <v>0</v>
      </c>
      <c r="V67">
        <v>0</v>
      </c>
      <c r="W67">
        <v>1</v>
      </c>
      <c r="X67">
        <v>4.7472253467225149</v>
      </c>
      <c r="Z67" t="s">
        <v>43</v>
      </c>
      <c r="AA67">
        <v>0</v>
      </c>
      <c r="AB67">
        <v>1</v>
      </c>
      <c r="AC67">
        <v>0</v>
      </c>
      <c r="AD67">
        <v>0</v>
      </c>
      <c r="AE67">
        <v>1</v>
      </c>
      <c r="AF67">
        <v>4.7472253467225149</v>
      </c>
      <c r="AH67" t="s">
        <v>43</v>
      </c>
      <c r="AI67">
        <v>-3.637978807091713E-12</v>
      </c>
      <c r="AJ67">
        <v>1</v>
      </c>
      <c r="AK67">
        <v>-3.637978807091713E-12</v>
      </c>
      <c r="AL67">
        <v>-3.2971087197185466E-13</v>
      </c>
      <c r="AM67" t="e">
        <v>#NUM!</v>
      </c>
      <c r="AN67">
        <v>4.7472253467225149</v>
      </c>
    </row>
    <row r="68" spans="10:40" x14ac:dyDescent="0.4">
      <c r="J68" t="s">
        <v>44</v>
      </c>
      <c r="K68">
        <v>36834.997028411737</v>
      </c>
      <c r="L68">
        <v>2</v>
      </c>
      <c r="M68">
        <v>18417.498514205869</v>
      </c>
      <c r="N68">
        <v>23432.018034267268</v>
      </c>
      <c r="O68">
        <v>2.8143765129526542E-22</v>
      </c>
      <c r="P68">
        <v>3.8852938346523942</v>
      </c>
      <c r="R68" t="s">
        <v>44</v>
      </c>
      <c r="S68">
        <v>36082.018772472315</v>
      </c>
      <c r="T68">
        <v>2</v>
      </c>
      <c r="U68">
        <v>18041.009386236157</v>
      </c>
      <c r="V68">
        <v>38431.297106688515</v>
      </c>
      <c r="W68">
        <v>1.4467398969474166E-23</v>
      </c>
      <c r="X68">
        <v>3.8852938346523942</v>
      </c>
      <c r="Z68" t="s">
        <v>44</v>
      </c>
      <c r="AA68">
        <v>20316.315747885419</v>
      </c>
      <c r="AB68">
        <v>2</v>
      </c>
      <c r="AC68">
        <v>10158.15787394271</v>
      </c>
      <c r="AD68">
        <v>1983.9603115134403</v>
      </c>
      <c r="AE68">
        <v>7.5134779062105597E-16</v>
      </c>
      <c r="AF68">
        <v>3.8852938346523942</v>
      </c>
      <c r="AH68" t="s">
        <v>44</v>
      </c>
      <c r="AI68">
        <v>17758.861385783817</v>
      </c>
      <c r="AJ68">
        <v>2</v>
      </c>
      <c r="AK68">
        <v>8879.4306928919086</v>
      </c>
      <c r="AL68">
        <v>804.7448848959815</v>
      </c>
      <c r="AM68">
        <v>1.6428662140505023E-13</v>
      </c>
      <c r="AN68">
        <v>3.8852938346523942</v>
      </c>
    </row>
    <row r="69" spans="10:40" x14ac:dyDescent="0.4">
      <c r="J69" t="s">
        <v>45</v>
      </c>
      <c r="K69">
        <v>24.952285743270927</v>
      </c>
      <c r="L69">
        <v>2</v>
      </c>
      <c r="M69">
        <v>12.476142871635464</v>
      </c>
      <c r="N69">
        <v>15.873013620213802</v>
      </c>
      <c r="O69" s="27">
        <v>4.2604528362436705E-4</v>
      </c>
      <c r="P69">
        <v>3.8852938346523942</v>
      </c>
      <c r="R69" t="s">
        <v>45</v>
      </c>
      <c r="S69">
        <v>7.6202994399632278</v>
      </c>
      <c r="T69">
        <v>2</v>
      </c>
      <c r="U69">
        <v>3.8101497199816139</v>
      </c>
      <c r="V69">
        <v>8.1164525096524258</v>
      </c>
      <c r="W69" s="27">
        <v>5.8959538264011461E-3</v>
      </c>
      <c r="X69">
        <v>3.8852938346523942</v>
      </c>
      <c r="Z69" t="s">
        <v>45</v>
      </c>
      <c r="AA69">
        <v>3420.9453109136284</v>
      </c>
      <c r="AB69">
        <v>2</v>
      </c>
      <c r="AC69">
        <v>1710.4726554568142</v>
      </c>
      <c r="AD69">
        <v>334.06744652593113</v>
      </c>
      <c r="AE69" s="27">
        <v>3.0165959231219358E-11</v>
      </c>
      <c r="AF69">
        <v>3.8852938346523942</v>
      </c>
      <c r="AH69" t="s">
        <v>45</v>
      </c>
      <c r="AI69">
        <v>2277.0571826201472</v>
      </c>
      <c r="AJ69">
        <v>2</v>
      </c>
      <c r="AK69">
        <v>1138.5285913100736</v>
      </c>
      <c r="AL69">
        <v>103.18511308366406</v>
      </c>
      <c r="AM69" s="27">
        <v>2.7537653618861634E-8</v>
      </c>
      <c r="AN69">
        <v>3.8852938346523942</v>
      </c>
    </row>
    <row r="70" spans="10:40" x14ac:dyDescent="0.4">
      <c r="J70" t="s">
        <v>46</v>
      </c>
      <c r="K70">
        <v>9.4319653496025282</v>
      </c>
      <c r="L70">
        <v>12</v>
      </c>
      <c r="M70">
        <v>0.78599711246687731</v>
      </c>
      <c r="R70" t="s">
        <v>46</v>
      </c>
      <c r="S70">
        <v>5.6332241931318006</v>
      </c>
      <c r="T70">
        <v>12</v>
      </c>
      <c r="U70">
        <v>0.46943534942765003</v>
      </c>
      <c r="Z70" t="s">
        <v>46</v>
      </c>
      <c r="AA70">
        <v>61.441700108569293</v>
      </c>
      <c r="AB70">
        <v>12</v>
      </c>
      <c r="AC70">
        <v>5.1201416757141081</v>
      </c>
      <c r="AH70" t="s">
        <v>46</v>
      </c>
      <c r="AI70">
        <v>132.40614549351946</v>
      </c>
      <c r="AJ70">
        <v>12</v>
      </c>
      <c r="AK70">
        <v>11.033845457793289</v>
      </c>
    </row>
    <row r="72" spans="10:40" ht="19.5" thickBot="1" x14ac:dyDescent="0.45">
      <c r="J72" s="28" t="s">
        <v>29</v>
      </c>
      <c r="K72" s="28">
        <v>36869.381279504603</v>
      </c>
      <c r="L72" s="28">
        <v>17</v>
      </c>
      <c r="M72" s="28"/>
      <c r="N72" s="28"/>
      <c r="O72" s="28"/>
      <c r="P72" s="28"/>
      <c r="R72" s="28" t="s">
        <v>29</v>
      </c>
      <c r="S72" s="28">
        <v>36095.27229610541</v>
      </c>
      <c r="T72" s="28">
        <v>17</v>
      </c>
      <c r="U72" s="28"/>
      <c r="V72" s="28"/>
      <c r="W72" s="28"/>
      <c r="X72" s="28"/>
      <c r="Z72" s="28" t="s">
        <v>29</v>
      </c>
      <c r="AA72" s="28">
        <v>23798.702758907617</v>
      </c>
      <c r="AB72" s="28">
        <v>17</v>
      </c>
      <c r="AC72" s="28"/>
      <c r="AD72" s="28"/>
      <c r="AE72" s="28"/>
      <c r="AF72" s="28"/>
      <c r="AH72" s="28" t="s">
        <v>29</v>
      </c>
      <c r="AI72" s="28">
        <v>20168.32471389748</v>
      </c>
      <c r="AJ72" s="28">
        <v>17</v>
      </c>
      <c r="AK72" s="28"/>
      <c r="AL72" s="28"/>
      <c r="AM72" s="28"/>
      <c r="AN72" s="28"/>
    </row>
  </sheetData>
  <phoneticPr fontId="2"/>
  <conditionalFormatting sqref="AD15:AM15">
    <cfRule type="iconSet" priority="1">
      <iconSet iconSet="4RedToBlack" reverse="1">
        <cfvo type="percent" val="0"/>
        <cfvo type="num" val="1E-3"/>
        <cfvo type="num" val="0.01"/>
        <cfvo type="num" val="0.05"/>
      </iconSet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Figure 4-figure supplement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Atsuko Ikeda</dc:creator>
  <cp:lastModifiedBy>セラミド 酵母</cp:lastModifiedBy>
  <dcterms:created xsi:type="dcterms:W3CDTF">2024-03-08T04:59:31Z</dcterms:created>
  <dcterms:modified xsi:type="dcterms:W3CDTF">2024-03-08T06:17:17Z</dcterms:modified>
</cp:coreProperties>
</file>