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6E71973C-C7D5-445A-8864-7A84523CD6F5}" xr6:coauthVersionLast="47" xr6:coauthVersionMax="47" xr10:uidLastSave="{00000000-0000-0000-0000-000000000000}"/>
  <bookViews>
    <workbookView xWindow="705" yWindow="1065" windowWidth="14940" windowHeight="13560" xr2:uid="{708C1A1D-12FC-42B4-8834-E765D9B3A65F}"/>
  </bookViews>
  <sheets>
    <sheet name="Figure 5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1" l="1"/>
  <c r="S10" i="1"/>
  <c r="Q24" i="1"/>
  <c r="AD11" i="1"/>
  <c r="AC11" i="1"/>
  <c r="AB11" i="1"/>
  <c r="AA11" i="1"/>
  <c r="Y11" i="1"/>
  <c r="W11" i="1"/>
  <c r="V11" i="1"/>
  <c r="U11" i="1"/>
  <c r="T11" i="1"/>
  <c r="S11" i="1"/>
  <c r="R11" i="1"/>
  <c r="P11" i="1"/>
  <c r="O11" i="1"/>
  <c r="N11" i="1"/>
  <c r="M11" i="1"/>
  <c r="L11" i="1"/>
  <c r="K11" i="1"/>
  <c r="AD10" i="1"/>
  <c r="AD12" i="1" s="1"/>
  <c r="N26" i="1" s="1"/>
  <c r="AC10" i="1"/>
  <c r="AC12" i="1" s="1"/>
  <c r="M26" i="1" s="1"/>
  <c r="AB10" i="1"/>
  <c r="AB12" i="1" s="1"/>
  <c r="L26" i="1" s="1"/>
  <c r="AA10" i="1"/>
  <c r="Z10" i="1"/>
  <c r="Y10" i="1"/>
  <c r="W10" i="1"/>
  <c r="V10" i="1"/>
  <c r="U10" i="1"/>
  <c r="T10" i="1"/>
  <c r="T12" i="1" s="1"/>
  <c r="N23" i="1" s="1"/>
  <c r="S12" i="1"/>
  <c r="M23" i="1" s="1"/>
  <c r="R10" i="1"/>
  <c r="P10" i="1"/>
  <c r="P12" i="1" s="1"/>
  <c r="N22" i="1" s="1"/>
  <c r="O10" i="1"/>
  <c r="O12" i="1" s="1"/>
  <c r="M22" i="1" s="1"/>
  <c r="N10" i="1"/>
  <c r="N12" i="1" s="1"/>
  <c r="L22" i="1" s="1"/>
  <c r="M10" i="1"/>
  <c r="L10" i="1"/>
  <c r="K10" i="1"/>
  <c r="AD9" i="1"/>
  <c r="AD13" i="1" s="1"/>
  <c r="AD14" i="1" s="1"/>
  <c r="S26" i="1" s="1"/>
  <c r="AC9" i="1"/>
  <c r="AC13" i="1" s="1"/>
  <c r="AC14" i="1" s="1"/>
  <c r="R26" i="1" s="1"/>
  <c r="AB9" i="1"/>
  <c r="AB13" i="1" s="1"/>
  <c r="AB14" i="1" s="1"/>
  <c r="Q26" i="1" s="1"/>
  <c r="AA9" i="1"/>
  <c r="AD15" i="1" s="1"/>
  <c r="Z9" i="1"/>
  <c r="AC15" i="1" s="1"/>
  <c r="Y9" i="1"/>
  <c r="AB15" i="1" s="1"/>
  <c r="W9" i="1"/>
  <c r="W12" i="1" s="1"/>
  <c r="N24" i="1" s="1"/>
  <c r="V9" i="1"/>
  <c r="V12" i="1" s="1"/>
  <c r="M24" i="1" s="1"/>
  <c r="U9" i="1"/>
  <c r="U12" i="1" s="1"/>
  <c r="L24" i="1" s="1"/>
  <c r="T9" i="1"/>
  <c r="T13" i="1" s="1"/>
  <c r="T14" i="1" s="1"/>
  <c r="S23" i="1" s="1"/>
  <c r="S9" i="1"/>
  <c r="S13" i="1" s="1"/>
  <c r="S14" i="1" s="1"/>
  <c r="R23" i="1" s="1"/>
  <c r="R9" i="1"/>
  <c r="R13" i="1" s="1"/>
  <c r="R14" i="1" s="1"/>
  <c r="Q23" i="1" s="1"/>
  <c r="P9" i="1"/>
  <c r="P13" i="1" s="1"/>
  <c r="P14" i="1" s="1"/>
  <c r="S22" i="1" s="1"/>
  <c r="O9" i="1"/>
  <c r="O13" i="1" s="1"/>
  <c r="O14" i="1" s="1"/>
  <c r="R22" i="1" s="1"/>
  <c r="N9" i="1"/>
  <c r="N13" i="1" s="1"/>
  <c r="N14" i="1" s="1"/>
  <c r="Q22" i="1" s="1"/>
  <c r="M9" i="1"/>
  <c r="M12" i="1" s="1"/>
  <c r="N21" i="1" s="1"/>
  <c r="L9" i="1"/>
  <c r="L12" i="1" s="1"/>
  <c r="M21" i="1" s="1"/>
  <c r="K9" i="1"/>
  <c r="K12" i="1" s="1"/>
  <c r="L21" i="1" s="1"/>
  <c r="V13" i="1" l="1"/>
  <c r="V14" i="1" s="1"/>
  <c r="R24" i="1" s="1"/>
  <c r="W13" i="1"/>
  <c r="W14" i="1" s="1"/>
  <c r="S24" i="1" s="1"/>
  <c r="R12" i="1"/>
  <c r="L23" i="1" s="1"/>
  <c r="K13" i="1"/>
  <c r="K14" i="1" s="1"/>
  <c r="Q21" i="1" s="1"/>
  <c r="Y13" i="1"/>
  <c r="Y14" i="1" s="1"/>
  <c r="Q25" i="1" s="1"/>
  <c r="N15" i="1"/>
  <c r="O15" i="1"/>
  <c r="U13" i="1"/>
  <c r="U14" i="1" s="1"/>
  <c r="P15" i="1"/>
  <c r="AA13" i="1"/>
  <c r="AA14" i="1" s="1"/>
  <c r="S25" i="1" s="1"/>
  <c r="U15" i="1"/>
  <c r="V15" i="1"/>
  <c r="M13" i="1"/>
  <c r="M14" i="1" s="1"/>
  <c r="S21" i="1" s="1"/>
  <c r="W15" i="1"/>
  <c r="L13" i="1"/>
  <c r="L14" i="1" s="1"/>
  <c r="R21" i="1" s="1"/>
  <c r="Y12" i="1"/>
  <c r="L25" i="1" s="1"/>
  <c r="Z13" i="1"/>
  <c r="Z14" i="1" s="1"/>
  <c r="R25" i="1" s="1"/>
  <c r="Z12" i="1"/>
  <c r="M25" i="1" s="1"/>
  <c r="AA12" i="1"/>
  <c r="N25" i="1" s="1"/>
</calcChain>
</file>

<file path=xl/sharedStrings.xml><?xml version="1.0" encoding="utf-8"?>
<sst xmlns="http://schemas.openxmlformats.org/spreadsheetml/2006/main" count="194" uniqueCount="46">
  <si>
    <t>Figure 5A</t>
    <phoneticPr fontId="2"/>
  </si>
  <si>
    <t>＊Number of cells (classified by number of vacuoles per cell)</t>
    <phoneticPr fontId="2"/>
  </si>
  <si>
    <t>＊Ratio of cells classified into each group (%)</t>
  </si>
  <si>
    <t>WT</t>
    <phoneticPr fontId="2"/>
  </si>
  <si>
    <t>none</t>
  </si>
  <si>
    <t>none</t>
    <phoneticPr fontId="2"/>
  </si>
  <si>
    <t>PHS</t>
    <phoneticPr fontId="2"/>
  </si>
  <si>
    <t>NaCl</t>
    <phoneticPr fontId="2"/>
  </si>
  <si>
    <t>≧3</t>
    <phoneticPr fontId="2"/>
  </si>
  <si>
    <t>total</t>
  </si>
  <si>
    <t>nvj1∆2∆3∆</t>
    <phoneticPr fontId="2"/>
  </si>
  <si>
    <t>1st</t>
  </si>
  <si>
    <t>2nd</t>
  </si>
  <si>
    <t>1st</t>
    <phoneticPr fontId="2"/>
  </si>
  <si>
    <t>3rd</t>
  </si>
  <si>
    <t>2nd</t>
    <phoneticPr fontId="2"/>
  </si>
  <si>
    <t>3rd</t>
    <phoneticPr fontId="2"/>
  </si>
  <si>
    <t>average</t>
    <phoneticPr fontId="2"/>
  </si>
  <si>
    <t>stdev.p</t>
    <phoneticPr fontId="2"/>
  </si>
  <si>
    <t>se (3)</t>
    <phoneticPr fontId="2"/>
  </si>
  <si>
    <t>ttest</t>
    <phoneticPr fontId="2"/>
  </si>
  <si>
    <t>*</t>
    <phoneticPr fontId="2"/>
  </si>
  <si>
    <t>n.s.</t>
    <phoneticPr fontId="2"/>
  </si>
  <si>
    <t>**</t>
    <phoneticPr fontId="2"/>
  </si>
  <si>
    <t>***</t>
    <phoneticPr fontId="2"/>
  </si>
  <si>
    <t>nvj1Δ2Δ3Δ</t>
    <phoneticPr fontId="2"/>
  </si>
  <si>
    <t>＊two-way ANOVA</t>
    <phoneticPr fontId="2"/>
  </si>
  <si>
    <t>分散分析: 繰り返しのある二元配置</t>
  </si>
  <si>
    <t>概要</t>
  </si>
  <si>
    <t>合計</t>
  </si>
  <si>
    <t>WT</t>
  </si>
  <si>
    <t>データの個数</t>
  </si>
  <si>
    <t>平均</t>
  </si>
  <si>
    <t>分散</t>
  </si>
  <si>
    <t>nvj1∆2∆3∆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</si>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</sst>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.E+00"/>
    <numFmt numFmtId="177" formatCode="0.0E+0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4" fillId="0" borderId="0" xfId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2" fontId="0" fillId="2" borderId="0" xfId="0" applyNumberFormat="1" applyFill="1">
      <alignment vertical="center"/>
    </xf>
    <xf numFmtId="0" fontId="6" fillId="0" borderId="0" xfId="0" applyFont="1" applyAlignment="1">
      <alignment horizontal="right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1" fontId="0" fillId="0" borderId="0" xfId="0" applyNumberFormat="1">
      <alignment vertical="center"/>
    </xf>
    <xf numFmtId="0" fontId="7" fillId="0" borderId="0" xfId="0" applyFo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76" fontId="0" fillId="5" borderId="0" xfId="0" applyNumberFormat="1" applyFill="1">
      <alignment vertical="center"/>
    </xf>
    <xf numFmtId="177" fontId="0" fillId="5" borderId="0" xfId="0" applyNumberFormat="1" applyFill="1">
      <alignment vertical="center"/>
    </xf>
    <xf numFmtId="0" fontId="0" fillId="5" borderId="0" xfId="0" applyFill="1">
      <alignment vertical="center"/>
    </xf>
    <xf numFmtId="0" fontId="0" fillId="0" borderId="12" xfId="0" applyBorder="1">
      <alignment vertical="center"/>
    </xf>
  </cellXfs>
  <cellStyles count="2">
    <cellStyle name="標準" xfId="0" builtinId="0"/>
    <cellStyle name="標準 3" xfId="1" xr:uid="{69D7E5E3-3BDB-412D-948B-38B8B77FA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5A'!$L$20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5A'!$Q$21:$Q$26</c15:sqref>
                    </c15:fullRef>
                  </c:ext>
                </c:extLst>
                <c:f>'Figure 5A'!$Q$21:$Q$22</c:f>
                <c:numCache>
                  <c:formatCode>General</c:formatCode>
                  <c:ptCount val="2"/>
                  <c:pt idx="0">
                    <c:v>1.7716988067219213</c:v>
                  </c:pt>
                  <c:pt idx="1">
                    <c:v>0.6035610192699713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5A'!$Q$21:$Q$26</c15:sqref>
                    </c15:fullRef>
                  </c:ext>
                </c:extLst>
                <c:f>'Figure 5A'!$Q$21:$Q$22</c:f>
                <c:numCache>
                  <c:formatCode>General</c:formatCode>
                  <c:ptCount val="2"/>
                  <c:pt idx="0">
                    <c:v>1.7716988067219213</c:v>
                  </c:pt>
                  <c:pt idx="1">
                    <c:v>0.6035610192699713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5A'!$J$21:$K$22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none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5A'!$L$21:$L$26</c15:sqref>
                  </c15:fullRef>
                </c:ext>
              </c:extLst>
              <c:f>'Figure 5A'!$L$21:$L$22</c:f>
              <c:numCache>
                <c:formatCode>0</c:formatCode>
                <c:ptCount val="2"/>
                <c:pt idx="0">
                  <c:v>89.469778737182949</c:v>
                </c:pt>
                <c:pt idx="1">
                  <c:v>96.500098343552509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4-4BFB-ACA0-46AB23971424}"/>
            </c:ext>
          </c:extLst>
        </c:ser>
        <c:ser>
          <c:idx val="1"/>
          <c:order val="1"/>
          <c:tx>
            <c:strRef>
              <c:f>'Figure 5A'!$M$20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5A'!$R$21:$R$26</c15:sqref>
                    </c15:fullRef>
                  </c:ext>
                </c:extLst>
                <c:f>'Figure 5A'!$R$21:$R$22</c:f>
                <c:numCache>
                  <c:formatCode>General</c:formatCode>
                  <c:ptCount val="2"/>
                  <c:pt idx="0">
                    <c:v>1.017947293811919</c:v>
                  </c:pt>
                  <c:pt idx="1">
                    <c:v>0.6035610192699713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5A'!$R$21:$R$26</c15:sqref>
                    </c15:fullRef>
                  </c:ext>
                </c:extLst>
                <c:f>'Figure 5A'!$R$21:$R$22</c:f>
                <c:numCache>
                  <c:formatCode>General</c:formatCode>
                  <c:ptCount val="2"/>
                  <c:pt idx="0">
                    <c:v>1.017947293811919</c:v>
                  </c:pt>
                  <c:pt idx="1">
                    <c:v>0.6035610192699713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5A'!$J$21:$K$22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none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5A'!$M$21:$M$26</c15:sqref>
                  </c15:fullRef>
                </c:ext>
              </c:extLst>
              <c:f>'Figure 5A'!$M$21:$M$22</c:f>
              <c:numCache>
                <c:formatCode>0</c:formatCode>
                <c:ptCount val="2"/>
                <c:pt idx="0">
                  <c:v>8.2658751574024105</c:v>
                </c:pt>
                <c:pt idx="1">
                  <c:v>3.4999016564474883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4-4BFB-ACA0-46AB23971424}"/>
            </c:ext>
          </c:extLst>
        </c:ser>
        <c:ser>
          <c:idx val="2"/>
          <c:order val="2"/>
          <c:tx>
            <c:strRef>
              <c:f>'Figure 5A'!$N$20</c:f>
              <c:strCache>
                <c:ptCount val="1"/>
                <c:pt idx="0">
                  <c:v>≧3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5A'!$S$21:$S$26</c15:sqref>
                    </c15:fullRef>
                  </c:ext>
                </c:extLst>
                <c:f>'Figure 5A'!$S$21:$S$22</c:f>
                <c:numCache>
                  <c:formatCode>General</c:formatCode>
                  <c:ptCount val="2"/>
                  <c:pt idx="0">
                    <c:v>0.96399038570450313</c:v>
                  </c:pt>
                  <c:pt idx="1">
                    <c:v>0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5A'!$S$21:$S$26</c15:sqref>
                    </c15:fullRef>
                  </c:ext>
                </c:extLst>
                <c:f>'Figure 5A'!$S$21:$S$22</c:f>
                <c:numCache>
                  <c:formatCode>General</c:formatCode>
                  <c:ptCount val="2"/>
                  <c:pt idx="0">
                    <c:v>0.96399038570450313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5A'!$J$21:$K$22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none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5A'!$N$21:$N$26</c15:sqref>
                  </c15:fullRef>
                </c:ext>
              </c:extLst>
              <c:f>'Figure 5A'!$N$21:$N$22</c:f>
              <c:numCache>
                <c:formatCode>0</c:formatCode>
                <c:ptCount val="2"/>
                <c:pt idx="0">
                  <c:v>2.264346105414643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4-4BFB-ACA0-46AB23971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32480"/>
        <c:axId val="768510400"/>
      </c:barChart>
      <c:catAx>
        <c:axId val="768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8510400"/>
        <c:crosses val="autoZero"/>
        <c:auto val="1"/>
        <c:lblAlgn val="ctr"/>
        <c:lblOffset val="100"/>
        <c:noMultiLvlLbl val="0"/>
      </c:catAx>
      <c:valAx>
        <c:axId val="768510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85324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5A'!$L$20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5A'!$Q$21:$Q$26</c15:sqref>
                    </c15:fullRef>
                  </c:ext>
                </c:extLst>
                <c:f>'Figure 5A'!$Q$23:$Q$24</c:f>
                <c:numCache>
                  <c:formatCode>General</c:formatCode>
                  <c:ptCount val="2"/>
                  <c:pt idx="0">
                    <c:v>2.8216721592574796</c:v>
                  </c:pt>
                  <c:pt idx="1">
                    <c:v>1.8113652663353033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5A'!$Q$21:$Q$26</c15:sqref>
                    </c15:fullRef>
                  </c:ext>
                </c:extLst>
                <c:f>'Figure 5A'!$Q$23:$Q$24</c:f>
                <c:numCache>
                  <c:formatCode>General</c:formatCode>
                  <c:ptCount val="2"/>
                  <c:pt idx="0">
                    <c:v>2.8216721592574796</c:v>
                  </c:pt>
                  <c:pt idx="1">
                    <c:v>1.8113652663353033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5A'!$J$23:$K$24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PHS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5A'!$L$21:$L$26</c15:sqref>
                  </c15:fullRef>
                </c:ext>
              </c:extLst>
              <c:f>'Figure 5A'!$L$23:$L$24</c:f>
              <c:numCache>
                <c:formatCode>0</c:formatCode>
                <c:ptCount val="2"/>
                <c:pt idx="0">
                  <c:v>56.374060565870906</c:v>
                </c:pt>
                <c:pt idx="1">
                  <c:v>87.840645544630362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A-49BA-9BDF-A20D21E0541C}"/>
            </c:ext>
          </c:extLst>
        </c:ser>
        <c:ser>
          <c:idx val="1"/>
          <c:order val="1"/>
          <c:tx>
            <c:strRef>
              <c:f>'Figure 5A'!$M$20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5A'!$R$21:$R$26</c15:sqref>
                    </c15:fullRef>
                  </c:ext>
                </c:extLst>
                <c:f>'Figure 5A'!$R$23:$R$24</c:f>
                <c:numCache>
                  <c:formatCode>General</c:formatCode>
                  <c:ptCount val="2"/>
                  <c:pt idx="0">
                    <c:v>2.3427500306221924</c:v>
                  </c:pt>
                  <c:pt idx="1">
                    <c:v>1.9029752707874819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5A'!$R$21:$R$26</c15:sqref>
                    </c15:fullRef>
                  </c:ext>
                </c:extLst>
                <c:f>'Figure 5A'!$R$23:$R$24</c:f>
                <c:numCache>
                  <c:formatCode>General</c:formatCode>
                  <c:ptCount val="2"/>
                  <c:pt idx="0">
                    <c:v>2.3427500306221924</c:v>
                  </c:pt>
                  <c:pt idx="1">
                    <c:v>1.9029752707874819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5A'!$J$23:$K$24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PHS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5A'!$M$21:$M$26</c15:sqref>
                  </c15:fullRef>
                </c:ext>
              </c:extLst>
              <c:f>'Figure 5A'!$M$23:$M$24</c:f>
              <c:numCache>
                <c:formatCode>0</c:formatCode>
                <c:ptCount val="2"/>
                <c:pt idx="0">
                  <c:v>32.647131962864719</c:v>
                </c:pt>
                <c:pt idx="1">
                  <c:v>9.9738689871517199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A-49BA-9BDF-A20D21E0541C}"/>
            </c:ext>
          </c:extLst>
        </c:ser>
        <c:ser>
          <c:idx val="2"/>
          <c:order val="2"/>
          <c:tx>
            <c:strRef>
              <c:f>'Figure 5A'!$N$20</c:f>
              <c:strCache>
                <c:ptCount val="1"/>
                <c:pt idx="0">
                  <c:v>≧3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5A'!$S$21:$S$26</c15:sqref>
                    </c15:fullRef>
                  </c:ext>
                </c:extLst>
                <c:f>'Figure 5A'!$S$23:$S$24</c:f>
                <c:numCache>
                  <c:formatCode>General</c:formatCode>
                  <c:ptCount val="2"/>
                  <c:pt idx="0">
                    <c:v>0.94347557404055638</c:v>
                  </c:pt>
                  <c:pt idx="1">
                    <c:v>0.59668543883767811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5A'!$S$21:$S$26</c15:sqref>
                    </c15:fullRef>
                  </c:ext>
                </c:extLst>
                <c:f>'Figure 5A'!$S$23:$S$24</c:f>
                <c:numCache>
                  <c:formatCode>General</c:formatCode>
                  <c:ptCount val="2"/>
                  <c:pt idx="0">
                    <c:v>0.94347557404055638</c:v>
                  </c:pt>
                  <c:pt idx="1">
                    <c:v>0.59668543883767811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5A'!$J$23:$K$24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PHS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5A'!$N$21:$N$26</c15:sqref>
                  </c15:fullRef>
                </c:ext>
              </c:extLst>
              <c:f>'Figure 5A'!$N$23:$N$24</c:f>
              <c:numCache>
                <c:formatCode>0</c:formatCode>
                <c:ptCount val="2"/>
                <c:pt idx="0">
                  <c:v>10.978807471264368</c:v>
                </c:pt>
                <c:pt idx="1">
                  <c:v>2.1854854682179159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A-49BA-9BDF-A20D21E05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32480"/>
        <c:axId val="768510400"/>
      </c:barChart>
      <c:catAx>
        <c:axId val="768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8510400"/>
        <c:crosses val="autoZero"/>
        <c:auto val="1"/>
        <c:lblAlgn val="ctr"/>
        <c:lblOffset val="100"/>
        <c:noMultiLvlLbl val="0"/>
      </c:catAx>
      <c:valAx>
        <c:axId val="768510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85324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5A'!$L$20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5A'!$Q$21:$Q$26</c15:sqref>
                    </c15:fullRef>
                  </c:ext>
                </c:extLst>
                <c:f>'Figure 5A'!$Q$25:$Q$26</c:f>
                <c:numCache>
                  <c:formatCode>General</c:formatCode>
                  <c:ptCount val="2"/>
                  <c:pt idx="0">
                    <c:v>1.2835908004868222</c:v>
                  </c:pt>
                  <c:pt idx="1">
                    <c:v>1.2917391468795976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5A'!$Q$21:$Q$26</c15:sqref>
                    </c15:fullRef>
                  </c:ext>
                </c:extLst>
                <c:f>'Figure 5A'!$Q$25:$Q$26</c:f>
                <c:numCache>
                  <c:formatCode>General</c:formatCode>
                  <c:ptCount val="2"/>
                  <c:pt idx="0">
                    <c:v>1.2835908004868222</c:v>
                  </c:pt>
                  <c:pt idx="1">
                    <c:v>1.2917391468795976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5A'!$J$25:$K$26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NaCl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5A'!$L$21:$L$26</c15:sqref>
                  </c15:fullRef>
                </c:ext>
              </c:extLst>
              <c:f>'Figure 5A'!$L$25:$L$26</c:f>
              <c:numCache>
                <c:formatCode>0</c:formatCode>
                <c:ptCount val="2"/>
                <c:pt idx="0">
                  <c:v>49.938791207250127</c:v>
                </c:pt>
                <c:pt idx="1">
                  <c:v>84.052356681186197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F-493A-8D08-66BF8E768BB8}"/>
            </c:ext>
          </c:extLst>
        </c:ser>
        <c:ser>
          <c:idx val="1"/>
          <c:order val="1"/>
          <c:tx>
            <c:strRef>
              <c:f>'Figure 5A'!$M$20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5A'!$R$21:$R$26</c15:sqref>
                    </c15:fullRef>
                  </c:ext>
                </c:extLst>
                <c:f>'Figure 5A'!$R$25:$R$26</c:f>
                <c:numCache>
                  <c:formatCode>General</c:formatCode>
                  <c:ptCount val="2"/>
                  <c:pt idx="0">
                    <c:v>1.9626730191665673</c:v>
                  </c:pt>
                  <c:pt idx="1">
                    <c:v>1.0099924707835191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5A'!$R$21:$R$26</c15:sqref>
                    </c15:fullRef>
                  </c:ext>
                </c:extLst>
                <c:f>'Figure 5A'!$R$25:$R$26</c:f>
                <c:numCache>
                  <c:formatCode>General</c:formatCode>
                  <c:ptCount val="2"/>
                  <c:pt idx="0">
                    <c:v>1.9626730191665673</c:v>
                  </c:pt>
                  <c:pt idx="1">
                    <c:v>1.0099924707835191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5A'!$J$25:$K$26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NaCl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5A'!$M$21:$M$26</c15:sqref>
                  </c15:fullRef>
                </c:ext>
              </c:extLst>
              <c:f>'Figure 5A'!$M$25:$M$26</c:f>
              <c:numCache>
                <c:formatCode>0</c:formatCode>
                <c:ptCount val="2"/>
                <c:pt idx="0">
                  <c:v>34.660972976005162</c:v>
                </c:pt>
                <c:pt idx="1">
                  <c:v>13.774671755843874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F-493A-8D08-66BF8E768BB8}"/>
            </c:ext>
          </c:extLst>
        </c:ser>
        <c:ser>
          <c:idx val="2"/>
          <c:order val="2"/>
          <c:tx>
            <c:strRef>
              <c:f>'Figure 5A'!$N$20</c:f>
              <c:strCache>
                <c:ptCount val="1"/>
                <c:pt idx="0">
                  <c:v>≧3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'Figure 5A'!$S$21:$S$26</c15:sqref>
                    </c15:fullRef>
                  </c:ext>
                </c:extLst>
                <c:f>'Figure 5A'!$S$25:$S$26</c:f>
                <c:numCache>
                  <c:formatCode>General</c:formatCode>
                  <c:ptCount val="2"/>
                  <c:pt idx="0">
                    <c:v>0.83690838197111217</c:v>
                  </c:pt>
                  <c:pt idx="1">
                    <c:v>0.49100427238130007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'Figure 5A'!$S$21:$S$26</c15:sqref>
                    </c15:fullRef>
                  </c:ext>
                </c:extLst>
                <c:f>'Figure 5A'!$S$25:$S$26</c:f>
                <c:numCache>
                  <c:formatCode>General</c:formatCode>
                  <c:ptCount val="2"/>
                  <c:pt idx="0">
                    <c:v>0.83690838197111217</c:v>
                  </c:pt>
                  <c:pt idx="1">
                    <c:v>0.49100427238130007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extLst>
                <c:ext xmlns:c15="http://schemas.microsoft.com/office/drawing/2012/chart" uri="{02D57815-91ED-43cb-92C2-25804820EDAC}">
                  <c15:fullRef>
                    <c15:sqref>'Figure 5A'!$J$21:$K$26</c15:sqref>
                  </c15:fullRef>
                </c:ext>
              </c:extLst>
              <c:f>'Figure 5A'!$J$25:$K$26</c:f>
              <c:multiLvlStrCache>
                <c:ptCount val="2"/>
                <c:lvl>
                  <c:pt idx="0">
                    <c:v>WT</c:v>
                  </c:pt>
                  <c:pt idx="1">
                    <c:v>nvj1∆2∆3∆</c:v>
                  </c:pt>
                </c:lvl>
                <c:lvl>
                  <c:pt idx="0">
                    <c:v>NaCl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5A'!$N$21:$N$26</c15:sqref>
                  </c15:fullRef>
                </c:ext>
              </c:extLst>
              <c:f>'Figure 5A'!$N$25:$N$26</c:f>
              <c:numCache>
                <c:formatCode>0</c:formatCode>
                <c:ptCount val="2"/>
                <c:pt idx="0">
                  <c:v>15.400235816744713</c:v>
                </c:pt>
                <c:pt idx="1">
                  <c:v>2.1729715629699302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6F-493A-8D08-66BF8E76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32480"/>
        <c:axId val="768510400"/>
      </c:barChart>
      <c:catAx>
        <c:axId val="768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8510400"/>
        <c:crosses val="autoZero"/>
        <c:auto val="1"/>
        <c:lblAlgn val="ctr"/>
        <c:lblOffset val="100"/>
        <c:noMultiLvlLbl val="0"/>
      </c:catAx>
      <c:valAx>
        <c:axId val="7685104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853248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239349</xdr:colOff>
      <xdr:row>16</xdr:row>
      <xdr:rowOff>141515</xdr:rowOff>
    </xdr:from>
    <xdr:to>
      <xdr:col>23</xdr:col>
      <xdr:colOff>75822</xdr:colOff>
      <xdr:row>29</xdr:row>
      <xdr:rowOff>103958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EF92BE-6FDE-4BD3-B45E-A0F31CB3F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204106</xdr:colOff>
      <xdr:row>16</xdr:row>
      <xdr:rowOff>112940</xdr:rowOff>
    </xdr:from>
    <xdr:to>
      <xdr:col>27</xdr:col>
      <xdr:colOff>33529</xdr:colOff>
      <xdr:row>29</xdr:row>
      <xdr:rowOff>74431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E00559-1EC8-4082-8953-4AD69B10C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167911</xdr:colOff>
      <xdr:row>16</xdr:row>
      <xdr:rowOff>85318</xdr:rowOff>
    </xdr:from>
    <xdr:to>
      <xdr:col>31</xdr:col>
      <xdr:colOff>3810</xdr:colOff>
      <xdr:row>29</xdr:row>
      <xdr:rowOff>45856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E9CB20-F5CC-4E8A-BD8D-4594304D9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62E3-3424-43C8-8427-EA28E44AE1A3}">
  <dimension ref="B2:AF70"/>
  <sheetViews>
    <sheetView tabSelected="1" zoomScale="55" zoomScaleNormal="55" workbookViewId="0">
      <selection activeCell="B2" sqref="B2"/>
    </sheetView>
  </sheetViews>
  <sheetFormatPr defaultColWidth="8" defaultRowHeight="18.75" x14ac:dyDescent="0.4"/>
  <sheetData>
    <row r="2" spans="2:30" x14ac:dyDescent="0.4">
      <c r="B2" s="1" t="s">
        <v>0</v>
      </c>
    </row>
    <row r="3" spans="2:30" ht="12.4" customHeight="1" x14ac:dyDescent="0.4"/>
    <row r="4" spans="2:30" ht="19.5" x14ac:dyDescent="0.4">
      <c r="B4" s="2" t="s">
        <v>1</v>
      </c>
      <c r="J4" s="3" t="s">
        <v>2</v>
      </c>
    </row>
    <row r="5" spans="2:30" x14ac:dyDescent="0.4">
      <c r="C5" s="4"/>
      <c r="D5" s="4"/>
      <c r="E5" s="4"/>
    </row>
    <row r="6" spans="2:30" x14ac:dyDescent="0.4">
      <c r="B6" t="s">
        <v>3</v>
      </c>
      <c r="C6" s="4" t="s">
        <v>4</v>
      </c>
      <c r="D6" s="4"/>
      <c r="E6" s="4"/>
      <c r="K6" t="s">
        <v>5</v>
      </c>
      <c r="R6" s="5" t="s">
        <v>6</v>
      </c>
      <c r="Y6" s="5" t="s">
        <v>7</v>
      </c>
    </row>
    <row r="7" spans="2:30" ht="19.5" x14ac:dyDescent="0.4">
      <c r="C7" s="6"/>
      <c r="D7" s="6">
        <v>1</v>
      </c>
      <c r="E7" s="6">
        <v>2</v>
      </c>
      <c r="F7" s="7" t="s">
        <v>8</v>
      </c>
      <c r="G7" s="7" t="s">
        <v>9</v>
      </c>
      <c r="K7" t="s">
        <v>3</v>
      </c>
      <c r="N7" s="8" t="s">
        <v>10</v>
      </c>
      <c r="R7" t="s">
        <v>3</v>
      </c>
      <c r="U7" s="8" t="s">
        <v>10</v>
      </c>
      <c r="Y7" t="s">
        <v>3</v>
      </c>
      <c r="AB7" s="8" t="s">
        <v>10</v>
      </c>
    </row>
    <row r="8" spans="2:30" x14ac:dyDescent="0.4">
      <c r="C8" s="7" t="s">
        <v>11</v>
      </c>
      <c r="D8" s="7">
        <v>93</v>
      </c>
      <c r="E8" s="7">
        <v>11</v>
      </c>
      <c r="F8" s="7">
        <v>5</v>
      </c>
      <c r="G8" s="7">
        <v>109</v>
      </c>
      <c r="K8">
        <v>1</v>
      </c>
      <c r="L8">
        <v>2</v>
      </c>
      <c r="M8" s="4" t="s">
        <v>8</v>
      </c>
      <c r="N8">
        <v>1</v>
      </c>
      <c r="O8">
        <v>2</v>
      </c>
      <c r="P8" s="4" t="s">
        <v>8</v>
      </c>
      <c r="R8">
        <v>1</v>
      </c>
      <c r="S8">
        <v>2</v>
      </c>
      <c r="T8" s="4" t="s">
        <v>8</v>
      </c>
      <c r="U8">
        <v>1</v>
      </c>
      <c r="V8">
        <v>2</v>
      </c>
      <c r="W8" s="4" t="s">
        <v>8</v>
      </c>
      <c r="Y8">
        <v>1</v>
      </c>
      <c r="Z8">
        <v>2</v>
      </c>
      <c r="AA8" s="4" t="s">
        <v>8</v>
      </c>
      <c r="AB8">
        <v>1</v>
      </c>
      <c r="AC8">
        <v>2</v>
      </c>
      <c r="AD8" s="4" t="s">
        <v>8</v>
      </c>
    </row>
    <row r="9" spans="2:30" x14ac:dyDescent="0.4">
      <c r="C9" s="7" t="s">
        <v>12</v>
      </c>
      <c r="D9" s="7">
        <v>123</v>
      </c>
      <c r="E9" s="7">
        <v>12</v>
      </c>
      <c r="F9" s="7">
        <v>1</v>
      </c>
      <c r="G9" s="7">
        <v>136</v>
      </c>
      <c r="J9" t="s">
        <v>13</v>
      </c>
      <c r="K9" s="9">
        <f t="shared" ref="K9:M11" si="0">D8/$G8*100</f>
        <v>85.321100917431195</v>
      </c>
      <c r="L9" s="10">
        <f t="shared" si="0"/>
        <v>10.091743119266056</v>
      </c>
      <c r="M9" s="11">
        <f t="shared" si="0"/>
        <v>4.5871559633027523</v>
      </c>
      <c r="N9" s="9">
        <f t="shared" ref="N9:P11" si="1">D31/$G31*100</f>
        <v>97.540983606557376</v>
      </c>
      <c r="O9" s="10">
        <f t="shared" si="1"/>
        <v>2.459016393442623</v>
      </c>
      <c r="P9" s="11">
        <f t="shared" si="1"/>
        <v>0</v>
      </c>
      <c r="R9" s="9">
        <f>D15/$G15*100</f>
        <v>54.482758620689651</v>
      </c>
      <c r="S9" s="10">
        <f t="shared" ref="R9:T11" si="2">E15/$G15*100</f>
        <v>35.862068965517238</v>
      </c>
      <c r="T9" s="11">
        <f t="shared" si="2"/>
        <v>9.6551724137931032</v>
      </c>
      <c r="U9" s="9">
        <f t="shared" ref="U9:W11" si="3">D38/$G38*100</f>
        <v>87.272727272727266</v>
      </c>
      <c r="V9" s="10">
        <f t="shared" si="3"/>
        <v>9.0909090909090917</v>
      </c>
      <c r="W9" s="11">
        <f t="shared" si="3"/>
        <v>3.6363636363636362</v>
      </c>
      <c r="Y9" s="9">
        <f t="shared" ref="Y9:AA11" si="4">D22/$G22*100</f>
        <v>48.538011695906427</v>
      </c>
      <c r="Z9" s="10">
        <f t="shared" si="4"/>
        <v>38.011695906432749</v>
      </c>
      <c r="AA9" s="11">
        <f t="shared" si="4"/>
        <v>13.450292397660817</v>
      </c>
      <c r="AB9" s="9">
        <f t="shared" ref="AB9:AD11" si="5">D45/$G45*100</f>
        <v>83.687943262411352</v>
      </c>
      <c r="AC9" s="10">
        <f t="shared" si="5"/>
        <v>14.893617021276595</v>
      </c>
      <c r="AD9" s="11">
        <f t="shared" si="5"/>
        <v>1.4184397163120568</v>
      </c>
    </row>
    <row r="10" spans="2:30" x14ac:dyDescent="0.4">
      <c r="C10" s="7" t="s">
        <v>14</v>
      </c>
      <c r="D10" s="7">
        <v>126</v>
      </c>
      <c r="E10" s="7">
        <v>8</v>
      </c>
      <c r="F10" s="7">
        <v>2</v>
      </c>
      <c r="G10" s="7">
        <v>136</v>
      </c>
      <c r="J10" t="s">
        <v>15</v>
      </c>
      <c r="K10" s="12">
        <f t="shared" si="0"/>
        <v>90.441176470588232</v>
      </c>
      <c r="L10">
        <f t="shared" si="0"/>
        <v>8.8235294117647065</v>
      </c>
      <c r="M10" s="13">
        <f t="shared" si="0"/>
        <v>0.73529411764705876</v>
      </c>
      <c r="N10" s="12">
        <f t="shared" si="1"/>
        <v>95.070422535211264</v>
      </c>
      <c r="O10">
        <f t="shared" si="1"/>
        <v>4.929577464788732</v>
      </c>
      <c r="P10" s="13">
        <f t="shared" si="1"/>
        <v>0</v>
      </c>
      <c r="R10" s="12">
        <f t="shared" si="2"/>
        <v>51.5625</v>
      </c>
      <c r="S10">
        <f>E16/$G16*100</f>
        <v>35.15625</v>
      </c>
      <c r="T10" s="13">
        <f t="shared" si="2"/>
        <v>13.28125</v>
      </c>
      <c r="U10" s="12">
        <f t="shared" si="3"/>
        <v>91.935483870967744</v>
      </c>
      <c r="V10">
        <f t="shared" si="3"/>
        <v>6.4516129032258061</v>
      </c>
      <c r="W10" s="13">
        <f t="shared" si="3"/>
        <v>1.6129032258064515</v>
      </c>
      <c r="Y10" s="12">
        <f t="shared" si="4"/>
        <v>53.07692307692308</v>
      </c>
      <c r="Z10">
        <f t="shared" si="4"/>
        <v>30</v>
      </c>
      <c r="AA10" s="13">
        <f t="shared" si="4"/>
        <v>16.923076923076923</v>
      </c>
      <c r="AB10" s="12">
        <f t="shared" si="5"/>
        <v>81.512605042016801</v>
      </c>
      <c r="AC10">
        <f t="shared" si="5"/>
        <v>15.126050420168067</v>
      </c>
      <c r="AD10" s="13">
        <f t="shared" si="5"/>
        <v>3.3613445378151261</v>
      </c>
    </row>
    <row r="11" spans="2:30" x14ac:dyDescent="0.4">
      <c r="C11" s="4"/>
      <c r="D11" s="4"/>
      <c r="E11" s="4"/>
      <c r="J11" t="s">
        <v>16</v>
      </c>
      <c r="K11" s="14">
        <f t="shared" si="0"/>
        <v>92.64705882352942</v>
      </c>
      <c r="L11" s="15">
        <f t="shared" si="0"/>
        <v>5.8823529411764701</v>
      </c>
      <c r="M11" s="16">
        <f t="shared" si="0"/>
        <v>1.4705882352941175</v>
      </c>
      <c r="N11" s="14">
        <f t="shared" si="1"/>
        <v>96.888888888888886</v>
      </c>
      <c r="O11" s="15">
        <f t="shared" si="1"/>
        <v>3.1111111111111112</v>
      </c>
      <c r="P11" s="16">
        <f t="shared" si="1"/>
        <v>0</v>
      </c>
      <c r="R11" s="14">
        <f t="shared" si="2"/>
        <v>63.076923076923073</v>
      </c>
      <c r="S11" s="15">
        <f t="shared" si="2"/>
        <v>26.923076923076923</v>
      </c>
      <c r="T11" s="16">
        <f t="shared" si="2"/>
        <v>10</v>
      </c>
      <c r="U11" s="14">
        <f t="shared" si="3"/>
        <v>84.313725490196077</v>
      </c>
      <c r="V11" s="15">
        <f t="shared" si="3"/>
        <v>14.37908496732026</v>
      </c>
      <c r="W11" s="16">
        <f t="shared" si="3"/>
        <v>1.3071895424836601</v>
      </c>
      <c r="Y11" s="14">
        <f t="shared" si="4"/>
        <v>48.201438848920866</v>
      </c>
      <c r="Z11" s="15">
        <f>E24/$G24*100</f>
        <v>35.97122302158273</v>
      </c>
      <c r="AA11" s="16">
        <f t="shared" si="4"/>
        <v>15.827338129496402</v>
      </c>
      <c r="AB11" s="14">
        <f t="shared" si="5"/>
        <v>86.956521739130437</v>
      </c>
      <c r="AC11" s="15">
        <f t="shared" si="5"/>
        <v>11.304347826086957</v>
      </c>
      <c r="AD11" s="16">
        <f t="shared" si="5"/>
        <v>1.7391304347826086</v>
      </c>
    </row>
    <row r="12" spans="2:30" x14ac:dyDescent="0.4">
      <c r="C12" s="4"/>
      <c r="D12" s="4"/>
      <c r="E12" s="4"/>
      <c r="J12" s="17" t="s">
        <v>17</v>
      </c>
      <c r="K12" s="18">
        <f>AVERAGE(K9:K11)</f>
        <v>89.469778737182949</v>
      </c>
      <c r="L12" s="18">
        <f t="shared" ref="L12:P12" si="6">AVERAGE(L9:L11)</f>
        <v>8.2658751574024105</v>
      </c>
      <c r="M12" s="18">
        <f t="shared" si="6"/>
        <v>2.264346105414643</v>
      </c>
      <c r="N12" s="18">
        <f t="shared" si="6"/>
        <v>96.500098343552509</v>
      </c>
      <c r="O12" s="18">
        <f t="shared" si="6"/>
        <v>3.4999016564474883</v>
      </c>
      <c r="P12" s="18">
        <f t="shared" si="6"/>
        <v>0</v>
      </c>
      <c r="R12" s="18">
        <f t="shared" ref="R12:W12" si="7">AVERAGE(R9:R11)</f>
        <v>56.374060565870906</v>
      </c>
      <c r="S12" s="18">
        <f t="shared" si="7"/>
        <v>32.647131962864719</v>
      </c>
      <c r="T12" s="18">
        <f t="shared" si="7"/>
        <v>10.978807471264368</v>
      </c>
      <c r="U12" s="18">
        <f t="shared" si="7"/>
        <v>87.840645544630362</v>
      </c>
      <c r="V12" s="18">
        <f t="shared" si="7"/>
        <v>9.9738689871517199</v>
      </c>
      <c r="W12" s="18">
        <f t="shared" si="7"/>
        <v>2.1854854682179159</v>
      </c>
      <c r="Y12" s="18">
        <f t="shared" ref="Y12:AD12" si="8">AVERAGE(Y9:Y11)</f>
        <v>49.938791207250127</v>
      </c>
      <c r="Z12" s="18">
        <f t="shared" si="8"/>
        <v>34.660972976005162</v>
      </c>
      <c r="AA12" s="18">
        <f t="shared" si="8"/>
        <v>15.400235816744713</v>
      </c>
      <c r="AB12" s="18">
        <f t="shared" si="8"/>
        <v>84.052356681186197</v>
      </c>
      <c r="AC12" s="18">
        <f t="shared" si="8"/>
        <v>13.774671755843874</v>
      </c>
      <c r="AD12" s="18">
        <f t="shared" si="8"/>
        <v>2.1729715629699302</v>
      </c>
    </row>
    <row r="13" spans="2:30" x14ac:dyDescent="0.4">
      <c r="C13" s="19" t="s">
        <v>6</v>
      </c>
      <c r="D13" s="4"/>
      <c r="E13" s="4"/>
      <c r="J13" t="s">
        <v>18</v>
      </c>
      <c r="K13">
        <f>_xlfn.STDEV.P(K9:K11)</f>
        <v>3.06867234895152</v>
      </c>
      <c r="L13">
        <f t="shared" ref="L13:P13" si="9">_xlfn.STDEV.P(L9:L11)</f>
        <v>1.7631364323094871</v>
      </c>
      <c r="M13">
        <f t="shared" si="9"/>
        <v>1.6696803260481181</v>
      </c>
      <c r="N13">
        <f t="shared" si="9"/>
        <v>1.0453983508436484</v>
      </c>
      <c r="O13">
        <f t="shared" si="9"/>
        <v>1.0453983508436484</v>
      </c>
      <c r="P13">
        <f t="shared" si="9"/>
        <v>0</v>
      </c>
      <c r="R13">
        <f t="shared" ref="R13:W13" si="10">_xlfn.STDEV.P(R9:R11)</f>
        <v>4.8872795421365351</v>
      </c>
      <c r="S13">
        <f t="shared" si="10"/>
        <v>4.0577620824711804</v>
      </c>
      <c r="T13">
        <f t="shared" si="10"/>
        <v>1.6341476299384556</v>
      </c>
      <c r="U13">
        <f t="shared" si="10"/>
        <v>3.1373766723582763</v>
      </c>
      <c r="V13">
        <f t="shared" si="10"/>
        <v>3.2960498545510606</v>
      </c>
      <c r="W13">
        <f t="shared" si="10"/>
        <v>1.0334894962033903</v>
      </c>
      <c r="Y13">
        <f t="shared" ref="Y13:AD13" si="11">_xlfn.STDEV.P(Y9:Y11)</f>
        <v>2.2232444825711819</v>
      </c>
      <c r="Z13">
        <f t="shared" si="11"/>
        <v>3.3994493878410994</v>
      </c>
      <c r="AA13">
        <f t="shared" si="11"/>
        <v>1.4495678388542272</v>
      </c>
      <c r="AB13">
        <f t="shared" si="11"/>
        <v>2.2373578325211394</v>
      </c>
      <c r="AC13">
        <f t="shared" si="11"/>
        <v>1.7493582746590797</v>
      </c>
      <c r="AD13">
        <f t="shared" si="11"/>
        <v>0.85044434649779976</v>
      </c>
    </row>
    <row r="14" spans="2:30" x14ac:dyDescent="0.4">
      <c r="C14" s="6"/>
      <c r="D14" s="6">
        <v>1</v>
      </c>
      <c r="E14" s="6">
        <v>2</v>
      </c>
      <c r="F14" s="7" t="s">
        <v>8</v>
      </c>
      <c r="G14" s="6" t="s">
        <v>9</v>
      </c>
      <c r="H14" s="4"/>
      <c r="J14" s="20" t="s">
        <v>19</v>
      </c>
      <c r="K14" s="20">
        <f>K13/SQRT(3)</f>
        <v>1.7716988067219213</v>
      </c>
      <c r="L14" s="20">
        <f t="shared" ref="L14:P14" si="12">L13/SQRT(3)</f>
        <v>1.017947293811919</v>
      </c>
      <c r="M14" s="20">
        <f t="shared" si="12"/>
        <v>0.96399038570450313</v>
      </c>
      <c r="N14" s="20">
        <f t="shared" si="12"/>
        <v>0.6035610192699713</v>
      </c>
      <c r="O14" s="20">
        <f t="shared" si="12"/>
        <v>0.6035610192699713</v>
      </c>
      <c r="P14" s="20">
        <f t="shared" si="12"/>
        <v>0</v>
      </c>
      <c r="R14" s="20">
        <f t="shared" ref="R14:W14" si="13">R13/SQRT(3)</f>
        <v>2.8216721592574796</v>
      </c>
      <c r="S14" s="20">
        <f t="shared" si="13"/>
        <v>2.3427500306221924</v>
      </c>
      <c r="T14" s="20">
        <f t="shared" si="13"/>
        <v>0.94347557404055638</v>
      </c>
      <c r="U14" s="20">
        <f t="shared" si="13"/>
        <v>1.8113652663353033</v>
      </c>
      <c r="V14" s="20">
        <f t="shared" si="13"/>
        <v>1.9029752707874819</v>
      </c>
      <c r="W14" s="20">
        <f t="shared" si="13"/>
        <v>0.59668543883767811</v>
      </c>
      <c r="Y14" s="20">
        <f t="shared" ref="Y14:AD14" si="14">Y13/SQRT(3)</f>
        <v>1.2835908004868222</v>
      </c>
      <c r="Z14" s="20">
        <f t="shared" si="14"/>
        <v>1.9626730191665673</v>
      </c>
      <c r="AA14" s="20">
        <f t="shared" si="14"/>
        <v>0.83690838197111217</v>
      </c>
      <c r="AB14" s="20">
        <f t="shared" si="14"/>
        <v>1.2917391468795976</v>
      </c>
      <c r="AC14" s="20">
        <f t="shared" si="14"/>
        <v>1.0099924707835191</v>
      </c>
      <c r="AD14" s="20">
        <f t="shared" si="14"/>
        <v>0.49100427238130007</v>
      </c>
    </row>
    <row r="15" spans="2:30" x14ac:dyDescent="0.4">
      <c r="C15" s="7" t="s">
        <v>11</v>
      </c>
      <c r="D15" s="7">
        <v>79</v>
      </c>
      <c r="E15" s="7">
        <v>52</v>
      </c>
      <c r="F15" s="7">
        <v>14</v>
      </c>
      <c r="G15" s="6">
        <v>145</v>
      </c>
      <c r="H15" s="4"/>
      <c r="J15" s="21" t="s">
        <v>20</v>
      </c>
      <c r="K15" s="21"/>
      <c r="L15" s="21"/>
      <c r="M15" s="21"/>
      <c r="N15" s="21">
        <f>TTEST(K9:K11,N9:N11,2,2)</f>
        <v>3.7406557223776546E-2</v>
      </c>
      <c r="O15" s="21">
        <f t="shared" ref="O15:P15" si="15">TTEST(L9:L11,O9:O11,2,2)</f>
        <v>3.0265366522442733E-2</v>
      </c>
      <c r="P15" s="21">
        <f t="shared" si="15"/>
        <v>0.12758056743182997</v>
      </c>
      <c r="R15" s="21"/>
      <c r="S15" s="21"/>
      <c r="T15" s="21"/>
      <c r="U15" s="21">
        <f>TTEST(R9:R11,U9:U11,2,2)</f>
        <v>1.5592605949718264E-3</v>
      </c>
      <c r="V15" s="21">
        <f t="shared" ref="V15" si="16">TTEST(S9:S11,V9:V11,2,2)</f>
        <v>3.5809869016326257E-3</v>
      </c>
      <c r="W15" s="21">
        <f>TTEST(T9:T11,W9:W11,2,2)</f>
        <v>3.0056692838010888E-3</v>
      </c>
      <c r="Y15" s="21"/>
      <c r="Z15" s="21"/>
      <c r="AA15" s="21"/>
      <c r="AB15" s="21">
        <f>TTEST(Y9:Y11,AB9:AB11,2,2)</f>
        <v>1.0656880350715971E-4</v>
      </c>
      <c r="AC15" s="21">
        <f t="shared" ref="AC15:AD15" si="17">TTEST(Z9:Z11,AC9:AC11,2,2)</f>
        <v>1.5111941438963872E-3</v>
      </c>
      <c r="AD15" s="21">
        <f t="shared" si="17"/>
        <v>3.7074801693284603E-4</v>
      </c>
    </row>
    <row r="16" spans="2:30" x14ac:dyDescent="0.4">
      <c r="C16" s="7" t="s">
        <v>12</v>
      </c>
      <c r="D16" s="7">
        <v>66</v>
      </c>
      <c r="E16" s="7">
        <v>45</v>
      </c>
      <c r="F16" s="7">
        <v>17</v>
      </c>
      <c r="G16" s="6">
        <v>128</v>
      </c>
      <c r="H16" s="4"/>
      <c r="J16" s="21"/>
      <c r="K16" s="21"/>
      <c r="L16" s="21"/>
      <c r="M16" s="21"/>
      <c r="N16" s="21" t="s">
        <v>21</v>
      </c>
      <c r="O16" s="21" t="s">
        <v>21</v>
      </c>
      <c r="P16" s="21" t="s">
        <v>22</v>
      </c>
      <c r="R16" s="21"/>
      <c r="S16" s="21"/>
      <c r="T16" s="21"/>
      <c r="U16" s="21" t="s">
        <v>23</v>
      </c>
      <c r="V16" s="21" t="s">
        <v>23</v>
      </c>
      <c r="W16" s="21" t="s">
        <v>23</v>
      </c>
      <c r="Y16" s="21"/>
      <c r="Z16" s="21"/>
      <c r="AA16" s="21"/>
      <c r="AB16" s="21" t="s">
        <v>24</v>
      </c>
      <c r="AC16" s="21" t="s">
        <v>23</v>
      </c>
      <c r="AD16" s="21" t="s">
        <v>24</v>
      </c>
    </row>
    <row r="17" spans="2:26" x14ac:dyDescent="0.4">
      <c r="C17" s="7" t="s">
        <v>14</v>
      </c>
      <c r="D17" s="7">
        <v>82</v>
      </c>
      <c r="E17" s="7">
        <v>35</v>
      </c>
      <c r="F17" s="7">
        <v>13</v>
      </c>
      <c r="G17" s="6">
        <v>130</v>
      </c>
      <c r="H17" s="4"/>
    </row>
    <row r="18" spans="2:26" x14ac:dyDescent="0.4">
      <c r="C18" s="4"/>
      <c r="D18" s="4"/>
      <c r="E18" s="4"/>
    </row>
    <row r="19" spans="2:26" x14ac:dyDescent="0.4">
      <c r="C19" s="4"/>
      <c r="D19" s="4"/>
      <c r="E19" s="4"/>
      <c r="J19" s="17" t="s">
        <v>17</v>
      </c>
      <c r="K19" s="17"/>
      <c r="L19" s="17"/>
      <c r="M19" s="17"/>
      <c r="N19" s="17"/>
      <c r="P19" s="20" t="s">
        <v>19</v>
      </c>
      <c r="Q19" s="20"/>
      <c r="R19" s="20"/>
      <c r="S19" s="20"/>
    </row>
    <row r="20" spans="2:26" x14ac:dyDescent="0.4">
      <c r="C20" s="19" t="s">
        <v>7</v>
      </c>
      <c r="D20" s="4"/>
      <c r="E20" s="4"/>
      <c r="L20">
        <v>1</v>
      </c>
      <c r="M20">
        <v>2</v>
      </c>
      <c r="N20" s="4" t="s">
        <v>8</v>
      </c>
      <c r="Q20">
        <v>1</v>
      </c>
      <c r="R20">
        <v>2</v>
      </c>
      <c r="S20" s="4" t="s">
        <v>8</v>
      </c>
    </row>
    <row r="21" spans="2:26" x14ac:dyDescent="0.4">
      <c r="C21" s="6"/>
      <c r="D21" s="6">
        <v>1</v>
      </c>
      <c r="E21" s="6">
        <v>2</v>
      </c>
      <c r="F21" s="7" t="s">
        <v>8</v>
      </c>
      <c r="G21" s="7" t="s">
        <v>9</v>
      </c>
      <c r="J21" t="s">
        <v>5</v>
      </c>
      <c r="K21" t="s">
        <v>3</v>
      </c>
      <c r="L21" s="22">
        <f>K12</f>
        <v>89.469778737182949</v>
      </c>
      <c r="M21" s="22">
        <f>L12</f>
        <v>8.2658751574024105</v>
      </c>
      <c r="N21" s="22">
        <f>M12</f>
        <v>2.264346105414643</v>
      </c>
      <c r="P21" t="s">
        <v>3</v>
      </c>
      <c r="Q21">
        <f>K14</f>
        <v>1.7716988067219213</v>
      </c>
      <c r="R21">
        <f>L14</f>
        <v>1.017947293811919</v>
      </c>
      <c r="S21">
        <f>M14</f>
        <v>0.96399038570450313</v>
      </c>
    </row>
    <row r="22" spans="2:26" ht="19.5" x14ac:dyDescent="0.4">
      <c r="C22" s="7" t="s">
        <v>11</v>
      </c>
      <c r="D22" s="7">
        <v>83</v>
      </c>
      <c r="E22" s="7">
        <v>65</v>
      </c>
      <c r="F22" s="7">
        <v>23</v>
      </c>
      <c r="G22" s="7">
        <v>171</v>
      </c>
      <c r="K22" s="8" t="s">
        <v>10</v>
      </c>
      <c r="L22" s="22">
        <f>N12</f>
        <v>96.500098343552509</v>
      </c>
      <c r="M22" s="22">
        <f>O12</f>
        <v>3.4999016564474883</v>
      </c>
      <c r="N22" s="22">
        <f>P12</f>
        <v>0</v>
      </c>
      <c r="P22" s="8" t="s">
        <v>10</v>
      </c>
      <c r="Q22">
        <f>N14</f>
        <v>0.6035610192699713</v>
      </c>
      <c r="R22">
        <f>O14</f>
        <v>0.6035610192699713</v>
      </c>
      <c r="S22">
        <f>P14</f>
        <v>0</v>
      </c>
    </row>
    <row r="23" spans="2:26" x14ac:dyDescent="0.4">
      <c r="C23" s="7" t="s">
        <v>12</v>
      </c>
      <c r="D23" s="7">
        <v>69</v>
      </c>
      <c r="E23" s="7">
        <v>39</v>
      </c>
      <c r="F23" s="7">
        <v>22</v>
      </c>
      <c r="G23" s="7">
        <v>130</v>
      </c>
      <c r="J23" s="5" t="s">
        <v>6</v>
      </c>
      <c r="K23" t="s">
        <v>3</v>
      </c>
      <c r="L23" s="22">
        <f>R12</f>
        <v>56.374060565870906</v>
      </c>
      <c r="M23" s="22">
        <f>S12</f>
        <v>32.647131962864719</v>
      </c>
      <c r="N23" s="22">
        <f>T12</f>
        <v>10.978807471264368</v>
      </c>
      <c r="P23" t="s">
        <v>3</v>
      </c>
      <c r="Q23">
        <f>R14</f>
        <v>2.8216721592574796</v>
      </c>
      <c r="R23">
        <f>S14</f>
        <v>2.3427500306221924</v>
      </c>
      <c r="S23">
        <f>T14</f>
        <v>0.94347557404055638</v>
      </c>
    </row>
    <row r="24" spans="2:26" ht="19.5" x14ac:dyDescent="0.4">
      <c r="C24" s="7" t="s">
        <v>14</v>
      </c>
      <c r="D24" s="7">
        <v>67</v>
      </c>
      <c r="E24" s="7">
        <v>50</v>
      </c>
      <c r="F24" s="7">
        <v>22</v>
      </c>
      <c r="G24" s="7">
        <v>139</v>
      </c>
      <c r="J24" s="5"/>
      <c r="K24" s="8" t="s">
        <v>10</v>
      </c>
      <c r="L24" s="22">
        <f>U12</f>
        <v>87.840645544630362</v>
      </c>
      <c r="M24" s="22">
        <f>V12</f>
        <v>9.9738689871517199</v>
      </c>
      <c r="N24" s="22">
        <f>W12</f>
        <v>2.1854854682179159</v>
      </c>
      <c r="P24" s="8" t="s">
        <v>10</v>
      </c>
      <c r="Q24">
        <f>U14</f>
        <v>1.8113652663353033</v>
      </c>
      <c r="R24">
        <f>V14</f>
        <v>1.9029752707874819</v>
      </c>
      <c r="S24">
        <f>W14</f>
        <v>0.59668543883767811</v>
      </c>
    </row>
    <row r="25" spans="2:26" x14ac:dyDescent="0.4">
      <c r="C25" s="4"/>
      <c r="D25" s="4"/>
      <c r="E25" s="4"/>
      <c r="J25" s="5" t="s">
        <v>7</v>
      </c>
      <c r="K25" t="s">
        <v>3</v>
      </c>
      <c r="L25" s="22">
        <f>Y12</f>
        <v>49.938791207250127</v>
      </c>
      <c r="M25" s="22">
        <f>Z12</f>
        <v>34.660972976005162</v>
      </c>
      <c r="N25" s="22">
        <f>AA12</f>
        <v>15.400235816744713</v>
      </c>
      <c r="P25" t="s">
        <v>3</v>
      </c>
      <c r="Q25">
        <f>Y14</f>
        <v>1.2835908004868222</v>
      </c>
      <c r="R25">
        <f>Z14</f>
        <v>1.9626730191665673</v>
      </c>
      <c r="S25">
        <f>AA14</f>
        <v>0.83690838197111217</v>
      </c>
    </row>
    <row r="26" spans="2:26" ht="19.5" x14ac:dyDescent="0.4">
      <c r="J26" s="5"/>
      <c r="K26" s="8" t="s">
        <v>10</v>
      </c>
      <c r="L26" s="22">
        <f>AB12</f>
        <v>84.052356681186197</v>
      </c>
      <c r="M26" s="22">
        <f>AC12</f>
        <v>13.774671755843874</v>
      </c>
      <c r="N26" s="22">
        <f>AD12</f>
        <v>2.1729715629699302</v>
      </c>
      <c r="P26" s="8" t="s">
        <v>10</v>
      </c>
      <c r="Q26">
        <f>AB14</f>
        <v>1.2917391468795976</v>
      </c>
      <c r="R26">
        <f>AC14</f>
        <v>1.0099924707835191</v>
      </c>
      <c r="S26">
        <f>AD14</f>
        <v>0.49100427238130007</v>
      </c>
    </row>
    <row r="28" spans="2:26" x14ac:dyDescent="0.4">
      <c r="B28" t="s">
        <v>25</v>
      </c>
      <c r="C28" s="4"/>
    </row>
    <row r="29" spans="2:26" x14ac:dyDescent="0.4">
      <c r="C29" s="4" t="s">
        <v>4</v>
      </c>
      <c r="D29" s="4"/>
      <c r="E29" s="4"/>
    </row>
    <row r="30" spans="2:26" x14ac:dyDescent="0.4">
      <c r="C30" s="6"/>
      <c r="D30" s="6">
        <v>1</v>
      </c>
      <c r="E30" s="6">
        <v>2</v>
      </c>
      <c r="F30" s="7" t="s">
        <v>8</v>
      </c>
      <c r="G30" s="7" t="s">
        <v>9</v>
      </c>
      <c r="H30" s="4"/>
      <c r="J30" s="23" t="s">
        <v>26</v>
      </c>
    </row>
    <row r="31" spans="2:26" x14ac:dyDescent="0.4">
      <c r="C31" s="7" t="s">
        <v>11</v>
      </c>
      <c r="D31" s="7">
        <v>119</v>
      </c>
      <c r="E31" s="7">
        <v>3</v>
      </c>
      <c r="F31" s="7">
        <v>0</v>
      </c>
      <c r="G31" s="7">
        <v>122</v>
      </c>
      <c r="H31" s="4"/>
    </row>
    <row r="32" spans="2:26" x14ac:dyDescent="0.4">
      <c r="C32" s="7" t="s">
        <v>12</v>
      </c>
      <c r="D32" s="7">
        <v>135</v>
      </c>
      <c r="E32" s="7">
        <v>7</v>
      </c>
      <c r="F32" s="7">
        <v>0</v>
      </c>
      <c r="G32" s="7">
        <v>142</v>
      </c>
      <c r="H32" s="4"/>
      <c r="J32" t="s">
        <v>5</v>
      </c>
      <c r="R32" s="5" t="s">
        <v>6</v>
      </c>
      <c r="Z32" s="5" t="s">
        <v>7</v>
      </c>
    </row>
    <row r="33" spans="3:30" x14ac:dyDescent="0.4">
      <c r="C33" s="7" t="s">
        <v>14</v>
      </c>
      <c r="D33" s="7">
        <v>218</v>
      </c>
      <c r="E33" s="7">
        <v>7</v>
      </c>
      <c r="F33" s="7">
        <v>0</v>
      </c>
      <c r="G33" s="7">
        <v>225</v>
      </c>
      <c r="H33" s="4"/>
      <c r="J33" t="s">
        <v>3</v>
      </c>
      <c r="K33">
        <v>85.321100917431195</v>
      </c>
      <c r="L33">
        <v>10.091743119266056</v>
      </c>
      <c r="M33">
        <v>4.5871559633027523</v>
      </c>
      <c r="R33" t="s">
        <v>3</v>
      </c>
      <c r="S33">
        <v>54.482758620689651</v>
      </c>
      <c r="T33">
        <v>35.862068965517238</v>
      </c>
      <c r="U33">
        <v>9.6551724137931032</v>
      </c>
      <c r="Z33" t="s">
        <v>3</v>
      </c>
      <c r="AA33">
        <v>48.538011695906427</v>
      </c>
      <c r="AB33">
        <v>38.011695906432749</v>
      </c>
      <c r="AC33">
        <v>13.450292397660817</v>
      </c>
    </row>
    <row r="34" spans="3:30" x14ac:dyDescent="0.4">
      <c r="C34" s="4"/>
      <c r="D34" s="4"/>
      <c r="E34" s="4"/>
      <c r="K34">
        <v>90.441176470588232</v>
      </c>
      <c r="L34">
        <v>8.8235294117647065</v>
      </c>
      <c r="M34">
        <v>0.73529411764705876</v>
      </c>
      <c r="S34">
        <v>51.5625</v>
      </c>
      <c r="T34">
        <v>35.15625</v>
      </c>
      <c r="U34">
        <v>13.28125</v>
      </c>
      <c r="AA34">
        <v>53.07692307692308</v>
      </c>
      <c r="AB34">
        <v>30</v>
      </c>
      <c r="AC34">
        <v>16.923076923076923</v>
      </c>
    </row>
    <row r="35" spans="3:30" x14ac:dyDescent="0.4">
      <c r="C35" s="4"/>
      <c r="D35" s="4"/>
      <c r="E35" s="4"/>
      <c r="K35">
        <v>92.64705882352942</v>
      </c>
      <c r="L35">
        <v>5.8823529411764701</v>
      </c>
      <c r="M35">
        <v>1.4705882352941175</v>
      </c>
      <c r="S35">
        <v>63.076923076923073</v>
      </c>
      <c r="T35">
        <v>26.923076923076923</v>
      </c>
      <c r="U35">
        <v>10</v>
      </c>
      <c r="AA35">
        <v>48.201438848920866</v>
      </c>
      <c r="AB35">
        <v>35.97122302158273</v>
      </c>
      <c r="AC35">
        <v>15.827338129496402</v>
      </c>
    </row>
    <row r="36" spans="3:30" ht="19.5" x14ac:dyDescent="0.4">
      <c r="C36" s="19" t="s">
        <v>6</v>
      </c>
      <c r="D36" s="4"/>
      <c r="E36" s="4"/>
      <c r="J36" s="8" t="s">
        <v>10</v>
      </c>
      <c r="K36">
        <v>97.540983606557376</v>
      </c>
      <c r="L36">
        <v>2.459016393442623</v>
      </c>
      <c r="M36">
        <v>0</v>
      </c>
      <c r="R36" s="8" t="s">
        <v>10</v>
      </c>
      <c r="S36">
        <v>87.272727272727266</v>
      </c>
      <c r="T36">
        <v>9.0909090909090917</v>
      </c>
      <c r="U36">
        <v>3.6363636363636362</v>
      </c>
      <c r="Z36" s="8" t="s">
        <v>10</v>
      </c>
      <c r="AA36">
        <v>83.687943262411352</v>
      </c>
      <c r="AB36">
        <v>14.893617021276595</v>
      </c>
      <c r="AC36">
        <v>1.4184397163120568</v>
      </c>
    </row>
    <row r="37" spans="3:30" x14ac:dyDescent="0.4">
      <c r="C37" s="6"/>
      <c r="D37" s="6">
        <v>1</v>
      </c>
      <c r="E37" s="6">
        <v>2</v>
      </c>
      <c r="F37" s="7" t="s">
        <v>8</v>
      </c>
      <c r="G37" s="7" t="s">
        <v>9</v>
      </c>
      <c r="K37">
        <v>95.070422535211264</v>
      </c>
      <c r="L37">
        <v>4.929577464788732</v>
      </c>
      <c r="M37">
        <v>0</v>
      </c>
      <c r="S37">
        <v>91.935483870967744</v>
      </c>
      <c r="T37">
        <v>6.4516129032258061</v>
      </c>
      <c r="U37">
        <v>1.6129032258064515</v>
      </c>
      <c r="AA37">
        <v>81.512605042016801</v>
      </c>
      <c r="AB37">
        <v>15.126050420168067</v>
      </c>
      <c r="AC37">
        <v>3.3613445378151261</v>
      </c>
    </row>
    <row r="38" spans="3:30" x14ac:dyDescent="0.4">
      <c r="C38" s="7" t="s">
        <v>11</v>
      </c>
      <c r="D38" s="7">
        <v>96</v>
      </c>
      <c r="E38" s="7">
        <v>10</v>
      </c>
      <c r="F38" s="7">
        <v>4</v>
      </c>
      <c r="G38" s="7">
        <v>110</v>
      </c>
      <c r="K38">
        <v>96.888888888888886</v>
      </c>
      <c r="L38">
        <v>3.1111111111111112</v>
      </c>
      <c r="M38">
        <v>0</v>
      </c>
      <c r="S38">
        <v>84.313725490196077</v>
      </c>
      <c r="T38">
        <v>14.37908496732026</v>
      </c>
      <c r="U38">
        <v>1.3071895424836601</v>
      </c>
      <c r="AA38">
        <v>86.956521739130437</v>
      </c>
      <c r="AB38">
        <v>11.304347826086957</v>
      </c>
      <c r="AC38">
        <v>1.7391304347826086</v>
      </c>
    </row>
    <row r="39" spans="3:30" x14ac:dyDescent="0.4">
      <c r="C39" s="7" t="s">
        <v>12</v>
      </c>
      <c r="D39" s="7">
        <v>114</v>
      </c>
      <c r="E39" s="7">
        <v>8</v>
      </c>
      <c r="F39" s="7">
        <v>2</v>
      </c>
      <c r="G39" s="7">
        <v>124</v>
      </c>
    </row>
    <row r="40" spans="3:30" x14ac:dyDescent="0.4">
      <c r="C40" s="7" t="s">
        <v>14</v>
      </c>
      <c r="D40" s="7">
        <v>129</v>
      </c>
      <c r="E40" s="7">
        <v>22</v>
      </c>
      <c r="F40" s="7">
        <v>2</v>
      </c>
      <c r="G40" s="7">
        <v>153</v>
      </c>
    </row>
    <row r="41" spans="3:30" x14ac:dyDescent="0.4">
      <c r="C41" s="4"/>
      <c r="D41" s="4"/>
      <c r="E41" s="4"/>
      <c r="J41" t="s">
        <v>27</v>
      </c>
      <c r="R41" t="s">
        <v>27</v>
      </c>
      <c r="Z41" t="s">
        <v>27</v>
      </c>
    </row>
    <row r="43" spans="3:30" x14ac:dyDescent="0.4">
      <c r="C43" s="19" t="s">
        <v>7</v>
      </c>
      <c r="D43" s="4"/>
      <c r="E43" s="4"/>
      <c r="J43" t="s">
        <v>28</v>
      </c>
      <c r="N43" t="s">
        <v>29</v>
      </c>
      <c r="R43" t="s">
        <v>28</v>
      </c>
      <c r="V43" t="s">
        <v>29</v>
      </c>
      <c r="Z43" t="s">
        <v>28</v>
      </c>
      <c r="AD43" t="s">
        <v>29</v>
      </c>
    </row>
    <row r="44" spans="3:30" ht="19.5" thickBot="1" x14ac:dyDescent="0.45">
      <c r="C44" s="6"/>
      <c r="D44" s="6">
        <v>1</v>
      </c>
      <c r="E44" s="6">
        <v>2</v>
      </c>
      <c r="F44" s="7" t="s">
        <v>8</v>
      </c>
      <c r="G44" s="7" t="s">
        <v>9</v>
      </c>
      <c r="J44" s="24" t="s">
        <v>30</v>
      </c>
      <c r="K44" s="24"/>
      <c r="L44" s="24"/>
      <c r="M44" s="24"/>
      <c r="N44" s="24"/>
      <c r="R44" s="24" t="s">
        <v>30</v>
      </c>
      <c r="S44" s="24"/>
      <c r="T44" s="24"/>
      <c r="U44" s="24"/>
      <c r="V44" s="24"/>
      <c r="Z44" s="24" t="s">
        <v>30</v>
      </c>
      <c r="AA44" s="24"/>
      <c r="AB44" s="24"/>
      <c r="AC44" s="24"/>
      <c r="AD44" s="24"/>
    </row>
    <row r="45" spans="3:30" x14ac:dyDescent="0.4">
      <c r="C45" s="7" t="s">
        <v>11</v>
      </c>
      <c r="D45" s="7">
        <v>118</v>
      </c>
      <c r="E45" s="7">
        <v>21</v>
      </c>
      <c r="F45" s="7">
        <v>2</v>
      </c>
      <c r="G45" s="7">
        <v>141</v>
      </c>
      <c r="J45" t="s">
        <v>31</v>
      </c>
      <c r="K45">
        <v>3</v>
      </c>
      <c r="L45">
        <v>3</v>
      </c>
      <c r="M45">
        <v>3</v>
      </c>
      <c r="N45">
        <v>9</v>
      </c>
      <c r="R45" t="s">
        <v>31</v>
      </c>
      <c r="S45">
        <v>3</v>
      </c>
      <c r="T45">
        <v>3</v>
      </c>
      <c r="U45">
        <v>3</v>
      </c>
      <c r="V45">
        <v>9</v>
      </c>
      <c r="Z45" t="s">
        <v>31</v>
      </c>
      <c r="AA45">
        <v>3</v>
      </c>
      <c r="AB45">
        <v>3</v>
      </c>
      <c r="AC45">
        <v>3</v>
      </c>
      <c r="AD45">
        <v>9</v>
      </c>
    </row>
    <row r="46" spans="3:30" x14ac:dyDescent="0.4">
      <c r="C46" s="7" t="s">
        <v>12</v>
      </c>
      <c r="D46" s="7">
        <v>97</v>
      </c>
      <c r="E46" s="7">
        <v>18</v>
      </c>
      <c r="F46" s="7">
        <v>4</v>
      </c>
      <c r="G46" s="7">
        <v>119</v>
      </c>
      <c r="J46" t="s">
        <v>29</v>
      </c>
      <c r="K46">
        <v>268.40933621154886</v>
      </c>
      <c r="L46">
        <v>24.797625472207233</v>
      </c>
      <c r="M46">
        <v>6.793038316243929</v>
      </c>
      <c r="N46">
        <v>300</v>
      </c>
      <c r="R46" t="s">
        <v>29</v>
      </c>
      <c r="S46">
        <v>169.12218169761272</v>
      </c>
      <c r="T46">
        <v>97.941395888594158</v>
      </c>
      <c r="U46">
        <v>32.936422413793103</v>
      </c>
      <c r="V46">
        <v>300</v>
      </c>
      <c r="Z46" t="s">
        <v>29</v>
      </c>
      <c r="AA46">
        <v>149.81637362175039</v>
      </c>
      <c r="AB46">
        <v>103.98291892801548</v>
      </c>
      <c r="AC46">
        <v>46.200707450234141</v>
      </c>
      <c r="AD46">
        <v>300</v>
      </c>
    </row>
    <row r="47" spans="3:30" x14ac:dyDescent="0.4">
      <c r="C47" s="7" t="s">
        <v>14</v>
      </c>
      <c r="D47" s="7">
        <v>100</v>
      </c>
      <c r="E47" s="7">
        <v>13</v>
      </c>
      <c r="F47" s="7">
        <v>2</v>
      </c>
      <c r="G47" s="7">
        <v>115</v>
      </c>
      <c r="J47" t="s">
        <v>32</v>
      </c>
      <c r="K47">
        <v>89.469778737182949</v>
      </c>
      <c r="L47">
        <v>8.2658751574024105</v>
      </c>
      <c r="M47">
        <v>2.264346105414643</v>
      </c>
      <c r="N47">
        <v>33.333333333333336</v>
      </c>
      <c r="R47" t="s">
        <v>32</v>
      </c>
      <c r="S47">
        <v>56.374060565870906</v>
      </c>
      <c r="T47">
        <v>32.647131962864719</v>
      </c>
      <c r="U47">
        <v>10.978807471264368</v>
      </c>
      <c r="V47">
        <v>33.333333333333336</v>
      </c>
      <c r="Z47" t="s">
        <v>32</v>
      </c>
      <c r="AA47">
        <v>49.938791207250127</v>
      </c>
      <c r="AB47">
        <v>34.660972976005162</v>
      </c>
      <c r="AC47">
        <v>15.400235816744713</v>
      </c>
      <c r="AD47">
        <v>33.333333333333336</v>
      </c>
    </row>
    <row r="48" spans="3:30" x14ac:dyDescent="0.4">
      <c r="J48" t="s">
        <v>33</v>
      </c>
      <c r="K48">
        <v>14.125124977829461</v>
      </c>
      <c r="L48">
        <v>4.6629751184055266</v>
      </c>
      <c r="M48">
        <v>4.1817485867882249</v>
      </c>
      <c r="N48">
        <v>1785.1024356770095</v>
      </c>
      <c r="R48" t="s">
        <v>33</v>
      </c>
      <c r="S48">
        <v>35.828251984479458</v>
      </c>
      <c r="T48">
        <v>24.698149676911044</v>
      </c>
      <c r="U48">
        <v>4.0056577146502264</v>
      </c>
      <c r="V48">
        <v>402.78456868511307</v>
      </c>
      <c r="Z48" t="s">
        <v>33</v>
      </c>
      <c r="AA48">
        <v>7.4142240439248033</v>
      </c>
      <c r="AB48">
        <v>17.334384210739838</v>
      </c>
      <c r="AC48">
        <v>3.1518703791607727</v>
      </c>
      <c r="AD48">
        <v>231.63756144446711</v>
      </c>
    </row>
    <row r="50" spans="10:32" ht="19.5" thickBot="1" x14ac:dyDescent="0.45">
      <c r="J50" s="24" t="s">
        <v>34</v>
      </c>
      <c r="K50" s="24"/>
      <c r="L50" s="24"/>
      <c r="M50" s="24"/>
      <c r="N50" s="24"/>
      <c r="R50" s="24" t="s">
        <v>34</v>
      </c>
      <c r="S50" s="24"/>
      <c r="T50" s="24"/>
      <c r="U50" s="24"/>
      <c r="V50" s="24"/>
      <c r="Z50" s="24" t="s">
        <v>34</v>
      </c>
      <c r="AA50" s="24"/>
      <c r="AB50" s="24"/>
      <c r="AC50" s="24"/>
      <c r="AD50" s="24"/>
    </row>
    <row r="51" spans="10:32" x14ac:dyDescent="0.4">
      <c r="J51" t="s">
        <v>31</v>
      </c>
      <c r="K51">
        <v>3</v>
      </c>
      <c r="L51">
        <v>3</v>
      </c>
      <c r="M51">
        <v>3</v>
      </c>
      <c r="N51">
        <v>9</v>
      </c>
      <c r="R51" t="s">
        <v>31</v>
      </c>
      <c r="S51">
        <v>3</v>
      </c>
      <c r="T51">
        <v>3</v>
      </c>
      <c r="U51">
        <v>3</v>
      </c>
      <c r="V51">
        <v>9</v>
      </c>
      <c r="Z51" t="s">
        <v>31</v>
      </c>
      <c r="AA51">
        <v>3</v>
      </c>
      <c r="AB51">
        <v>3</v>
      </c>
      <c r="AC51">
        <v>3</v>
      </c>
      <c r="AD51">
        <v>9</v>
      </c>
    </row>
    <row r="52" spans="10:32" x14ac:dyDescent="0.4">
      <c r="J52" t="s">
        <v>29</v>
      </c>
      <c r="K52">
        <v>289.50029503065753</v>
      </c>
      <c r="L52">
        <v>10.499704969342465</v>
      </c>
      <c r="M52">
        <v>0</v>
      </c>
      <c r="N52">
        <v>300</v>
      </c>
      <c r="R52" t="s">
        <v>29</v>
      </c>
      <c r="S52">
        <v>263.52193663389107</v>
      </c>
      <c r="T52">
        <v>29.921606961455158</v>
      </c>
      <c r="U52">
        <v>6.5564564046537477</v>
      </c>
      <c r="V52">
        <v>300</v>
      </c>
      <c r="Z52" t="s">
        <v>29</v>
      </c>
      <c r="AA52">
        <v>252.15707004355858</v>
      </c>
      <c r="AB52">
        <v>41.324015267531621</v>
      </c>
      <c r="AC52">
        <v>6.5189146889097911</v>
      </c>
      <c r="AD52">
        <v>299.99999999999994</v>
      </c>
    </row>
    <row r="53" spans="10:32" x14ac:dyDescent="0.4">
      <c r="J53" t="s">
        <v>32</v>
      </c>
      <c r="K53">
        <v>96.500098343552509</v>
      </c>
      <c r="L53">
        <v>3.4999016564474883</v>
      </c>
      <c r="M53">
        <v>0</v>
      </c>
      <c r="N53">
        <v>33.333333333333336</v>
      </c>
      <c r="R53" t="s">
        <v>32</v>
      </c>
      <c r="S53">
        <v>87.840645544630362</v>
      </c>
      <c r="T53">
        <v>9.9738689871517199</v>
      </c>
      <c r="U53">
        <v>2.1854854682179159</v>
      </c>
      <c r="V53">
        <v>33.333333333333336</v>
      </c>
      <c r="Z53" t="s">
        <v>32</v>
      </c>
      <c r="AA53">
        <v>84.052356681186197</v>
      </c>
      <c r="AB53">
        <v>13.774671755843874</v>
      </c>
      <c r="AC53">
        <v>2.1729715629699302</v>
      </c>
      <c r="AD53">
        <v>33.333333333333329</v>
      </c>
    </row>
    <row r="54" spans="10:32" x14ac:dyDescent="0.4">
      <c r="J54" t="s">
        <v>33</v>
      </c>
      <c r="K54">
        <v>1.6392865679199295</v>
      </c>
      <c r="L54">
        <v>1.6392865679199282</v>
      </c>
      <c r="M54">
        <v>0</v>
      </c>
      <c r="N54">
        <v>2247.5140027540006</v>
      </c>
      <c r="R54" t="s">
        <v>33</v>
      </c>
      <c r="S54">
        <v>14.764698576386834</v>
      </c>
      <c r="T54">
        <v>16.295916965529102</v>
      </c>
      <c r="U54">
        <v>1.6021508081441063</v>
      </c>
      <c r="V54">
        <v>1690.7532237132828</v>
      </c>
      <c r="Z54" t="s">
        <v>33</v>
      </c>
      <c r="AA54">
        <v>7.5086551061155369</v>
      </c>
      <c r="AB54">
        <v>4.5903815596772688</v>
      </c>
      <c r="AC54">
        <v>1.0848833797351043</v>
      </c>
      <c r="AD54">
        <v>1475.5192491574066</v>
      </c>
    </row>
    <row r="56" spans="10:32" ht="19.5" thickBot="1" x14ac:dyDescent="0.45">
      <c r="J56" s="24" t="s">
        <v>29</v>
      </c>
      <c r="K56" s="24"/>
      <c r="L56" s="24"/>
      <c r="M56" s="24"/>
      <c r="R56" s="24" t="s">
        <v>29</v>
      </c>
      <c r="S56" s="24"/>
      <c r="T56" s="24"/>
      <c r="U56" s="24"/>
      <c r="Z56" s="24" t="s">
        <v>29</v>
      </c>
      <c r="AA56" s="24"/>
      <c r="AB56" s="24"/>
      <c r="AC56" s="24"/>
    </row>
    <row r="57" spans="10:32" x14ac:dyDescent="0.4">
      <c r="J57" t="s">
        <v>31</v>
      </c>
      <c r="K57">
        <v>6</v>
      </c>
      <c r="L57">
        <v>6</v>
      </c>
      <c r="M57">
        <v>6</v>
      </c>
      <c r="R57" t="s">
        <v>31</v>
      </c>
      <c r="S57">
        <v>6</v>
      </c>
      <c r="T57">
        <v>6</v>
      </c>
      <c r="U57">
        <v>6</v>
      </c>
      <c r="Z57" t="s">
        <v>31</v>
      </c>
      <c r="AA57">
        <v>6</v>
      </c>
      <c r="AB57">
        <v>6</v>
      </c>
      <c r="AC57">
        <v>6</v>
      </c>
    </row>
    <row r="58" spans="10:32" x14ac:dyDescent="0.4">
      <c r="J58" t="s">
        <v>29</v>
      </c>
      <c r="K58">
        <v>557.90963124220639</v>
      </c>
      <c r="L58">
        <v>35.297330441549697</v>
      </c>
      <c r="M58">
        <v>6.793038316243929</v>
      </c>
      <c r="R58" t="s">
        <v>29</v>
      </c>
      <c r="S58">
        <v>432.64411833150382</v>
      </c>
      <c r="T58">
        <v>127.86300285004931</v>
      </c>
      <c r="U58">
        <v>39.492878818446854</v>
      </c>
      <c r="Z58" t="s">
        <v>29</v>
      </c>
      <c r="AA58">
        <v>401.97344366530899</v>
      </c>
      <c r="AB58">
        <v>145.30693419554711</v>
      </c>
      <c r="AC58">
        <v>52.719622139143929</v>
      </c>
    </row>
    <row r="59" spans="10:32" x14ac:dyDescent="0.4">
      <c r="J59" t="s">
        <v>32</v>
      </c>
      <c r="K59">
        <v>92.984938540367736</v>
      </c>
      <c r="L59">
        <v>5.882888406924951</v>
      </c>
      <c r="M59">
        <v>1.1321730527073215</v>
      </c>
      <c r="R59" t="s">
        <v>32</v>
      </c>
      <c r="S59">
        <v>72.107353055250641</v>
      </c>
      <c r="T59">
        <v>21.310500475008222</v>
      </c>
      <c r="U59">
        <v>6.5821464697411409</v>
      </c>
      <c r="Z59" t="s">
        <v>32</v>
      </c>
      <c r="AA59">
        <v>66.995573944218165</v>
      </c>
      <c r="AB59">
        <v>24.217822365924519</v>
      </c>
      <c r="AC59">
        <v>8.7866036898573228</v>
      </c>
    </row>
    <row r="60" spans="10:32" x14ac:dyDescent="0.4">
      <c r="J60" t="s">
        <v>33</v>
      </c>
      <c r="K60">
        <v>21.133382748611027</v>
      </c>
      <c r="L60">
        <v>9.3352556980715296</v>
      </c>
      <c r="M60">
        <v>3.2108784202472287</v>
      </c>
      <c r="R60" t="s">
        <v>33</v>
      </c>
      <c r="S60">
        <v>317.28097129199307</v>
      </c>
      <c r="T60">
        <v>170.62068284672733</v>
      </c>
      <c r="U60">
        <v>25.439876963895994</v>
      </c>
      <c r="Z60" t="s">
        <v>33</v>
      </c>
      <c r="AA60">
        <v>355.08975646337205</v>
      </c>
      <c r="AB60">
        <v>139.64117990596006</v>
      </c>
      <c r="AC60">
        <v>54.182857395314784</v>
      </c>
    </row>
    <row r="63" spans="10:32" ht="19.5" thickBot="1" x14ac:dyDescent="0.45">
      <c r="J63" t="s">
        <v>35</v>
      </c>
      <c r="R63" t="s">
        <v>35</v>
      </c>
      <c r="Z63" t="s">
        <v>35</v>
      </c>
    </row>
    <row r="64" spans="10:32" x14ac:dyDescent="0.4">
      <c r="J64" s="25" t="s">
        <v>36</v>
      </c>
      <c r="K64" s="25" t="s">
        <v>37</v>
      </c>
      <c r="L64" s="25" t="s">
        <v>38</v>
      </c>
      <c r="M64" s="25" t="s">
        <v>33</v>
      </c>
      <c r="N64" s="25" t="s">
        <v>39</v>
      </c>
      <c r="O64" s="25" t="s">
        <v>40</v>
      </c>
      <c r="P64" s="25" t="s">
        <v>41</v>
      </c>
      <c r="R64" s="25" t="s">
        <v>36</v>
      </c>
      <c r="S64" s="25" t="s">
        <v>37</v>
      </c>
      <c r="T64" s="25" t="s">
        <v>38</v>
      </c>
      <c r="U64" s="25" t="s">
        <v>33</v>
      </c>
      <c r="V64" s="25" t="s">
        <v>39</v>
      </c>
      <c r="W64" s="25" t="s">
        <v>40</v>
      </c>
      <c r="X64" s="25" t="s">
        <v>41</v>
      </c>
      <c r="Z64" s="25" t="s">
        <v>36</v>
      </c>
      <c r="AA64" s="25" t="s">
        <v>37</v>
      </c>
      <c r="AB64" s="25" t="s">
        <v>38</v>
      </c>
      <c r="AC64" s="25" t="s">
        <v>33</v>
      </c>
      <c r="AD64" s="25" t="s">
        <v>39</v>
      </c>
      <c r="AE64" s="25" t="s">
        <v>40</v>
      </c>
      <c r="AF64" s="25" t="s">
        <v>41</v>
      </c>
    </row>
    <row r="65" spans="10:32" x14ac:dyDescent="0.4">
      <c r="J65" t="s">
        <v>42</v>
      </c>
      <c r="K65">
        <v>-7.2759576141834259E-12</v>
      </c>
      <c r="L65">
        <v>1</v>
      </c>
      <c r="M65">
        <v>-7.2759576141834259E-12</v>
      </c>
      <c r="N65">
        <v>-1.6631760182140897E-12</v>
      </c>
      <c r="O65" t="e">
        <v>#NUM!</v>
      </c>
      <c r="P65">
        <v>4.7472253467225149</v>
      </c>
      <c r="R65" t="s">
        <v>42</v>
      </c>
      <c r="S65">
        <v>0</v>
      </c>
      <c r="T65">
        <v>1</v>
      </c>
      <c r="U65">
        <v>0</v>
      </c>
      <c r="V65">
        <v>0</v>
      </c>
      <c r="W65">
        <v>1</v>
      </c>
      <c r="X65">
        <v>4.7472253467225149</v>
      </c>
      <c r="Z65" t="s">
        <v>42</v>
      </c>
      <c r="AA65">
        <v>0</v>
      </c>
      <c r="AB65">
        <v>1</v>
      </c>
      <c r="AC65">
        <v>0</v>
      </c>
      <c r="AD65">
        <v>0</v>
      </c>
      <c r="AE65">
        <v>1</v>
      </c>
      <c r="AF65">
        <v>4.7472253467225149</v>
      </c>
    </row>
    <row r="66" spans="10:32" x14ac:dyDescent="0.4">
      <c r="J66" t="s">
        <v>43</v>
      </c>
      <c r="K66">
        <v>32092.533923113428</v>
      </c>
      <c r="L66">
        <v>2</v>
      </c>
      <c r="M66">
        <v>16046.266961556714</v>
      </c>
      <c r="N66">
        <v>3667.9386834659754</v>
      </c>
      <c r="O66">
        <v>1.8972129452199862E-17</v>
      </c>
      <c r="P66">
        <v>3.8852938346523942</v>
      </c>
      <c r="R66" t="s">
        <v>43</v>
      </c>
      <c r="S66">
        <v>14181.594683674088</v>
      </c>
      <c r="T66">
        <v>2</v>
      </c>
      <c r="U66">
        <v>7090.7973418370439</v>
      </c>
      <c r="V66">
        <v>437.72684125094617</v>
      </c>
      <c r="W66">
        <v>6.1124215912537921E-12</v>
      </c>
      <c r="X66">
        <v>3.8852938346523942</v>
      </c>
      <c r="Z66" t="s">
        <v>43</v>
      </c>
      <c r="AA66">
        <v>10912.68551599175</v>
      </c>
      <c r="AB66">
        <v>2</v>
      </c>
      <c r="AC66">
        <v>5456.3427579958752</v>
      </c>
      <c r="AD66">
        <v>796.84886721799603</v>
      </c>
      <c r="AE66">
        <v>1.7422268747329541E-13</v>
      </c>
      <c r="AF66">
        <v>3.8852938346523942</v>
      </c>
    </row>
    <row r="67" spans="10:32" x14ac:dyDescent="0.4">
      <c r="J67" t="s">
        <v>44</v>
      </c>
      <c r="K67">
        <v>115.90074069692994</v>
      </c>
      <c r="L67">
        <v>2</v>
      </c>
      <c r="M67">
        <v>57.950370348464972</v>
      </c>
      <c r="N67">
        <v>13.246595337816387</v>
      </c>
      <c r="O67" s="26">
        <v>9.1787599169223914E-4</v>
      </c>
      <c r="P67">
        <v>3.8852938346523942</v>
      </c>
      <c r="R67" t="s">
        <v>44</v>
      </c>
      <c r="S67">
        <v>2372.3180040608831</v>
      </c>
      <c r="T67">
        <v>2</v>
      </c>
      <c r="U67">
        <v>1186.1590020304416</v>
      </c>
      <c r="V67">
        <v>73.223589414507913</v>
      </c>
      <c r="W67" s="27">
        <v>1.8870369784774539E-7</v>
      </c>
      <c r="X67">
        <v>3.8852938346523942</v>
      </c>
      <c r="Z67" t="s">
        <v>44</v>
      </c>
      <c r="AA67">
        <v>2662.4001714645328</v>
      </c>
      <c r="AB67">
        <v>2</v>
      </c>
      <c r="AC67">
        <v>1331.2000857322664</v>
      </c>
      <c r="AD67">
        <v>194.40957568176614</v>
      </c>
      <c r="AE67" s="28">
        <v>7.2010643381138339E-10</v>
      </c>
      <c r="AF67">
        <v>3.8852938346523942</v>
      </c>
    </row>
    <row r="68" spans="10:32" x14ac:dyDescent="0.4">
      <c r="J68" t="s">
        <v>45</v>
      </c>
      <c r="K68">
        <v>52.496843637726187</v>
      </c>
      <c r="L68">
        <v>12</v>
      </c>
      <c r="M68">
        <v>4.3747369698105159</v>
      </c>
      <c r="R68" t="s">
        <v>45</v>
      </c>
      <c r="S68">
        <v>194.38965145220141</v>
      </c>
      <c r="T68">
        <v>12</v>
      </c>
      <c r="U68">
        <v>16.199137621016785</v>
      </c>
      <c r="Z68" t="s">
        <v>45</v>
      </c>
      <c r="AA68">
        <v>82.168797358706712</v>
      </c>
      <c r="AB68">
        <v>12</v>
      </c>
      <c r="AC68">
        <v>6.8473997798922257</v>
      </c>
    </row>
    <row r="70" spans="10:32" ht="19.5" thickBot="1" x14ac:dyDescent="0.45">
      <c r="J70" s="29" t="s">
        <v>29</v>
      </c>
      <c r="K70" s="29">
        <v>32260.931507448076</v>
      </c>
      <c r="L70" s="29">
        <v>17</v>
      </c>
      <c r="M70" s="29"/>
      <c r="N70" s="29"/>
      <c r="O70" s="29"/>
      <c r="P70" s="29"/>
      <c r="R70" s="29" t="s">
        <v>29</v>
      </c>
      <c r="S70" s="29">
        <v>16748.302339187172</v>
      </c>
      <c r="T70" s="29">
        <v>17</v>
      </c>
      <c r="U70" s="29"/>
      <c r="V70" s="29"/>
      <c r="W70" s="29"/>
      <c r="X70" s="29"/>
      <c r="Z70" s="29" t="s">
        <v>29</v>
      </c>
      <c r="AA70" s="29">
        <v>13657.25448481499</v>
      </c>
      <c r="AB70" s="29">
        <v>17</v>
      </c>
      <c r="AC70" s="29"/>
      <c r="AD70" s="29"/>
      <c r="AE70" s="29"/>
      <c r="AF70" s="29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2024-03-08T05:00:25Z</dcterms:created>
  <dcterms:modified xsi:type="dcterms:W3CDTF">2024-03-08T06:18:47Z</dcterms:modified>
</cp:coreProperties>
</file>