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6" windowWidth="28512" windowHeight="14616"/>
  </bookViews>
  <sheets>
    <sheet name="Feuil1" sheetId="1" r:id="rId1"/>
  </sheets>
  <calcPr calcId="145621"/>
</workbook>
</file>

<file path=xl/calcChain.xml><?xml version="1.0" encoding="utf-8"?>
<calcChain xmlns="http://schemas.openxmlformats.org/spreadsheetml/2006/main">
  <c r="Y61" i="1" l="1"/>
  <c r="Y60" i="1"/>
  <c r="Y59" i="1"/>
  <c r="Y58" i="1"/>
  <c r="Z58" i="1" s="1"/>
  <c r="Y57" i="1"/>
  <c r="Y56" i="1"/>
  <c r="Y55" i="1"/>
  <c r="Y54" i="1"/>
  <c r="Y53" i="1"/>
  <c r="Y52" i="1"/>
  <c r="Y51" i="1"/>
  <c r="Y50" i="1"/>
  <c r="Z50" i="1" s="1"/>
  <c r="Y49" i="1"/>
  <c r="Y48" i="1"/>
  <c r="Y47" i="1"/>
  <c r="Y46" i="1"/>
  <c r="Y45" i="1"/>
  <c r="Y44" i="1"/>
  <c r="Y43" i="1"/>
  <c r="Y42" i="1"/>
  <c r="Y40" i="1"/>
  <c r="Y39" i="1"/>
  <c r="Y38" i="1"/>
  <c r="Y37" i="1"/>
  <c r="Z37" i="1" s="1"/>
  <c r="Y36" i="1"/>
  <c r="Y35" i="1"/>
  <c r="Y34" i="1"/>
  <c r="Y33" i="1"/>
  <c r="Z33" i="1" s="1"/>
  <c r="Y31" i="1"/>
  <c r="Y32" i="1"/>
  <c r="Y30" i="1"/>
  <c r="Y29" i="1"/>
  <c r="Z29" i="1" s="1"/>
  <c r="Y24" i="1"/>
  <c r="Y23" i="1"/>
  <c r="Y22" i="1"/>
  <c r="Y21" i="1"/>
  <c r="Y28" i="1"/>
  <c r="Y27" i="1"/>
  <c r="Y26" i="1"/>
  <c r="Y25" i="1"/>
  <c r="Z25" i="1" s="1"/>
  <c r="Y20" i="1"/>
  <c r="Y19" i="1"/>
  <c r="Y18" i="1"/>
  <c r="Y17" i="1"/>
  <c r="Y16" i="1"/>
  <c r="Y15" i="1"/>
  <c r="Y14" i="1"/>
  <c r="Y13" i="1"/>
  <c r="Y12" i="1"/>
  <c r="Y11" i="1"/>
  <c r="Y10" i="1"/>
  <c r="Y9" i="1"/>
  <c r="Z9" i="1" s="1"/>
  <c r="Y8" i="1"/>
  <c r="Y7" i="1"/>
  <c r="Y6" i="1"/>
  <c r="Y5" i="1"/>
  <c r="P54" i="1"/>
  <c r="P53" i="1"/>
  <c r="Q54" i="1" s="1"/>
  <c r="P52" i="1"/>
  <c r="P51" i="1"/>
  <c r="P50" i="1"/>
  <c r="P49" i="1"/>
  <c r="Q50" i="1" s="1"/>
  <c r="P48" i="1"/>
  <c r="P47" i="1"/>
  <c r="P46" i="1"/>
  <c r="P45" i="1"/>
  <c r="P44" i="1"/>
  <c r="P43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6" i="1"/>
  <c r="P15" i="1"/>
  <c r="P14" i="1"/>
  <c r="P13" i="1"/>
  <c r="P12" i="1"/>
  <c r="P11" i="1"/>
  <c r="Q11" i="1" s="1"/>
  <c r="P10" i="1"/>
  <c r="P9" i="1"/>
  <c r="P8" i="1"/>
  <c r="P7" i="1"/>
  <c r="Q7" i="1" s="1"/>
  <c r="P6" i="1"/>
  <c r="P5" i="1"/>
  <c r="Q25" i="1" l="1"/>
  <c r="Z39" i="1"/>
  <c r="Z12" i="1"/>
  <c r="Z20" i="1"/>
  <c r="Z24" i="1"/>
  <c r="Z36" i="1"/>
  <c r="Z44" i="1"/>
  <c r="Z53" i="1"/>
  <c r="Z61" i="1"/>
  <c r="Z46" i="1"/>
  <c r="Z54" i="1"/>
  <c r="Z60" i="1"/>
  <c r="Z57" i="1"/>
  <c r="Z48" i="1"/>
  <c r="Z42" i="1"/>
  <c r="Z27" i="1"/>
  <c r="Z40" i="1"/>
  <c r="Z49" i="1"/>
  <c r="Q22" i="1"/>
  <c r="Q30" i="1"/>
  <c r="Q51" i="1"/>
  <c r="Z17" i="1"/>
  <c r="Z21" i="1"/>
  <c r="Z45" i="1"/>
  <c r="Z43" i="1"/>
  <c r="Z51" i="1"/>
  <c r="Z59" i="1"/>
  <c r="Z47" i="1"/>
  <c r="Z55" i="1"/>
  <c r="Z31" i="1"/>
  <c r="Z52" i="1"/>
  <c r="Z56" i="1"/>
  <c r="Z32" i="1"/>
  <c r="Z23" i="1"/>
  <c r="Z19" i="1"/>
  <c r="Z22" i="1"/>
  <c r="Z38" i="1"/>
  <c r="Z34" i="1"/>
  <c r="Z35" i="1"/>
  <c r="Z30" i="1"/>
  <c r="Z28" i="1"/>
  <c r="Z16" i="1"/>
  <c r="Q9" i="1"/>
  <c r="Q18" i="1"/>
  <c r="Q26" i="1"/>
  <c r="Q34" i="1"/>
  <c r="Q43" i="1"/>
  <c r="Q47" i="1"/>
  <c r="Z5" i="1"/>
  <c r="Z13" i="1"/>
  <c r="Z8" i="1"/>
  <c r="Z6" i="1"/>
  <c r="Z14" i="1"/>
  <c r="Z10" i="1"/>
  <c r="Z18" i="1"/>
  <c r="Z26" i="1"/>
  <c r="Z11" i="1"/>
  <c r="Z7" i="1"/>
  <c r="Z15" i="1"/>
  <c r="Q41" i="1"/>
  <c r="Q52" i="1"/>
  <c r="Q48" i="1"/>
  <c r="Q53" i="1"/>
  <c r="Q49" i="1"/>
  <c r="Q39" i="1"/>
  <c r="Q21" i="1"/>
  <c r="Q29" i="1"/>
  <c r="Q37" i="1"/>
  <c r="Q46" i="1"/>
  <c r="Q44" i="1"/>
  <c r="Q45" i="1"/>
  <c r="Q38" i="1"/>
  <c r="Q40" i="1"/>
  <c r="Q35" i="1"/>
  <c r="Q36" i="1"/>
  <c r="Q33" i="1"/>
  <c r="Q31" i="1"/>
  <c r="Q32" i="1"/>
  <c r="Q27" i="1"/>
  <c r="Q28" i="1"/>
  <c r="Q23" i="1"/>
  <c r="Q19" i="1"/>
  <c r="Q20" i="1"/>
  <c r="Q24" i="1"/>
  <c r="Q14" i="1"/>
  <c r="Q16" i="1"/>
  <c r="Q12" i="1"/>
  <c r="Q15" i="1"/>
  <c r="Q13" i="1"/>
  <c r="Q10" i="1"/>
  <c r="Q5" i="1"/>
  <c r="Q8" i="1"/>
  <c r="Q6" i="1"/>
  <c r="G75" i="1" l="1"/>
  <c r="G74" i="1"/>
  <c r="G73" i="1"/>
  <c r="G72" i="1"/>
  <c r="G71" i="1"/>
  <c r="G70" i="1"/>
  <c r="G69" i="1"/>
  <c r="G67" i="1"/>
  <c r="G66" i="1"/>
  <c r="G65" i="1"/>
  <c r="G64" i="1"/>
  <c r="G63" i="1"/>
  <c r="G62" i="1"/>
  <c r="G61" i="1"/>
  <c r="G59" i="1"/>
  <c r="G58" i="1"/>
  <c r="G57" i="1"/>
  <c r="G56" i="1"/>
  <c r="G55" i="1"/>
  <c r="G54" i="1"/>
  <c r="G53" i="1"/>
  <c r="G51" i="1"/>
  <c r="G50" i="1"/>
  <c r="G49" i="1"/>
  <c r="G48" i="1"/>
  <c r="G47" i="1"/>
  <c r="G46" i="1"/>
  <c r="G45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H50" i="1" l="1"/>
  <c r="H10" i="1"/>
  <c r="H18" i="1"/>
  <c r="H26" i="1"/>
  <c r="H34" i="1"/>
  <c r="H70" i="1"/>
  <c r="H62" i="1"/>
  <c r="H74" i="1"/>
  <c r="H29" i="1"/>
  <c r="H58" i="1"/>
  <c r="H17" i="1"/>
  <c r="H14" i="1"/>
  <c r="H65" i="1"/>
  <c r="H49" i="1"/>
  <c r="H13" i="1"/>
  <c r="H53" i="1"/>
  <c r="H41" i="1"/>
  <c r="H22" i="1"/>
  <c r="H37" i="1"/>
  <c r="H46" i="1"/>
  <c r="H73" i="1"/>
  <c r="H69" i="1"/>
  <c r="H66" i="1"/>
  <c r="H61" i="1"/>
  <c r="H54" i="1"/>
  <c r="H57" i="1"/>
  <c r="H42" i="1"/>
  <c r="H45" i="1"/>
  <c r="H33" i="1"/>
  <c r="H38" i="1"/>
  <c r="H30" i="1"/>
  <c r="H25" i="1"/>
  <c r="H21" i="1"/>
  <c r="H9" i="1"/>
  <c r="G8" i="1"/>
  <c r="AI7" i="1"/>
  <c r="G7" i="1"/>
  <c r="G6" i="1"/>
  <c r="G5" i="1"/>
  <c r="H5" i="1" l="1"/>
  <c r="H6" i="1"/>
  <c r="AI67" i="1"/>
  <c r="AI63" i="1"/>
  <c r="AI53" i="1"/>
  <c r="AI57" i="1"/>
  <c r="AI44" i="1" l="1"/>
  <c r="AI51" i="1"/>
  <c r="AI47" i="1"/>
  <c r="AI40" i="1"/>
  <c r="AI27" i="1"/>
  <c r="AI23" i="1"/>
  <c r="AI11" i="1"/>
</calcChain>
</file>

<file path=xl/sharedStrings.xml><?xml version="1.0" encoding="utf-8"?>
<sst xmlns="http://schemas.openxmlformats.org/spreadsheetml/2006/main" count="326" uniqueCount="44">
  <si>
    <t>Methylene blue</t>
  </si>
  <si>
    <t>Isy53-1</t>
  </si>
  <si>
    <t>Y2349-1</t>
  </si>
  <si>
    <t>Y2349-2</t>
  </si>
  <si>
    <t>4 days</t>
  </si>
  <si>
    <t>4 days +24h treatment</t>
  </si>
  <si>
    <t>DMSO</t>
  </si>
  <si>
    <t>NOC</t>
  </si>
  <si>
    <t>4 days +24h treatment+ 1day</t>
  </si>
  <si>
    <t>4 days +24h treatment+ 4days</t>
  </si>
  <si>
    <t>4 days +24h treatment+ 5days</t>
  </si>
  <si>
    <t>4 days +24h treatment+ 6days</t>
  </si>
  <si>
    <t>4 days +24h treatment+ 7days</t>
  </si>
  <si>
    <t>Microdissection</t>
  </si>
  <si>
    <t>4 days +24h treatment+ 11days</t>
  </si>
  <si>
    <t>4 days +24h treatment+ 17days</t>
  </si>
  <si>
    <t>1 days</t>
  </si>
  <si>
    <t>Y2349-3</t>
  </si>
  <si>
    <t>Y2349-4</t>
  </si>
  <si>
    <t>% viab</t>
  </si>
  <si>
    <t>Late treatment</t>
  </si>
  <si>
    <t>Early treatment</t>
  </si>
  <si>
    <t>0 glc  +24h treatment</t>
  </si>
  <si>
    <t>Y2348-1</t>
  </si>
  <si>
    <t>Y2348-2</t>
  </si>
  <si>
    <t>0 glc  +24h treatment+ WO 3d</t>
  </si>
  <si>
    <t>0 glc  +24h treatment+ WO 6d</t>
  </si>
  <si>
    <t>0 glc  +24h treatment+ WO 4d</t>
  </si>
  <si>
    <t>0 glc  +24h treatment+ WO 9d</t>
  </si>
  <si>
    <t>0 glc  +24h treatment+ WO 13d</t>
  </si>
  <si>
    <t>0 glc  +24h treatment+ WO 16d</t>
  </si>
  <si>
    <t>0 glc  +24h treatment+ WO 19d</t>
  </si>
  <si>
    <t>0 glc  +24h treatment+ WO 5d</t>
  </si>
  <si>
    <t>0 glc  +24h treatment+ WO 2d</t>
  </si>
  <si>
    <t>0 glc  +24h treatment+ WO 11d</t>
  </si>
  <si>
    <t>0 glc  +24h treatment+ WO 1d</t>
  </si>
  <si>
    <t>dead cell</t>
  </si>
  <si>
    <t>viab cell</t>
  </si>
  <si>
    <t>0 glc  +24h treatment+ WO 8d</t>
  </si>
  <si>
    <t xml:space="preserve">data1 </t>
  </si>
  <si>
    <t>data2</t>
  </si>
  <si>
    <t>data4</t>
  </si>
  <si>
    <t>data3</t>
  </si>
  <si>
    <t>data5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</si>
</sst>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2">
    <xf numFmtId="0" fontId="0" fillId="0" borderId="0" xfId="0"/>
    <xf numFmtId="0" fontId="0" fillId="0" borderId="1" xfId="0" applyBorder="1"/>
    <xf numFmtId="0" fontId="0" fillId="0" borderId="3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2" xfId="0" applyBorder="1"/>
    <xf numFmtId="0" fontId="0" fillId="0" borderId="4" xfId="0" applyBorder="1"/>
    <xf numFmtId="0" fontId="0" fillId="0" borderId="6" xfId="0" applyBorder="1"/>
    <xf numFmtId="0" fontId="0" fillId="0" borderId="20" xfId="0" applyBorder="1"/>
    <xf numFmtId="0" fontId="0" fillId="0" borderId="21" xfId="0" applyBorder="1"/>
    <xf numFmtId="0" fontId="0" fillId="0" borderId="10" xfId="0" applyBorder="1"/>
    <xf numFmtId="0" fontId="0" fillId="0" borderId="9" xfId="0" applyBorder="1"/>
    <xf numFmtId="0" fontId="0" fillId="0" borderId="11" xfId="0" applyBorder="1"/>
    <xf numFmtId="9" fontId="3" fillId="0" borderId="22" xfId="0" applyNumberFormat="1" applyFont="1" applyBorder="1" applyAlignment="1">
      <alignment horizontal="center" vertical="center"/>
    </xf>
    <xf numFmtId="9" fontId="4" fillId="0" borderId="23" xfId="1" applyFont="1" applyBorder="1" applyAlignment="1">
      <alignment horizontal="center" vertical="center"/>
    </xf>
    <xf numFmtId="9" fontId="2" fillId="0" borderId="2" xfId="1" applyFont="1" applyBorder="1" applyAlignment="1">
      <alignment horizontal="center"/>
    </xf>
    <xf numFmtId="9" fontId="2" fillId="0" borderId="6" xfId="1" applyFont="1" applyBorder="1" applyAlignment="1">
      <alignment horizontal="center"/>
    </xf>
    <xf numFmtId="9" fontId="2" fillId="0" borderId="24" xfId="1" applyFont="1" applyBorder="1" applyAlignment="1">
      <alignment horizontal="center"/>
    </xf>
    <xf numFmtId="9" fontId="4" fillId="0" borderId="25" xfId="1" applyFont="1" applyBorder="1" applyAlignment="1">
      <alignment horizontal="center" vertical="center"/>
    </xf>
    <xf numFmtId="0" fontId="0" fillId="2" borderId="7" xfId="0" applyFill="1" applyBorder="1"/>
    <xf numFmtId="0" fontId="0" fillId="2" borderId="8" xfId="0" applyFill="1" applyBorder="1"/>
    <xf numFmtId="9" fontId="3" fillId="0" borderId="2" xfId="1" applyFont="1" applyBorder="1" applyAlignment="1">
      <alignment horizontal="center"/>
    </xf>
    <xf numFmtId="0" fontId="0" fillId="3" borderId="19" xfId="0" applyFill="1" applyBorder="1"/>
    <xf numFmtId="0" fontId="0" fillId="3" borderId="20" xfId="0" applyFill="1" applyBorder="1"/>
    <xf numFmtId="0" fontId="0" fillId="3" borderId="21" xfId="0" applyFill="1" applyBorder="1"/>
    <xf numFmtId="9" fontId="2" fillId="3" borderId="2" xfId="1" applyFont="1" applyFill="1" applyBorder="1" applyAlignment="1">
      <alignment horizontal="center"/>
    </xf>
    <xf numFmtId="0" fontId="0" fillId="3" borderId="4" xfId="0" applyFill="1" applyBorder="1"/>
    <xf numFmtId="0" fontId="0" fillId="3" borderId="1" xfId="0" applyFill="1" applyBorder="1"/>
    <xf numFmtId="0" fontId="0" fillId="3" borderId="5" xfId="0" applyFill="1" applyBorder="1"/>
    <xf numFmtId="9" fontId="2" fillId="3" borderId="24" xfId="1" applyFont="1" applyFill="1" applyBorder="1" applyAlignment="1">
      <alignment horizontal="center"/>
    </xf>
    <xf numFmtId="9" fontId="2" fillId="3" borderId="6" xfId="1" applyFont="1" applyFill="1" applyBorder="1" applyAlignment="1">
      <alignment horizontal="center"/>
    </xf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9" fontId="2" fillId="3" borderId="19" xfId="1" applyFont="1" applyFill="1" applyBorder="1" applyAlignment="1">
      <alignment horizontal="center"/>
    </xf>
    <xf numFmtId="0" fontId="0" fillId="3" borderId="2" xfId="0" applyFill="1" applyBorder="1"/>
    <xf numFmtId="0" fontId="0" fillId="3" borderId="3" xfId="0" applyFill="1" applyBorder="1"/>
    <xf numFmtId="0" fontId="0" fillId="3" borderId="28" xfId="0" applyFill="1" applyBorder="1"/>
    <xf numFmtId="9" fontId="2" fillId="3" borderId="15" xfId="1" applyFont="1" applyFill="1" applyBorder="1" applyAlignment="1">
      <alignment horizontal="center"/>
    </xf>
    <xf numFmtId="9" fontId="2" fillId="3" borderId="29" xfId="1" applyFont="1" applyFill="1" applyBorder="1" applyAlignment="1">
      <alignment horizontal="center"/>
    </xf>
    <xf numFmtId="9" fontId="3" fillId="0" borderId="17" xfId="1" applyFont="1" applyBorder="1" applyAlignment="1">
      <alignment horizontal="center"/>
    </xf>
    <xf numFmtId="9" fontId="3" fillId="0" borderId="26" xfId="1" applyFont="1" applyBorder="1" applyAlignment="1">
      <alignment horizontal="center"/>
    </xf>
    <xf numFmtId="0" fontId="0" fillId="0" borderId="28" xfId="0" applyBorder="1"/>
    <xf numFmtId="9" fontId="2" fillId="3" borderId="5" xfId="1" applyFont="1" applyFill="1" applyBorder="1" applyAlignment="1">
      <alignment horizontal="center"/>
    </xf>
    <xf numFmtId="9" fontId="2" fillId="3" borderId="8" xfId="1" applyFont="1" applyFill="1" applyBorder="1" applyAlignment="1">
      <alignment horizontal="center"/>
    </xf>
    <xf numFmtId="0" fontId="0" fillId="0" borderId="30" xfId="0" applyBorder="1"/>
    <xf numFmtId="0" fontId="0" fillId="0" borderId="31" xfId="0" applyBorder="1"/>
    <xf numFmtId="0" fontId="0" fillId="4" borderId="2" xfId="0" applyFill="1" applyBorder="1"/>
    <xf numFmtId="0" fontId="0" fillId="4" borderId="3" xfId="0" applyFill="1" applyBorder="1"/>
    <xf numFmtId="9" fontId="3" fillId="4" borderId="28" xfId="1" applyFont="1" applyFill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9" fontId="2" fillId="0" borderId="2" xfId="1" applyFont="1" applyFill="1" applyBorder="1" applyAlignment="1">
      <alignment horizontal="center"/>
    </xf>
    <xf numFmtId="9" fontId="2" fillId="0" borderId="24" xfId="1" applyFont="1" applyFill="1" applyBorder="1" applyAlignment="1">
      <alignment horizontal="center"/>
    </xf>
    <xf numFmtId="9" fontId="2" fillId="0" borderId="6" xfId="1" applyFont="1" applyFill="1" applyBorder="1" applyAlignment="1">
      <alignment horizontal="center"/>
    </xf>
    <xf numFmtId="0" fontId="0" fillId="0" borderId="0" xfId="0" applyFill="1"/>
    <xf numFmtId="0" fontId="5" fillId="0" borderId="24" xfId="0" applyFont="1" applyFill="1" applyBorder="1"/>
    <xf numFmtId="0" fontId="5" fillId="0" borderId="0" xfId="0" applyFont="1" applyFill="1" applyBorder="1"/>
    <xf numFmtId="0" fontId="5" fillId="0" borderId="6" xfId="0" applyFont="1" applyFill="1" applyBorder="1"/>
    <xf numFmtId="0" fontId="5" fillId="0" borderId="2" xfId="0" applyFont="1" applyFill="1" applyBorder="1"/>
    <xf numFmtId="0" fontId="5" fillId="0" borderId="28" xfId="0" applyFont="1" applyFill="1" applyBorder="1"/>
    <xf numFmtId="9" fontId="3" fillId="0" borderId="0" xfId="0" applyNumberFormat="1" applyFont="1" applyBorder="1" applyAlignment="1">
      <alignment horizontal="center" vertical="center"/>
    </xf>
    <xf numFmtId="9" fontId="4" fillId="0" borderId="0" xfId="1" applyFont="1" applyBorder="1" applyAlignment="1">
      <alignment horizontal="center" vertical="center"/>
    </xf>
    <xf numFmtId="0" fontId="0" fillId="0" borderId="0" xfId="0" applyFill="1" applyBorder="1"/>
    <xf numFmtId="0" fontId="5" fillId="0" borderId="39" xfId="0" applyFont="1" applyFill="1" applyBorder="1"/>
    <xf numFmtId="0" fontId="5" fillId="0" borderId="3" xfId="0" applyFont="1" applyFill="1" applyBorder="1"/>
    <xf numFmtId="0" fontId="5" fillId="0" borderId="30" xfId="0" applyFont="1" applyFill="1" applyBorder="1"/>
    <xf numFmtId="0" fontId="5" fillId="0" borderId="7" xfId="0" applyFont="1" applyFill="1" applyBorder="1"/>
    <xf numFmtId="0" fontId="0" fillId="0" borderId="39" xfId="0" applyFill="1" applyBorder="1"/>
    <xf numFmtId="0" fontId="0" fillId="0" borderId="41" xfId="0" applyFill="1" applyBorder="1"/>
    <xf numFmtId="0" fontId="0" fillId="0" borderId="42" xfId="0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37" xfId="0" applyBorder="1" applyAlignment="1">
      <alignment vertical="center"/>
    </xf>
    <xf numFmtId="9" fontId="2" fillId="0" borderId="32" xfId="1" applyFont="1" applyFill="1" applyBorder="1" applyAlignment="1">
      <alignment horizontal="center"/>
    </xf>
    <xf numFmtId="0" fontId="0" fillId="0" borderId="29" xfId="0" applyBorder="1"/>
    <xf numFmtId="0" fontId="0" fillId="0" borderId="38" xfId="0" applyBorder="1" applyAlignment="1">
      <alignment vertical="center"/>
    </xf>
    <xf numFmtId="9" fontId="2" fillId="0" borderId="34" xfId="1" applyFont="1" applyFill="1" applyBorder="1" applyAlignment="1">
      <alignment horizontal="center"/>
    </xf>
    <xf numFmtId="0" fontId="0" fillId="0" borderId="0" xfId="0" applyBorder="1"/>
    <xf numFmtId="0" fontId="0" fillId="0" borderId="2" xfId="0" applyBorder="1" applyAlignment="1">
      <alignment vertical="center"/>
    </xf>
    <xf numFmtId="9" fontId="2" fillId="0" borderId="3" xfId="1" applyFont="1" applyFill="1" applyBorder="1" applyAlignment="1">
      <alignment horizontal="center"/>
    </xf>
    <xf numFmtId="9" fontId="3" fillId="0" borderId="28" xfId="0" applyNumberFormat="1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9" fontId="2" fillId="0" borderId="7" xfId="1" applyFont="1" applyFill="1" applyBorder="1" applyAlignment="1">
      <alignment horizontal="center"/>
    </xf>
    <xf numFmtId="9" fontId="4" fillId="0" borderId="8" xfId="1" applyFont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9" fontId="0" fillId="0" borderId="0" xfId="1" applyFont="1" applyFill="1"/>
    <xf numFmtId="0" fontId="0" fillId="0" borderId="0" xfId="0" applyFill="1" applyAlignment="1"/>
    <xf numFmtId="0" fontId="0" fillId="0" borderId="0" xfId="0" applyFill="1" applyBorder="1" applyAlignment="1"/>
    <xf numFmtId="0" fontId="0" fillId="5" borderId="0" xfId="0" applyFill="1" applyBorder="1" applyAlignment="1">
      <alignment horizontal="center"/>
    </xf>
    <xf numFmtId="0" fontId="0" fillId="6" borderId="0" xfId="0" applyFill="1" applyAlignment="1">
      <alignment horizontal="center"/>
    </xf>
    <xf numFmtId="0" fontId="6" fillId="0" borderId="43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0" fillId="5" borderId="36" xfId="0" applyFill="1" applyBorder="1" applyAlignment="1">
      <alignment horizontal="center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7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3" borderId="12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0" borderId="43" xfId="0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0" borderId="40" xfId="0" applyBorder="1" applyAlignment="1">
      <alignment horizontal="center" vertical="center" wrapText="1"/>
    </xf>
    <xf numFmtId="9" fontId="7" fillId="0" borderId="43" xfId="0" applyNumberFormat="1" applyFont="1" applyBorder="1" applyAlignment="1">
      <alignment horizontal="center" vertical="center" textRotation="90"/>
    </xf>
    <xf numFmtId="9" fontId="7" fillId="0" borderId="42" xfId="0" applyNumberFormat="1" applyFont="1" applyBorder="1" applyAlignment="1">
      <alignment horizontal="center" vertical="center" textRotation="90"/>
    </xf>
    <xf numFmtId="9" fontId="7" fillId="0" borderId="40" xfId="0" applyNumberFormat="1" applyFont="1" applyBorder="1" applyAlignment="1">
      <alignment horizontal="center" vertical="center" textRotation="90"/>
    </xf>
    <xf numFmtId="9" fontId="3" fillId="0" borderId="39" xfId="0" applyNumberFormat="1" applyFont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T76"/>
  <sheetViews>
    <sheetView tabSelected="1" zoomScale="85" zoomScaleNormal="85" workbookViewId="0">
      <selection activeCell="V70" sqref="V70"/>
    </sheetView>
  </sheetViews>
  <sheetFormatPr baseColWidth="10" defaultRowHeight="14.4" x14ac:dyDescent="0.3"/>
  <cols>
    <col min="3" max="3" width="7.33203125" customWidth="1"/>
    <col min="4" max="4" width="8" customWidth="1"/>
    <col min="5" max="6" width="7.33203125" customWidth="1"/>
    <col min="7" max="7" width="7.33203125" style="63" customWidth="1"/>
    <col min="8" max="9" width="7.33203125" customWidth="1"/>
    <col min="10" max="10" width="2.88671875" customWidth="1"/>
    <col min="11" max="18" width="7.33203125" customWidth="1"/>
    <col min="19" max="19" width="2.88671875" customWidth="1"/>
    <col min="20" max="26" width="7.33203125" customWidth="1"/>
    <col min="27" max="27" width="7.33203125" style="63" customWidth="1"/>
    <col min="28" max="29" width="2.109375" style="63" customWidth="1"/>
  </cols>
  <sheetData>
    <row r="2" spans="2:46" x14ac:dyDescent="0.3">
      <c r="C2" s="98" t="s">
        <v>0</v>
      </c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  <c r="W2" s="98"/>
      <c r="X2" s="98"/>
      <c r="Y2" s="98"/>
      <c r="Z2" s="98"/>
      <c r="AA2" s="95"/>
      <c r="AB2" s="95"/>
    </row>
    <row r="3" spans="2:46" ht="15" thickBot="1" x14ac:dyDescent="0.35">
      <c r="C3" s="104" t="s">
        <v>20</v>
      </c>
      <c r="D3" s="104"/>
      <c r="E3" s="104"/>
      <c r="F3" s="104"/>
      <c r="H3" t="s">
        <v>19</v>
      </c>
      <c r="J3" s="85"/>
      <c r="K3" s="97" t="s">
        <v>21</v>
      </c>
      <c r="L3" s="97"/>
      <c r="M3" s="97"/>
      <c r="N3" s="97"/>
      <c r="O3" s="97"/>
      <c r="P3" s="97"/>
      <c r="Q3" s="97"/>
      <c r="R3" s="97"/>
      <c r="S3" s="97"/>
      <c r="T3" s="97"/>
      <c r="U3" s="97"/>
      <c r="V3" s="97"/>
      <c r="W3" s="97"/>
      <c r="X3" s="97"/>
      <c r="Y3" s="97"/>
      <c r="Z3" s="97"/>
      <c r="AA3" s="96"/>
      <c r="AB3" s="96"/>
      <c r="AD3" s="117" t="s">
        <v>13</v>
      </c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</row>
    <row r="4" spans="2:46" s="63" customFormat="1" ht="15" thickBot="1" x14ac:dyDescent="0.35">
      <c r="C4" s="92"/>
      <c r="D4" s="92"/>
      <c r="E4" s="92" t="s">
        <v>36</v>
      </c>
      <c r="F4" s="92" t="s">
        <v>37</v>
      </c>
      <c r="J4" s="71"/>
      <c r="K4" s="92"/>
      <c r="L4" s="92"/>
      <c r="M4" s="92"/>
      <c r="N4" s="92" t="s">
        <v>36</v>
      </c>
      <c r="O4" s="92" t="s">
        <v>37</v>
      </c>
      <c r="P4" s="92"/>
      <c r="Q4" s="92"/>
      <c r="R4" s="92"/>
      <c r="S4" s="92"/>
      <c r="T4" s="92"/>
      <c r="U4" s="92"/>
      <c r="V4" s="92"/>
      <c r="W4" s="92" t="s">
        <v>36</v>
      </c>
      <c r="X4" s="92" t="s">
        <v>37</v>
      </c>
      <c r="Y4" s="92"/>
      <c r="Z4" s="92"/>
      <c r="AA4" s="92"/>
      <c r="AB4" s="92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</row>
    <row r="5" spans="2:46" ht="14.4" customHeight="1" thickBot="1" x14ac:dyDescent="0.35">
      <c r="C5" s="114" t="s">
        <v>16</v>
      </c>
      <c r="D5" s="57" t="s">
        <v>2</v>
      </c>
      <c r="E5" s="54">
        <v>24</v>
      </c>
      <c r="F5" s="12">
        <v>223</v>
      </c>
      <c r="G5" s="60">
        <f t="shared" ref="G5:G8" si="0">F5/(E5+F5)</f>
        <v>0.90283400809716596</v>
      </c>
      <c r="H5" s="14">
        <f>AVERAGE(G5:G8)</f>
        <v>0.91962351199585279</v>
      </c>
      <c r="I5" s="69"/>
      <c r="J5" s="128" t="s">
        <v>39</v>
      </c>
      <c r="K5" s="99" t="s">
        <v>22</v>
      </c>
      <c r="L5" s="79" t="s">
        <v>6</v>
      </c>
      <c r="M5" s="57" t="s">
        <v>23</v>
      </c>
      <c r="N5" s="72">
        <v>17</v>
      </c>
      <c r="O5" s="72">
        <v>198</v>
      </c>
      <c r="P5" s="60">
        <f t="shared" ref="P5:P8" si="1">O5/(N5+O5)</f>
        <v>0.92093023255813955</v>
      </c>
      <c r="Q5" s="14">
        <f>AVERAGE(P5:P6)</f>
        <v>0.9224651162790698</v>
      </c>
      <c r="R5" s="131"/>
      <c r="S5" s="128" t="s">
        <v>41</v>
      </c>
      <c r="T5" s="99" t="s">
        <v>22</v>
      </c>
      <c r="U5" s="79" t="s">
        <v>6</v>
      </c>
      <c r="V5" s="57" t="s">
        <v>23</v>
      </c>
      <c r="W5" s="73">
        <v>9</v>
      </c>
      <c r="X5" s="67">
        <v>256</v>
      </c>
      <c r="Y5" s="60">
        <f t="shared" ref="Y5:Y28" si="2">X5/(W5+X5)</f>
        <v>0.96603773584905661</v>
      </c>
      <c r="Z5" s="14">
        <f>AVERAGE(Y5:Y6)</f>
        <v>0.96046247694708464</v>
      </c>
      <c r="AN5" s="51" t="s">
        <v>4</v>
      </c>
      <c r="AO5" s="6"/>
      <c r="AP5" s="2"/>
      <c r="AQ5" s="12"/>
      <c r="AR5" s="16"/>
    </row>
    <row r="6" spans="2:46" ht="15" thickBot="1" x14ac:dyDescent="0.35">
      <c r="C6" s="115"/>
      <c r="D6" s="58" t="s">
        <v>3</v>
      </c>
      <c r="E6" s="55">
        <v>19</v>
      </c>
      <c r="F6" s="11">
        <v>214</v>
      </c>
      <c r="G6" s="61">
        <f t="shared" si="0"/>
        <v>0.91845493562231761</v>
      </c>
      <c r="H6" s="19">
        <f>_xlfn.STDEV.S(G5:G8)</f>
        <v>1.3985473495314168E-2</v>
      </c>
      <c r="I6" s="70"/>
      <c r="J6" s="129"/>
      <c r="K6" s="100"/>
      <c r="L6" s="78"/>
      <c r="M6" s="82" t="s">
        <v>24</v>
      </c>
      <c r="N6" s="65">
        <v>19</v>
      </c>
      <c r="O6" s="65">
        <v>231</v>
      </c>
      <c r="P6" s="61">
        <f t="shared" si="1"/>
        <v>0.92400000000000004</v>
      </c>
      <c r="Q6" s="19">
        <f>_xlfn.STDEV.S(P5:P6)</f>
        <v>2.1706533748052357E-3</v>
      </c>
      <c r="R6" s="70"/>
      <c r="S6" s="129"/>
      <c r="T6" s="100"/>
      <c r="U6" s="78"/>
      <c r="V6" s="82" t="s">
        <v>24</v>
      </c>
      <c r="W6" s="73">
        <v>12</v>
      </c>
      <c r="X6" s="67">
        <v>254</v>
      </c>
      <c r="Y6" s="61">
        <f t="shared" si="2"/>
        <v>0.95488721804511278</v>
      </c>
      <c r="Z6" s="19">
        <f>_xlfn.STDEV.S(Y5:Y6)</f>
        <v>7.8846067529100092E-3</v>
      </c>
      <c r="AN6" s="52"/>
      <c r="AO6" s="7"/>
      <c r="AP6" s="1"/>
      <c r="AQ6" s="11"/>
      <c r="AR6" s="18"/>
    </row>
    <row r="7" spans="2:46" ht="15" thickBot="1" x14ac:dyDescent="0.35">
      <c r="C7" s="115"/>
      <c r="D7" s="58" t="s">
        <v>17</v>
      </c>
      <c r="E7" s="55">
        <v>17</v>
      </c>
      <c r="F7" s="11">
        <v>253</v>
      </c>
      <c r="G7" s="60">
        <f t="shared" si="0"/>
        <v>0.937037037037037</v>
      </c>
      <c r="H7" s="14"/>
      <c r="I7" s="69"/>
      <c r="J7" s="129"/>
      <c r="K7" s="100"/>
      <c r="L7" s="80" t="s">
        <v>7</v>
      </c>
      <c r="M7" s="2" t="s">
        <v>23</v>
      </c>
      <c r="N7" s="73">
        <v>17</v>
      </c>
      <c r="O7" s="73">
        <v>198</v>
      </c>
      <c r="P7" s="81">
        <f t="shared" si="1"/>
        <v>0.92093023255813955</v>
      </c>
      <c r="Q7" s="14">
        <f>P7</f>
        <v>0.92093023255813955</v>
      </c>
      <c r="R7" s="69"/>
      <c r="S7" s="129"/>
      <c r="T7" s="100"/>
      <c r="U7" s="80" t="s">
        <v>7</v>
      </c>
      <c r="V7" s="2" t="s">
        <v>23</v>
      </c>
      <c r="W7" s="75">
        <v>19</v>
      </c>
      <c r="X7" s="66">
        <v>255</v>
      </c>
      <c r="Y7" s="81">
        <f t="shared" si="2"/>
        <v>0.93065693430656937</v>
      </c>
      <c r="Z7" s="14">
        <f>Y7</f>
        <v>0.93065693430656937</v>
      </c>
      <c r="AE7" s="52"/>
      <c r="AF7" s="7" t="s">
        <v>2</v>
      </c>
      <c r="AG7" s="1">
        <v>6</v>
      </c>
      <c r="AH7" s="11">
        <v>104</v>
      </c>
      <c r="AI7" s="22">
        <f>AH7/(AG7+AH7)</f>
        <v>0.94545454545454544</v>
      </c>
    </row>
    <row r="8" spans="2:46" ht="15" thickBot="1" x14ac:dyDescent="0.35">
      <c r="C8" s="116"/>
      <c r="D8" s="59" t="s">
        <v>18</v>
      </c>
      <c r="E8" s="56">
        <v>19</v>
      </c>
      <c r="F8" s="13">
        <v>219</v>
      </c>
      <c r="G8" s="62">
        <f t="shared" si="0"/>
        <v>0.92016806722689071</v>
      </c>
      <c r="H8" s="15"/>
      <c r="I8" s="70"/>
      <c r="J8" s="129"/>
      <c r="K8" s="103"/>
      <c r="L8" s="83"/>
      <c r="M8" s="4"/>
      <c r="N8" s="4"/>
      <c r="O8" s="4"/>
      <c r="P8" s="84" t="e">
        <f t="shared" si="1"/>
        <v>#DIV/0!</v>
      </c>
      <c r="Q8" s="15" t="e">
        <f>_xlfn.STDEV.S(P7:P8)</f>
        <v>#DIV/0!</v>
      </c>
      <c r="R8" s="70"/>
      <c r="S8" s="129"/>
      <c r="T8" s="103"/>
      <c r="U8" s="83"/>
      <c r="V8" s="4"/>
      <c r="W8" s="75">
        <v>5</v>
      </c>
      <c r="X8" s="66">
        <v>232</v>
      </c>
      <c r="Y8" s="84">
        <f t="shared" si="2"/>
        <v>0.97890295358649793</v>
      </c>
      <c r="Z8" s="15">
        <f>_xlfn.STDEV.S(Y7:Y8)</f>
        <v>3.4115087398094393E-2</v>
      </c>
      <c r="AE8" s="53"/>
      <c r="AF8" s="8"/>
      <c r="AG8" s="4"/>
      <c r="AH8" s="13"/>
      <c r="AI8" s="17"/>
    </row>
    <row r="9" spans="2:46" x14ac:dyDescent="0.3">
      <c r="C9" s="114" t="s">
        <v>4</v>
      </c>
      <c r="D9" s="57" t="s">
        <v>2</v>
      </c>
      <c r="E9" s="2">
        <v>39</v>
      </c>
      <c r="F9" s="12">
        <v>255</v>
      </c>
      <c r="G9" s="60">
        <f t="shared" ref="G9:G20" si="3">F9/(E9+F9)</f>
        <v>0.86734693877551017</v>
      </c>
      <c r="H9" s="14">
        <f>AVERAGE(G9:G12)</f>
        <v>0.91097038557598353</v>
      </c>
      <c r="I9" s="69"/>
      <c r="J9" s="129"/>
      <c r="K9" s="99" t="s">
        <v>27</v>
      </c>
      <c r="L9" s="79" t="s">
        <v>6</v>
      </c>
      <c r="M9" s="57" t="s">
        <v>23</v>
      </c>
      <c r="N9" s="76">
        <v>24</v>
      </c>
      <c r="O9" s="76">
        <v>197</v>
      </c>
      <c r="P9" s="60">
        <f t="shared" ref="P9:P12" si="4">O9/(N9+O9)</f>
        <v>0.89140271493212675</v>
      </c>
      <c r="Q9" s="14">
        <f>AVERAGE(P9:P10)</f>
        <v>0.92297408473879061</v>
      </c>
      <c r="R9" s="69"/>
      <c r="S9" s="129"/>
      <c r="T9" s="99" t="s">
        <v>33</v>
      </c>
      <c r="U9" s="79" t="s">
        <v>6</v>
      </c>
      <c r="V9" s="57" t="s">
        <v>23</v>
      </c>
      <c r="W9" s="73">
        <v>14</v>
      </c>
      <c r="X9" s="67">
        <v>312</v>
      </c>
      <c r="Y9" s="60">
        <f t="shared" si="2"/>
        <v>0.95705521472392641</v>
      </c>
      <c r="Z9" s="88">
        <f>Y9</f>
        <v>0.95705521472392641</v>
      </c>
      <c r="AE9" s="114" t="s">
        <v>4</v>
      </c>
      <c r="AF9" s="6"/>
      <c r="AG9" s="2"/>
      <c r="AH9" s="12"/>
      <c r="AI9" s="16"/>
    </row>
    <row r="10" spans="2:46" ht="15" thickBot="1" x14ac:dyDescent="0.35">
      <c r="C10" s="115"/>
      <c r="D10" s="58" t="s">
        <v>3</v>
      </c>
      <c r="E10" s="1">
        <v>21</v>
      </c>
      <c r="F10" s="11">
        <v>248</v>
      </c>
      <c r="G10" s="62">
        <f t="shared" si="3"/>
        <v>0.92193308550185871</v>
      </c>
      <c r="H10" s="15">
        <f>_xlfn.STDEV.S(G9:G12)</f>
        <v>2.994703511279111E-2</v>
      </c>
      <c r="I10" s="70"/>
      <c r="J10" s="129"/>
      <c r="K10" s="100"/>
      <c r="L10" s="78"/>
      <c r="M10" s="82" t="s">
        <v>24</v>
      </c>
      <c r="N10" s="71">
        <v>13</v>
      </c>
      <c r="O10" s="71">
        <v>273</v>
      </c>
      <c r="P10" s="61">
        <f t="shared" si="4"/>
        <v>0.95454545454545459</v>
      </c>
      <c r="Q10" s="19">
        <f>_xlfn.STDEV.S(P9:P10)</f>
        <v>4.4648659363280552E-2</v>
      </c>
      <c r="R10" s="70"/>
      <c r="S10" s="129"/>
      <c r="T10" s="100"/>
      <c r="U10" s="78"/>
      <c r="V10" s="82" t="s">
        <v>24</v>
      </c>
      <c r="W10" s="74"/>
      <c r="X10" s="64"/>
      <c r="Y10" s="61" t="e">
        <f t="shared" si="2"/>
        <v>#DIV/0!</v>
      </c>
      <c r="Z10" s="19" t="e">
        <f>_xlfn.STDEV.S(Y9:Y10)</f>
        <v>#DIV/0!</v>
      </c>
      <c r="AE10" s="115"/>
      <c r="AF10" s="7"/>
      <c r="AG10" s="1"/>
      <c r="AH10" s="11"/>
      <c r="AI10" s="18"/>
    </row>
    <row r="11" spans="2:46" ht="15" thickBot="1" x14ac:dyDescent="0.35">
      <c r="C11" s="115"/>
      <c r="D11" s="58" t="s">
        <v>17</v>
      </c>
      <c r="E11" s="1">
        <v>18</v>
      </c>
      <c r="F11" s="11">
        <v>261</v>
      </c>
      <c r="G11" s="60">
        <f t="shared" si="3"/>
        <v>0.93548387096774188</v>
      </c>
      <c r="H11" s="14"/>
      <c r="I11" s="69"/>
      <c r="J11" s="129"/>
      <c r="K11" s="100"/>
      <c r="L11" s="80" t="s">
        <v>7</v>
      </c>
      <c r="M11" s="2" t="s">
        <v>23</v>
      </c>
      <c r="N11" s="77">
        <v>119</v>
      </c>
      <c r="O11" s="77">
        <v>255</v>
      </c>
      <c r="P11" s="81">
        <f t="shared" si="4"/>
        <v>0.68181818181818177</v>
      </c>
      <c r="Q11" s="14">
        <f>P11</f>
        <v>0.68181818181818177</v>
      </c>
      <c r="R11" s="69"/>
      <c r="S11" s="129"/>
      <c r="T11" s="101"/>
      <c r="U11" s="86" t="s">
        <v>7</v>
      </c>
      <c r="V11" s="2" t="s">
        <v>23</v>
      </c>
      <c r="W11" s="75">
        <v>42</v>
      </c>
      <c r="X11" s="66">
        <v>187</v>
      </c>
      <c r="Y11" s="87">
        <f t="shared" si="2"/>
        <v>0.81659388646288211</v>
      </c>
      <c r="Z11" s="88">
        <f>Y11</f>
        <v>0.81659388646288211</v>
      </c>
      <c r="AE11" s="115"/>
      <c r="AF11" s="7" t="s">
        <v>2</v>
      </c>
      <c r="AG11" s="1">
        <v>6</v>
      </c>
      <c r="AH11" s="11">
        <v>104</v>
      </c>
      <c r="AI11" s="22">
        <f t="shared" ref="AI11:AI40" si="5">AH11/(AG11+AH11)</f>
        <v>0.94545454545454544</v>
      </c>
    </row>
    <row r="12" spans="2:46" ht="15" thickBot="1" x14ac:dyDescent="0.35">
      <c r="C12" s="116"/>
      <c r="D12" s="59" t="s">
        <v>18</v>
      </c>
      <c r="E12" s="4">
        <v>22</v>
      </c>
      <c r="F12" s="13">
        <v>250</v>
      </c>
      <c r="G12" s="62">
        <f t="shared" si="3"/>
        <v>0.91911764705882348</v>
      </c>
      <c r="H12" s="15"/>
      <c r="I12" s="70"/>
      <c r="J12" s="129"/>
      <c r="K12" s="103"/>
      <c r="L12" s="83"/>
      <c r="M12" s="4"/>
      <c r="N12" s="4"/>
      <c r="O12" s="4"/>
      <c r="P12" s="84" t="e">
        <f t="shared" si="4"/>
        <v>#DIV/0!</v>
      </c>
      <c r="Q12" s="15" t="e">
        <f>_xlfn.STDEV.S(P11:P12)</f>
        <v>#DIV/0!</v>
      </c>
      <c r="R12" s="70"/>
      <c r="S12" s="129"/>
      <c r="T12" s="102"/>
      <c r="U12" s="89"/>
      <c r="V12" s="4" t="s">
        <v>24</v>
      </c>
      <c r="W12" s="75"/>
      <c r="X12" s="75"/>
      <c r="Y12" s="90" t="e">
        <f t="shared" si="2"/>
        <v>#DIV/0!</v>
      </c>
      <c r="Z12" s="91" t="e">
        <f>_xlfn.STDEV.S(Y11:Y12)</f>
        <v>#DIV/0!</v>
      </c>
      <c r="AE12" s="116"/>
      <c r="AF12" s="8"/>
      <c r="AG12" s="4"/>
      <c r="AH12" s="13"/>
      <c r="AI12" s="17"/>
    </row>
    <row r="13" spans="2:46" ht="15" customHeight="1" x14ac:dyDescent="0.3">
      <c r="B13" s="105" t="s">
        <v>5</v>
      </c>
      <c r="C13" s="108" t="s">
        <v>6</v>
      </c>
      <c r="D13" s="57" t="s">
        <v>2</v>
      </c>
      <c r="E13" s="9">
        <v>74</v>
      </c>
      <c r="F13" s="10">
        <v>270</v>
      </c>
      <c r="G13" s="60">
        <f t="shared" si="3"/>
        <v>0.78488372093023251</v>
      </c>
      <c r="H13" s="14">
        <f>AVERAGE(G13:G16)</f>
        <v>0.86239007876428031</v>
      </c>
      <c r="I13" s="69"/>
      <c r="J13" s="129"/>
      <c r="K13" s="99" t="s">
        <v>26</v>
      </c>
      <c r="L13" s="79" t="s">
        <v>6</v>
      </c>
      <c r="M13" s="57" t="s">
        <v>23</v>
      </c>
      <c r="N13" s="76">
        <v>19</v>
      </c>
      <c r="O13" s="76">
        <v>258</v>
      </c>
      <c r="P13" s="60">
        <f t="shared" ref="P13:P16" si="6">O13/(N13+O13)</f>
        <v>0.93140794223826717</v>
      </c>
      <c r="Q13" s="14">
        <f>AVERAGE(P13:P14)</f>
        <v>0.92937179118833768</v>
      </c>
      <c r="R13" s="69"/>
      <c r="S13" s="129"/>
      <c r="T13" s="99" t="s">
        <v>27</v>
      </c>
      <c r="U13" s="79" t="s">
        <v>6</v>
      </c>
      <c r="V13" s="57" t="s">
        <v>23</v>
      </c>
      <c r="W13" s="73">
        <v>9</v>
      </c>
      <c r="X13" s="67">
        <v>209</v>
      </c>
      <c r="Y13" s="60">
        <f t="shared" si="2"/>
        <v>0.95871559633027525</v>
      </c>
      <c r="Z13" s="14" t="e">
        <f>AVERAGE(Y13:Y14)</f>
        <v>#DIV/0!</v>
      </c>
      <c r="AD13" s="118" t="s">
        <v>5</v>
      </c>
      <c r="AE13" s="121" t="s">
        <v>6</v>
      </c>
      <c r="AF13" s="23"/>
      <c r="AG13" s="24"/>
      <c r="AH13" s="25"/>
      <c r="AI13" s="26"/>
    </row>
    <row r="14" spans="2:46" ht="15" thickBot="1" x14ac:dyDescent="0.35">
      <c r="B14" s="106"/>
      <c r="C14" s="109"/>
      <c r="D14" s="58" t="s">
        <v>3</v>
      </c>
      <c r="E14" s="1">
        <v>63</v>
      </c>
      <c r="F14" s="3">
        <v>293</v>
      </c>
      <c r="G14" s="61">
        <f t="shared" si="3"/>
        <v>0.8230337078651685</v>
      </c>
      <c r="H14" s="19">
        <f>_xlfn.STDEV.S(G13:G16)</f>
        <v>7.22762457841883E-2</v>
      </c>
      <c r="I14" s="70"/>
      <c r="J14" s="129"/>
      <c r="K14" s="100"/>
      <c r="L14" s="78"/>
      <c r="M14" s="82" t="s">
        <v>24</v>
      </c>
      <c r="N14" s="71">
        <v>21</v>
      </c>
      <c r="O14" s="71">
        <v>268</v>
      </c>
      <c r="P14" s="61">
        <f t="shared" si="6"/>
        <v>0.9273356401384083</v>
      </c>
      <c r="Q14" s="19">
        <f>_xlfn.STDEV.S(P13:P14)</f>
        <v>2.8795524298504249E-3</v>
      </c>
      <c r="R14" s="70"/>
      <c r="S14" s="129"/>
      <c r="T14" s="100"/>
      <c r="U14" s="78"/>
      <c r="V14" s="82" t="s">
        <v>24</v>
      </c>
      <c r="W14" s="74"/>
      <c r="X14" s="64"/>
      <c r="Y14" s="61" t="e">
        <f t="shared" si="2"/>
        <v>#DIV/0!</v>
      </c>
      <c r="Z14" s="19" t="e">
        <f>_xlfn.STDEV.S(Y13:Y14)</f>
        <v>#DIV/0!</v>
      </c>
      <c r="AD14" s="119"/>
      <c r="AE14" s="122"/>
      <c r="AF14" s="27"/>
      <c r="AG14" s="28"/>
      <c r="AH14" s="29"/>
      <c r="AI14" s="30"/>
    </row>
    <row r="15" spans="2:46" ht="15" thickBot="1" x14ac:dyDescent="0.35">
      <c r="B15" s="106"/>
      <c r="C15" s="109"/>
      <c r="D15" s="58" t="s">
        <v>17</v>
      </c>
      <c r="E15" s="1">
        <v>23</v>
      </c>
      <c r="F15" s="3">
        <v>197</v>
      </c>
      <c r="G15" s="60">
        <f t="shared" si="3"/>
        <v>0.8954545454545455</v>
      </c>
      <c r="H15" s="14"/>
      <c r="I15" s="69"/>
      <c r="J15" s="129"/>
      <c r="K15" s="100"/>
      <c r="L15" s="80" t="s">
        <v>7</v>
      </c>
      <c r="M15" s="2" t="s">
        <v>23</v>
      </c>
      <c r="N15" s="77">
        <v>62</v>
      </c>
      <c r="O15" s="77">
        <v>260</v>
      </c>
      <c r="P15" s="81">
        <f t="shared" si="6"/>
        <v>0.80745341614906829</v>
      </c>
      <c r="Q15" s="14">
        <f>P15</f>
        <v>0.80745341614906829</v>
      </c>
      <c r="R15" s="69"/>
      <c r="S15" s="129"/>
      <c r="T15" s="101"/>
      <c r="U15" s="86" t="s">
        <v>7</v>
      </c>
      <c r="V15" s="2" t="s">
        <v>23</v>
      </c>
      <c r="W15" s="75">
        <v>145</v>
      </c>
      <c r="X15" s="66">
        <v>147</v>
      </c>
      <c r="Y15" s="87">
        <f t="shared" si="2"/>
        <v>0.50342465753424659</v>
      </c>
      <c r="Z15" s="88">
        <f>Y15</f>
        <v>0.50342465753424659</v>
      </c>
      <c r="AD15" s="119"/>
      <c r="AE15" s="122"/>
      <c r="AF15" s="27"/>
      <c r="AG15" s="28"/>
      <c r="AH15" s="29"/>
      <c r="AI15" s="26"/>
    </row>
    <row r="16" spans="2:46" ht="15" thickBot="1" x14ac:dyDescent="0.35">
      <c r="B16" s="106"/>
      <c r="C16" s="112"/>
      <c r="D16" s="59" t="s">
        <v>18</v>
      </c>
      <c r="E16" s="1">
        <v>12</v>
      </c>
      <c r="F16" s="3">
        <v>211</v>
      </c>
      <c r="G16" s="62">
        <f t="shared" si="3"/>
        <v>0.94618834080717484</v>
      </c>
      <c r="H16" s="15"/>
      <c r="I16" s="70"/>
      <c r="J16" s="130"/>
      <c r="K16" s="103"/>
      <c r="L16" s="83"/>
      <c r="M16" s="4"/>
      <c r="N16" s="4"/>
      <c r="O16" s="4"/>
      <c r="P16" s="84" t="e">
        <f t="shared" si="6"/>
        <v>#DIV/0!</v>
      </c>
      <c r="Q16" s="15" t="e">
        <f>_xlfn.STDEV.S(P15:P16)</f>
        <v>#DIV/0!</v>
      </c>
      <c r="R16" s="70"/>
      <c r="S16" s="129"/>
      <c r="T16" s="102"/>
      <c r="U16" s="89"/>
      <c r="V16" s="4" t="s">
        <v>24</v>
      </c>
      <c r="W16" s="75"/>
      <c r="X16" s="66"/>
      <c r="Y16" s="90" t="e">
        <f t="shared" si="2"/>
        <v>#DIV/0!</v>
      </c>
      <c r="Z16" s="91" t="e">
        <f>_xlfn.STDEV.S(Y15:Y16)</f>
        <v>#DIV/0!</v>
      </c>
      <c r="AD16" s="119"/>
      <c r="AE16" s="123"/>
      <c r="AF16" s="27"/>
      <c r="AG16" s="28"/>
      <c r="AH16" s="29"/>
      <c r="AI16" s="31"/>
    </row>
    <row r="17" spans="2:35" ht="15" thickBot="1" x14ac:dyDescent="0.35">
      <c r="B17" s="106"/>
      <c r="C17" s="111" t="s">
        <v>7</v>
      </c>
      <c r="D17" s="57" t="s">
        <v>2</v>
      </c>
      <c r="E17" s="1">
        <v>66</v>
      </c>
      <c r="F17" s="3">
        <v>273</v>
      </c>
      <c r="G17" s="60">
        <f t="shared" si="3"/>
        <v>0.80530973451327437</v>
      </c>
      <c r="H17" s="14">
        <f>AVERAGE(G17:G20)</f>
        <v>0.84760605660167143</v>
      </c>
      <c r="I17" s="69"/>
      <c r="J17" s="69"/>
      <c r="N17" s="92" t="s">
        <v>36</v>
      </c>
      <c r="O17" s="92" t="s">
        <v>37</v>
      </c>
      <c r="S17" s="129"/>
      <c r="T17" s="99" t="s">
        <v>32</v>
      </c>
      <c r="U17" s="79" t="s">
        <v>6</v>
      </c>
      <c r="V17" s="57" t="s">
        <v>23</v>
      </c>
      <c r="W17" s="73">
        <v>25</v>
      </c>
      <c r="X17" s="67">
        <v>270</v>
      </c>
      <c r="Y17" s="60">
        <f t="shared" si="2"/>
        <v>0.9152542372881356</v>
      </c>
      <c r="Z17" s="14">
        <f>AVERAGE(Y17:Y18)</f>
        <v>0.95065037445802125</v>
      </c>
      <c r="AD17" s="119"/>
      <c r="AE17" s="124" t="s">
        <v>7</v>
      </c>
      <c r="AF17" s="27"/>
      <c r="AG17" s="28"/>
      <c r="AH17" s="29"/>
      <c r="AI17" s="26"/>
    </row>
    <row r="18" spans="2:35" ht="15" customHeight="1" thickBot="1" x14ac:dyDescent="0.35">
      <c r="B18" s="106"/>
      <c r="C18" s="109"/>
      <c r="D18" s="58" t="s">
        <v>3</v>
      </c>
      <c r="E18" s="1">
        <v>74</v>
      </c>
      <c r="F18" s="3">
        <v>266</v>
      </c>
      <c r="G18" s="61">
        <f t="shared" si="3"/>
        <v>0.78235294117647058</v>
      </c>
      <c r="H18" s="19">
        <f>_xlfn.STDEV.S(G17:G20)</f>
        <v>6.3674860520924234E-2</v>
      </c>
      <c r="I18" s="70"/>
      <c r="J18" s="128" t="s">
        <v>40</v>
      </c>
      <c r="K18" s="99" t="s">
        <v>22</v>
      </c>
      <c r="L18" s="79" t="s">
        <v>6</v>
      </c>
      <c r="M18" s="57" t="s">
        <v>23</v>
      </c>
      <c r="N18" s="73">
        <v>6</v>
      </c>
      <c r="O18" s="67">
        <v>213</v>
      </c>
      <c r="P18" s="60">
        <f t="shared" ref="P18:P25" si="7">O18/(N18+O18)</f>
        <v>0.9726027397260274</v>
      </c>
      <c r="Q18" s="14" t="e">
        <f>AVERAGE(P18:P19)</f>
        <v>#DIV/0!</v>
      </c>
      <c r="R18" s="69"/>
      <c r="S18" s="129"/>
      <c r="T18" s="100"/>
      <c r="U18" s="78"/>
      <c r="V18" s="82" t="s">
        <v>24</v>
      </c>
      <c r="W18" s="73">
        <v>3</v>
      </c>
      <c r="X18" s="67">
        <v>212</v>
      </c>
      <c r="Y18" s="61">
        <f t="shared" si="2"/>
        <v>0.98604651162790702</v>
      </c>
      <c r="Z18" s="19">
        <f>_xlfn.STDEV.S(Y17:Y18)</f>
        <v>5.0057697241270793E-2</v>
      </c>
      <c r="AD18" s="119"/>
      <c r="AE18" s="122"/>
      <c r="AF18" s="27"/>
      <c r="AG18" s="28"/>
      <c r="AH18" s="29"/>
      <c r="AI18" s="30"/>
    </row>
    <row r="19" spans="2:35" ht="15" thickBot="1" x14ac:dyDescent="0.35">
      <c r="B19" s="106"/>
      <c r="C19" s="109"/>
      <c r="D19" s="58" t="s">
        <v>17</v>
      </c>
      <c r="E19" s="1">
        <v>18</v>
      </c>
      <c r="F19" s="3">
        <v>192</v>
      </c>
      <c r="G19" s="60">
        <f t="shared" si="3"/>
        <v>0.91428571428571426</v>
      </c>
      <c r="H19" s="14"/>
      <c r="I19" s="69"/>
      <c r="J19" s="129"/>
      <c r="K19" s="100"/>
      <c r="L19" s="78"/>
      <c r="M19" s="82" t="s">
        <v>24</v>
      </c>
      <c r="N19" s="65"/>
      <c r="O19" s="65"/>
      <c r="P19" s="61" t="e">
        <f t="shared" si="7"/>
        <v>#DIV/0!</v>
      </c>
      <c r="Q19" s="19" t="e">
        <f>_xlfn.STDEV.S(P18:P19)</f>
        <v>#DIV/0!</v>
      </c>
      <c r="R19" s="70"/>
      <c r="S19" s="129"/>
      <c r="T19" s="101"/>
      <c r="U19" s="86" t="s">
        <v>7</v>
      </c>
      <c r="V19" s="2" t="s">
        <v>23</v>
      </c>
      <c r="W19" s="75">
        <v>106</v>
      </c>
      <c r="X19" s="66">
        <v>279</v>
      </c>
      <c r="Y19" s="87">
        <f t="shared" si="2"/>
        <v>0.72467532467532469</v>
      </c>
      <c r="Z19" s="14">
        <f>AVERAGE(Y19:Y20)</f>
        <v>0.73832191430616634</v>
      </c>
      <c r="AD19" s="119"/>
      <c r="AE19" s="122"/>
      <c r="AF19" s="27"/>
      <c r="AG19" s="28"/>
      <c r="AH19" s="29"/>
      <c r="AI19" s="26"/>
    </row>
    <row r="20" spans="2:35" ht="15" thickBot="1" x14ac:dyDescent="0.35">
      <c r="B20" s="107"/>
      <c r="C20" s="112"/>
      <c r="D20" s="59" t="s">
        <v>18</v>
      </c>
      <c r="E20" s="4">
        <v>30</v>
      </c>
      <c r="F20" s="5">
        <v>239</v>
      </c>
      <c r="G20" s="62">
        <f t="shared" si="3"/>
        <v>0.88847583643122674</v>
      </c>
      <c r="H20" s="15"/>
      <c r="I20" s="70"/>
      <c r="J20" s="129"/>
      <c r="K20" s="100"/>
      <c r="L20" s="80" t="s">
        <v>7</v>
      </c>
      <c r="M20" s="2" t="s">
        <v>23</v>
      </c>
      <c r="N20" s="73">
        <v>7</v>
      </c>
      <c r="O20" s="73">
        <v>201</v>
      </c>
      <c r="P20" s="81">
        <f t="shared" si="7"/>
        <v>0.96634615384615385</v>
      </c>
      <c r="Q20" s="14">
        <f>P20</f>
        <v>0.96634615384615385</v>
      </c>
      <c r="R20" s="69"/>
      <c r="S20" s="129"/>
      <c r="T20" s="102"/>
      <c r="U20" s="89"/>
      <c r="V20" s="4" t="s">
        <v>24</v>
      </c>
      <c r="W20" s="75">
        <v>126</v>
      </c>
      <c r="X20" s="66">
        <v>382</v>
      </c>
      <c r="Y20" s="90">
        <f t="shared" si="2"/>
        <v>0.75196850393700787</v>
      </c>
      <c r="Z20" s="91">
        <f>_xlfn.STDEV.S(Y19:Y20)</f>
        <v>1.9299192136076223E-2</v>
      </c>
      <c r="AD20" s="120"/>
      <c r="AE20" s="123"/>
      <c r="AF20" s="32"/>
      <c r="AG20" s="33"/>
      <c r="AH20" s="34"/>
      <c r="AI20" s="31"/>
    </row>
    <row r="21" spans="2:35" ht="15" customHeight="1" thickBot="1" x14ac:dyDescent="0.35">
      <c r="B21" s="105" t="s">
        <v>8</v>
      </c>
      <c r="C21" s="108" t="s">
        <v>6</v>
      </c>
      <c r="D21" s="57" t="s">
        <v>2</v>
      </c>
      <c r="E21" s="9">
        <v>16</v>
      </c>
      <c r="F21" s="10">
        <v>186</v>
      </c>
      <c r="G21" s="60">
        <f t="shared" ref="G21:G75" si="8">F21/(E21+F21)</f>
        <v>0.92079207920792083</v>
      </c>
      <c r="H21" s="14">
        <f>AVERAGE(G21:G24)</f>
        <v>0.92826870230824121</v>
      </c>
      <c r="I21" s="69"/>
      <c r="J21" s="129"/>
      <c r="K21" s="103"/>
      <c r="L21" s="83"/>
      <c r="M21" s="4"/>
      <c r="N21" s="4"/>
      <c r="O21" s="4"/>
      <c r="P21" s="84" t="e">
        <f t="shared" si="7"/>
        <v>#DIV/0!</v>
      </c>
      <c r="Q21" s="15" t="e">
        <f>_xlfn.STDEV.S(P20:P21)</f>
        <v>#DIV/0!</v>
      </c>
      <c r="R21" s="70"/>
      <c r="S21" s="129"/>
      <c r="T21" s="99" t="s">
        <v>26</v>
      </c>
      <c r="U21" s="79" t="s">
        <v>6</v>
      </c>
      <c r="V21" s="57" t="s">
        <v>23</v>
      </c>
      <c r="W21" s="73">
        <v>28</v>
      </c>
      <c r="X21" s="67">
        <v>202</v>
      </c>
      <c r="Y21" s="60">
        <f t="shared" ref="Y21:Y24" si="9">X21/(W21+X21)</f>
        <v>0.87826086956521743</v>
      </c>
      <c r="Z21" s="14">
        <f>AVERAGE(Y21:Y22)</f>
        <v>0.92955189072130606</v>
      </c>
      <c r="AD21" s="105" t="s">
        <v>8</v>
      </c>
      <c r="AE21" s="108" t="s">
        <v>6</v>
      </c>
      <c r="AF21" s="23"/>
      <c r="AG21" s="24"/>
      <c r="AH21" s="25"/>
      <c r="AI21" s="26"/>
    </row>
    <row r="22" spans="2:35" ht="15" thickBot="1" x14ac:dyDescent="0.35">
      <c r="B22" s="106"/>
      <c r="C22" s="109"/>
      <c r="D22" s="58" t="s">
        <v>3</v>
      </c>
      <c r="E22" s="1">
        <v>15</v>
      </c>
      <c r="F22" s="3">
        <v>186</v>
      </c>
      <c r="G22" s="61">
        <f t="shared" si="8"/>
        <v>0.92537313432835822</v>
      </c>
      <c r="H22" s="19">
        <f>_xlfn.STDEV.S(G21:G24)</f>
        <v>1.5624428443371819E-2</v>
      </c>
      <c r="I22" s="70"/>
      <c r="J22" s="129"/>
      <c r="K22" s="99" t="s">
        <v>26</v>
      </c>
      <c r="L22" s="79" t="s">
        <v>6</v>
      </c>
      <c r="M22" s="57" t="s">
        <v>23</v>
      </c>
      <c r="N22" s="73">
        <v>5</v>
      </c>
      <c r="O22" s="67">
        <v>212</v>
      </c>
      <c r="P22" s="60">
        <f t="shared" si="7"/>
        <v>0.97695852534562211</v>
      </c>
      <c r="Q22" s="14">
        <f>AVERAGE(P22:P23)</f>
        <v>0.96906178694465572</v>
      </c>
      <c r="R22" s="69"/>
      <c r="S22" s="129"/>
      <c r="T22" s="100"/>
      <c r="U22" s="78"/>
      <c r="V22" s="82" t="s">
        <v>24</v>
      </c>
      <c r="W22" s="73">
        <v>5</v>
      </c>
      <c r="X22" s="67">
        <v>256</v>
      </c>
      <c r="Y22" s="61">
        <f t="shared" si="9"/>
        <v>0.98084291187739459</v>
      </c>
      <c r="Z22" s="19">
        <f>_xlfn.STDEV.S(Y21:Y22)</f>
        <v>7.2536457746905814E-2</v>
      </c>
      <c r="AD22" s="106"/>
      <c r="AE22" s="109"/>
      <c r="AF22" s="27"/>
      <c r="AG22" s="28"/>
      <c r="AH22" s="29"/>
      <c r="AI22" s="30"/>
    </row>
    <row r="23" spans="2:35" ht="15" thickBot="1" x14ac:dyDescent="0.35">
      <c r="B23" s="106"/>
      <c r="C23" s="109"/>
      <c r="D23" s="58" t="s">
        <v>17</v>
      </c>
      <c r="E23" s="1">
        <v>19</v>
      </c>
      <c r="F23" s="3">
        <v>207</v>
      </c>
      <c r="G23" s="60">
        <f t="shared" si="8"/>
        <v>0.91592920353982299</v>
      </c>
      <c r="H23" s="14"/>
      <c r="I23" s="69"/>
      <c r="J23" s="129"/>
      <c r="K23" s="100"/>
      <c r="L23" s="78"/>
      <c r="M23" s="82" t="s">
        <v>24</v>
      </c>
      <c r="N23" s="74">
        <v>8</v>
      </c>
      <c r="O23" s="64">
        <v>198</v>
      </c>
      <c r="P23" s="61">
        <f t="shared" si="7"/>
        <v>0.96116504854368934</v>
      </c>
      <c r="Q23" s="19">
        <f>_xlfn.STDEV.S(P22:P23)</f>
        <v>1.116767454515909E-2</v>
      </c>
      <c r="R23" s="70"/>
      <c r="S23" s="129"/>
      <c r="T23" s="101"/>
      <c r="U23" s="86" t="s">
        <v>7</v>
      </c>
      <c r="V23" s="2" t="s">
        <v>23</v>
      </c>
      <c r="W23" s="75">
        <v>119</v>
      </c>
      <c r="X23" s="66">
        <v>231</v>
      </c>
      <c r="Y23" s="87">
        <f t="shared" si="9"/>
        <v>0.66</v>
      </c>
      <c r="Z23" s="14">
        <f>AVERAGE(Y23:Y24)</f>
        <v>0.71644366197183107</v>
      </c>
      <c r="AD23" s="106"/>
      <c r="AE23" s="109"/>
      <c r="AF23" s="7" t="s">
        <v>2</v>
      </c>
      <c r="AG23" s="1">
        <v>12</v>
      </c>
      <c r="AH23" s="3">
        <v>58</v>
      </c>
      <c r="AI23" s="22">
        <f t="shared" si="5"/>
        <v>0.82857142857142863</v>
      </c>
    </row>
    <row r="24" spans="2:35" ht="15" thickBot="1" x14ac:dyDescent="0.35">
      <c r="B24" s="106"/>
      <c r="C24" s="112"/>
      <c r="D24" s="59" t="s">
        <v>18</v>
      </c>
      <c r="E24" s="1">
        <v>10</v>
      </c>
      <c r="F24" s="3">
        <v>194</v>
      </c>
      <c r="G24" s="62">
        <f t="shared" si="8"/>
        <v>0.9509803921568627</v>
      </c>
      <c r="H24" s="15"/>
      <c r="I24" s="70"/>
      <c r="J24" s="129"/>
      <c r="K24" s="101"/>
      <c r="L24" s="86" t="s">
        <v>7</v>
      </c>
      <c r="M24" s="2" t="s">
        <v>23</v>
      </c>
      <c r="N24" s="73">
        <v>84</v>
      </c>
      <c r="O24" s="73">
        <v>203</v>
      </c>
      <c r="P24" s="87">
        <f t="shared" si="7"/>
        <v>0.70731707317073167</v>
      </c>
      <c r="Q24" s="88">
        <f>P24</f>
        <v>0.70731707317073167</v>
      </c>
      <c r="R24" s="69"/>
      <c r="S24" s="129"/>
      <c r="T24" s="102"/>
      <c r="U24" s="89"/>
      <c r="V24" s="4" t="s">
        <v>24</v>
      </c>
      <c r="W24" s="75">
        <v>129</v>
      </c>
      <c r="X24" s="66">
        <v>439</v>
      </c>
      <c r="Y24" s="90">
        <f t="shared" si="9"/>
        <v>0.772887323943662</v>
      </c>
      <c r="Z24" s="91">
        <f>_xlfn.STDEV.S(Y23:Y24)</f>
        <v>7.9823392270565896E-2</v>
      </c>
      <c r="AD24" s="106"/>
      <c r="AE24" s="112"/>
      <c r="AF24" s="27"/>
      <c r="AG24" s="28"/>
      <c r="AH24" s="29"/>
      <c r="AI24" s="31"/>
    </row>
    <row r="25" spans="2:35" ht="15" thickBot="1" x14ac:dyDescent="0.35">
      <c r="B25" s="106"/>
      <c r="C25" s="111" t="s">
        <v>7</v>
      </c>
      <c r="D25" s="57" t="s">
        <v>2</v>
      </c>
      <c r="E25" s="1">
        <v>40</v>
      </c>
      <c r="F25" s="3">
        <v>212</v>
      </c>
      <c r="G25" s="60">
        <f t="shared" si="8"/>
        <v>0.84126984126984128</v>
      </c>
      <c r="H25" s="14">
        <f>AVERAGE(G25:G28)</f>
        <v>0.90853583233445934</v>
      </c>
      <c r="I25" s="69"/>
      <c r="J25" s="129"/>
      <c r="K25" s="102"/>
      <c r="L25" s="89"/>
      <c r="M25" s="4" t="s">
        <v>24</v>
      </c>
      <c r="N25" s="75">
        <v>95</v>
      </c>
      <c r="O25" s="75">
        <v>238</v>
      </c>
      <c r="P25" s="90">
        <f t="shared" si="7"/>
        <v>0.71471471471471471</v>
      </c>
      <c r="Q25" s="91">
        <f>_xlfn.STDEV.S(P24:P25)</f>
        <v>5.2309225005377257E-3</v>
      </c>
      <c r="R25" s="70"/>
      <c r="S25" s="129"/>
      <c r="T25" s="99" t="s">
        <v>28</v>
      </c>
      <c r="U25" s="79" t="s">
        <v>6</v>
      </c>
      <c r="V25" s="57" t="s">
        <v>23</v>
      </c>
      <c r="W25" s="73">
        <v>29</v>
      </c>
      <c r="X25" s="67">
        <v>215</v>
      </c>
      <c r="Y25" s="60">
        <f t="shared" si="2"/>
        <v>0.88114754098360659</v>
      </c>
      <c r="Z25" s="14">
        <f>Y25</f>
        <v>0.88114754098360659</v>
      </c>
      <c r="AA25" s="94"/>
      <c r="AD25" s="106"/>
      <c r="AE25" s="111" t="s">
        <v>7</v>
      </c>
      <c r="AF25" s="27"/>
      <c r="AG25" s="28"/>
      <c r="AH25" s="29"/>
      <c r="AI25" s="26"/>
    </row>
    <row r="26" spans="2:35" ht="15" customHeight="1" thickBot="1" x14ac:dyDescent="0.35">
      <c r="B26" s="106"/>
      <c r="C26" s="109"/>
      <c r="D26" s="58" t="s">
        <v>3</v>
      </c>
      <c r="E26" s="1">
        <v>22</v>
      </c>
      <c r="F26" s="3">
        <v>187</v>
      </c>
      <c r="G26" s="61">
        <f t="shared" si="8"/>
        <v>0.89473684210526316</v>
      </c>
      <c r="H26" s="19">
        <f>_xlfn.STDEV.S(G25:G28)</f>
        <v>5.4286697702224856E-2</v>
      </c>
      <c r="I26" s="70"/>
      <c r="J26" s="129"/>
      <c r="K26" s="99" t="s">
        <v>28</v>
      </c>
      <c r="L26" s="79" t="s">
        <v>6</v>
      </c>
      <c r="M26" s="57" t="s">
        <v>23</v>
      </c>
      <c r="N26" s="73">
        <v>34</v>
      </c>
      <c r="O26" s="67">
        <v>284</v>
      </c>
      <c r="P26" s="60">
        <f t="shared" ref="P26:P29" si="10">O26/(N26+O26)</f>
        <v>0.89308176100628933</v>
      </c>
      <c r="Q26" s="14">
        <f>AVERAGE(P26:P27)</f>
        <v>0.91796945193171609</v>
      </c>
      <c r="R26" s="69"/>
      <c r="S26" s="129"/>
      <c r="T26" s="100"/>
      <c r="U26" s="78"/>
      <c r="V26" s="82" t="s">
        <v>24</v>
      </c>
      <c r="W26" s="74"/>
      <c r="X26" s="64"/>
      <c r="Y26" s="61" t="e">
        <f t="shared" si="2"/>
        <v>#DIV/0!</v>
      </c>
      <c r="Z26" s="19" t="e">
        <f>_xlfn.STDEV.S(Y25:Y26)</f>
        <v>#DIV/0!</v>
      </c>
      <c r="AA26" s="94"/>
      <c r="AD26" s="106"/>
      <c r="AE26" s="109"/>
      <c r="AF26" s="27"/>
      <c r="AG26" s="28"/>
      <c r="AH26" s="29"/>
      <c r="AI26" s="30"/>
    </row>
    <row r="27" spans="2:35" ht="15" thickBot="1" x14ac:dyDescent="0.35">
      <c r="B27" s="106"/>
      <c r="C27" s="109"/>
      <c r="D27" s="58" t="s">
        <v>17</v>
      </c>
      <c r="E27" s="1">
        <v>17</v>
      </c>
      <c r="F27" s="3">
        <v>221</v>
      </c>
      <c r="G27" s="60">
        <f t="shared" si="8"/>
        <v>0.9285714285714286</v>
      </c>
      <c r="H27" s="14"/>
      <c r="I27" s="69"/>
      <c r="J27" s="129"/>
      <c r="K27" s="100"/>
      <c r="L27" s="78"/>
      <c r="M27" s="82" t="s">
        <v>24</v>
      </c>
      <c r="N27" s="74">
        <v>14</v>
      </c>
      <c r="O27" s="64">
        <v>231</v>
      </c>
      <c r="P27" s="61">
        <f t="shared" si="10"/>
        <v>0.94285714285714284</v>
      </c>
      <c r="Q27" s="19">
        <f>_xlfn.STDEV.S(P26:P27)</f>
        <v>3.5196510042888318E-2</v>
      </c>
      <c r="R27" s="70"/>
      <c r="S27" s="129"/>
      <c r="T27" s="101"/>
      <c r="U27" s="86" t="s">
        <v>7</v>
      </c>
      <c r="V27" s="2" t="s">
        <v>23</v>
      </c>
      <c r="W27" s="75">
        <v>177</v>
      </c>
      <c r="X27" s="66">
        <v>134</v>
      </c>
      <c r="Y27" s="87">
        <f t="shared" si="2"/>
        <v>0.43086816720257237</v>
      </c>
      <c r="Z27" s="14">
        <f>AVERAGE(Y27:Y28)</f>
        <v>0.47969263873436602</v>
      </c>
      <c r="AA27" s="94"/>
      <c r="AD27" s="106"/>
      <c r="AE27" s="109"/>
      <c r="AF27" s="7" t="s">
        <v>2</v>
      </c>
      <c r="AG27" s="1">
        <v>32</v>
      </c>
      <c r="AH27" s="3">
        <v>68</v>
      </c>
      <c r="AI27" s="22">
        <f t="shared" si="5"/>
        <v>0.68</v>
      </c>
    </row>
    <row r="28" spans="2:35" ht="15" thickBot="1" x14ac:dyDescent="0.35">
      <c r="B28" s="107"/>
      <c r="C28" s="112"/>
      <c r="D28" s="59" t="s">
        <v>18</v>
      </c>
      <c r="E28" s="4">
        <v>7</v>
      </c>
      <c r="F28" s="5">
        <v>223</v>
      </c>
      <c r="G28" s="62">
        <f t="shared" si="8"/>
        <v>0.9695652173913043</v>
      </c>
      <c r="H28" s="15"/>
      <c r="I28" s="70"/>
      <c r="J28" s="129"/>
      <c r="K28" s="101"/>
      <c r="L28" s="86" t="s">
        <v>7</v>
      </c>
      <c r="M28" s="2" t="s">
        <v>23</v>
      </c>
      <c r="N28" s="73">
        <v>110</v>
      </c>
      <c r="O28" s="67">
        <v>172</v>
      </c>
      <c r="P28" s="87">
        <f t="shared" si="10"/>
        <v>0.60992907801418439</v>
      </c>
      <c r="Q28" s="88">
        <f>P28</f>
        <v>0.60992907801418439</v>
      </c>
      <c r="R28" s="69"/>
      <c r="S28" s="129"/>
      <c r="T28" s="102"/>
      <c r="U28" s="89"/>
      <c r="V28" s="4" t="s">
        <v>24</v>
      </c>
      <c r="W28" s="75">
        <v>124</v>
      </c>
      <c r="X28" s="66">
        <v>139</v>
      </c>
      <c r="Y28" s="90">
        <f t="shared" si="2"/>
        <v>0.52851711026615966</v>
      </c>
      <c r="Z28" s="91">
        <f>_xlfn.STDEV.S(Y27:Y28)</f>
        <v>6.904822981596144E-2</v>
      </c>
      <c r="AA28" s="94"/>
      <c r="AD28" s="107"/>
      <c r="AE28" s="112"/>
      <c r="AF28" s="32"/>
      <c r="AG28" s="33"/>
      <c r="AH28" s="34"/>
      <c r="AI28" s="31"/>
    </row>
    <row r="29" spans="2:35" ht="15" customHeight="1" thickBot="1" x14ac:dyDescent="0.35">
      <c r="B29" s="105" t="s">
        <v>9</v>
      </c>
      <c r="C29" s="108" t="s">
        <v>6</v>
      </c>
      <c r="D29" s="57" t="s">
        <v>2</v>
      </c>
      <c r="E29" s="9">
        <v>49</v>
      </c>
      <c r="F29" s="10">
        <v>225</v>
      </c>
      <c r="G29" s="60">
        <f t="shared" si="8"/>
        <v>0.82116788321167888</v>
      </c>
      <c r="H29" s="14">
        <f>AVERAGE(G29:G32)</f>
        <v>0.8717305310820187</v>
      </c>
      <c r="I29" s="69"/>
      <c r="J29" s="129"/>
      <c r="K29" s="102"/>
      <c r="L29" s="89"/>
      <c r="M29" s="4" t="s">
        <v>24</v>
      </c>
      <c r="N29" s="75">
        <v>126</v>
      </c>
      <c r="O29" s="66">
        <v>235</v>
      </c>
      <c r="P29" s="90">
        <f t="shared" si="10"/>
        <v>0.65096952908587258</v>
      </c>
      <c r="Q29" s="91">
        <f>_xlfn.STDEV.S(P28:P29)</f>
        <v>2.9019981255745432E-2</v>
      </c>
      <c r="R29" s="70"/>
      <c r="S29" s="129"/>
      <c r="T29" s="99" t="s">
        <v>34</v>
      </c>
      <c r="U29" s="79" t="s">
        <v>6</v>
      </c>
      <c r="V29" s="57" t="s">
        <v>23</v>
      </c>
      <c r="W29" s="73">
        <v>28</v>
      </c>
      <c r="X29" s="67">
        <v>211</v>
      </c>
      <c r="Y29" s="60">
        <f t="shared" ref="Y29:Y32" si="11">X29/(W29+X29)</f>
        <v>0.88284518828451886</v>
      </c>
      <c r="Z29" s="14">
        <f>Y29</f>
        <v>0.88284518828451886</v>
      </c>
      <c r="AA29" s="94"/>
      <c r="AD29" s="118" t="s">
        <v>9</v>
      </c>
      <c r="AE29" s="121" t="s">
        <v>6</v>
      </c>
      <c r="AF29" s="23"/>
      <c r="AG29" s="24"/>
      <c r="AH29" s="25"/>
      <c r="AI29" s="26"/>
    </row>
    <row r="30" spans="2:35" ht="15" thickBot="1" x14ac:dyDescent="0.35">
      <c r="B30" s="106"/>
      <c r="C30" s="109"/>
      <c r="D30" s="58" t="s">
        <v>3</v>
      </c>
      <c r="E30" s="1">
        <v>33</v>
      </c>
      <c r="F30" s="3">
        <v>276</v>
      </c>
      <c r="G30" s="61">
        <f t="shared" si="8"/>
        <v>0.89320388349514568</v>
      </c>
      <c r="H30" s="19">
        <f>_xlfn.STDEV.S(G29:G32)</f>
        <v>4.0386322175523112E-2</v>
      </c>
      <c r="I30" s="70"/>
      <c r="J30" s="129"/>
      <c r="K30" s="99" t="s">
        <v>29</v>
      </c>
      <c r="L30" s="79" t="s">
        <v>6</v>
      </c>
      <c r="M30" s="57" t="s">
        <v>23</v>
      </c>
      <c r="N30" s="73">
        <v>35</v>
      </c>
      <c r="O30" s="67">
        <v>278</v>
      </c>
      <c r="P30" s="60">
        <f t="shared" ref="P30:P33" si="12">O30/(N30+O30)</f>
        <v>0.88817891373801916</v>
      </c>
      <c r="Q30" s="14">
        <f>AVERAGE(P30:P31)</f>
        <v>0.88840763868719141</v>
      </c>
      <c r="R30" s="69"/>
      <c r="S30" s="129"/>
      <c r="T30" s="100"/>
      <c r="U30" s="78"/>
      <c r="V30" s="82" t="s">
        <v>24</v>
      </c>
      <c r="W30" s="74"/>
      <c r="X30" s="64"/>
      <c r="Y30" s="61" t="e">
        <f t="shared" si="11"/>
        <v>#DIV/0!</v>
      </c>
      <c r="Z30" s="19" t="e">
        <f>_xlfn.STDEV.S(Y29:Y30)</f>
        <v>#DIV/0!</v>
      </c>
      <c r="AA30" s="94"/>
      <c r="AD30" s="119"/>
      <c r="AE30" s="122"/>
      <c r="AF30" s="27"/>
      <c r="AG30" s="28"/>
      <c r="AH30" s="29"/>
      <c r="AI30" s="30"/>
    </row>
    <row r="31" spans="2:35" ht="15" thickBot="1" x14ac:dyDescent="0.35">
      <c r="B31" s="106"/>
      <c r="C31" s="109"/>
      <c r="D31" s="58" t="s">
        <v>17</v>
      </c>
      <c r="E31" s="1">
        <v>21</v>
      </c>
      <c r="F31" s="3">
        <v>221</v>
      </c>
      <c r="G31" s="60">
        <f t="shared" si="8"/>
        <v>0.91322314049586772</v>
      </c>
      <c r="H31" s="14"/>
      <c r="I31" s="69"/>
      <c r="J31" s="129"/>
      <c r="K31" s="100"/>
      <c r="L31" s="78"/>
      <c r="M31" s="82" t="s">
        <v>24</v>
      </c>
      <c r="N31" s="74">
        <v>49</v>
      </c>
      <c r="O31" s="64">
        <v>391</v>
      </c>
      <c r="P31" s="61">
        <f t="shared" si="12"/>
        <v>0.88863636363636367</v>
      </c>
      <c r="Q31" s="19">
        <f>_xlfn.STDEV.S(P30:P31)</f>
        <v>3.2346592517249883E-4</v>
      </c>
      <c r="R31" s="70"/>
      <c r="S31" s="129"/>
      <c r="T31" s="101"/>
      <c r="U31" s="86" t="s">
        <v>7</v>
      </c>
      <c r="V31" s="2" t="s">
        <v>23</v>
      </c>
      <c r="W31" s="66">
        <v>103</v>
      </c>
      <c r="X31" s="75">
        <v>97</v>
      </c>
      <c r="Y31" s="87">
        <f>X31/(W31+X31)</f>
        <v>0.48499999999999999</v>
      </c>
      <c r="Z31" s="14">
        <f>AVERAGE(Y31:Y32)</f>
        <v>0.44221264367816093</v>
      </c>
      <c r="AA31" s="94"/>
      <c r="AD31" s="119"/>
      <c r="AE31" s="122"/>
      <c r="AF31" s="27"/>
      <c r="AG31" s="28"/>
      <c r="AH31" s="29"/>
      <c r="AI31" s="26"/>
    </row>
    <row r="32" spans="2:35" ht="15" thickBot="1" x14ac:dyDescent="0.35">
      <c r="B32" s="106"/>
      <c r="C32" s="112"/>
      <c r="D32" s="59" t="s">
        <v>18</v>
      </c>
      <c r="E32" s="1">
        <v>46</v>
      </c>
      <c r="F32" s="3">
        <v>281</v>
      </c>
      <c r="G32" s="62">
        <f t="shared" si="8"/>
        <v>0.85932721712538229</v>
      </c>
      <c r="H32" s="15"/>
      <c r="I32" s="70"/>
      <c r="J32" s="129"/>
      <c r="K32" s="101"/>
      <c r="L32" s="86" t="s">
        <v>7</v>
      </c>
      <c r="M32" s="2" t="s">
        <v>23</v>
      </c>
      <c r="N32" s="73">
        <v>226</v>
      </c>
      <c r="O32" s="67">
        <v>277</v>
      </c>
      <c r="P32" s="87">
        <f t="shared" si="12"/>
        <v>0.55069582504970183</v>
      </c>
      <c r="Q32" s="88">
        <f>P32</f>
        <v>0.55069582504970183</v>
      </c>
      <c r="R32" s="69"/>
      <c r="S32" s="129"/>
      <c r="T32" s="102"/>
      <c r="U32" s="89"/>
      <c r="V32" s="4" t="s">
        <v>24</v>
      </c>
      <c r="W32" s="66">
        <v>209</v>
      </c>
      <c r="X32" s="75">
        <v>139</v>
      </c>
      <c r="Y32" s="90">
        <f t="shared" si="11"/>
        <v>0.39942528735632182</v>
      </c>
      <c r="Z32" s="91">
        <f>_xlfn.STDEV.S(Y31:Y32)</f>
        <v>6.051045960843502E-2</v>
      </c>
      <c r="AA32" s="94"/>
      <c r="AD32" s="119"/>
      <c r="AE32" s="123"/>
      <c r="AF32" s="27"/>
      <c r="AG32" s="28"/>
      <c r="AH32" s="29"/>
      <c r="AI32" s="31"/>
    </row>
    <row r="33" spans="2:40" ht="15" thickBot="1" x14ac:dyDescent="0.35">
      <c r="B33" s="106"/>
      <c r="C33" s="111" t="s">
        <v>7</v>
      </c>
      <c r="D33" s="57" t="s">
        <v>2</v>
      </c>
      <c r="E33" s="1">
        <v>56</v>
      </c>
      <c r="F33" s="3">
        <v>257</v>
      </c>
      <c r="G33" s="60">
        <f t="shared" si="8"/>
        <v>0.82108626198083068</v>
      </c>
      <c r="H33" s="14">
        <f>AVERAGE(G33:G36)</f>
        <v>0.82599244403083438</v>
      </c>
      <c r="I33" s="69"/>
      <c r="J33" s="129"/>
      <c r="K33" s="102"/>
      <c r="L33" s="89"/>
      <c r="M33" s="4" t="s">
        <v>24</v>
      </c>
      <c r="N33" s="75">
        <v>149</v>
      </c>
      <c r="O33" s="66">
        <v>250</v>
      </c>
      <c r="P33" s="90">
        <f t="shared" si="12"/>
        <v>0.62656641604010022</v>
      </c>
      <c r="Q33" s="91">
        <f>_xlfn.STDEV.S(P32:P33)</f>
        <v>5.364860938194168E-2</v>
      </c>
      <c r="R33" s="70"/>
      <c r="S33" s="129"/>
      <c r="T33" s="99" t="s">
        <v>29</v>
      </c>
      <c r="U33" s="79" t="s">
        <v>6</v>
      </c>
      <c r="V33" s="57" t="s">
        <v>23</v>
      </c>
      <c r="W33" s="73">
        <v>43</v>
      </c>
      <c r="X33" s="67">
        <v>237</v>
      </c>
      <c r="Y33" s="60">
        <f t="shared" ref="Y33:Y34" si="13">X33/(W33+X33)</f>
        <v>0.84642857142857142</v>
      </c>
      <c r="Z33" s="14">
        <f>Y33</f>
        <v>0.84642857142857142</v>
      </c>
      <c r="AA33" s="94"/>
      <c r="AD33" s="119"/>
      <c r="AE33" s="124" t="s">
        <v>7</v>
      </c>
      <c r="AF33" s="27"/>
      <c r="AG33" s="28"/>
      <c r="AH33" s="29"/>
      <c r="AI33" s="26"/>
    </row>
    <row r="34" spans="2:40" ht="15" thickBot="1" x14ac:dyDescent="0.35">
      <c r="B34" s="106"/>
      <c r="C34" s="109"/>
      <c r="D34" s="58" t="s">
        <v>3</v>
      </c>
      <c r="E34" s="1">
        <v>29</v>
      </c>
      <c r="F34" s="3">
        <v>293</v>
      </c>
      <c r="G34" s="61">
        <f t="shared" si="8"/>
        <v>0.90993788819875776</v>
      </c>
      <c r="H34" s="19">
        <f>_xlfn.STDEV.S(G33:G36)</f>
        <v>6.0419832995489579E-2</v>
      </c>
      <c r="I34" s="70"/>
      <c r="J34" s="129"/>
      <c r="K34" s="99" t="s">
        <v>30</v>
      </c>
      <c r="L34" s="79" t="s">
        <v>6</v>
      </c>
      <c r="M34" s="57" t="s">
        <v>23</v>
      </c>
      <c r="N34" s="73">
        <v>12</v>
      </c>
      <c r="O34" s="67">
        <v>254</v>
      </c>
      <c r="P34" s="60">
        <f t="shared" ref="P34:P37" si="14">O34/(N34+O34)</f>
        <v>0.95488721804511278</v>
      </c>
      <c r="Q34" s="14">
        <f>AVERAGE(P34:P35)</f>
        <v>0.94488546948767271</v>
      </c>
      <c r="R34" s="69"/>
      <c r="S34" s="129"/>
      <c r="T34" s="100"/>
      <c r="U34" s="78"/>
      <c r="V34" s="82" t="s">
        <v>24</v>
      </c>
      <c r="W34" s="74"/>
      <c r="X34" s="64"/>
      <c r="Y34" s="61" t="e">
        <f t="shared" si="13"/>
        <v>#DIV/0!</v>
      </c>
      <c r="Z34" s="19" t="e">
        <f>_xlfn.STDEV.S(Y33:Y34)</f>
        <v>#DIV/0!</v>
      </c>
      <c r="AA34" s="94"/>
      <c r="AD34" s="119"/>
      <c r="AE34" s="122"/>
      <c r="AF34" s="27"/>
      <c r="AG34" s="28"/>
      <c r="AH34" s="29"/>
      <c r="AI34" s="30"/>
    </row>
    <row r="35" spans="2:40" ht="15" thickBot="1" x14ac:dyDescent="0.35">
      <c r="B35" s="106"/>
      <c r="C35" s="109"/>
      <c r="D35" s="58" t="s">
        <v>17</v>
      </c>
      <c r="E35" s="1">
        <v>72</v>
      </c>
      <c r="F35" s="3">
        <v>299</v>
      </c>
      <c r="G35" s="60">
        <f t="shared" si="8"/>
        <v>0.80592991913746626</v>
      </c>
      <c r="H35" s="14"/>
      <c r="I35" s="69"/>
      <c r="J35" s="129"/>
      <c r="K35" s="100"/>
      <c r="L35" s="78"/>
      <c r="M35" s="82" t="s">
        <v>24</v>
      </c>
      <c r="N35" s="74">
        <v>14</v>
      </c>
      <c r="O35" s="64">
        <v>201</v>
      </c>
      <c r="P35" s="61">
        <f t="shared" si="14"/>
        <v>0.93488372093023253</v>
      </c>
      <c r="Q35" s="19">
        <f>_xlfn.STDEV.S(P34:P35)</f>
        <v>1.4144608457377366E-2</v>
      </c>
      <c r="R35" s="70"/>
      <c r="S35" s="129"/>
      <c r="T35" s="101"/>
      <c r="U35" s="86" t="s">
        <v>7</v>
      </c>
      <c r="V35" s="2" t="s">
        <v>23</v>
      </c>
      <c r="W35" s="66">
        <v>119</v>
      </c>
      <c r="X35" s="75">
        <v>153</v>
      </c>
      <c r="Y35" s="87">
        <f>X35/(W35+X35)</f>
        <v>0.5625</v>
      </c>
      <c r="Z35" s="14">
        <f>AVERAGE(Y35:Y36)</f>
        <v>0.56791666666666663</v>
      </c>
      <c r="AD35" s="119"/>
      <c r="AE35" s="122"/>
      <c r="AF35" s="27"/>
      <c r="AG35" s="28"/>
      <c r="AH35" s="29"/>
      <c r="AI35" s="26"/>
    </row>
    <row r="36" spans="2:40" ht="15" thickBot="1" x14ac:dyDescent="0.35">
      <c r="B36" s="107"/>
      <c r="C36" s="112"/>
      <c r="D36" s="59" t="s">
        <v>18</v>
      </c>
      <c r="E36" s="4">
        <v>89</v>
      </c>
      <c r="F36" s="5">
        <v>293</v>
      </c>
      <c r="G36" s="62">
        <f t="shared" si="8"/>
        <v>0.76701570680628273</v>
      </c>
      <c r="H36" s="15"/>
      <c r="I36" s="70"/>
      <c r="J36" s="129"/>
      <c r="K36" s="101"/>
      <c r="L36" s="86" t="s">
        <v>7</v>
      </c>
      <c r="M36" s="2" t="s">
        <v>23</v>
      </c>
      <c r="N36" s="73">
        <v>133</v>
      </c>
      <c r="O36" s="67">
        <v>281</v>
      </c>
      <c r="P36" s="87">
        <f t="shared" si="14"/>
        <v>0.67874396135265702</v>
      </c>
      <c r="Q36" s="88">
        <f>P36</f>
        <v>0.67874396135265702</v>
      </c>
      <c r="R36" s="69"/>
      <c r="S36" s="129"/>
      <c r="T36" s="102"/>
      <c r="U36" s="89"/>
      <c r="V36" s="4" t="s">
        <v>24</v>
      </c>
      <c r="W36" s="66">
        <v>160</v>
      </c>
      <c r="X36" s="75">
        <v>215</v>
      </c>
      <c r="Y36" s="90">
        <f t="shared" ref="Y36:Y38" si="15">X36/(W36+X36)</f>
        <v>0.57333333333333336</v>
      </c>
      <c r="Z36" s="91">
        <f>_xlfn.STDEV.S(Y35:Y36)</f>
        <v>7.6603234628542854E-3</v>
      </c>
      <c r="AD36" s="120"/>
      <c r="AE36" s="123"/>
      <c r="AF36" s="32"/>
      <c r="AG36" s="33"/>
      <c r="AH36" s="34"/>
      <c r="AI36" s="31"/>
    </row>
    <row r="37" spans="2:40" ht="15" customHeight="1" thickBot="1" x14ac:dyDescent="0.35">
      <c r="B37" s="105" t="s">
        <v>10</v>
      </c>
      <c r="C37" s="108" t="s">
        <v>6</v>
      </c>
      <c r="D37" s="57" t="s">
        <v>2</v>
      </c>
      <c r="E37" s="9">
        <v>44</v>
      </c>
      <c r="F37" s="10">
        <v>375</v>
      </c>
      <c r="G37" s="60">
        <f t="shared" si="8"/>
        <v>0.8949880668257757</v>
      </c>
      <c r="H37" s="14">
        <f>AVERAGE(G37:G40)</f>
        <v>0.92249869242624971</v>
      </c>
      <c r="I37" s="69"/>
      <c r="J37" s="129"/>
      <c r="K37" s="102"/>
      <c r="L37" s="89"/>
      <c r="M37" s="4" t="s">
        <v>24</v>
      </c>
      <c r="N37" s="75">
        <v>121</v>
      </c>
      <c r="O37" s="66">
        <v>212</v>
      </c>
      <c r="P37" s="90">
        <f t="shared" si="14"/>
        <v>0.63663663663663661</v>
      </c>
      <c r="Q37" s="91">
        <f>_xlfn.STDEV.S(P36:P37)</f>
        <v>2.9774374844321948E-2</v>
      </c>
      <c r="R37" s="70"/>
      <c r="S37" s="129"/>
      <c r="T37" s="99" t="s">
        <v>30</v>
      </c>
      <c r="U37" s="79" t="s">
        <v>6</v>
      </c>
      <c r="V37" s="57" t="s">
        <v>23</v>
      </c>
      <c r="W37" s="73">
        <v>40</v>
      </c>
      <c r="X37" s="67">
        <v>271</v>
      </c>
      <c r="Y37" s="60">
        <f t="shared" si="15"/>
        <v>0.87138263665594851</v>
      </c>
      <c r="Z37" s="14">
        <f>Y37</f>
        <v>0.87138263665594851</v>
      </c>
      <c r="AD37" s="125" t="s">
        <v>10</v>
      </c>
      <c r="AE37" s="111" t="s">
        <v>6</v>
      </c>
      <c r="AF37" s="36"/>
      <c r="AG37" s="37"/>
      <c r="AH37" s="38"/>
      <c r="AI37" s="39"/>
    </row>
    <row r="38" spans="2:40" ht="15" thickBot="1" x14ac:dyDescent="0.35">
      <c r="B38" s="106"/>
      <c r="C38" s="109"/>
      <c r="D38" s="58" t="s">
        <v>3</v>
      </c>
      <c r="E38" s="1">
        <v>52</v>
      </c>
      <c r="F38" s="3">
        <v>270</v>
      </c>
      <c r="G38" s="61">
        <f t="shared" si="8"/>
        <v>0.83850931677018636</v>
      </c>
      <c r="H38" s="19">
        <f>_xlfn.STDEV.S(G37:G40)</f>
        <v>6.8410235844429138E-2</v>
      </c>
      <c r="I38" s="70"/>
      <c r="J38" s="129"/>
      <c r="K38" s="99" t="s">
        <v>31</v>
      </c>
      <c r="L38" s="79" t="s">
        <v>6</v>
      </c>
      <c r="M38" s="57" t="s">
        <v>23</v>
      </c>
      <c r="N38" s="73">
        <v>108</v>
      </c>
      <c r="O38" s="67">
        <v>285</v>
      </c>
      <c r="P38" s="60">
        <f t="shared" ref="P38:P41" si="16">O38/(N38+O38)</f>
        <v>0.72519083969465647</v>
      </c>
      <c r="Q38" s="14">
        <f>AVERAGE(P38:P39)</f>
        <v>0.80854136579327418</v>
      </c>
      <c r="R38" s="69"/>
      <c r="S38" s="129"/>
      <c r="T38" s="100"/>
      <c r="U38" s="78"/>
      <c r="V38" s="82" t="s">
        <v>24</v>
      </c>
      <c r="W38" s="74"/>
      <c r="X38" s="64"/>
      <c r="Y38" s="61" t="e">
        <f t="shared" si="15"/>
        <v>#DIV/0!</v>
      </c>
      <c r="Z38" s="19" t="e">
        <f>_xlfn.STDEV.S(Y37:Y38)</f>
        <v>#DIV/0!</v>
      </c>
      <c r="AD38" s="126"/>
      <c r="AE38" s="109"/>
      <c r="AF38" s="27"/>
      <c r="AG38" s="28"/>
      <c r="AH38" s="29"/>
      <c r="AI38" s="40"/>
    </row>
    <row r="39" spans="2:40" ht="15" thickBot="1" x14ac:dyDescent="0.35">
      <c r="B39" s="106"/>
      <c r="C39" s="109"/>
      <c r="D39" s="58" t="s">
        <v>17</v>
      </c>
      <c r="E39" s="1">
        <v>5</v>
      </c>
      <c r="F39" s="3">
        <v>201</v>
      </c>
      <c r="G39" s="60">
        <f t="shared" si="8"/>
        <v>0.97572815533980584</v>
      </c>
      <c r="H39" s="14"/>
      <c r="I39" s="69"/>
      <c r="J39" s="129"/>
      <c r="K39" s="100"/>
      <c r="L39" s="78"/>
      <c r="M39" s="82" t="s">
        <v>24</v>
      </c>
      <c r="N39" s="74">
        <v>24</v>
      </c>
      <c r="O39" s="64">
        <v>198</v>
      </c>
      <c r="P39" s="61">
        <f t="shared" si="16"/>
        <v>0.89189189189189189</v>
      </c>
      <c r="Q39" s="19">
        <f>_xlfn.STDEV.S(P38:P39)</f>
        <v>0.11787544443959848</v>
      </c>
      <c r="R39" s="70"/>
      <c r="S39" s="129"/>
      <c r="T39" s="101"/>
      <c r="U39" s="86" t="s">
        <v>7</v>
      </c>
      <c r="V39" s="2" t="s">
        <v>23</v>
      </c>
      <c r="W39" s="66">
        <v>128</v>
      </c>
      <c r="X39" s="75">
        <v>126</v>
      </c>
      <c r="Y39" s="87">
        <f>X39/(W39+X39)</f>
        <v>0.49606299212598426</v>
      </c>
      <c r="Z39" s="14">
        <f>AVERAGE(Y39:Y40)</f>
        <v>0.56935714447797769</v>
      </c>
      <c r="AD39" s="126"/>
      <c r="AE39" s="109"/>
      <c r="AF39" s="27"/>
      <c r="AG39" s="28"/>
      <c r="AH39" s="29"/>
      <c r="AI39" s="39"/>
    </row>
    <row r="40" spans="2:40" ht="15" thickBot="1" x14ac:dyDescent="0.35">
      <c r="B40" s="106"/>
      <c r="C40" s="112"/>
      <c r="D40" s="59" t="s">
        <v>18</v>
      </c>
      <c r="E40" s="1">
        <v>4</v>
      </c>
      <c r="F40" s="3">
        <v>204</v>
      </c>
      <c r="G40" s="62">
        <f t="shared" si="8"/>
        <v>0.98076923076923073</v>
      </c>
      <c r="H40" s="15"/>
      <c r="I40" s="70"/>
      <c r="J40" s="129"/>
      <c r="K40" s="101"/>
      <c r="L40" s="86" t="s">
        <v>7</v>
      </c>
      <c r="M40" s="2" t="s">
        <v>23</v>
      </c>
      <c r="N40" s="73">
        <v>135</v>
      </c>
      <c r="O40" s="67">
        <v>113</v>
      </c>
      <c r="P40" s="87">
        <f t="shared" si="16"/>
        <v>0.45564516129032256</v>
      </c>
      <c r="Q40" s="88">
        <f>P40</f>
        <v>0.45564516129032256</v>
      </c>
      <c r="R40" s="69"/>
      <c r="S40" s="130"/>
      <c r="T40" s="102"/>
      <c r="U40" s="89"/>
      <c r="V40" s="4" t="s">
        <v>24</v>
      </c>
      <c r="W40" s="66">
        <v>124</v>
      </c>
      <c r="X40" s="75">
        <v>223</v>
      </c>
      <c r="Y40" s="90">
        <f t="shared" ref="Y40" si="17">X40/(W40+X40)</f>
        <v>0.64265129682997113</v>
      </c>
      <c r="Z40" s="91">
        <f>_xlfn.STDEV.S(Y39:Y40)</f>
        <v>0.10365358429882901</v>
      </c>
      <c r="AD40" s="126"/>
      <c r="AE40" s="112"/>
      <c r="AF40" s="7" t="s">
        <v>3</v>
      </c>
      <c r="AG40" s="1">
        <v>13</v>
      </c>
      <c r="AH40" s="3">
        <v>96</v>
      </c>
      <c r="AI40" s="41">
        <f t="shared" si="5"/>
        <v>0.88073394495412849</v>
      </c>
    </row>
    <row r="41" spans="2:40" ht="15" thickBot="1" x14ac:dyDescent="0.35">
      <c r="B41" s="106"/>
      <c r="C41" s="111" t="s">
        <v>7</v>
      </c>
      <c r="D41" s="57" t="s">
        <v>2</v>
      </c>
      <c r="E41" s="1">
        <v>10</v>
      </c>
      <c r="F41" s="3">
        <v>278</v>
      </c>
      <c r="G41" s="60">
        <f t="shared" si="8"/>
        <v>0.96527777777777779</v>
      </c>
      <c r="H41" s="14">
        <f>AVERAGE(G41:G44)</f>
        <v>0.97183140933140921</v>
      </c>
      <c r="I41" s="69"/>
      <c r="J41" s="130"/>
      <c r="K41" s="102"/>
      <c r="L41" s="89"/>
      <c r="M41" s="4" t="s">
        <v>24</v>
      </c>
      <c r="N41" s="75">
        <v>111</v>
      </c>
      <c r="O41" s="66">
        <v>114</v>
      </c>
      <c r="P41" s="90">
        <f t="shared" si="16"/>
        <v>0.50666666666666671</v>
      </c>
      <c r="Q41" s="91">
        <f>_xlfn.STDEV.S(P40:P41)</f>
        <v>3.6077652437958838E-2</v>
      </c>
      <c r="R41" s="70"/>
      <c r="W41" s="92" t="s">
        <v>36</v>
      </c>
      <c r="X41" s="92" t="s">
        <v>37</v>
      </c>
      <c r="AD41" s="126"/>
      <c r="AE41" s="111" t="s">
        <v>7</v>
      </c>
      <c r="AF41" s="27"/>
      <c r="AG41" s="28"/>
      <c r="AH41" s="29"/>
      <c r="AI41" s="39"/>
    </row>
    <row r="42" spans="2:40" ht="15" customHeight="1" thickBot="1" x14ac:dyDescent="0.35">
      <c r="B42" s="106"/>
      <c r="C42" s="109"/>
      <c r="D42" s="58" t="s">
        <v>3</v>
      </c>
      <c r="E42" s="1">
        <v>4</v>
      </c>
      <c r="F42" s="3">
        <v>164</v>
      </c>
      <c r="G42" s="61">
        <f t="shared" si="8"/>
        <v>0.97619047619047616</v>
      </c>
      <c r="H42" s="19">
        <f>_xlfn.STDEV.S(G41:G44)</f>
        <v>5.7778743764986601E-3</v>
      </c>
      <c r="I42" s="70"/>
      <c r="J42" s="70"/>
      <c r="N42" s="92" t="s">
        <v>36</v>
      </c>
      <c r="O42" s="92" t="s">
        <v>37</v>
      </c>
      <c r="S42" s="128" t="s">
        <v>43</v>
      </c>
      <c r="T42" s="99" t="s">
        <v>35</v>
      </c>
      <c r="U42" s="79" t="s">
        <v>6</v>
      </c>
      <c r="V42" s="57" t="s">
        <v>23</v>
      </c>
      <c r="W42" s="73">
        <v>37</v>
      </c>
      <c r="X42" s="67">
        <v>211</v>
      </c>
      <c r="Y42" s="60">
        <f t="shared" ref="Y42:Y61" si="18">X42/(W42+X42)</f>
        <v>0.85080645161290325</v>
      </c>
      <c r="Z42" s="14">
        <f>AVERAGE(Y42:Y43)</f>
        <v>0.89261634056055006</v>
      </c>
      <c r="AD42" s="126"/>
      <c r="AE42" s="109"/>
      <c r="AF42" s="27"/>
      <c r="AG42" s="28"/>
      <c r="AH42" s="29"/>
      <c r="AI42" s="40"/>
    </row>
    <row r="43" spans="2:40" ht="15" customHeight="1" thickBot="1" x14ac:dyDescent="0.35">
      <c r="B43" s="106"/>
      <c r="C43" s="109"/>
      <c r="D43" s="58" t="s">
        <v>17</v>
      </c>
      <c r="E43" s="1">
        <v>6</v>
      </c>
      <c r="F43" s="3">
        <v>225</v>
      </c>
      <c r="G43" s="60">
        <f t="shared" si="8"/>
        <v>0.97402597402597402</v>
      </c>
      <c r="H43" s="14"/>
      <c r="I43" s="69"/>
      <c r="J43" s="128" t="s">
        <v>42</v>
      </c>
      <c r="K43" s="99" t="s">
        <v>22</v>
      </c>
      <c r="L43" s="79" t="s">
        <v>6</v>
      </c>
      <c r="M43" s="57" t="s">
        <v>23</v>
      </c>
      <c r="N43" s="73">
        <v>21</v>
      </c>
      <c r="O43" s="67">
        <v>492</v>
      </c>
      <c r="P43" s="60">
        <f t="shared" ref="P43:P46" si="19">O43/(N43+O43)</f>
        <v>0.95906432748538006</v>
      </c>
      <c r="Q43" s="14" t="e">
        <f>AVERAGE(P43:P44)</f>
        <v>#DIV/0!</v>
      </c>
      <c r="R43" s="69"/>
      <c r="S43" s="129"/>
      <c r="T43" s="100"/>
      <c r="U43" s="78"/>
      <c r="V43" s="82" t="s">
        <v>24</v>
      </c>
      <c r="W43" s="74">
        <v>16</v>
      </c>
      <c r="X43" s="64">
        <v>228</v>
      </c>
      <c r="Y43" s="61">
        <f t="shared" si="18"/>
        <v>0.93442622950819676</v>
      </c>
      <c r="Z43" s="19">
        <f>_xlfn.STDEV.S(Y42:Y43)</f>
        <v>5.9128111991075011E-2</v>
      </c>
      <c r="AD43" s="126"/>
      <c r="AE43" s="109"/>
      <c r="AF43" s="27"/>
      <c r="AG43" s="28"/>
      <c r="AH43" s="29"/>
      <c r="AI43" s="39"/>
    </row>
    <row r="44" spans="2:40" ht="15" thickBot="1" x14ac:dyDescent="0.35">
      <c r="B44" s="107"/>
      <c r="C44" s="112"/>
      <c r="D44" s="59" t="s">
        <v>18</v>
      </c>
      <c r="E44" s="20"/>
      <c r="F44" s="21"/>
      <c r="G44" s="62"/>
      <c r="H44" s="15"/>
      <c r="I44" s="70"/>
      <c r="J44" s="129"/>
      <c r="K44" s="100"/>
      <c r="L44" s="78"/>
      <c r="M44" s="82"/>
      <c r="N44" s="65"/>
      <c r="O44" s="65"/>
      <c r="P44" s="61" t="e">
        <f t="shared" si="19"/>
        <v>#DIV/0!</v>
      </c>
      <c r="Q44" s="19" t="e">
        <f>_xlfn.STDEV.S(P43:P44)</f>
        <v>#DIV/0!</v>
      </c>
      <c r="R44" s="70"/>
      <c r="S44" s="129"/>
      <c r="T44" s="101"/>
      <c r="U44" s="86" t="s">
        <v>7</v>
      </c>
      <c r="V44" s="2" t="s">
        <v>23</v>
      </c>
      <c r="W44" s="75">
        <v>103</v>
      </c>
      <c r="X44" s="66">
        <v>195</v>
      </c>
      <c r="Y44" s="87">
        <f t="shared" si="18"/>
        <v>0.65436241610738255</v>
      </c>
      <c r="Z44" s="14">
        <f>AVERAGE(Y44:Y45)</f>
        <v>0.75858915029195839</v>
      </c>
      <c r="AD44" s="127"/>
      <c r="AE44" s="112"/>
      <c r="AF44" s="8" t="s">
        <v>3</v>
      </c>
      <c r="AG44" s="4">
        <v>15</v>
      </c>
      <c r="AH44" s="5">
        <v>95</v>
      </c>
      <c r="AI44" s="42">
        <f t="shared" ref="AI44" si="20">AH44/(AG44+AH44)</f>
        <v>0.86363636363636365</v>
      </c>
    </row>
    <row r="45" spans="2:40" ht="15" customHeight="1" thickBot="1" x14ac:dyDescent="0.35">
      <c r="B45" s="105" t="s">
        <v>11</v>
      </c>
      <c r="C45" s="108" t="s">
        <v>6</v>
      </c>
      <c r="D45" s="57" t="s">
        <v>2</v>
      </c>
      <c r="E45" s="9">
        <v>59</v>
      </c>
      <c r="F45" s="10">
        <v>267</v>
      </c>
      <c r="G45" s="60">
        <f t="shared" si="8"/>
        <v>0.81901840490797551</v>
      </c>
      <c r="H45" s="14">
        <f>AVERAGE(G45:G48)</f>
        <v>0.85605443989137997</v>
      </c>
      <c r="I45" s="69"/>
      <c r="J45" s="129"/>
      <c r="K45" s="101"/>
      <c r="L45" s="86" t="s">
        <v>7</v>
      </c>
      <c r="M45" s="2" t="s">
        <v>23</v>
      </c>
      <c r="N45" s="73">
        <v>80</v>
      </c>
      <c r="O45" s="68">
        <v>387</v>
      </c>
      <c r="P45" s="81">
        <f t="shared" si="19"/>
        <v>0.82869379014989297</v>
      </c>
      <c r="Q45" s="14">
        <f>P45</f>
        <v>0.82869379014989297</v>
      </c>
      <c r="R45" s="69"/>
      <c r="S45" s="129"/>
      <c r="T45" s="102"/>
      <c r="U45" s="89"/>
      <c r="V45" s="4" t="s">
        <v>24</v>
      </c>
      <c r="W45" s="75">
        <v>38</v>
      </c>
      <c r="X45" s="75">
        <v>239</v>
      </c>
      <c r="Y45" s="90">
        <f t="shared" si="18"/>
        <v>0.86281588447653434</v>
      </c>
      <c r="Z45" s="91">
        <f>_xlfn.STDEV.S(Y44:Y45)</f>
        <v>0.14739886104568292</v>
      </c>
      <c r="AD45" s="113" t="s">
        <v>11</v>
      </c>
      <c r="AE45" s="108" t="s">
        <v>6</v>
      </c>
      <c r="AF45" s="23"/>
      <c r="AG45" s="24"/>
      <c r="AH45" s="25"/>
      <c r="AI45" s="35"/>
      <c r="AN45">
        <v>4</v>
      </c>
    </row>
    <row r="46" spans="2:40" ht="15" thickBot="1" x14ac:dyDescent="0.35">
      <c r="B46" s="106"/>
      <c r="C46" s="109"/>
      <c r="D46" s="58" t="s">
        <v>3</v>
      </c>
      <c r="E46" s="1">
        <v>28</v>
      </c>
      <c r="F46" s="3">
        <v>265</v>
      </c>
      <c r="G46" s="61">
        <f t="shared" si="8"/>
        <v>0.90443686006825941</v>
      </c>
      <c r="H46" s="19">
        <f>_xlfn.STDEV.S(G45:G48)</f>
        <v>3.6197843856336891E-2</v>
      </c>
      <c r="I46" s="70"/>
      <c r="J46" s="129"/>
      <c r="K46" s="102"/>
      <c r="L46" s="89"/>
      <c r="M46" s="4"/>
      <c r="N46" s="4"/>
      <c r="O46" s="5"/>
      <c r="P46" s="84" t="e">
        <f t="shared" si="19"/>
        <v>#DIV/0!</v>
      </c>
      <c r="Q46" s="15" t="e">
        <f>_xlfn.STDEV.S(P45:P46)</f>
        <v>#DIV/0!</v>
      </c>
      <c r="R46" s="70"/>
      <c r="S46" s="129"/>
      <c r="T46" s="99" t="s">
        <v>27</v>
      </c>
      <c r="U46" s="79" t="s">
        <v>6</v>
      </c>
      <c r="V46" s="57" t="s">
        <v>23</v>
      </c>
      <c r="W46" s="73">
        <v>69</v>
      </c>
      <c r="X46" s="67">
        <v>233</v>
      </c>
      <c r="Y46" s="60">
        <f t="shared" si="18"/>
        <v>0.77152317880794707</v>
      </c>
      <c r="Z46" s="14">
        <f>AVERAGE(Y46:Y47)</f>
        <v>0.87260369466713139</v>
      </c>
      <c r="AD46" s="106"/>
      <c r="AE46" s="109"/>
      <c r="AF46" s="27"/>
      <c r="AG46" s="28"/>
      <c r="AH46" s="29"/>
      <c r="AI46" s="30"/>
    </row>
    <row r="47" spans="2:40" ht="15" customHeight="1" thickBot="1" x14ac:dyDescent="0.35">
      <c r="B47" s="106"/>
      <c r="C47" s="109"/>
      <c r="D47" s="58" t="s">
        <v>17</v>
      </c>
      <c r="E47" s="1">
        <v>40</v>
      </c>
      <c r="F47" s="3">
        <v>244</v>
      </c>
      <c r="G47" s="60">
        <f t="shared" si="8"/>
        <v>0.85915492957746475</v>
      </c>
      <c r="H47" s="14"/>
      <c r="I47" s="69"/>
      <c r="J47" s="129"/>
      <c r="K47" s="99" t="s">
        <v>25</v>
      </c>
      <c r="L47" s="79" t="s">
        <v>6</v>
      </c>
      <c r="M47" s="57" t="s">
        <v>23</v>
      </c>
      <c r="N47" s="73">
        <v>19</v>
      </c>
      <c r="O47" s="67">
        <v>474</v>
      </c>
      <c r="P47" s="60">
        <f t="shared" ref="P47:P54" si="21">O47/(N47+O47)</f>
        <v>0.96146044624746452</v>
      </c>
      <c r="Q47" s="14" t="e">
        <f>AVERAGE(P47:P48)</f>
        <v>#DIV/0!</v>
      </c>
      <c r="R47" s="69"/>
      <c r="S47" s="129"/>
      <c r="T47" s="100"/>
      <c r="U47" s="78"/>
      <c r="V47" s="82" t="s">
        <v>24</v>
      </c>
      <c r="W47" s="74">
        <v>6</v>
      </c>
      <c r="X47" s="64">
        <v>222</v>
      </c>
      <c r="Y47" s="61">
        <f t="shared" si="18"/>
        <v>0.97368421052631582</v>
      </c>
      <c r="Z47" s="19">
        <f>_xlfn.STDEV.S(Y46:Y47)</f>
        <v>0.1429494364197279</v>
      </c>
      <c r="AD47" s="106"/>
      <c r="AE47" s="109"/>
      <c r="AF47" s="7" t="s">
        <v>2</v>
      </c>
      <c r="AG47" s="1">
        <v>18</v>
      </c>
      <c r="AH47" s="3">
        <v>93</v>
      </c>
      <c r="AI47" s="22">
        <f t="shared" ref="AI47:AI51" si="22">AH47/(AG47+AH47)</f>
        <v>0.83783783783783783</v>
      </c>
    </row>
    <row r="48" spans="2:40" ht="15" thickBot="1" x14ac:dyDescent="0.35">
      <c r="B48" s="106"/>
      <c r="C48" s="112"/>
      <c r="D48" s="59" t="s">
        <v>18</v>
      </c>
      <c r="E48" s="1">
        <v>67</v>
      </c>
      <c r="F48" s="3">
        <v>356</v>
      </c>
      <c r="G48" s="62">
        <f t="shared" si="8"/>
        <v>0.84160756501182032</v>
      </c>
      <c r="H48" s="15"/>
      <c r="I48" s="70"/>
      <c r="J48" s="129"/>
      <c r="K48" s="100"/>
      <c r="L48" s="78"/>
      <c r="M48" s="82"/>
      <c r="N48" s="65"/>
      <c r="O48" s="65"/>
      <c r="P48" s="61" t="e">
        <f t="shared" si="21"/>
        <v>#DIV/0!</v>
      </c>
      <c r="Q48" s="19" t="e">
        <f>_xlfn.STDEV.S(P47:P48)</f>
        <v>#DIV/0!</v>
      </c>
      <c r="R48" s="70"/>
      <c r="S48" s="129"/>
      <c r="T48" s="101"/>
      <c r="U48" s="86" t="s">
        <v>7</v>
      </c>
      <c r="V48" s="2" t="s">
        <v>23</v>
      </c>
      <c r="W48" s="75">
        <v>161</v>
      </c>
      <c r="X48" s="66">
        <v>158</v>
      </c>
      <c r="Y48" s="87">
        <f t="shared" si="18"/>
        <v>0.4952978056426332</v>
      </c>
      <c r="Z48" s="14">
        <f>AVERAGE(Y48:Y49)</f>
        <v>0.68982577356961594</v>
      </c>
      <c r="AD48" s="106"/>
      <c r="AE48" s="112"/>
      <c r="AF48" s="27"/>
      <c r="AG48" s="28"/>
      <c r="AH48" s="29"/>
      <c r="AI48" s="31"/>
    </row>
    <row r="49" spans="2:35" ht="15" thickBot="1" x14ac:dyDescent="0.35">
      <c r="B49" s="106"/>
      <c r="C49" s="111" t="s">
        <v>7</v>
      </c>
      <c r="D49" s="57" t="s">
        <v>2</v>
      </c>
      <c r="E49" s="1">
        <v>44</v>
      </c>
      <c r="F49" s="3">
        <v>258</v>
      </c>
      <c r="G49" s="60">
        <f t="shared" si="8"/>
        <v>0.85430463576158944</v>
      </c>
      <c r="H49" s="14">
        <f>AVERAGE(G49:G52)</f>
        <v>0.873717138908784</v>
      </c>
      <c r="I49" s="69"/>
      <c r="J49" s="129"/>
      <c r="K49" s="101"/>
      <c r="L49" s="86" t="s">
        <v>7</v>
      </c>
      <c r="M49" s="2" t="s">
        <v>23</v>
      </c>
      <c r="N49" s="73"/>
      <c r="O49" s="68"/>
      <c r="P49" s="81" t="e">
        <f t="shared" si="21"/>
        <v>#DIV/0!</v>
      </c>
      <c r="Q49" s="14" t="e">
        <f>P49</f>
        <v>#DIV/0!</v>
      </c>
      <c r="R49" s="69"/>
      <c r="S49" s="129"/>
      <c r="T49" s="102"/>
      <c r="U49" s="89"/>
      <c r="V49" s="4" t="s">
        <v>24</v>
      </c>
      <c r="W49" s="75">
        <v>34</v>
      </c>
      <c r="X49" s="66">
        <v>260</v>
      </c>
      <c r="Y49" s="90">
        <f t="shared" si="18"/>
        <v>0.88435374149659862</v>
      </c>
      <c r="Z49" s="91">
        <f>_xlfn.STDEV.S(Y48:Y49)</f>
        <v>0.27510409050321721</v>
      </c>
      <c r="AD49" s="106"/>
      <c r="AE49" s="111" t="s">
        <v>7</v>
      </c>
      <c r="AF49" s="27"/>
      <c r="AG49" s="28"/>
      <c r="AH49" s="29"/>
      <c r="AI49" s="26"/>
    </row>
    <row r="50" spans="2:35" ht="15" thickBot="1" x14ac:dyDescent="0.35">
      <c r="B50" s="106"/>
      <c r="C50" s="109"/>
      <c r="D50" s="58" t="s">
        <v>3</v>
      </c>
      <c r="E50" s="1">
        <v>36</v>
      </c>
      <c r="F50" s="3">
        <v>361</v>
      </c>
      <c r="G50" s="61">
        <f t="shared" si="8"/>
        <v>0.90931989924433254</v>
      </c>
      <c r="H50" s="19">
        <f>_xlfn.STDEV.S(G49:G52)</f>
        <v>3.0874959512324805E-2</v>
      </c>
      <c r="I50" s="70"/>
      <c r="J50" s="129"/>
      <c r="K50" s="102"/>
      <c r="L50" s="89"/>
      <c r="M50" s="4"/>
      <c r="N50" s="4"/>
      <c r="O50" s="5"/>
      <c r="P50" s="84" t="e">
        <f t="shared" si="21"/>
        <v>#DIV/0!</v>
      </c>
      <c r="Q50" s="15" t="e">
        <f>_xlfn.STDEV.S(P49:P50)</f>
        <v>#DIV/0!</v>
      </c>
      <c r="R50" s="70"/>
      <c r="S50" s="129"/>
      <c r="T50" s="99" t="s">
        <v>26</v>
      </c>
      <c r="U50" s="79" t="s">
        <v>6</v>
      </c>
      <c r="V50" s="57" t="s">
        <v>23</v>
      </c>
      <c r="W50" s="73">
        <v>37</v>
      </c>
      <c r="X50" s="67">
        <v>220</v>
      </c>
      <c r="Y50" s="60">
        <f t="shared" si="18"/>
        <v>0.85603112840466922</v>
      </c>
      <c r="Z50" s="14">
        <f>AVERAGE(Y50:Y51)</f>
        <v>0.81005781772346142</v>
      </c>
      <c r="AD50" s="106"/>
      <c r="AE50" s="109"/>
      <c r="AF50" s="27"/>
      <c r="AG50" s="28"/>
      <c r="AH50" s="29"/>
      <c r="AI50" s="30"/>
    </row>
    <row r="51" spans="2:35" ht="15" customHeight="1" thickBot="1" x14ac:dyDescent="0.35">
      <c r="B51" s="106"/>
      <c r="C51" s="109"/>
      <c r="D51" s="58" t="s">
        <v>17</v>
      </c>
      <c r="E51" s="1">
        <v>53</v>
      </c>
      <c r="F51" s="3">
        <v>319</v>
      </c>
      <c r="G51" s="60">
        <f t="shared" si="8"/>
        <v>0.85752688172043012</v>
      </c>
      <c r="H51" s="14"/>
      <c r="I51" s="69"/>
      <c r="J51" s="129"/>
      <c r="K51" s="99" t="s">
        <v>32</v>
      </c>
      <c r="L51" s="79" t="s">
        <v>6</v>
      </c>
      <c r="M51" s="57" t="s">
        <v>23</v>
      </c>
      <c r="N51" s="73">
        <v>9</v>
      </c>
      <c r="O51" s="67">
        <v>474</v>
      </c>
      <c r="P51" s="60">
        <f t="shared" si="21"/>
        <v>0.98136645962732916</v>
      </c>
      <c r="Q51" s="14" t="e">
        <f>AVERAGE(P51:P52)</f>
        <v>#DIV/0!</v>
      </c>
      <c r="R51" s="69"/>
      <c r="S51" s="129"/>
      <c r="T51" s="100"/>
      <c r="U51" s="78"/>
      <c r="V51" s="82" t="s">
        <v>24</v>
      </c>
      <c r="W51" s="73">
        <v>67</v>
      </c>
      <c r="X51" s="67">
        <v>217</v>
      </c>
      <c r="Y51" s="61">
        <f t="shared" si="18"/>
        <v>0.7640845070422535</v>
      </c>
      <c r="Z51" s="19">
        <f>_xlfn.STDEV.S(Y50:Y51)</f>
        <v>6.5016079472556026E-2</v>
      </c>
      <c r="AD51" s="106"/>
      <c r="AE51" s="109"/>
      <c r="AF51" s="7" t="s">
        <v>2</v>
      </c>
      <c r="AG51" s="1">
        <v>20</v>
      </c>
      <c r="AH51" s="3">
        <v>85</v>
      </c>
      <c r="AI51" s="22">
        <f t="shared" si="22"/>
        <v>0.80952380952380953</v>
      </c>
    </row>
    <row r="52" spans="2:35" ht="15" thickBot="1" x14ac:dyDescent="0.35">
      <c r="B52" s="107"/>
      <c r="C52" s="112"/>
      <c r="D52" s="59" t="s">
        <v>18</v>
      </c>
      <c r="E52" s="20"/>
      <c r="F52" s="21"/>
      <c r="G52" s="62"/>
      <c r="H52" s="15"/>
      <c r="I52" s="70"/>
      <c r="J52" s="129"/>
      <c r="K52" s="100"/>
      <c r="L52" s="78"/>
      <c r="M52" s="82"/>
      <c r="N52" s="65"/>
      <c r="O52" s="65"/>
      <c r="P52" s="61" t="e">
        <f t="shared" si="21"/>
        <v>#DIV/0!</v>
      </c>
      <c r="Q52" s="19" t="e">
        <f>_xlfn.STDEV.S(P51:P52)</f>
        <v>#DIV/0!</v>
      </c>
      <c r="R52" s="70"/>
      <c r="S52" s="129"/>
      <c r="T52" s="101"/>
      <c r="U52" s="86" t="s">
        <v>7</v>
      </c>
      <c r="V52" s="2" t="s">
        <v>23</v>
      </c>
      <c r="W52" s="75">
        <v>158</v>
      </c>
      <c r="X52" s="66">
        <v>245</v>
      </c>
      <c r="Y52" s="87">
        <f t="shared" si="18"/>
        <v>0.60794044665012403</v>
      </c>
      <c r="Z52" s="14">
        <f>AVERAGE(Y52:Y53)</f>
        <v>0.62702652359315847</v>
      </c>
      <c r="AD52" s="107"/>
      <c r="AE52" s="112"/>
      <c r="AF52" s="32"/>
      <c r="AG52" s="33"/>
      <c r="AH52" s="34"/>
      <c r="AI52" s="31"/>
    </row>
    <row r="53" spans="2:35" ht="15" customHeight="1" thickBot="1" x14ac:dyDescent="0.35">
      <c r="B53" s="105" t="s">
        <v>12</v>
      </c>
      <c r="C53" s="108" t="s">
        <v>6</v>
      </c>
      <c r="D53" s="57" t="s">
        <v>2</v>
      </c>
      <c r="E53" s="9">
        <v>12</v>
      </c>
      <c r="F53" s="10">
        <v>312</v>
      </c>
      <c r="G53" s="60">
        <f t="shared" si="8"/>
        <v>0.96296296296296291</v>
      </c>
      <c r="H53" s="14">
        <f>AVERAGE(G53:G56)</f>
        <v>0.91742691146284083</v>
      </c>
      <c r="I53" s="69"/>
      <c r="J53" s="129"/>
      <c r="K53" s="101"/>
      <c r="L53" s="86" t="s">
        <v>7</v>
      </c>
      <c r="M53" s="2" t="s">
        <v>23</v>
      </c>
      <c r="N53" s="73"/>
      <c r="O53" s="68"/>
      <c r="P53" s="81" t="e">
        <f t="shared" si="21"/>
        <v>#DIV/0!</v>
      </c>
      <c r="Q53" s="14" t="e">
        <f>P53</f>
        <v>#DIV/0!</v>
      </c>
      <c r="R53" s="69"/>
      <c r="S53" s="129"/>
      <c r="T53" s="102"/>
      <c r="U53" s="89"/>
      <c r="V53" s="4" t="s">
        <v>24</v>
      </c>
      <c r="W53" s="75">
        <v>132</v>
      </c>
      <c r="X53" s="66">
        <v>241</v>
      </c>
      <c r="Y53" s="90">
        <f t="shared" si="18"/>
        <v>0.64611260053619302</v>
      </c>
      <c r="Z53" s="91">
        <f>_xlfn.STDEV.S(Y52:Y53)</f>
        <v>2.6991788865335799E-2</v>
      </c>
      <c r="AD53" s="105" t="s">
        <v>12</v>
      </c>
      <c r="AE53" s="111" t="s">
        <v>6</v>
      </c>
      <c r="AF53" s="48" t="s">
        <v>1</v>
      </c>
      <c r="AG53" s="49">
        <v>18</v>
      </c>
      <c r="AH53" s="49">
        <v>110</v>
      </c>
      <c r="AI53" s="50">
        <f t="shared" ref="AI53" si="23">AH53/(AG53+AH53)</f>
        <v>0.859375</v>
      </c>
    </row>
    <row r="54" spans="2:35" ht="15" thickBot="1" x14ac:dyDescent="0.35">
      <c r="B54" s="106"/>
      <c r="C54" s="109"/>
      <c r="D54" s="58" t="s">
        <v>3</v>
      </c>
      <c r="E54" s="1">
        <v>48</v>
      </c>
      <c r="F54" s="3">
        <v>254</v>
      </c>
      <c r="G54" s="61">
        <f t="shared" si="8"/>
        <v>0.84105960264900659</v>
      </c>
      <c r="H54" s="19">
        <f>_xlfn.STDEV.S(G53:G56)</f>
        <v>5.4549373540305188E-2</v>
      </c>
      <c r="I54" s="70"/>
      <c r="J54" s="130"/>
      <c r="K54" s="102"/>
      <c r="L54" s="89"/>
      <c r="M54" s="4"/>
      <c r="N54" s="4"/>
      <c r="O54" s="5"/>
      <c r="P54" s="84" t="e">
        <f t="shared" si="21"/>
        <v>#DIV/0!</v>
      </c>
      <c r="Q54" s="15" t="e">
        <f>_xlfn.STDEV.S(P53:P54)</f>
        <v>#DIV/0!</v>
      </c>
      <c r="R54" s="70"/>
      <c r="S54" s="129"/>
      <c r="T54" s="99" t="s">
        <v>38</v>
      </c>
      <c r="U54" s="79" t="s">
        <v>6</v>
      </c>
      <c r="V54" s="57" t="s">
        <v>23</v>
      </c>
      <c r="W54" s="73">
        <v>75</v>
      </c>
      <c r="X54" s="67">
        <v>222</v>
      </c>
      <c r="Y54" s="60">
        <f t="shared" si="18"/>
        <v>0.74747474747474751</v>
      </c>
      <c r="Z54" s="14">
        <f>AVERAGE(Y54:Y55)</f>
        <v>0.84040404040404049</v>
      </c>
      <c r="AD54" s="106"/>
      <c r="AE54" s="109"/>
      <c r="AF54" s="27"/>
      <c r="AG54" s="28"/>
      <c r="AH54" s="28"/>
      <c r="AI54" s="44"/>
    </row>
    <row r="55" spans="2:35" ht="15" thickBot="1" x14ac:dyDescent="0.35">
      <c r="B55" s="106"/>
      <c r="C55" s="109"/>
      <c r="D55" s="58" t="s">
        <v>17</v>
      </c>
      <c r="E55" s="1">
        <v>16</v>
      </c>
      <c r="F55" s="3">
        <v>300</v>
      </c>
      <c r="G55" s="60">
        <f t="shared" si="8"/>
        <v>0.94936708860759489</v>
      </c>
      <c r="H55" s="14"/>
      <c r="I55" s="69"/>
      <c r="J55" s="69"/>
      <c r="S55" s="129"/>
      <c r="T55" s="100"/>
      <c r="U55" s="78"/>
      <c r="V55" s="82" t="s">
        <v>24</v>
      </c>
      <c r="W55" s="73">
        <v>19</v>
      </c>
      <c r="X55" s="67">
        <v>266</v>
      </c>
      <c r="Y55" s="61">
        <f t="shared" si="18"/>
        <v>0.93333333333333335</v>
      </c>
      <c r="Z55" s="19">
        <f>_xlfn.STDEV.S(Y54:Y55)</f>
        <v>0.13142186640234768</v>
      </c>
      <c r="AD55" s="106"/>
      <c r="AE55" s="109"/>
      <c r="AF55" s="27"/>
      <c r="AG55" s="28"/>
      <c r="AH55" s="28"/>
      <c r="AI55" s="44"/>
    </row>
    <row r="56" spans="2:35" ht="15" thickBot="1" x14ac:dyDescent="0.35">
      <c r="B56" s="106"/>
      <c r="C56" s="112"/>
      <c r="D56" s="59" t="s">
        <v>18</v>
      </c>
      <c r="E56" s="1">
        <v>20</v>
      </c>
      <c r="F56" s="3">
        <v>219</v>
      </c>
      <c r="G56" s="62">
        <f t="shared" si="8"/>
        <v>0.91631799163179917</v>
      </c>
      <c r="H56" s="15"/>
      <c r="I56" s="70"/>
      <c r="J56" s="70"/>
      <c r="S56" s="129"/>
      <c r="T56" s="101"/>
      <c r="U56" s="86" t="s">
        <v>7</v>
      </c>
      <c r="V56" s="2" t="s">
        <v>23</v>
      </c>
      <c r="W56" s="75">
        <v>165</v>
      </c>
      <c r="X56" s="66">
        <v>228</v>
      </c>
      <c r="Y56" s="87">
        <f t="shared" si="18"/>
        <v>0.58015267175572516</v>
      </c>
      <c r="Z56" s="14">
        <f>AVERAGE(Y56:Y57)</f>
        <v>0.57340966921119585</v>
      </c>
      <c r="AD56" s="106"/>
      <c r="AE56" s="112"/>
      <c r="AF56" s="32"/>
      <c r="AG56" s="33"/>
      <c r="AH56" s="33"/>
      <c r="AI56" s="45"/>
    </row>
    <row r="57" spans="2:35" ht="15" thickBot="1" x14ac:dyDescent="0.35">
      <c r="B57" s="106"/>
      <c r="C57" s="111" t="s">
        <v>7</v>
      </c>
      <c r="D57" s="57" t="s">
        <v>2</v>
      </c>
      <c r="E57" s="1">
        <v>25</v>
      </c>
      <c r="F57" s="3">
        <v>212</v>
      </c>
      <c r="G57" s="60">
        <f t="shared" si="8"/>
        <v>0.89451476793248941</v>
      </c>
      <c r="H57" s="14">
        <f>AVERAGE(G57:G60)</f>
        <v>0.93160772864319563</v>
      </c>
      <c r="I57" s="69"/>
      <c r="J57" s="69"/>
      <c r="S57" s="129"/>
      <c r="T57" s="102"/>
      <c r="U57" s="89"/>
      <c r="V57" s="4" t="s">
        <v>24</v>
      </c>
      <c r="W57" s="75">
        <v>156</v>
      </c>
      <c r="X57" s="66">
        <v>204</v>
      </c>
      <c r="Y57" s="90">
        <f t="shared" si="18"/>
        <v>0.56666666666666665</v>
      </c>
      <c r="Z57" s="91">
        <f>_xlfn.STDEV.S(Y56:Y57)</f>
        <v>9.5360456495895592E-3</v>
      </c>
      <c r="AD57" s="106"/>
      <c r="AE57" s="114" t="s">
        <v>7</v>
      </c>
      <c r="AF57" s="48" t="s">
        <v>1</v>
      </c>
      <c r="AG57" s="49">
        <v>19</v>
      </c>
      <c r="AH57" s="49">
        <v>110</v>
      </c>
      <c r="AI57" s="50">
        <f t="shared" ref="AI57" si="24">AH57/(AG57+AH57)</f>
        <v>0.8527131782945736</v>
      </c>
    </row>
    <row r="58" spans="2:35" ht="15" thickBot="1" x14ac:dyDescent="0.35">
      <c r="B58" s="106"/>
      <c r="C58" s="109"/>
      <c r="D58" s="58" t="s">
        <v>3</v>
      </c>
      <c r="E58" s="1">
        <v>7</v>
      </c>
      <c r="F58" s="3">
        <v>201</v>
      </c>
      <c r="G58" s="61">
        <f t="shared" si="8"/>
        <v>0.96634615384615385</v>
      </c>
      <c r="H58" s="19">
        <f>_xlfn.STDEV.S(G57:G60)</f>
        <v>3.5973530250204555E-2</v>
      </c>
      <c r="I58" s="70"/>
      <c r="J58" s="70"/>
      <c r="S58" s="129"/>
      <c r="T58" s="99" t="s">
        <v>31</v>
      </c>
      <c r="U58" s="79" t="s">
        <v>6</v>
      </c>
      <c r="V58" s="57" t="s">
        <v>23</v>
      </c>
      <c r="W58" s="73">
        <v>73</v>
      </c>
      <c r="X58" s="67">
        <v>339</v>
      </c>
      <c r="Y58" s="60">
        <f t="shared" si="18"/>
        <v>0.82281553398058249</v>
      </c>
      <c r="Z58" s="14">
        <f>Y58</f>
        <v>0.82281553398058249</v>
      </c>
      <c r="AB58" s="94"/>
      <c r="AD58" s="106"/>
      <c r="AE58" s="115"/>
      <c r="AF58" s="27"/>
      <c r="AG58" s="28"/>
      <c r="AH58" s="28"/>
      <c r="AI58" s="44"/>
    </row>
    <row r="59" spans="2:35" ht="15" thickBot="1" x14ac:dyDescent="0.35">
      <c r="B59" s="106"/>
      <c r="C59" s="109"/>
      <c r="D59" s="58" t="s">
        <v>17</v>
      </c>
      <c r="E59" s="1">
        <v>14</v>
      </c>
      <c r="F59" s="3">
        <v>198</v>
      </c>
      <c r="G59" s="60">
        <f t="shared" si="8"/>
        <v>0.93396226415094341</v>
      </c>
      <c r="H59" s="14"/>
      <c r="I59" s="69"/>
      <c r="J59" s="69"/>
      <c r="S59" s="129"/>
      <c r="T59" s="100"/>
      <c r="U59" s="78"/>
      <c r="V59" s="82" t="s">
        <v>24</v>
      </c>
      <c r="W59" s="74">
        <v>58</v>
      </c>
      <c r="X59" s="64">
        <v>344</v>
      </c>
      <c r="Y59" s="61">
        <f t="shared" si="18"/>
        <v>0.85572139303482586</v>
      </c>
      <c r="Z59" s="19">
        <f>_xlfn.STDEV.S(Y58:Y59)</f>
        <v>2.3267956078024243E-2</v>
      </c>
      <c r="AB59" s="94"/>
      <c r="AD59" s="106"/>
      <c r="AE59" s="115"/>
      <c r="AF59" s="27"/>
      <c r="AG59" s="28"/>
      <c r="AH59" s="28"/>
      <c r="AI59" s="44"/>
    </row>
    <row r="60" spans="2:35" ht="15" thickBot="1" x14ac:dyDescent="0.35">
      <c r="B60" s="107"/>
      <c r="C60" s="112"/>
      <c r="D60" s="59" t="s">
        <v>18</v>
      </c>
      <c r="E60" s="20"/>
      <c r="F60" s="21"/>
      <c r="G60" s="62"/>
      <c r="H60" s="15"/>
      <c r="I60" s="70"/>
      <c r="J60" s="70"/>
      <c r="S60" s="129"/>
      <c r="T60" s="101"/>
      <c r="U60" s="86" t="s">
        <v>7</v>
      </c>
      <c r="V60" s="2" t="s">
        <v>23</v>
      </c>
      <c r="W60" s="75">
        <v>206</v>
      </c>
      <c r="X60" s="66">
        <v>242</v>
      </c>
      <c r="Y60" s="87">
        <f t="shared" si="18"/>
        <v>0.5401785714285714</v>
      </c>
      <c r="Z60" s="14">
        <f>AVERAGE(Y60)</f>
        <v>0.5401785714285714</v>
      </c>
      <c r="AB60" s="94"/>
      <c r="AD60" s="107"/>
      <c r="AE60" s="116"/>
      <c r="AF60" s="32"/>
      <c r="AG60" s="33"/>
      <c r="AH60" s="33"/>
      <c r="AI60" s="45"/>
    </row>
    <row r="61" spans="2:35" ht="15" customHeight="1" thickBot="1" x14ac:dyDescent="0.35">
      <c r="B61" s="105" t="s">
        <v>14</v>
      </c>
      <c r="C61" s="108" t="s">
        <v>6</v>
      </c>
      <c r="D61" s="57" t="s">
        <v>2</v>
      </c>
      <c r="E61" s="9">
        <v>34</v>
      </c>
      <c r="F61" s="10">
        <v>236</v>
      </c>
      <c r="G61" s="60">
        <f t="shared" si="8"/>
        <v>0.87407407407407411</v>
      </c>
      <c r="H61" s="14">
        <f>AVERAGE(G61:G64)</f>
        <v>0.87414869783342664</v>
      </c>
      <c r="I61" s="69"/>
      <c r="J61" s="69"/>
      <c r="S61" s="130"/>
      <c r="T61" s="102"/>
      <c r="U61" s="89"/>
      <c r="V61" s="4" t="s">
        <v>24</v>
      </c>
      <c r="W61" s="75"/>
      <c r="X61" s="66"/>
      <c r="Y61" s="90" t="e">
        <f t="shared" si="18"/>
        <v>#DIV/0!</v>
      </c>
      <c r="Z61" s="91" t="e">
        <f>_xlfn.STDEV.S(Y60:Y61)</f>
        <v>#DIV/0!</v>
      </c>
      <c r="AB61" s="94"/>
      <c r="AD61" s="113" t="s">
        <v>14</v>
      </c>
      <c r="AE61" s="108" t="s">
        <v>6</v>
      </c>
      <c r="AF61" s="23"/>
      <c r="AG61" s="24"/>
      <c r="AH61" s="25"/>
      <c r="AI61" s="35"/>
    </row>
    <row r="62" spans="2:35" ht="15" customHeight="1" thickBot="1" x14ac:dyDescent="0.35">
      <c r="B62" s="106"/>
      <c r="C62" s="109"/>
      <c r="D62" s="58" t="s">
        <v>3</v>
      </c>
      <c r="E62" s="1">
        <v>49</v>
      </c>
      <c r="F62" s="3">
        <v>352</v>
      </c>
      <c r="G62" s="61">
        <f t="shared" si="8"/>
        <v>0.87780548628428923</v>
      </c>
      <c r="H62" s="19">
        <f>_xlfn.STDEV.S(G61:G64)</f>
        <v>6.0059906822191568E-2</v>
      </c>
      <c r="I62" s="70"/>
      <c r="J62" s="70"/>
      <c r="AB62" s="94"/>
      <c r="AD62" s="106"/>
      <c r="AE62" s="109"/>
      <c r="AF62" s="27"/>
      <c r="AG62" s="28"/>
      <c r="AH62" s="29"/>
      <c r="AI62" s="30"/>
    </row>
    <row r="63" spans="2:35" x14ac:dyDescent="0.3">
      <c r="B63" s="106"/>
      <c r="C63" s="109"/>
      <c r="D63" s="58" t="s">
        <v>17</v>
      </c>
      <c r="E63" s="1">
        <v>15</v>
      </c>
      <c r="F63" s="3">
        <v>262</v>
      </c>
      <c r="G63" s="60">
        <f t="shared" si="8"/>
        <v>0.94584837545126355</v>
      </c>
      <c r="H63" s="14"/>
      <c r="I63" s="69"/>
      <c r="AB63" s="94"/>
      <c r="AD63" s="106"/>
      <c r="AE63" s="109"/>
      <c r="AF63" s="7" t="s">
        <v>2</v>
      </c>
      <c r="AG63" s="1">
        <v>14</v>
      </c>
      <c r="AH63" s="3">
        <v>110</v>
      </c>
      <c r="AI63" s="22">
        <f t="shared" ref="AI63" si="25">AH63/(AG63+AH63)</f>
        <v>0.88709677419354838</v>
      </c>
    </row>
    <row r="64" spans="2:35" ht="15" thickBot="1" x14ac:dyDescent="0.35">
      <c r="B64" s="106"/>
      <c r="C64" s="110"/>
      <c r="D64" s="59" t="s">
        <v>18</v>
      </c>
      <c r="E64" s="46">
        <v>71</v>
      </c>
      <c r="F64" s="47">
        <v>282</v>
      </c>
      <c r="G64" s="62">
        <f t="shared" si="8"/>
        <v>0.79886685552407932</v>
      </c>
      <c r="H64" s="15"/>
      <c r="I64" s="70"/>
      <c r="AB64" s="94"/>
      <c r="AD64" s="106"/>
      <c r="AE64" s="112"/>
      <c r="AF64" s="27"/>
      <c r="AG64" s="28"/>
      <c r="AH64" s="29"/>
      <c r="AI64" s="31"/>
    </row>
    <row r="65" spans="2:35" x14ac:dyDescent="0.3">
      <c r="B65" s="106"/>
      <c r="C65" s="111" t="s">
        <v>7</v>
      </c>
      <c r="D65" s="57" t="s">
        <v>2</v>
      </c>
      <c r="E65" s="2">
        <v>29</v>
      </c>
      <c r="F65" s="43">
        <v>260</v>
      </c>
      <c r="G65" s="60">
        <f t="shared" si="8"/>
        <v>0.89965397923875434</v>
      </c>
      <c r="H65" s="14">
        <f>AVERAGE(G65:G68)</f>
        <v>0.8864559461785847</v>
      </c>
      <c r="I65" s="69"/>
      <c r="AB65" s="94"/>
      <c r="AD65" s="106"/>
      <c r="AE65" s="111" t="s">
        <v>7</v>
      </c>
      <c r="AF65" s="27"/>
      <c r="AG65" s="28"/>
      <c r="AH65" s="29"/>
      <c r="AI65" s="26"/>
    </row>
    <row r="66" spans="2:35" ht="15" customHeight="1" thickBot="1" x14ac:dyDescent="0.35">
      <c r="B66" s="106"/>
      <c r="C66" s="109"/>
      <c r="D66" s="58" t="s">
        <v>3</v>
      </c>
      <c r="E66" s="1">
        <v>27</v>
      </c>
      <c r="F66" s="3">
        <v>227</v>
      </c>
      <c r="G66" s="61">
        <f t="shared" si="8"/>
        <v>0.89370078740157477</v>
      </c>
      <c r="H66" s="19">
        <f>_xlfn.STDEV.S(G65:G68)</f>
        <v>1.7952533386137243E-2</v>
      </c>
      <c r="I66" s="70"/>
      <c r="AB66" s="94"/>
      <c r="AD66" s="106"/>
      <c r="AE66" s="109"/>
      <c r="AF66" s="27"/>
      <c r="AG66" s="28"/>
      <c r="AH66" s="29"/>
      <c r="AI66" s="30"/>
    </row>
    <row r="67" spans="2:35" x14ac:dyDescent="0.3">
      <c r="B67" s="106"/>
      <c r="C67" s="109"/>
      <c r="D67" s="58" t="s">
        <v>17</v>
      </c>
      <c r="E67" s="1">
        <v>41</v>
      </c>
      <c r="F67" s="3">
        <v>265</v>
      </c>
      <c r="G67" s="60">
        <f t="shared" si="8"/>
        <v>0.86601307189542487</v>
      </c>
      <c r="H67" s="14"/>
      <c r="I67" s="69"/>
      <c r="AB67" s="94"/>
      <c r="AD67" s="106"/>
      <c r="AE67" s="109"/>
      <c r="AF67" s="7" t="s">
        <v>2</v>
      </c>
      <c r="AG67" s="1">
        <v>19</v>
      </c>
      <c r="AH67" s="3">
        <v>110</v>
      </c>
      <c r="AI67" s="22">
        <f t="shared" ref="AI67" si="26">AH67/(AG67+AH67)</f>
        <v>0.8527131782945736</v>
      </c>
    </row>
    <row r="68" spans="2:35" ht="15" thickBot="1" x14ac:dyDescent="0.35">
      <c r="B68" s="107"/>
      <c r="C68" s="112"/>
      <c r="D68" s="59" t="s">
        <v>18</v>
      </c>
      <c r="E68" s="20"/>
      <c r="F68" s="21"/>
      <c r="G68" s="62"/>
      <c r="H68" s="15"/>
      <c r="I68" s="70"/>
      <c r="AD68" s="107"/>
      <c r="AE68" s="112"/>
      <c r="AF68" s="32"/>
      <c r="AG68" s="33"/>
      <c r="AH68" s="34"/>
      <c r="AI68" s="31"/>
    </row>
    <row r="69" spans="2:35" x14ac:dyDescent="0.3">
      <c r="B69" s="105" t="s">
        <v>15</v>
      </c>
      <c r="C69" s="108" t="s">
        <v>6</v>
      </c>
      <c r="D69" s="57" t="s">
        <v>2</v>
      </c>
      <c r="E69" s="9">
        <v>28</v>
      </c>
      <c r="F69" s="10">
        <v>275</v>
      </c>
      <c r="G69" s="60">
        <f t="shared" si="8"/>
        <v>0.90759075907590758</v>
      </c>
      <c r="H69" s="14">
        <f>AVERAGE(G69:G72)</f>
        <v>0.89076495153162827</v>
      </c>
      <c r="I69" s="69"/>
    </row>
    <row r="70" spans="2:35" ht="15" customHeight="1" thickBot="1" x14ac:dyDescent="0.35">
      <c r="B70" s="106"/>
      <c r="C70" s="109"/>
      <c r="D70" s="58" t="s">
        <v>3</v>
      </c>
      <c r="E70" s="1">
        <v>18</v>
      </c>
      <c r="F70" s="3">
        <v>212</v>
      </c>
      <c r="G70" s="61">
        <f t="shared" si="8"/>
        <v>0.92173913043478262</v>
      </c>
      <c r="H70" s="19">
        <f>_xlfn.STDEV.S(G69:G72)</f>
        <v>3.9942453142103138E-2</v>
      </c>
      <c r="I70" s="70"/>
    </row>
    <row r="71" spans="2:35" x14ac:dyDescent="0.3">
      <c r="B71" s="106"/>
      <c r="C71" s="109"/>
      <c r="D71" s="58" t="s">
        <v>17</v>
      </c>
      <c r="E71" s="1">
        <v>26</v>
      </c>
      <c r="F71" s="3">
        <v>238</v>
      </c>
      <c r="G71" s="60">
        <f t="shared" si="8"/>
        <v>0.90151515151515149</v>
      </c>
      <c r="H71" s="14"/>
      <c r="I71" s="69"/>
    </row>
    <row r="72" spans="2:35" ht="15" thickBot="1" x14ac:dyDescent="0.35">
      <c r="B72" s="106"/>
      <c r="C72" s="110"/>
      <c r="D72" s="59" t="s">
        <v>18</v>
      </c>
      <c r="E72" s="46">
        <v>50</v>
      </c>
      <c r="F72" s="47">
        <v>248</v>
      </c>
      <c r="G72" s="62">
        <f t="shared" si="8"/>
        <v>0.83221476510067116</v>
      </c>
      <c r="H72" s="15"/>
      <c r="I72" s="70"/>
    </row>
    <row r="73" spans="2:35" x14ac:dyDescent="0.3">
      <c r="B73" s="106"/>
      <c r="C73" s="111" t="s">
        <v>7</v>
      </c>
      <c r="D73" s="57" t="s">
        <v>2</v>
      </c>
      <c r="E73" s="2">
        <v>28</v>
      </c>
      <c r="F73" s="43">
        <v>251</v>
      </c>
      <c r="G73" s="60">
        <f t="shared" si="8"/>
        <v>0.89964157706093195</v>
      </c>
      <c r="H73" s="14">
        <f>AVERAGE(G73:G76)</f>
        <v>0.87776680491378578</v>
      </c>
      <c r="I73" s="69"/>
    </row>
    <row r="74" spans="2:35" ht="15" thickBot="1" x14ac:dyDescent="0.35">
      <c r="B74" s="106"/>
      <c r="C74" s="109"/>
      <c r="D74" s="58" t="s">
        <v>3</v>
      </c>
      <c r="E74" s="1">
        <v>31</v>
      </c>
      <c r="F74" s="3">
        <v>321</v>
      </c>
      <c r="G74" s="61">
        <f t="shared" si="8"/>
        <v>0.91193181818181823</v>
      </c>
      <c r="H74" s="19">
        <f>_xlfn.STDEV.S(G73:G76)</f>
        <v>4.8919379275874142E-2</v>
      </c>
      <c r="I74" s="70"/>
    </row>
    <row r="75" spans="2:35" x14ac:dyDescent="0.3">
      <c r="B75" s="106"/>
      <c r="C75" s="109"/>
      <c r="D75" s="58" t="s">
        <v>17</v>
      </c>
      <c r="E75" s="1">
        <v>64</v>
      </c>
      <c r="F75" s="3">
        <v>295</v>
      </c>
      <c r="G75" s="60">
        <f t="shared" si="8"/>
        <v>0.82172701949860727</v>
      </c>
      <c r="H75" s="14"/>
      <c r="I75" s="69"/>
    </row>
    <row r="76" spans="2:35" ht="15" thickBot="1" x14ac:dyDescent="0.35">
      <c r="B76" s="107"/>
      <c r="C76" s="112"/>
      <c r="D76" s="59" t="s">
        <v>18</v>
      </c>
      <c r="E76" s="20"/>
      <c r="F76" s="21"/>
      <c r="G76" s="62"/>
      <c r="H76" s="15"/>
      <c r="I76" s="70"/>
    </row>
  </sheetData>
  <mergeCells count="83">
    <mergeCell ref="J18:J41"/>
    <mergeCell ref="S5:S40"/>
    <mergeCell ref="J43:J54"/>
    <mergeCell ref="S42:S61"/>
    <mergeCell ref="AD37:AD44"/>
    <mergeCell ref="AE37:AE40"/>
    <mergeCell ref="AE41:AE44"/>
    <mergeCell ref="AD45:AD52"/>
    <mergeCell ref="AE45:AE48"/>
    <mergeCell ref="AE49:AE52"/>
    <mergeCell ref="AD21:AD28"/>
    <mergeCell ref="AE21:AE24"/>
    <mergeCell ref="AE25:AE28"/>
    <mergeCell ref="AD29:AD36"/>
    <mergeCell ref="AE29:AE32"/>
    <mergeCell ref="AE33:AE36"/>
    <mergeCell ref="AD3:AR3"/>
    <mergeCell ref="AE9:AE12"/>
    <mergeCell ref="AD13:AD20"/>
    <mergeCell ref="AE13:AE16"/>
    <mergeCell ref="AE17:AE20"/>
    <mergeCell ref="B37:B44"/>
    <mergeCell ref="C37:C40"/>
    <mergeCell ref="C41:C44"/>
    <mergeCell ref="B21:B28"/>
    <mergeCell ref="C21:C24"/>
    <mergeCell ref="C25:C28"/>
    <mergeCell ref="B13:B20"/>
    <mergeCell ref="C17:C20"/>
    <mergeCell ref="B29:B36"/>
    <mergeCell ref="C29:C32"/>
    <mergeCell ref="C33:C36"/>
    <mergeCell ref="AD61:AD68"/>
    <mergeCell ref="AE61:AE64"/>
    <mergeCell ref="AE65:AE68"/>
    <mergeCell ref="B53:B60"/>
    <mergeCell ref="C53:C56"/>
    <mergeCell ref="C57:C60"/>
    <mergeCell ref="AD53:AD60"/>
    <mergeCell ref="AE53:AE56"/>
    <mergeCell ref="AE57:AE60"/>
    <mergeCell ref="K51:K54"/>
    <mergeCell ref="B45:B52"/>
    <mergeCell ref="C45:C48"/>
    <mergeCell ref="C49:C52"/>
    <mergeCell ref="B69:B76"/>
    <mergeCell ref="C69:C72"/>
    <mergeCell ref="C73:C76"/>
    <mergeCell ref="B61:B68"/>
    <mergeCell ref="C61:C64"/>
    <mergeCell ref="C65:C68"/>
    <mergeCell ref="T46:T49"/>
    <mergeCell ref="C3:F3"/>
    <mergeCell ref="K26:K29"/>
    <mergeCell ref="K30:K33"/>
    <mergeCell ref="K34:K37"/>
    <mergeCell ref="K38:K41"/>
    <mergeCell ref="K43:K46"/>
    <mergeCell ref="K13:K16"/>
    <mergeCell ref="K18:K21"/>
    <mergeCell ref="K22:K25"/>
    <mergeCell ref="K9:K12"/>
    <mergeCell ref="K5:K8"/>
    <mergeCell ref="C9:C12"/>
    <mergeCell ref="C13:C16"/>
    <mergeCell ref="C5:C8"/>
    <mergeCell ref="J5:J16"/>
    <mergeCell ref="K3:Z3"/>
    <mergeCell ref="C2:Z2"/>
    <mergeCell ref="T50:T53"/>
    <mergeCell ref="T54:T57"/>
    <mergeCell ref="T58:T61"/>
    <mergeCell ref="T5:T8"/>
    <mergeCell ref="T9:T12"/>
    <mergeCell ref="T13:T16"/>
    <mergeCell ref="T17:T20"/>
    <mergeCell ref="K47:K50"/>
    <mergeCell ref="T21:T24"/>
    <mergeCell ref="T25:T28"/>
    <mergeCell ref="T29:T32"/>
    <mergeCell ref="T33:T36"/>
    <mergeCell ref="T37:T40"/>
    <mergeCell ref="T42:T4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Laporte</dc:creator>
  <cp:lastModifiedBy>Laporte</cp:lastModifiedBy>
  <dcterms:created xsi:type="dcterms:W3CDTF">2023-10-13T07:55:45Z</dcterms:created>
  <dcterms:modified xsi:type="dcterms:W3CDTF">2024-03-04T14:18:54Z</dcterms:modified>
</cp:coreProperties>
</file>