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8" windowWidth="23256" windowHeight="12528" activeTab="1"/>
  </bookViews>
  <sheets>
    <sheet name="Isy83 2d" sheetId="1" r:id="rId1"/>
    <sheet name="realigned" sheetId="3" r:id="rId2"/>
  </sheets>
  <calcPr calcId="145621"/>
</workbook>
</file>

<file path=xl/calcChain.xml><?xml version="1.0" encoding="utf-8"?>
<calcChain xmlns="http://schemas.openxmlformats.org/spreadsheetml/2006/main">
  <c r="G6" i="1" l="1"/>
  <c r="AD2" i="3"/>
  <c r="AZ7" i="1"/>
  <c r="H7" i="1"/>
  <c r="G7" i="1"/>
  <c r="I7" i="1" s="1"/>
  <c r="J7" i="1" l="1"/>
  <c r="AQ3" i="3"/>
  <c r="AR55" i="3"/>
  <c r="AQ55" i="3"/>
  <c r="AR54" i="3"/>
  <c r="AQ54" i="3"/>
  <c r="AR53" i="3"/>
  <c r="AQ53" i="3"/>
  <c r="AR52" i="3"/>
  <c r="AQ52" i="3"/>
  <c r="AR51" i="3"/>
  <c r="AQ51" i="3"/>
  <c r="AR50" i="3"/>
  <c r="AQ50" i="3"/>
  <c r="AR49" i="3"/>
  <c r="AQ49" i="3"/>
  <c r="AR48" i="3"/>
  <c r="AQ48" i="3"/>
  <c r="AR47" i="3"/>
  <c r="AQ47" i="3"/>
  <c r="AR46" i="3"/>
  <c r="AQ46" i="3"/>
  <c r="AR45" i="3"/>
  <c r="AQ45" i="3"/>
  <c r="AR44" i="3"/>
  <c r="AQ44" i="3"/>
  <c r="AR43" i="3"/>
  <c r="AQ43" i="3"/>
  <c r="AR42" i="3"/>
  <c r="AQ42" i="3"/>
  <c r="AR41" i="3"/>
  <c r="AQ41" i="3"/>
  <c r="AR40" i="3"/>
  <c r="AQ40" i="3"/>
  <c r="AR39" i="3"/>
  <c r="AQ39" i="3"/>
  <c r="AR38" i="3"/>
  <c r="AQ38" i="3"/>
  <c r="AR37" i="3"/>
  <c r="AQ37" i="3"/>
  <c r="AR36" i="3"/>
  <c r="AQ36" i="3"/>
  <c r="AR35" i="3"/>
  <c r="AQ35" i="3"/>
  <c r="AR27" i="3"/>
  <c r="AQ27" i="3"/>
  <c r="AR26" i="3"/>
  <c r="AQ26" i="3"/>
  <c r="AR25" i="3"/>
  <c r="AQ25" i="3"/>
  <c r="AR24" i="3"/>
  <c r="AQ24" i="3"/>
  <c r="AQ18" i="3"/>
  <c r="AQ10" i="3"/>
  <c r="AR4" i="3"/>
  <c r="AQ4" i="3"/>
  <c r="AR3" i="3"/>
  <c r="AD5" i="3"/>
  <c r="AD7" i="3" s="1"/>
  <c r="AD8" i="3" s="1"/>
  <c r="AD10" i="3" s="1"/>
  <c r="AD11" i="3" s="1"/>
  <c r="AD13" i="3" s="1"/>
  <c r="AD14" i="3" s="1"/>
  <c r="AD15" i="3" s="1"/>
  <c r="AD17" i="3" s="1"/>
  <c r="AD18" i="3" s="1"/>
  <c r="AD20" i="3" s="1"/>
  <c r="AD21" i="3" s="1"/>
  <c r="AD22" i="3" s="1"/>
  <c r="AD24" i="3" s="1"/>
  <c r="AD25" i="3" s="1"/>
  <c r="AD26" i="3" s="1"/>
  <c r="AD27" i="3" s="1"/>
  <c r="AE5" i="3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AE22" i="3" s="1"/>
  <c r="AE23" i="3" s="1"/>
  <c r="AR23" i="3" s="1"/>
  <c r="AG2" i="3"/>
  <c r="AH2" i="3"/>
  <c r="AI2" i="3"/>
  <c r="AJ2" i="3"/>
  <c r="AK2" i="3"/>
  <c r="AL2" i="3"/>
  <c r="AM2" i="3"/>
  <c r="AN2" i="3"/>
  <c r="AO2" i="3"/>
  <c r="AP2" i="3"/>
  <c r="AF2" i="3"/>
  <c r="O24" i="3"/>
  <c r="O3" i="3"/>
  <c r="P3" i="3"/>
  <c r="AQ14" i="3" l="1"/>
  <c r="AQ22" i="3"/>
  <c r="AQ6" i="3"/>
  <c r="AR7" i="3"/>
  <c r="AR6" i="3"/>
  <c r="AR10" i="3"/>
  <c r="AR14" i="3"/>
  <c r="AR18" i="3"/>
  <c r="AR22" i="3"/>
  <c r="AQ7" i="3"/>
  <c r="AQ11" i="3"/>
  <c r="AQ15" i="3"/>
  <c r="AQ19" i="3"/>
  <c r="AQ23" i="3"/>
  <c r="AR15" i="3"/>
  <c r="AR19" i="3"/>
  <c r="AQ8" i="3"/>
  <c r="AQ16" i="3"/>
  <c r="AR12" i="3"/>
  <c r="AR20" i="3"/>
  <c r="AQ5" i="3"/>
  <c r="AQ9" i="3"/>
  <c r="AQ13" i="3"/>
  <c r="AQ17" i="3"/>
  <c r="AQ21" i="3"/>
  <c r="AR11" i="3"/>
  <c r="AQ12" i="3"/>
  <c r="AQ20" i="3"/>
  <c r="AR8" i="3"/>
  <c r="AR16" i="3"/>
  <c r="AR5" i="3"/>
  <c r="AR9" i="3"/>
  <c r="AR13" i="3"/>
  <c r="AR17" i="3"/>
  <c r="AR21" i="3"/>
  <c r="AD3" i="3"/>
  <c r="P59" i="3" l="1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O4" i="3"/>
  <c r="P4" i="3"/>
  <c r="O5" i="3"/>
  <c r="P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P24" i="3"/>
  <c r="O25" i="3"/>
  <c r="P25" i="3"/>
  <c r="O26" i="3"/>
  <c r="P26" i="3"/>
  <c r="O27" i="3"/>
  <c r="P27" i="3"/>
  <c r="DB28" i="1"/>
  <c r="DD28" i="1" s="1"/>
  <c r="DC28" i="1"/>
  <c r="DE28" i="1" s="1"/>
  <c r="DB29" i="1"/>
  <c r="DD29" i="1" s="1"/>
  <c r="DC29" i="1"/>
  <c r="DE29" i="1" s="1"/>
  <c r="DB30" i="1"/>
  <c r="DD30" i="1" s="1"/>
  <c r="DC30" i="1"/>
  <c r="DE30" i="1" s="1"/>
  <c r="DB31" i="1"/>
  <c r="DD31" i="1" s="1"/>
  <c r="DC31" i="1"/>
  <c r="DC27" i="1"/>
  <c r="DE27" i="1" s="1"/>
  <c r="DB27" i="1"/>
  <c r="DD27" i="1" s="1"/>
  <c r="DC26" i="1"/>
  <c r="DE26" i="1" s="1"/>
  <c r="DD26" i="1"/>
  <c r="DC25" i="1"/>
  <c r="DE25" i="1" s="1"/>
  <c r="DB25" i="1"/>
  <c r="DD25" i="1" s="1"/>
  <c r="DC24" i="1"/>
  <c r="DE24" i="1" s="1"/>
  <c r="DB24" i="1"/>
  <c r="DD24" i="1" s="1"/>
  <c r="DC23" i="1"/>
  <c r="DB23" i="1"/>
  <c r="DD23" i="1" s="1"/>
  <c r="DC22" i="1"/>
  <c r="DE22" i="1" s="1"/>
  <c r="DB22" i="1"/>
  <c r="DD22" i="1" s="1"/>
  <c r="DC21" i="1"/>
  <c r="DE21" i="1" s="1"/>
  <c r="DB21" i="1"/>
  <c r="DD21" i="1" s="1"/>
  <c r="DC20" i="1"/>
  <c r="DE20" i="1" s="1"/>
  <c r="DB20" i="1"/>
  <c r="DD20" i="1" s="1"/>
  <c r="DC19" i="1"/>
  <c r="DB19" i="1"/>
  <c r="DD19" i="1" s="1"/>
  <c r="DC18" i="1"/>
  <c r="DB18" i="1"/>
  <c r="DD18" i="1" s="1"/>
  <c r="DC17" i="1"/>
  <c r="DE17" i="1" s="1"/>
  <c r="DB17" i="1"/>
  <c r="DD17" i="1" s="1"/>
  <c r="DC16" i="1"/>
  <c r="DE16" i="1" s="1"/>
  <c r="DB16" i="1"/>
  <c r="DD16" i="1" s="1"/>
  <c r="DC15" i="1"/>
  <c r="DE15" i="1" s="1"/>
  <c r="DB15" i="1"/>
  <c r="DD15" i="1" s="1"/>
  <c r="DC14" i="1"/>
  <c r="DE14" i="1" s="1"/>
  <c r="DB14" i="1"/>
  <c r="DD14" i="1" s="1"/>
  <c r="DC13" i="1"/>
  <c r="DE13" i="1" s="1"/>
  <c r="DB13" i="1"/>
  <c r="DD13" i="1" s="1"/>
  <c r="DC12" i="1"/>
  <c r="DE12" i="1" s="1"/>
  <c r="DB12" i="1"/>
  <c r="DD12" i="1" s="1"/>
  <c r="DC11" i="1"/>
  <c r="DE11" i="1" s="1"/>
  <c r="DB11" i="1"/>
  <c r="DD11" i="1" s="1"/>
  <c r="DC10" i="1"/>
  <c r="DB10" i="1"/>
  <c r="DD10" i="1" s="1"/>
  <c r="DC9" i="1"/>
  <c r="DB9" i="1"/>
  <c r="DD9" i="1" s="1"/>
  <c r="DE8" i="1"/>
  <c r="DB8" i="1"/>
  <c r="DD8" i="1" s="1"/>
  <c r="DC7" i="1"/>
  <c r="DE7" i="1" s="1"/>
  <c r="DB7" i="1"/>
  <c r="DD7" i="1" s="1"/>
  <c r="CT29" i="1"/>
  <c r="CV29" i="1" s="1"/>
  <c r="CS29" i="1"/>
  <c r="CU29" i="1" s="1"/>
  <c r="CT28" i="1"/>
  <c r="CV28" i="1" s="1"/>
  <c r="CS28" i="1"/>
  <c r="CU28" i="1" s="1"/>
  <c r="CT27" i="1"/>
  <c r="CV27" i="1" s="1"/>
  <c r="CS27" i="1"/>
  <c r="CU27" i="1" s="1"/>
  <c r="CT26" i="1"/>
  <c r="CV26" i="1" s="1"/>
  <c r="CS26" i="1"/>
  <c r="CU26" i="1" s="1"/>
  <c r="CT25" i="1"/>
  <c r="CV25" i="1" s="1"/>
  <c r="CS25" i="1"/>
  <c r="CU25" i="1" s="1"/>
  <c r="CT24" i="1"/>
  <c r="CV24" i="1" s="1"/>
  <c r="CS24" i="1"/>
  <c r="CU24" i="1" s="1"/>
  <c r="CT23" i="1"/>
  <c r="CV23" i="1" s="1"/>
  <c r="CS23" i="1"/>
  <c r="CU23" i="1" s="1"/>
  <c r="CT22" i="1"/>
  <c r="CS22" i="1"/>
  <c r="CU22" i="1" s="1"/>
  <c r="CT21" i="1"/>
  <c r="CV21" i="1" s="1"/>
  <c r="CS21" i="1"/>
  <c r="CU21" i="1" s="1"/>
  <c r="CT20" i="1"/>
  <c r="CV20" i="1" s="1"/>
  <c r="CS20" i="1"/>
  <c r="CU20" i="1" s="1"/>
  <c r="CT19" i="1"/>
  <c r="CV19" i="1" s="1"/>
  <c r="CS19" i="1"/>
  <c r="CU19" i="1" s="1"/>
  <c r="CT18" i="1"/>
  <c r="CS18" i="1"/>
  <c r="CU18" i="1" s="1"/>
  <c r="CT17" i="1"/>
  <c r="CV17" i="1" s="1"/>
  <c r="CS17" i="1"/>
  <c r="CU17" i="1" s="1"/>
  <c r="CT16" i="1"/>
  <c r="CV16" i="1" s="1"/>
  <c r="CS16" i="1"/>
  <c r="CU16" i="1" s="1"/>
  <c r="CT15" i="1"/>
  <c r="CV15" i="1" s="1"/>
  <c r="CS15" i="1"/>
  <c r="CU15" i="1" s="1"/>
  <c r="CT14" i="1"/>
  <c r="CS14" i="1"/>
  <c r="CU14" i="1" s="1"/>
  <c r="CT13" i="1"/>
  <c r="CV13" i="1" s="1"/>
  <c r="CS13" i="1"/>
  <c r="CU13" i="1" s="1"/>
  <c r="CT12" i="1"/>
  <c r="CV12" i="1" s="1"/>
  <c r="CS12" i="1"/>
  <c r="CU12" i="1" s="1"/>
  <c r="CT11" i="1"/>
  <c r="CS11" i="1"/>
  <c r="CU11" i="1" s="1"/>
  <c r="CT10" i="1"/>
  <c r="CS10" i="1"/>
  <c r="CU10" i="1" s="1"/>
  <c r="CT9" i="1"/>
  <c r="CV9" i="1" s="1"/>
  <c r="CS9" i="1"/>
  <c r="CU9" i="1" s="1"/>
  <c r="CT8" i="1"/>
  <c r="CV8" i="1" s="1"/>
  <c r="CS8" i="1"/>
  <c r="CU8" i="1" s="1"/>
  <c r="CT7" i="1"/>
  <c r="CV7" i="1" s="1"/>
  <c r="CS7" i="1"/>
  <c r="CU7" i="1" s="1"/>
  <c r="CJ26" i="1"/>
  <c r="CL26" i="1" s="1"/>
  <c r="CK26" i="1"/>
  <c r="CJ27" i="1"/>
  <c r="CL27" i="1" s="1"/>
  <c r="CK27" i="1"/>
  <c r="CM27" i="1" s="1"/>
  <c r="CJ28" i="1"/>
  <c r="CL28" i="1" s="1"/>
  <c r="CK28" i="1"/>
  <c r="CM28" i="1" s="1"/>
  <c r="CJ29" i="1"/>
  <c r="CL29" i="1" s="1"/>
  <c r="CK29" i="1"/>
  <c r="CM29" i="1" s="1"/>
  <c r="CJ30" i="1"/>
  <c r="CL30" i="1" s="1"/>
  <c r="CK30" i="1"/>
  <c r="CK25" i="1"/>
  <c r="CJ25" i="1"/>
  <c r="CL25" i="1" s="1"/>
  <c r="CK24" i="1"/>
  <c r="CM24" i="1" s="1"/>
  <c r="CJ24" i="1"/>
  <c r="CL24" i="1" s="1"/>
  <c r="CK23" i="1"/>
  <c r="CM23" i="1" s="1"/>
  <c r="CJ23" i="1"/>
  <c r="CL23" i="1" s="1"/>
  <c r="CK22" i="1"/>
  <c r="CM22" i="1" s="1"/>
  <c r="CJ22" i="1"/>
  <c r="CL22" i="1" s="1"/>
  <c r="CK21" i="1"/>
  <c r="CM21" i="1" s="1"/>
  <c r="CJ21" i="1"/>
  <c r="CL21" i="1" s="1"/>
  <c r="CK20" i="1"/>
  <c r="CM20" i="1" s="1"/>
  <c r="CJ20" i="1"/>
  <c r="CL20" i="1" s="1"/>
  <c r="CK19" i="1"/>
  <c r="CJ19" i="1"/>
  <c r="CL19" i="1" s="1"/>
  <c r="CK18" i="1"/>
  <c r="CM18" i="1" s="1"/>
  <c r="CJ18" i="1"/>
  <c r="CL18" i="1" s="1"/>
  <c r="CK17" i="1"/>
  <c r="CJ17" i="1"/>
  <c r="CL17" i="1" s="1"/>
  <c r="CK16" i="1"/>
  <c r="CM16" i="1" s="1"/>
  <c r="CJ16" i="1"/>
  <c r="CL16" i="1" s="1"/>
  <c r="CK15" i="1"/>
  <c r="CJ15" i="1"/>
  <c r="CL15" i="1" s="1"/>
  <c r="CK14" i="1"/>
  <c r="CM14" i="1" s="1"/>
  <c r="CJ14" i="1"/>
  <c r="CL14" i="1" s="1"/>
  <c r="CK13" i="1"/>
  <c r="CM13" i="1" s="1"/>
  <c r="CJ13" i="1"/>
  <c r="CL13" i="1" s="1"/>
  <c r="CK12" i="1"/>
  <c r="CM12" i="1" s="1"/>
  <c r="CJ12" i="1"/>
  <c r="CL12" i="1" s="1"/>
  <c r="CK11" i="1"/>
  <c r="CM11" i="1" s="1"/>
  <c r="CJ11" i="1"/>
  <c r="CL11" i="1" s="1"/>
  <c r="CK10" i="1"/>
  <c r="CJ10" i="1"/>
  <c r="CL10" i="1" s="1"/>
  <c r="CK9" i="1"/>
  <c r="CM9" i="1" s="1"/>
  <c r="CJ9" i="1"/>
  <c r="CL9" i="1" s="1"/>
  <c r="CK8" i="1"/>
  <c r="CM8" i="1" s="1"/>
  <c r="CJ8" i="1"/>
  <c r="CL8" i="1" s="1"/>
  <c r="CK7" i="1"/>
  <c r="CM7" i="1" s="1"/>
  <c r="CJ7" i="1"/>
  <c r="CL7" i="1" s="1"/>
  <c r="CC21" i="1"/>
  <c r="CC23" i="1"/>
  <c r="CC24" i="1"/>
  <c r="CC25" i="1"/>
  <c r="CB25" i="1"/>
  <c r="CD25" i="1" s="1"/>
  <c r="CB24" i="1"/>
  <c r="CD24" i="1" s="1"/>
  <c r="CB23" i="1"/>
  <c r="CB22" i="1"/>
  <c r="CD22" i="1" s="1"/>
  <c r="CA22" i="1"/>
  <c r="CC22" i="1" s="1"/>
  <c r="CB21" i="1"/>
  <c r="CD21" i="1" s="1"/>
  <c r="CB20" i="1"/>
  <c r="CD20" i="1" s="1"/>
  <c r="CA20" i="1"/>
  <c r="CC20" i="1" s="1"/>
  <c r="CB19" i="1"/>
  <c r="CD19" i="1" s="1"/>
  <c r="CA19" i="1"/>
  <c r="CC19" i="1" s="1"/>
  <c r="CB18" i="1"/>
  <c r="CD18" i="1" s="1"/>
  <c r="CA18" i="1"/>
  <c r="CC18" i="1" s="1"/>
  <c r="CB17" i="1"/>
  <c r="CD17" i="1" s="1"/>
  <c r="CA17" i="1"/>
  <c r="CC17" i="1" s="1"/>
  <c r="CB16" i="1"/>
  <c r="CD16" i="1" s="1"/>
  <c r="CA16" i="1"/>
  <c r="CC16" i="1" s="1"/>
  <c r="CB15" i="1"/>
  <c r="CD15" i="1" s="1"/>
  <c r="CA15" i="1"/>
  <c r="CC15" i="1" s="1"/>
  <c r="CB14" i="1"/>
  <c r="CD14" i="1" s="1"/>
  <c r="CA14" i="1"/>
  <c r="CC14" i="1" s="1"/>
  <c r="CB13" i="1"/>
  <c r="CD13" i="1" s="1"/>
  <c r="CA13" i="1"/>
  <c r="CC13" i="1" s="1"/>
  <c r="CB12" i="1"/>
  <c r="CD12" i="1" s="1"/>
  <c r="CA12" i="1"/>
  <c r="CC12" i="1" s="1"/>
  <c r="CB11" i="1"/>
  <c r="CD11" i="1" s="1"/>
  <c r="CA11" i="1"/>
  <c r="CC11" i="1" s="1"/>
  <c r="CB10" i="1"/>
  <c r="CD10" i="1" s="1"/>
  <c r="CA10" i="1"/>
  <c r="CC10" i="1" s="1"/>
  <c r="CB9" i="1"/>
  <c r="CA9" i="1"/>
  <c r="CC9" i="1" s="1"/>
  <c r="CB8" i="1"/>
  <c r="CD8" i="1" s="1"/>
  <c r="CA8" i="1"/>
  <c r="CC8" i="1" s="1"/>
  <c r="CB7" i="1"/>
  <c r="CD7" i="1" s="1"/>
  <c r="CA7" i="1"/>
  <c r="CC7" i="1" s="1"/>
  <c r="BS25" i="1"/>
  <c r="BU25" i="1" s="1"/>
  <c r="BR25" i="1"/>
  <c r="BT25" i="1" s="1"/>
  <c r="BS24" i="1"/>
  <c r="BU24" i="1" s="1"/>
  <c r="BR24" i="1"/>
  <c r="BT24" i="1" s="1"/>
  <c r="BS23" i="1"/>
  <c r="BU23" i="1" s="1"/>
  <c r="BR23" i="1"/>
  <c r="BT23" i="1" s="1"/>
  <c r="BS22" i="1"/>
  <c r="BU22" i="1" s="1"/>
  <c r="BR22" i="1"/>
  <c r="BT22" i="1" s="1"/>
  <c r="BS21" i="1"/>
  <c r="BR21" i="1"/>
  <c r="BT21" i="1" s="1"/>
  <c r="BS20" i="1"/>
  <c r="BU20" i="1" s="1"/>
  <c r="BR20" i="1"/>
  <c r="BT20" i="1" s="1"/>
  <c r="BS19" i="1"/>
  <c r="BU19" i="1" s="1"/>
  <c r="BR19" i="1"/>
  <c r="BT19" i="1" s="1"/>
  <c r="BS18" i="1"/>
  <c r="BR18" i="1"/>
  <c r="BT18" i="1" s="1"/>
  <c r="BS17" i="1"/>
  <c r="BU17" i="1" s="1"/>
  <c r="BR17" i="1"/>
  <c r="BT17" i="1" s="1"/>
  <c r="BS16" i="1"/>
  <c r="BU16" i="1" s="1"/>
  <c r="BR16" i="1"/>
  <c r="BT16" i="1" s="1"/>
  <c r="BS15" i="1"/>
  <c r="BU15" i="1" s="1"/>
  <c r="BR15" i="1"/>
  <c r="BT15" i="1" s="1"/>
  <c r="BS14" i="1"/>
  <c r="BU14" i="1" s="1"/>
  <c r="BR14" i="1"/>
  <c r="BT14" i="1" s="1"/>
  <c r="BS13" i="1"/>
  <c r="BU13" i="1" s="1"/>
  <c r="BR13" i="1"/>
  <c r="BT13" i="1" s="1"/>
  <c r="BS12" i="1"/>
  <c r="BU12" i="1" s="1"/>
  <c r="BR12" i="1"/>
  <c r="BT12" i="1" s="1"/>
  <c r="BS11" i="1"/>
  <c r="BR11" i="1"/>
  <c r="BT11" i="1" s="1"/>
  <c r="BS10" i="1"/>
  <c r="BR10" i="1"/>
  <c r="BT10" i="1" s="1"/>
  <c r="BS9" i="1"/>
  <c r="BU9" i="1" s="1"/>
  <c r="BR9" i="1"/>
  <c r="BT9" i="1" s="1"/>
  <c r="BS8" i="1"/>
  <c r="BU8" i="1" s="1"/>
  <c r="BR8" i="1"/>
  <c r="BT8" i="1" s="1"/>
  <c r="BS7" i="1"/>
  <c r="BU7" i="1" s="1"/>
  <c r="BR7" i="1"/>
  <c r="BT7" i="1" s="1"/>
  <c r="BL25" i="1"/>
  <c r="BI25" i="1"/>
  <c r="BK25" i="1" s="1"/>
  <c r="BJ24" i="1"/>
  <c r="BI24" i="1"/>
  <c r="BK24" i="1" s="1"/>
  <c r="BJ23" i="1"/>
  <c r="BL23" i="1" s="1"/>
  <c r="BI23" i="1"/>
  <c r="BK23" i="1" s="1"/>
  <c r="BJ22" i="1"/>
  <c r="BL22" i="1" s="1"/>
  <c r="BI22" i="1"/>
  <c r="BK22" i="1" s="1"/>
  <c r="BJ21" i="1"/>
  <c r="BL21" i="1" s="1"/>
  <c r="BI21" i="1"/>
  <c r="BK21" i="1" s="1"/>
  <c r="BJ20" i="1"/>
  <c r="BL20" i="1" s="1"/>
  <c r="BI20" i="1"/>
  <c r="BK20" i="1" s="1"/>
  <c r="BJ19" i="1"/>
  <c r="BL19" i="1" s="1"/>
  <c r="BI19" i="1"/>
  <c r="BK19" i="1" s="1"/>
  <c r="BJ18" i="1"/>
  <c r="BL18" i="1" s="1"/>
  <c r="BI18" i="1"/>
  <c r="BK18" i="1" s="1"/>
  <c r="BJ17" i="1"/>
  <c r="BI17" i="1"/>
  <c r="BK17" i="1" s="1"/>
  <c r="BJ16" i="1"/>
  <c r="BI16" i="1"/>
  <c r="BK16" i="1" s="1"/>
  <c r="BL15" i="1"/>
  <c r="BI15" i="1"/>
  <c r="BK15" i="1" s="1"/>
  <c r="BJ14" i="1"/>
  <c r="BL14" i="1" s="1"/>
  <c r="BI14" i="1"/>
  <c r="BK14" i="1" s="1"/>
  <c r="BJ13" i="1"/>
  <c r="BL13" i="1" s="1"/>
  <c r="BI13" i="1"/>
  <c r="BK13" i="1" s="1"/>
  <c r="BJ12" i="1"/>
  <c r="BL12" i="1" s="1"/>
  <c r="BI12" i="1"/>
  <c r="BK12" i="1" s="1"/>
  <c r="BJ11" i="1"/>
  <c r="BL11" i="1" s="1"/>
  <c r="BI11" i="1"/>
  <c r="BK11" i="1" s="1"/>
  <c r="BJ10" i="1"/>
  <c r="BL10" i="1" s="1"/>
  <c r="BI10" i="1"/>
  <c r="BK10" i="1" s="1"/>
  <c r="BJ9" i="1"/>
  <c r="BI9" i="1"/>
  <c r="BK9" i="1" s="1"/>
  <c r="BI8" i="1"/>
  <c r="BK8" i="1" s="1"/>
  <c r="BL7" i="1"/>
  <c r="BI7" i="1"/>
  <c r="BK7" i="1" s="1"/>
  <c r="AZ28" i="1"/>
  <c r="BB28" i="1" s="1"/>
  <c r="BA28" i="1"/>
  <c r="BC28" i="1" s="1"/>
  <c r="AZ29" i="1"/>
  <c r="BB29" i="1" s="1"/>
  <c r="BA29" i="1"/>
  <c r="BC29" i="1" s="1"/>
  <c r="AZ30" i="1"/>
  <c r="BB30" i="1" s="1"/>
  <c r="BA30" i="1"/>
  <c r="BC30" i="1" s="1"/>
  <c r="AZ31" i="1"/>
  <c r="BB31" i="1" s="1"/>
  <c r="BA31" i="1"/>
  <c r="BC31" i="1" s="1"/>
  <c r="AZ32" i="1"/>
  <c r="BB32" i="1" s="1"/>
  <c r="BA32" i="1"/>
  <c r="AZ33" i="1"/>
  <c r="BB33" i="1" s="1"/>
  <c r="BA33" i="1"/>
  <c r="BC33" i="1" s="1"/>
  <c r="AZ34" i="1"/>
  <c r="BB34" i="1" s="1"/>
  <c r="BA34" i="1"/>
  <c r="BC34" i="1" s="1"/>
  <c r="AZ35" i="1"/>
  <c r="BB35" i="1" s="1"/>
  <c r="BA35" i="1"/>
  <c r="BC35" i="1" s="1"/>
  <c r="AZ36" i="1"/>
  <c r="BB36" i="1" s="1"/>
  <c r="BA36" i="1"/>
  <c r="BC36" i="1" s="1"/>
  <c r="AZ37" i="1"/>
  <c r="BB37" i="1" s="1"/>
  <c r="BC37" i="1"/>
  <c r="BA27" i="1"/>
  <c r="BC27" i="1" s="1"/>
  <c r="AZ27" i="1"/>
  <c r="BB27" i="1" s="1"/>
  <c r="BA26" i="1"/>
  <c r="BC26" i="1" s="1"/>
  <c r="AZ26" i="1"/>
  <c r="BB26" i="1" s="1"/>
  <c r="BA25" i="1"/>
  <c r="BC25" i="1" s="1"/>
  <c r="AZ25" i="1"/>
  <c r="BB25" i="1" s="1"/>
  <c r="BA24" i="1"/>
  <c r="BC24" i="1" s="1"/>
  <c r="AZ24" i="1"/>
  <c r="BB24" i="1" s="1"/>
  <c r="BA23" i="1"/>
  <c r="BC23" i="1" s="1"/>
  <c r="AZ23" i="1"/>
  <c r="BB23" i="1" s="1"/>
  <c r="BA22" i="1"/>
  <c r="BC22" i="1" s="1"/>
  <c r="AZ22" i="1"/>
  <c r="BB22" i="1" s="1"/>
  <c r="BA21" i="1"/>
  <c r="BC21" i="1" s="1"/>
  <c r="AZ21" i="1"/>
  <c r="BB21" i="1" s="1"/>
  <c r="BA20" i="1"/>
  <c r="BC20" i="1" s="1"/>
  <c r="AZ20" i="1"/>
  <c r="BB20" i="1" s="1"/>
  <c r="BA19" i="1"/>
  <c r="BC19" i="1" s="1"/>
  <c r="AZ19" i="1"/>
  <c r="BB19" i="1" s="1"/>
  <c r="BA18" i="1"/>
  <c r="BC18" i="1" s="1"/>
  <c r="AZ18" i="1"/>
  <c r="BB18" i="1" s="1"/>
  <c r="BA17" i="1"/>
  <c r="BC17" i="1" s="1"/>
  <c r="AZ17" i="1"/>
  <c r="BB17" i="1" s="1"/>
  <c r="BA16" i="1"/>
  <c r="BC16" i="1" s="1"/>
  <c r="AZ16" i="1"/>
  <c r="BB16" i="1" s="1"/>
  <c r="BA15" i="1"/>
  <c r="BC15" i="1" s="1"/>
  <c r="AZ15" i="1"/>
  <c r="BB15" i="1" s="1"/>
  <c r="BA14" i="1"/>
  <c r="BC14" i="1" s="1"/>
  <c r="AZ14" i="1"/>
  <c r="BB14" i="1" s="1"/>
  <c r="BC13" i="1"/>
  <c r="AZ13" i="1"/>
  <c r="BB13" i="1" s="1"/>
  <c r="BA12" i="1"/>
  <c r="BC12" i="1" s="1"/>
  <c r="AZ12" i="1"/>
  <c r="BB12" i="1" s="1"/>
  <c r="BA11" i="1"/>
  <c r="BC11" i="1" s="1"/>
  <c r="AZ11" i="1"/>
  <c r="BB11" i="1" s="1"/>
  <c r="BA10" i="1"/>
  <c r="BC10" i="1" s="1"/>
  <c r="AZ10" i="1"/>
  <c r="BA9" i="1"/>
  <c r="BC9" i="1" s="1"/>
  <c r="AZ9" i="1"/>
  <c r="BB9" i="1" s="1"/>
  <c r="BA8" i="1"/>
  <c r="AZ8" i="1"/>
  <c r="BB8" i="1" s="1"/>
  <c r="BC7" i="1"/>
  <c r="BB7" i="1"/>
  <c r="AQ26" i="1"/>
  <c r="AS26" i="1" s="1"/>
  <c r="AR26" i="1"/>
  <c r="AT26" i="1" s="1"/>
  <c r="AQ27" i="1"/>
  <c r="AS27" i="1" s="1"/>
  <c r="AR27" i="1"/>
  <c r="AT27" i="1" s="1"/>
  <c r="AR25" i="1"/>
  <c r="AT25" i="1" s="1"/>
  <c r="AQ25" i="1"/>
  <c r="AS25" i="1" s="1"/>
  <c r="AR24" i="1"/>
  <c r="AT24" i="1" s="1"/>
  <c r="AQ24" i="1"/>
  <c r="AS24" i="1" s="1"/>
  <c r="AR23" i="1"/>
  <c r="AT23" i="1" s="1"/>
  <c r="AQ23" i="1"/>
  <c r="AR22" i="1"/>
  <c r="AT22" i="1" s="1"/>
  <c r="AQ22" i="1"/>
  <c r="AS22" i="1" s="1"/>
  <c r="AR21" i="1"/>
  <c r="AT21" i="1" s="1"/>
  <c r="AQ21" i="1"/>
  <c r="AS21" i="1" s="1"/>
  <c r="AR20" i="1"/>
  <c r="AT20" i="1" s="1"/>
  <c r="AQ20" i="1"/>
  <c r="AS20" i="1" s="1"/>
  <c r="AR19" i="1"/>
  <c r="AQ19" i="1"/>
  <c r="AS19" i="1" s="1"/>
  <c r="AR18" i="1"/>
  <c r="AT18" i="1" s="1"/>
  <c r="AQ18" i="1"/>
  <c r="AS18" i="1" s="1"/>
  <c r="AR17" i="1"/>
  <c r="AT17" i="1" s="1"/>
  <c r="AQ17" i="1"/>
  <c r="AS17" i="1" s="1"/>
  <c r="AR16" i="1"/>
  <c r="AT16" i="1" s="1"/>
  <c r="AQ16" i="1"/>
  <c r="AS16" i="1" s="1"/>
  <c r="AR15" i="1"/>
  <c r="AT15" i="1" s="1"/>
  <c r="AQ15" i="1"/>
  <c r="AR14" i="1"/>
  <c r="AT14" i="1" s="1"/>
  <c r="AQ14" i="1"/>
  <c r="AS14" i="1" s="1"/>
  <c r="AR13" i="1"/>
  <c r="AT13" i="1" s="1"/>
  <c r="AQ13" i="1"/>
  <c r="AS13" i="1" s="1"/>
  <c r="AR12" i="1"/>
  <c r="AT12" i="1" s="1"/>
  <c r="AQ12" i="1"/>
  <c r="AS12" i="1" s="1"/>
  <c r="AR11" i="1"/>
  <c r="AQ11" i="1"/>
  <c r="AS11" i="1" s="1"/>
  <c r="AR10" i="1"/>
  <c r="AQ10" i="1"/>
  <c r="AS10" i="1" s="1"/>
  <c r="AT9" i="1"/>
  <c r="AQ9" i="1"/>
  <c r="AS9" i="1" s="1"/>
  <c r="AT8" i="1"/>
  <c r="AQ8" i="1"/>
  <c r="AS8" i="1" s="1"/>
  <c r="AT7" i="1"/>
  <c r="AQ7" i="1"/>
  <c r="AS7" i="1" s="1"/>
  <c r="AH24" i="1"/>
  <c r="AJ24" i="1" s="1"/>
  <c r="AI24" i="1"/>
  <c r="AK24" i="1" s="1"/>
  <c r="AH25" i="1"/>
  <c r="AJ25" i="1" s="1"/>
  <c r="AI25" i="1"/>
  <c r="AK25" i="1" s="1"/>
  <c r="AI23" i="1"/>
  <c r="AK23" i="1" s="1"/>
  <c r="AH23" i="1"/>
  <c r="AJ23" i="1" s="1"/>
  <c r="AI22" i="1"/>
  <c r="AK22" i="1" s="1"/>
  <c r="AH22" i="1"/>
  <c r="AJ22" i="1" s="1"/>
  <c r="AI21" i="1"/>
  <c r="AH21" i="1"/>
  <c r="AJ21" i="1" s="1"/>
  <c r="AI20" i="1"/>
  <c r="AK20" i="1" s="1"/>
  <c r="AH20" i="1"/>
  <c r="AJ20" i="1" s="1"/>
  <c r="AI19" i="1"/>
  <c r="AK19" i="1" s="1"/>
  <c r="AH19" i="1"/>
  <c r="AJ19" i="1" s="1"/>
  <c r="AI18" i="1"/>
  <c r="AK18" i="1" s="1"/>
  <c r="AH18" i="1"/>
  <c r="AJ18" i="1" s="1"/>
  <c r="AI17" i="1"/>
  <c r="AH17" i="1"/>
  <c r="AJ17" i="1" s="1"/>
  <c r="AI16" i="1"/>
  <c r="AK16" i="1" s="1"/>
  <c r="AH16" i="1"/>
  <c r="AJ16" i="1" s="1"/>
  <c r="AI15" i="1"/>
  <c r="AK15" i="1" s="1"/>
  <c r="AH15" i="1"/>
  <c r="AJ15" i="1" s="1"/>
  <c r="AI14" i="1"/>
  <c r="AK14" i="1" s="1"/>
  <c r="AH14" i="1"/>
  <c r="AJ14" i="1" s="1"/>
  <c r="AI13" i="1"/>
  <c r="AH13" i="1"/>
  <c r="AJ13" i="1" s="1"/>
  <c r="AI12" i="1"/>
  <c r="AK12" i="1" s="1"/>
  <c r="AH12" i="1"/>
  <c r="AJ12" i="1" s="1"/>
  <c r="AI11" i="1"/>
  <c r="AK11" i="1" s="1"/>
  <c r="AH11" i="1"/>
  <c r="AJ11" i="1" s="1"/>
  <c r="AI10" i="1"/>
  <c r="AH10" i="1"/>
  <c r="AJ10" i="1" s="1"/>
  <c r="AI9" i="1"/>
  <c r="AH9" i="1"/>
  <c r="AJ9" i="1" s="1"/>
  <c r="AI8" i="1"/>
  <c r="AK8" i="1" s="1"/>
  <c r="AH8" i="1"/>
  <c r="AI7" i="1"/>
  <c r="AK7" i="1" s="1"/>
  <c r="AH7" i="1"/>
  <c r="AJ7" i="1" s="1"/>
  <c r="AA22" i="1"/>
  <c r="AA23" i="1"/>
  <c r="Z23" i="1"/>
  <c r="Z22" i="1"/>
  <c r="AB22" i="1" s="1"/>
  <c r="Z21" i="1"/>
  <c r="AB21" i="1" s="1"/>
  <c r="AA21" i="1"/>
  <c r="Z20" i="1"/>
  <c r="AB20" i="1" s="1"/>
  <c r="Y20" i="1"/>
  <c r="AA20" i="1" s="1"/>
  <c r="Z19" i="1"/>
  <c r="AB19" i="1" s="1"/>
  <c r="Y19" i="1"/>
  <c r="AA19" i="1" s="1"/>
  <c r="Z18" i="1"/>
  <c r="AB18" i="1" s="1"/>
  <c r="Y18" i="1"/>
  <c r="AA18" i="1" s="1"/>
  <c r="Z17" i="1"/>
  <c r="AB17" i="1" s="1"/>
  <c r="Y17" i="1"/>
  <c r="AA17" i="1" s="1"/>
  <c r="Z16" i="1"/>
  <c r="AB16" i="1" s="1"/>
  <c r="Y16" i="1"/>
  <c r="AA16" i="1" s="1"/>
  <c r="Z15" i="1"/>
  <c r="Y15" i="1"/>
  <c r="AA15" i="1" s="1"/>
  <c r="Z14" i="1"/>
  <c r="Y14" i="1"/>
  <c r="AA14" i="1" s="1"/>
  <c r="Z13" i="1"/>
  <c r="AB13" i="1" s="1"/>
  <c r="Y13" i="1"/>
  <c r="AA13" i="1" s="1"/>
  <c r="Z12" i="1"/>
  <c r="AB12" i="1" s="1"/>
  <c r="Y12" i="1"/>
  <c r="AA12" i="1" s="1"/>
  <c r="Z11" i="1"/>
  <c r="Y11" i="1"/>
  <c r="AA11" i="1" s="1"/>
  <c r="Z10" i="1"/>
  <c r="Y10" i="1"/>
  <c r="AA10" i="1" s="1"/>
  <c r="AB9" i="1"/>
  <c r="Y9" i="1"/>
  <c r="AA9" i="1" s="1"/>
  <c r="AB8" i="1"/>
  <c r="Y8" i="1"/>
  <c r="AA8" i="1" s="1"/>
  <c r="Z7" i="1"/>
  <c r="Y7" i="1"/>
  <c r="AA7" i="1" s="1"/>
  <c r="Q23" i="1"/>
  <c r="S23" i="1" s="1"/>
  <c r="P23" i="1"/>
  <c r="R23" i="1" s="1"/>
  <c r="Q22" i="1"/>
  <c r="P22" i="1"/>
  <c r="R22" i="1" s="1"/>
  <c r="Q21" i="1"/>
  <c r="P21" i="1"/>
  <c r="R21" i="1" s="1"/>
  <c r="Q20" i="1"/>
  <c r="P20" i="1"/>
  <c r="R20" i="1" s="1"/>
  <c r="Q19" i="1"/>
  <c r="P19" i="1"/>
  <c r="R19" i="1" s="1"/>
  <c r="Q18" i="1"/>
  <c r="S18" i="1" s="1"/>
  <c r="P18" i="1"/>
  <c r="R18" i="1" s="1"/>
  <c r="Q17" i="1"/>
  <c r="S17" i="1" s="1"/>
  <c r="P17" i="1"/>
  <c r="R17" i="1" s="1"/>
  <c r="Q16" i="1"/>
  <c r="S16" i="1" s="1"/>
  <c r="P16" i="1"/>
  <c r="R16" i="1" s="1"/>
  <c r="Q15" i="1"/>
  <c r="S15" i="1" s="1"/>
  <c r="P15" i="1"/>
  <c r="R15" i="1" s="1"/>
  <c r="Q14" i="1"/>
  <c r="P14" i="1"/>
  <c r="R14" i="1" s="1"/>
  <c r="Q13" i="1"/>
  <c r="P13" i="1"/>
  <c r="R13" i="1" s="1"/>
  <c r="Q12" i="1"/>
  <c r="S12" i="1" s="1"/>
  <c r="P12" i="1"/>
  <c r="R12" i="1" s="1"/>
  <c r="Q11" i="1"/>
  <c r="S11" i="1" s="1"/>
  <c r="P11" i="1"/>
  <c r="R11" i="1" s="1"/>
  <c r="Q10" i="1"/>
  <c r="P10" i="1"/>
  <c r="R10" i="1" s="1"/>
  <c r="Q9" i="1"/>
  <c r="P9" i="1"/>
  <c r="R9" i="1" s="1"/>
  <c r="Q8" i="1"/>
  <c r="P8" i="1"/>
  <c r="Q7" i="1"/>
  <c r="P7" i="1"/>
  <c r="R7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J26" i="1" s="1"/>
  <c r="G8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AA5" i="1" l="1"/>
  <c r="AA6" i="1" s="1"/>
  <c r="I8" i="1"/>
  <c r="I5" i="1" s="1"/>
  <c r="I6" i="1" s="1"/>
  <c r="H6" i="1"/>
  <c r="CD23" i="1"/>
  <c r="J9" i="1"/>
  <c r="J15" i="1"/>
  <c r="J22" i="1"/>
  <c r="J14" i="1"/>
  <c r="BB10" i="1"/>
  <c r="BB5" i="1" s="1"/>
  <c r="BB6" i="1" s="1"/>
  <c r="CL5" i="1"/>
  <c r="CL6" i="1" s="1"/>
  <c r="J18" i="1"/>
  <c r="J17" i="1"/>
  <c r="J8" i="1"/>
  <c r="J21" i="1"/>
  <c r="J13" i="1"/>
  <c r="J10" i="1"/>
  <c r="J25" i="1"/>
  <c r="J24" i="1"/>
  <c r="J20" i="1"/>
  <c r="J12" i="1"/>
  <c r="J16" i="1"/>
  <c r="J23" i="1"/>
  <c r="J19" i="1"/>
  <c r="J11" i="1"/>
  <c r="BT5" i="1"/>
  <c r="BT6" i="1" s="1"/>
  <c r="BU21" i="1"/>
  <c r="CD9" i="1"/>
  <c r="CU5" i="1"/>
  <c r="CU6" i="1" s="1"/>
  <c r="CV10" i="1"/>
  <c r="BC8" i="1"/>
  <c r="BL9" i="1"/>
  <c r="BU10" i="1"/>
  <c r="BU18" i="1"/>
  <c r="CV11" i="1"/>
  <c r="AT10" i="1"/>
  <c r="S7" i="1"/>
  <c r="AS23" i="1"/>
  <c r="DD5" i="1"/>
  <c r="DD6" i="1" s="1"/>
  <c r="S22" i="1"/>
  <c r="AB14" i="1"/>
  <c r="AK10" i="1"/>
  <c r="BC32" i="1"/>
  <c r="BK5" i="1"/>
  <c r="BK6" i="1" s="1"/>
  <c r="CM30" i="1"/>
  <c r="DE23" i="1"/>
  <c r="AJ8" i="1"/>
  <c r="AJ5" i="1"/>
  <c r="AJ6" i="1" s="1"/>
  <c r="S21" i="1"/>
  <c r="AS15" i="1"/>
  <c r="CM26" i="1"/>
  <c r="DE10" i="1"/>
  <c r="AB10" i="1"/>
  <c r="CC5" i="1"/>
  <c r="CC6" i="1" s="1"/>
  <c r="CV14" i="1"/>
  <c r="CM10" i="1"/>
  <c r="S10" i="1"/>
  <c r="AK9" i="1"/>
  <c r="CV18" i="1"/>
  <c r="DE9" i="1"/>
  <c r="AB15" i="1"/>
  <c r="CM19" i="1"/>
  <c r="S20" i="1"/>
  <c r="AB11" i="1"/>
  <c r="BL24" i="1"/>
  <c r="BL17" i="1"/>
  <c r="BL8" i="1"/>
  <c r="BU11" i="1"/>
  <c r="CM25" i="1"/>
  <c r="CM17" i="1"/>
  <c r="DE19" i="1"/>
  <c r="AT19" i="1"/>
  <c r="AT11" i="1"/>
  <c r="BL16" i="1"/>
  <c r="DE18" i="1"/>
  <c r="AB7" i="1"/>
  <c r="AK21" i="1"/>
  <c r="AK13" i="1"/>
  <c r="CM15" i="1"/>
  <c r="DE31" i="1"/>
  <c r="S8" i="1"/>
  <c r="S14" i="1"/>
  <c r="AB23" i="1"/>
  <c r="AK17" i="1"/>
  <c r="S19" i="1"/>
  <c r="CV22" i="1"/>
  <c r="S9" i="1"/>
  <c r="R8" i="1"/>
  <c r="R5" i="1" s="1"/>
  <c r="R6" i="1" s="1"/>
  <c r="BA6" i="1"/>
  <c r="S13" i="1"/>
  <c r="BJ6" i="1"/>
  <c r="AZ6" i="1"/>
  <c r="BS6" i="1"/>
  <c r="DC6" i="1"/>
  <c r="DB6" i="1"/>
  <c r="CS6" i="1"/>
  <c r="CT6" i="1"/>
  <c r="CJ6" i="1"/>
  <c r="CK6" i="1"/>
  <c r="CB6" i="1"/>
  <c r="CA6" i="1"/>
  <c r="BR6" i="1"/>
  <c r="BI6" i="1"/>
  <c r="AQ6" i="1"/>
  <c r="AR6" i="1"/>
  <c r="AH6" i="1"/>
  <c r="AI6" i="1"/>
  <c r="Y6" i="1"/>
  <c r="Z6" i="1"/>
  <c r="P6" i="1"/>
  <c r="Q6" i="1"/>
  <c r="AS5" i="1" l="1"/>
  <c r="AS6" i="1" s="1"/>
</calcChain>
</file>

<file path=xl/sharedStrings.xml><?xml version="1.0" encoding="utf-8"?>
<sst xmlns="http://schemas.openxmlformats.org/spreadsheetml/2006/main" count="112" uniqueCount="27">
  <si>
    <t>sli15</t>
  </si>
  <si>
    <t>TUb1</t>
  </si>
  <si>
    <t>Sli15</t>
  </si>
  <si>
    <t>Normalized</t>
  </si>
  <si>
    <t>ROI 1</t>
  </si>
  <si>
    <t>ROI 2</t>
  </si>
  <si>
    <t>ROI 3</t>
  </si>
  <si>
    <t>ROI 4</t>
  </si>
  <si>
    <t>ROI 5</t>
  </si>
  <si>
    <t>ROI 6</t>
  </si>
  <si>
    <t>ROI 7</t>
  </si>
  <si>
    <t>ROI 9</t>
  </si>
  <si>
    <t>ROI 10</t>
  </si>
  <si>
    <t>ROI 12</t>
  </si>
  <si>
    <t>ROI 14</t>
  </si>
  <si>
    <t>ROI 15</t>
  </si>
  <si>
    <t>MEAn</t>
  </si>
  <si>
    <t>SD</t>
  </si>
  <si>
    <t>length</t>
  </si>
  <si>
    <t>Mean Tub1 Measured</t>
  </si>
  <si>
    <t>According Mean Sli15 Measured</t>
  </si>
  <si>
    <t>mTQZ-Tub1</t>
  </si>
  <si>
    <t>Sli15-GFP</t>
  </si>
  <si>
    <t>RoI</t>
  </si>
  <si>
    <t>Realigned toward Tub1 fluo increasing</t>
  </si>
  <si>
    <t xml:space="preserve">Artificial Q-nMT bundle expansion (blue box) for the one &lt;2µm (16measurements) </t>
  </si>
  <si>
    <t>Expansion according to the one applied for Tub1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</si>
</sst>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  <xf numFmtId="0" fontId="0" fillId="2" borderId="0" xfId="0" applyFill="1"/>
    <xf numFmtId="1" fontId="0" fillId="0" borderId="0" xfId="0" applyNumberFormat="1" applyAlignment="1">
      <alignment horizontal="center"/>
    </xf>
    <xf numFmtId="0" fontId="0" fillId="3" borderId="0" xfId="0" applyFill="1"/>
    <xf numFmtId="9" fontId="0" fillId="3" borderId="0" xfId="1" applyFont="1" applyFill="1"/>
    <xf numFmtId="0" fontId="0" fillId="0" borderId="0" xfId="0" applyFill="1"/>
    <xf numFmtId="9" fontId="0" fillId="0" borderId="0" xfId="1" applyFont="1" applyFill="1"/>
    <xf numFmtId="0" fontId="2" fillId="0" borderId="0" xfId="0" applyFont="1"/>
    <xf numFmtId="9" fontId="0" fillId="2" borderId="0" xfId="1" applyFont="1" applyFill="1"/>
    <xf numFmtId="0" fontId="5" fillId="0" borderId="0" xfId="0" applyFont="1"/>
    <xf numFmtId="0" fontId="0" fillId="4" borderId="0" xfId="0" applyFill="1"/>
    <xf numFmtId="0" fontId="3" fillId="3" borderId="0" xfId="0" applyFont="1" applyFill="1"/>
    <xf numFmtId="0" fontId="4" fillId="0" borderId="0" xfId="0" applyFont="1" applyFill="1"/>
    <xf numFmtId="0" fontId="6" fillId="0" borderId="0" xfId="0" applyFont="1" applyFill="1"/>
    <xf numFmtId="0" fontId="0" fillId="0" borderId="0" xfId="0" applyBorder="1"/>
    <xf numFmtId="0" fontId="0" fillId="5" borderId="0" xfId="0" applyFill="1"/>
    <xf numFmtId="0" fontId="0" fillId="0" borderId="0" xfId="0" applyFont="1"/>
    <xf numFmtId="0" fontId="0" fillId="6" borderId="0" xfId="0" applyFill="1"/>
    <xf numFmtId="0" fontId="0" fillId="0" borderId="1" xfId="0" applyBorder="1"/>
    <xf numFmtId="0" fontId="2" fillId="0" borderId="1" xfId="0" applyFont="1" applyBorder="1"/>
    <xf numFmtId="0" fontId="5" fillId="0" borderId="1" xfId="0" applyFont="1" applyBorder="1"/>
    <xf numFmtId="0" fontId="0" fillId="0" borderId="1" xfId="0" applyFill="1" applyBorder="1"/>
    <xf numFmtId="0" fontId="0" fillId="0" borderId="3" xfId="0" applyFill="1" applyBorder="1"/>
    <xf numFmtId="0" fontId="0" fillId="0" borderId="3" xfId="0" applyBorder="1"/>
    <xf numFmtId="0" fontId="2" fillId="0" borderId="3" xfId="0" applyFont="1" applyBorder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5" fillId="0" borderId="9" xfId="0" applyFont="1" applyBorder="1"/>
    <xf numFmtId="1" fontId="0" fillId="4" borderId="1" xfId="0" applyNumberFormat="1" applyFill="1" applyBorder="1"/>
    <xf numFmtId="1" fontId="0" fillId="0" borderId="1" xfId="0" applyNumberFormat="1" applyBorder="1"/>
    <xf numFmtId="0" fontId="0" fillId="0" borderId="14" xfId="0" applyBorder="1"/>
    <xf numFmtId="1" fontId="0" fillId="0" borderId="15" xfId="0" applyNumberFormat="1" applyBorder="1"/>
    <xf numFmtId="0" fontId="0" fillId="0" borderId="16" xfId="0" applyBorder="1"/>
    <xf numFmtId="0" fontId="0" fillId="0" borderId="17" xfId="0" applyBorder="1"/>
    <xf numFmtId="1" fontId="0" fillId="4" borderId="17" xfId="0" applyNumberFormat="1" applyFill="1" applyBorder="1"/>
    <xf numFmtId="1" fontId="0" fillId="0" borderId="17" xfId="0" applyNumberFormat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3" xfId="0" applyBorder="1" applyAlignment="1">
      <alignment horizontal="center" textRotation="255"/>
    </xf>
    <xf numFmtId="0" fontId="0" fillId="0" borderId="1" xfId="0" applyBorder="1" applyAlignment="1">
      <alignment horizontal="center" textRotation="255"/>
    </xf>
    <xf numFmtId="0" fontId="7" fillId="0" borderId="2" xfId="0" applyFont="1" applyBorder="1" applyAlignment="1">
      <alignment horizontal="center" textRotation="255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2d'!$I$7:$I$26</c:f>
              <c:numCache>
                <c:formatCode>0%</c:formatCode>
                <c:ptCount val="20"/>
                <c:pt idx="0">
                  <c:v>9.0522572509457833E-2</c:v>
                </c:pt>
                <c:pt idx="1">
                  <c:v>0.18205170239596469</c:v>
                </c:pt>
                <c:pt idx="2">
                  <c:v>0.24374577553593951</c:v>
                </c:pt>
                <c:pt idx="3">
                  <c:v>0.61829180327868838</c:v>
                </c:pt>
                <c:pt idx="4">
                  <c:v>0.76073770491803239</c:v>
                </c:pt>
                <c:pt idx="5">
                  <c:v>0.99971702395964679</c:v>
                </c:pt>
                <c:pt idx="6">
                  <c:v>0.79456923076923092</c:v>
                </c:pt>
                <c:pt idx="7">
                  <c:v>0.69346279949558631</c:v>
                </c:pt>
                <c:pt idx="8">
                  <c:v>0.55624615384615383</c:v>
                </c:pt>
                <c:pt idx="9">
                  <c:v>0.43538663303909203</c:v>
                </c:pt>
                <c:pt idx="10">
                  <c:v>0.38446330390920547</c:v>
                </c:pt>
                <c:pt idx="11">
                  <c:v>0.21316443883984867</c:v>
                </c:pt>
                <c:pt idx="12">
                  <c:v>5.8011601513240883E-2</c:v>
                </c:pt>
                <c:pt idx="13">
                  <c:v>0.10808953341740235</c:v>
                </c:pt>
                <c:pt idx="14">
                  <c:v>0.13857175283732659</c:v>
                </c:pt>
                <c:pt idx="15">
                  <c:v>0.10204892812105927</c:v>
                </c:pt>
                <c:pt idx="16">
                  <c:v>0.10566885245901647</c:v>
                </c:pt>
                <c:pt idx="17">
                  <c:v>8.4530390920554851E-2</c:v>
                </c:pt>
                <c:pt idx="18">
                  <c:v>4.3725851197982363E-2</c:v>
                </c:pt>
                <c:pt idx="19">
                  <c:v>1.3990416141235841E-2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2d'!$J$7:$J$26</c:f>
              <c:numCache>
                <c:formatCode>0%</c:formatCode>
                <c:ptCount val="20"/>
                <c:pt idx="0">
                  <c:v>1.4822157434402286E-2</c:v>
                </c:pt>
                <c:pt idx="1">
                  <c:v>4.7095626822157573E-2</c:v>
                </c:pt>
                <c:pt idx="2">
                  <c:v>2.8552380952380961E-2</c:v>
                </c:pt>
                <c:pt idx="3">
                  <c:v>0.38128688046647208</c:v>
                </c:pt>
                <c:pt idx="4">
                  <c:v>0.47580894071914487</c:v>
                </c:pt>
                <c:pt idx="5">
                  <c:v>0.5547667638483964</c:v>
                </c:pt>
                <c:pt idx="6">
                  <c:v>0.33560349854227373</c:v>
                </c:pt>
                <c:pt idx="7">
                  <c:v>0.26693955296404287</c:v>
                </c:pt>
                <c:pt idx="8">
                  <c:v>0.45748396501457744</c:v>
                </c:pt>
                <c:pt idx="9">
                  <c:v>0.55324412050534533</c:v>
                </c:pt>
                <c:pt idx="10">
                  <c:v>0.62795510204081617</c:v>
                </c:pt>
                <c:pt idx="11">
                  <c:v>0.79598950437317795</c:v>
                </c:pt>
                <c:pt idx="12">
                  <c:v>0.90550068027210862</c:v>
                </c:pt>
                <c:pt idx="13">
                  <c:v>0.88966141885325567</c:v>
                </c:pt>
                <c:pt idx="14">
                  <c:v>0.99956754130223546</c:v>
                </c:pt>
                <c:pt idx="15">
                  <c:v>0.62446608357628774</c:v>
                </c:pt>
                <c:pt idx="16">
                  <c:v>0.31784956268221581</c:v>
                </c:pt>
                <c:pt idx="17">
                  <c:v>0.18783576287657916</c:v>
                </c:pt>
                <c:pt idx="18">
                  <c:v>2.30579203109815E-2</c:v>
                </c:pt>
                <c:pt idx="19">
                  <c:v>-1.2110009718172948E-2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75808"/>
        <c:axId val="34590656"/>
      </c:lineChart>
      <c:catAx>
        <c:axId val="851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590656"/>
        <c:crosses val="autoZero"/>
        <c:auto val="1"/>
        <c:lblAlgn val="ctr"/>
        <c:lblOffset val="100"/>
        <c:noMultiLvlLbl val="0"/>
      </c:catAx>
      <c:valAx>
        <c:axId val="34590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5175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2d'!$CL$7:$CL$37</c:f>
              <c:numCache>
                <c:formatCode>0%</c:formatCode>
                <c:ptCount val="31"/>
                <c:pt idx="0">
                  <c:v>5.654867256637215E-3</c:v>
                </c:pt>
                <c:pt idx="1">
                  <c:v>-0.10846371681415916</c:v>
                </c:pt>
                <c:pt idx="2">
                  <c:v>8.4005899705014934E-3</c:v>
                </c:pt>
                <c:pt idx="3">
                  <c:v>0.10657168141592931</c:v>
                </c:pt>
                <c:pt idx="4">
                  <c:v>0.39074395280235968</c:v>
                </c:pt>
                <c:pt idx="5">
                  <c:v>0.49898112094395269</c:v>
                </c:pt>
                <c:pt idx="6">
                  <c:v>0.68311917404129785</c:v>
                </c:pt>
                <c:pt idx="7">
                  <c:v>0.81225545722713854</c:v>
                </c:pt>
                <c:pt idx="8">
                  <c:v>0.80247964601769939</c:v>
                </c:pt>
                <c:pt idx="9">
                  <c:v>1.0013392330383484</c:v>
                </c:pt>
                <c:pt idx="10">
                  <c:v>0.90037522123893798</c:v>
                </c:pt>
                <c:pt idx="11">
                  <c:v>1.0005941002949852</c:v>
                </c:pt>
                <c:pt idx="12">
                  <c:v>0.65096578171091402</c:v>
                </c:pt>
                <c:pt idx="13">
                  <c:v>0.65325722713864298</c:v>
                </c:pt>
                <c:pt idx="14">
                  <c:v>0.57898348082595863</c:v>
                </c:pt>
                <c:pt idx="15">
                  <c:v>0.41136165191740376</c:v>
                </c:pt>
                <c:pt idx="16">
                  <c:v>0.26193156342182877</c:v>
                </c:pt>
                <c:pt idx="17">
                  <c:v>0.47228849557522101</c:v>
                </c:pt>
                <c:pt idx="18">
                  <c:v>0.35210560471976426</c:v>
                </c:pt>
                <c:pt idx="19">
                  <c:v>0.36035044247787612</c:v>
                </c:pt>
                <c:pt idx="20">
                  <c:v>0.52671681415929206</c:v>
                </c:pt>
                <c:pt idx="21">
                  <c:v>0.2872625368731565</c:v>
                </c:pt>
                <c:pt idx="22">
                  <c:v>4.5420648967551658E-2</c:v>
                </c:pt>
                <c:pt idx="23">
                  <c:v>0.12841297935103244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2d'!$CM$7:$CM$37</c:f>
              <c:numCache>
                <c:formatCode>0%</c:formatCode>
                <c:ptCount val="31"/>
                <c:pt idx="0">
                  <c:v>-4.4657929226736656E-2</c:v>
                </c:pt>
                <c:pt idx="1">
                  <c:v>1.7096723460025925E-2</c:v>
                </c:pt>
                <c:pt idx="2">
                  <c:v>-0.16870747051114007</c:v>
                </c:pt>
                <c:pt idx="3">
                  <c:v>0.14520760157273907</c:v>
                </c:pt>
                <c:pt idx="4">
                  <c:v>0.30866815203145487</c:v>
                </c:pt>
                <c:pt idx="5">
                  <c:v>0.19559895150720774</c:v>
                </c:pt>
                <c:pt idx="6">
                  <c:v>0.45137378768021014</c:v>
                </c:pt>
                <c:pt idx="7">
                  <c:v>0.76290851900393197</c:v>
                </c:pt>
                <c:pt idx="8">
                  <c:v>0.71102149410222826</c:v>
                </c:pt>
                <c:pt idx="9">
                  <c:v>0.27776408912188727</c:v>
                </c:pt>
                <c:pt idx="10">
                  <c:v>0.30707129750982959</c:v>
                </c:pt>
                <c:pt idx="11">
                  <c:v>0.46352477064220216</c:v>
                </c:pt>
                <c:pt idx="12">
                  <c:v>0.80083984272608122</c:v>
                </c:pt>
                <c:pt idx="13">
                  <c:v>0.99954416775884669</c:v>
                </c:pt>
                <c:pt idx="14">
                  <c:v>0.79733892529488859</c:v>
                </c:pt>
                <c:pt idx="15">
                  <c:v>0.3012015727391878</c:v>
                </c:pt>
                <c:pt idx="16">
                  <c:v>0.38515491480996084</c:v>
                </c:pt>
                <c:pt idx="17">
                  <c:v>0.38640576671035382</c:v>
                </c:pt>
                <c:pt idx="18">
                  <c:v>0.66964351245085185</c:v>
                </c:pt>
                <c:pt idx="19">
                  <c:v>0.77251638269986855</c:v>
                </c:pt>
                <c:pt idx="20">
                  <c:v>0.61395806028833577</c:v>
                </c:pt>
                <c:pt idx="21">
                  <c:v>0.22376382699868927</c:v>
                </c:pt>
                <c:pt idx="22">
                  <c:v>0.14931480996068164</c:v>
                </c:pt>
                <c:pt idx="23">
                  <c:v>0.21636173001310632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4896"/>
        <c:axId val="90878464"/>
      </c:lineChart>
      <c:catAx>
        <c:axId val="1198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878464"/>
        <c:crosses val="autoZero"/>
        <c:auto val="1"/>
        <c:lblAlgn val="ctr"/>
        <c:lblOffset val="100"/>
        <c:noMultiLvlLbl val="0"/>
      </c:catAx>
      <c:valAx>
        <c:axId val="908784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824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2d'!$CU$7:$CU$37</c:f>
              <c:numCache>
                <c:formatCode>0%</c:formatCode>
                <c:ptCount val="31"/>
                <c:pt idx="0">
                  <c:v>4.7575757575757365E-3</c:v>
                </c:pt>
                <c:pt idx="1">
                  <c:v>2.2860606060607041E-4</c:v>
                </c:pt>
                <c:pt idx="2">
                  <c:v>-4.8976727272727269E-2</c:v>
                </c:pt>
                <c:pt idx="3">
                  <c:v>-7.4029090909090026E-3</c:v>
                </c:pt>
                <c:pt idx="4">
                  <c:v>0.1388630303030306</c:v>
                </c:pt>
                <c:pt idx="5">
                  <c:v>0.43155733333333351</c:v>
                </c:pt>
                <c:pt idx="6">
                  <c:v>0.73004169696969712</c:v>
                </c:pt>
                <c:pt idx="7">
                  <c:v>1.0005752727272732</c:v>
                </c:pt>
                <c:pt idx="8">
                  <c:v>0.67248557575757595</c:v>
                </c:pt>
                <c:pt idx="9">
                  <c:v>0.67957042424242475</c:v>
                </c:pt>
                <c:pt idx="10">
                  <c:v>0.74458399999999958</c:v>
                </c:pt>
                <c:pt idx="11">
                  <c:v>0.68776969696969725</c:v>
                </c:pt>
                <c:pt idx="12">
                  <c:v>0.73040193939393927</c:v>
                </c:pt>
                <c:pt idx="13">
                  <c:v>0.75033115151515151</c:v>
                </c:pt>
                <c:pt idx="14">
                  <c:v>0.62512703030303063</c:v>
                </c:pt>
                <c:pt idx="15">
                  <c:v>0.60167878787878804</c:v>
                </c:pt>
                <c:pt idx="16">
                  <c:v>0.48429090909090905</c:v>
                </c:pt>
                <c:pt idx="17">
                  <c:v>0.23764169696969695</c:v>
                </c:pt>
                <c:pt idx="18">
                  <c:v>0.19771103030303025</c:v>
                </c:pt>
                <c:pt idx="19">
                  <c:v>0.19129866666666645</c:v>
                </c:pt>
                <c:pt idx="20">
                  <c:v>0.13114400000000001</c:v>
                </c:pt>
                <c:pt idx="21">
                  <c:v>0.21090545454545456</c:v>
                </c:pt>
                <c:pt idx="22">
                  <c:v>2.8661575757575837E-2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2d'!$CV$7:$CV$37</c:f>
              <c:numCache>
                <c:formatCode>0%</c:formatCode>
                <c:ptCount val="31"/>
                <c:pt idx="0">
                  <c:v>-4.1861968911917083E-2</c:v>
                </c:pt>
                <c:pt idx="1">
                  <c:v>-0.1286145077720208</c:v>
                </c:pt>
                <c:pt idx="2">
                  <c:v>-0.15085430051813481</c:v>
                </c:pt>
                <c:pt idx="3">
                  <c:v>-0.10899668393782366</c:v>
                </c:pt>
                <c:pt idx="4">
                  <c:v>1.2650362694300355E-2</c:v>
                </c:pt>
                <c:pt idx="5">
                  <c:v>0.22205347150259069</c:v>
                </c:pt>
                <c:pt idx="6">
                  <c:v>5.5206632124351993E-2</c:v>
                </c:pt>
                <c:pt idx="7">
                  <c:v>0.39536000000000032</c:v>
                </c:pt>
                <c:pt idx="8">
                  <c:v>9.612082901554421E-2</c:v>
                </c:pt>
                <c:pt idx="9">
                  <c:v>0.10615792746113981</c:v>
                </c:pt>
                <c:pt idx="10">
                  <c:v>0.27601989637305757</c:v>
                </c:pt>
                <c:pt idx="11">
                  <c:v>0.1326829015544046</c:v>
                </c:pt>
                <c:pt idx="12">
                  <c:v>0.65293036269430083</c:v>
                </c:pt>
                <c:pt idx="13">
                  <c:v>0.82444124352331616</c:v>
                </c:pt>
                <c:pt idx="14">
                  <c:v>0.76259564766839383</c:v>
                </c:pt>
                <c:pt idx="15">
                  <c:v>0.66225450777202111</c:v>
                </c:pt>
                <c:pt idx="16">
                  <c:v>0.99954093264248756</c:v>
                </c:pt>
                <c:pt idx="17">
                  <c:v>0.77275730569948142</c:v>
                </c:pt>
                <c:pt idx="18">
                  <c:v>0.70754072538860135</c:v>
                </c:pt>
                <c:pt idx="19">
                  <c:v>0.18982611398963775</c:v>
                </c:pt>
                <c:pt idx="20">
                  <c:v>0.44024808290155398</c:v>
                </c:pt>
                <c:pt idx="21">
                  <c:v>0.27751378238341945</c:v>
                </c:pt>
                <c:pt idx="22">
                  <c:v>0.27565968911917127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4384"/>
        <c:axId val="90880768"/>
      </c:lineChart>
      <c:catAx>
        <c:axId val="1198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880768"/>
        <c:crosses val="autoZero"/>
        <c:auto val="1"/>
        <c:lblAlgn val="ctr"/>
        <c:lblOffset val="100"/>
        <c:noMultiLvlLbl val="0"/>
      </c:catAx>
      <c:valAx>
        <c:axId val="90880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824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2d'!$DD$7:$DD$37</c:f>
              <c:numCache>
                <c:formatCode>0%</c:formatCode>
                <c:ptCount val="31"/>
                <c:pt idx="0">
                  <c:v>0.26102447916666643</c:v>
                </c:pt>
                <c:pt idx="1">
                  <c:v>0.14054999999999987</c:v>
                </c:pt>
                <c:pt idx="2">
                  <c:v>0.49415833333333348</c:v>
                </c:pt>
                <c:pt idx="3">
                  <c:v>0.70855989583333301</c:v>
                </c:pt>
                <c:pt idx="4">
                  <c:v>0.99885729166666615</c:v>
                </c:pt>
                <c:pt idx="5">
                  <c:v>0.85974427083333349</c:v>
                </c:pt>
                <c:pt idx="6">
                  <c:v>0.85434114583333354</c:v>
                </c:pt>
                <c:pt idx="7">
                  <c:v>0.92861458333333313</c:v>
                </c:pt>
                <c:pt idx="8">
                  <c:v>0.92335572916666708</c:v>
                </c:pt>
                <c:pt idx="9">
                  <c:v>0.75978645833333325</c:v>
                </c:pt>
                <c:pt idx="10">
                  <c:v>0.55202083333333318</c:v>
                </c:pt>
                <c:pt idx="11">
                  <c:v>0.63068906250000045</c:v>
                </c:pt>
                <c:pt idx="12">
                  <c:v>0.71020260416666681</c:v>
                </c:pt>
                <c:pt idx="13">
                  <c:v>0.48968125000000001</c:v>
                </c:pt>
                <c:pt idx="14">
                  <c:v>0.38521510416666666</c:v>
                </c:pt>
                <c:pt idx="15">
                  <c:v>0.40773177083333351</c:v>
                </c:pt>
                <c:pt idx="16">
                  <c:v>0.21901406250000002</c:v>
                </c:pt>
                <c:pt idx="17">
                  <c:v>0.17582291666666672</c:v>
                </c:pt>
                <c:pt idx="18">
                  <c:v>0.13116822916666684</c:v>
                </c:pt>
                <c:pt idx="19">
                  <c:v>0.13020833333333334</c:v>
                </c:pt>
                <c:pt idx="20">
                  <c:v>0.26606406250000009</c:v>
                </c:pt>
                <c:pt idx="21">
                  <c:v>0.10310625000000011</c:v>
                </c:pt>
                <c:pt idx="22">
                  <c:v>0.11097812499999986</c:v>
                </c:pt>
                <c:pt idx="23">
                  <c:v>-6.6484375000000666E-3</c:v>
                </c:pt>
                <c:pt idx="24">
                  <c:v>8.80703124999999E-2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2d'!$DE$7:$DE$37</c:f>
              <c:numCache>
                <c:formatCode>0%</c:formatCode>
                <c:ptCount val="31"/>
                <c:pt idx="0">
                  <c:v>0.18149881235154408</c:v>
                </c:pt>
                <c:pt idx="1">
                  <c:v>0</c:v>
                </c:pt>
                <c:pt idx="2">
                  <c:v>0.14472209026128319</c:v>
                </c:pt>
                <c:pt idx="3">
                  <c:v>0.48218574821852744</c:v>
                </c:pt>
                <c:pt idx="4">
                  <c:v>0.77828123515439473</c:v>
                </c:pt>
                <c:pt idx="5">
                  <c:v>0.69965700712589085</c:v>
                </c:pt>
                <c:pt idx="6">
                  <c:v>0.55460142517814703</c:v>
                </c:pt>
                <c:pt idx="7">
                  <c:v>0.89405985748218553</c:v>
                </c:pt>
                <c:pt idx="8">
                  <c:v>0.36287410926365843</c:v>
                </c:pt>
                <c:pt idx="9">
                  <c:v>0.25511876484560536</c:v>
                </c:pt>
                <c:pt idx="10">
                  <c:v>0.37101520190023812</c:v>
                </c:pt>
                <c:pt idx="11">
                  <c:v>0.93461900237529671</c:v>
                </c:pt>
                <c:pt idx="12">
                  <c:v>0.90215961995249472</c:v>
                </c:pt>
                <c:pt idx="13">
                  <c:v>0.89427125890736292</c:v>
                </c:pt>
                <c:pt idx="14">
                  <c:v>0.99994869358669825</c:v>
                </c:pt>
                <c:pt idx="15">
                  <c:v>0.65421425178147219</c:v>
                </c:pt>
                <c:pt idx="16">
                  <c:v>0.54620665083135356</c:v>
                </c:pt>
                <c:pt idx="17">
                  <c:v>0.70499952494061735</c:v>
                </c:pt>
                <c:pt idx="18">
                  <c:v>0.67231068883610434</c:v>
                </c:pt>
                <c:pt idx="19">
                  <c:v>0.39769263657957182</c:v>
                </c:pt>
                <c:pt idx="20">
                  <c:v>0.68637149643705408</c:v>
                </c:pt>
                <c:pt idx="21">
                  <c:v>0.15512779097387205</c:v>
                </c:pt>
                <c:pt idx="22">
                  <c:v>0.19794964370546272</c:v>
                </c:pt>
                <c:pt idx="23">
                  <c:v>5.0992874109263835E-2</c:v>
                </c:pt>
                <c:pt idx="24">
                  <c:v>0.26105605700712581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74272"/>
        <c:axId val="85599360"/>
      </c:lineChart>
      <c:catAx>
        <c:axId val="851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599360"/>
        <c:crosses val="autoZero"/>
        <c:auto val="1"/>
        <c:lblAlgn val="ctr"/>
        <c:lblOffset val="100"/>
        <c:noMultiLvlLbl val="0"/>
      </c:catAx>
      <c:valAx>
        <c:axId val="855993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5174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2d'!$R$7:$R$26</c:f>
              <c:numCache>
                <c:formatCode>0%</c:formatCode>
                <c:ptCount val="20"/>
                <c:pt idx="0">
                  <c:v>0.17121987577639736</c:v>
                </c:pt>
                <c:pt idx="1">
                  <c:v>0.11680993788819882</c:v>
                </c:pt>
                <c:pt idx="2">
                  <c:v>0.68220559006211179</c:v>
                </c:pt>
                <c:pt idx="3">
                  <c:v>0.9851546583850932</c:v>
                </c:pt>
                <c:pt idx="4">
                  <c:v>0.92605683229813673</c:v>
                </c:pt>
                <c:pt idx="5">
                  <c:v>0.88301739130434809</c:v>
                </c:pt>
                <c:pt idx="6">
                  <c:v>0.99945527950310531</c:v>
                </c:pt>
                <c:pt idx="7">
                  <c:v>0.97982888198757789</c:v>
                </c:pt>
                <c:pt idx="8">
                  <c:v>0.74428850931677004</c:v>
                </c:pt>
                <c:pt idx="9">
                  <c:v>0.67841987577639751</c:v>
                </c:pt>
                <c:pt idx="10">
                  <c:v>0.4109614906832299</c:v>
                </c:pt>
                <c:pt idx="11">
                  <c:v>0.45104627329192537</c:v>
                </c:pt>
                <c:pt idx="12">
                  <c:v>0.19205900621117991</c:v>
                </c:pt>
                <c:pt idx="13">
                  <c:v>5.7609627329192434E-2</c:v>
                </c:pt>
                <c:pt idx="14">
                  <c:v>2.0378260869565144E-2</c:v>
                </c:pt>
                <c:pt idx="15">
                  <c:v>9.8409316770186328E-2</c:v>
                </c:pt>
                <c:pt idx="16">
                  <c:v>-3.5476397515527995E-2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2d'!$S$7:$S$26</c:f>
              <c:numCache>
                <c:formatCode>0%</c:formatCode>
                <c:ptCount val="20"/>
                <c:pt idx="0">
                  <c:v>0.15688347578347581</c:v>
                </c:pt>
                <c:pt idx="1">
                  <c:v>3.199529914529943E-2</c:v>
                </c:pt>
                <c:pt idx="2">
                  <c:v>0.15647450142450159</c:v>
                </c:pt>
                <c:pt idx="3">
                  <c:v>0.36482293447293457</c:v>
                </c:pt>
                <c:pt idx="4">
                  <c:v>0.23851011396011371</c:v>
                </c:pt>
                <c:pt idx="5">
                  <c:v>0.26069415954415953</c:v>
                </c:pt>
                <c:pt idx="6">
                  <c:v>0.28478874643874624</c:v>
                </c:pt>
                <c:pt idx="7">
                  <c:v>0.26515740740740751</c:v>
                </c:pt>
                <c:pt idx="8">
                  <c:v>0.14856367521367519</c:v>
                </c:pt>
                <c:pt idx="9">
                  <c:v>0.36703461538461546</c:v>
                </c:pt>
                <c:pt idx="10">
                  <c:v>0.61425527065527008</c:v>
                </c:pt>
                <c:pt idx="11">
                  <c:v>0.99995242165242126</c:v>
                </c:pt>
                <c:pt idx="12">
                  <c:v>0.880795584045584</c:v>
                </c:pt>
                <c:pt idx="13">
                  <c:v>0.42002022792022792</c:v>
                </c:pt>
                <c:pt idx="14">
                  <c:v>0.2286716524216523</c:v>
                </c:pt>
                <c:pt idx="15">
                  <c:v>0.52411168091168081</c:v>
                </c:pt>
                <c:pt idx="16">
                  <c:v>0.16046623931623913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73760"/>
        <c:axId val="34590080"/>
      </c:lineChart>
      <c:catAx>
        <c:axId val="851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590080"/>
        <c:crosses val="autoZero"/>
        <c:auto val="1"/>
        <c:lblAlgn val="ctr"/>
        <c:lblOffset val="100"/>
        <c:noMultiLvlLbl val="0"/>
      </c:catAx>
      <c:valAx>
        <c:axId val="34590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517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2d'!$AA$7:$AA$26</c:f>
              <c:numCache>
                <c:formatCode>0%</c:formatCode>
                <c:ptCount val="20"/>
                <c:pt idx="0">
                  <c:v>2.7705685618729069E-2</c:v>
                </c:pt>
                <c:pt idx="1">
                  <c:v>0.14134648829431445</c:v>
                </c:pt>
                <c:pt idx="2">
                  <c:v>0.33853645484949801</c:v>
                </c:pt>
                <c:pt idx="3">
                  <c:v>0.85094180602006697</c:v>
                </c:pt>
                <c:pt idx="4">
                  <c:v>0.91218327759197315</c:v>
                </c:pt>
                <c:pt idx="5">
                  <c:v>0.90832642140468212</c:v>
                </c:pt>
                <c:pt idx="6">
                  <c:v>0.78163678929765856</c:v>
                </c:pt>
                <c:pt idx="7">
                  <c:v>0.95672307692307679</c:v>
                </c:pt>
                <c:pt idx="8">
                  <c:v>0.84089030100334394</c:v>
                </c:pt>
                <c:pt idx="9">
                  <c:v>1.0014060200668893</c:v>
                </c:pt>
                <c:pt idx="10">
                  <c:v>0.79467959866220717</c:v>
                </c:pt>
                <c:pt idx="11">
                  <c:v>0.33283076923076915</c:v>
                </c:pt>
                <c:pt idx="12">
                  <c:v>0.25579799331103686</c:v>
                </c:pt>
                <c:pt idx="13">
                  <c:v>0.29185284280936469</c:v>
                </c:pt>
                <c:pt idx="14">
                  <c:v>3.3444816053511705E-3</c:v>
                </c:pt>
                <c:pt idx="15">
                  <c:v>3.3444816053511705E-3</c:v>
                </c:pt>
                <c:pt idx="16">
                  <c:v>3.3444816053511705E-3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2d'!$AB$7:$AB$26</c:f>
              <c:numCache>
                <c:formatCode>0%</c:formatCode>
                <c:ptCount val="20"/>
                <c:pt idx="0">
                  <c:v>-0.16517665289256195</c:v>
                </c:pt>
                <c:pt idx="1">
                  <c:v>0</c:v>
                </c:pt>
                <c:pt idx="2">
                  <c:v>0</c:v>
                </c:pt>
                <c:pt idx="3">
                  <c:v>0.10040103305785153</c:v>
                </c:pt>
                <c:pt idx="4">
                  <c:v>0.1100030991735539</c:v>
                </c:pt>
                <c:pt idx="5">
                  <c:v>0.17743677685950374</c:v>
                </c:pt>
                <c:pt idx="6">
                  <c:v>0.21607913223140501</c:v>
                </c:pt>
                <c:pt idx="7">
                  <c:v>0.1868574380165291</c:v>
                </c:pt>
                <c:pt idx="8">
                  <c:v>0.509029132231405</c:v>
                </c:pt>
                <c:pt idx="9">
                  <c:v>0.63849483471074331</c:v>
                </c:pt>
                <c:pt idx="10">
                  <c:v>0.86837706611570253</c:v>
                </c:pt>
                <c:pt idx="11">
                  <c:v>0.73617520661157043</c:v>
                </c:pt>
                <c:pt idx="12">
                  <c:v>0.9121123966942144</c:v>
                </c:pt>
                <c:pt idx="13">
                  <c:v>0.99999958677685985</c:v>
                </c:pt>
                <c:pt idx="14">
                  <c:v>0.73297520661157056</c:v>
                </c:pt>
                <c:pt idx="15">
                  <c:v>0.42425991735537183</c:v>
                </c:pt>
                <c:pt idx="16">
                  <c:v>0.19110702479338856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72224"/>
        <c:axId val="34593536"/>
      </c:lineChart>
      <c:catAx>
        <c:axId val="851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593536"/>
        <c:crosses val="autoZero"/>
        <c:auto val="1"/>
        <c:lblAlgn val="ctr"/>
        <c:lblOffset val="100"/>
        <c:noMultiLvlLbl val="0"/>
      </c:catAx>
      <c:valAx>
        <c:axId val="345935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517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2d'!$AJ$7:$AJ$26</c:f>
              <c:numCache>
                <c:formatCode>0%</c:formatCode>
                <c:ptCount val="20"/>
                <c:pt idx="0">
                  <c:v>-3.748590163934426E-2</c:v>
                </c:pt>
                <c:pt idx="1">
                  <c:v>-0.17420786885245909</c:v>
                </c:pt>
                <c:pt idx="2">
                  <c:v>-6.7606557377049292E-2</c:v>
                </c:pt>
                <c:pt idx="3">
                  <c:v>0.18658754098360664</c:v>
                </c:pt>
                <c:pt idx="4">
                  <c:v>0.30870622950819648</c:v>
                </c:pt>
                <c:pt idx="5">
                  <c:v>0.74938491803278673</c:v>
                </c:pt>
                <c:pt idx="6">
                  <c:v>0.99891868852459009</c:v>
                </c:pt>
                <c:pt idx="7">
                  <c:v>0.73637180327868879</c:v>
                </c:pt>
                <c:pt idx="8">
                  <c:v>0.55582229508196723</c:v>
                </c:pt>
                <c:pt idx="9">
                  <c:v>0.82888131147541011</c:v>
                </c:pt>
                <c:pt idx="10">
                  <c:v>0.76455737704918036</c:v>
                </c:pt>
                <c:pt idx="11">
                  <c:v>0.57776196721311479</c:v>
                </c:pt>
                <c:pt idx="12">
                  <c:v>0.62199606557377052</c:v>
                </c:pt>
                <c:pt idx="13">
                  <c:v>0.53442032786885241</c:v>
                </c:pt>
                <c:pt idx="14">
                  <c:v>0.67632393442622918</c:v>
                </c:pt>
                <c:pt idx="15">
                  <c:v>0.36291672131147545</c:v>
                </c:pt>
                <c:pt idx="16">
                  <c:v>0.24109770491803276</c:v>
                </c:pt>
                <c:pt idx="17">
                  <c:v>1.4861639344262325E-2</c:v>
                </c:pt>
                <c:pt idx="18">
                  <c:v>-3.6911475409836005E-3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2d'!$AK$7:$AK$26</c:f>
              <c:numCache>
                <c:formatCode>0%</c:formatCode>
                <c:ptCount val="20"/>
                <c:pt idx="0">
                  <c:v>2.3006145251396798E-2</c:v>
                </c:pt>
                <c:pt idx="1">
                  <c:v>9.282234636871485E-2</c:v>
                </c:pt>
                <c:pt idx="2">
                  <c:v>4.7548882681564188E-2</c:v>
                </c:pt>
                <c:pt idx="3">
                  <c:v>0.18309245810055849</c:v>
                </c:pt>
                <c:pt idx="4">
                  <c:v>0.43658435754189906</c:v>
                </c:pt>
                <c:pt idx="5">
                  <c:v>0.64606284916201073</c:v>
                </c:pt>
                <c:pt idx="6">
                  <c:v>0.57689860335195609</c:v>
                </c:pt>
                <c:pt idx="7">
                  <c:v>1.0002581005586588</c:v>
                </c:pt>
                <c:pt idx="8">
                  <c:v>0.88876256983240165</c:v>
                </c:pt>
                <c:pt idx="9">
                  <c:v>0.87280670391061477</c:v>
                </c:pt>
                <c:pt idx="10">
                  <c:v>0.61684106145251472</c:v>
                </c:pt>
                <c:pt idx="11">
                  <c:v>0.43309525139664801</c:v>
                </c:pt>
                <c:pt idx="12">
                  <c:v>0.41684804469273701</c:v>
                </c:pt>
                <c:pt idx="13">
                  <c:v>0.551205027932961</c:v>
                </c:pt>
                <c:pt idx="14">
                  <c:v>0.36483575418994429</c:v>
                </c:pt>
                <c:pt idx="15">
                  <c:v>0.44184441340782121</c:v>
                </c:pt>
                <c:pt idx="16">
                  <c:v>0.64191983240223527</c:v>
                </c:pt>
                <c:pt idx="17">
                  <c:v>0.55890726256983203</c:v>
                </c:pt>
                <c:pt idx="18">
                  <c:v>-0.14413156424581011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6368"/>
        <c:axId val="51014464"/>
      </c:lineChart>
      <c:catAx>
        <c:axId val="1160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014464"/>
        <c:crosses val="autoZero"/>
        <c:auto val="1"/>
        <c:lblAlgn val="ctr"/>
        <c:lblOffset val="100"/>
        <c:noMultiLvlLbl val="0"/>
      </c:catAx>
      <c:valAx>
        <c:axId val="510144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02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2d'!$AS$7:$AS$27</c:f>
              <c:numCache>
                <c:formatCode>0%</c:formatCode>
                <c:ptCount val="21"/>
                <c:pt idx="0">
                  <c:v>-0.1112898809523809</c:v>
                </c:pt>
                <c:pt idx="1">
                  <c:v>5.2348511904761828E-2</c:v>
                </c:pt>
                <c:pt idx="2">
                  <c:v>7.3335267857143172E-2</c:v>
                </c:pt>
                <c:pt idx="3">
                  <c:v>0.3462662202380955</c:v>
                </c:pt>
                <c:pt idx="4">
                  <c:v>0.65742827380952329</c:v>
                </c:pt>
                <c:pt idx="5">
                  <c:v>1.000364732142857</c:v>
                </c:pt>
                <c:pt idx="6">
                  <c:v>0.90673184523809491</c:v>
                </c:pt>
                <c:pt idx="7">
                  <c:v>0.78864270833333361</c:v>
                </c:pt>
                <c:pt idx="8">
                  <c:v>0.82632336309523813</c:v>
                </c:pt>
                <c:pt idx="9">
                  <c:v>0.86870461309523805</c:v>
                </c:pt>
                <c:pt idx="10">
                  <c:v>0.91886235119047632</c:v>
                </c:pt>
                <c:pt idx="11">
                  <c:v>0.81138467261904723</c:v>
                </c:pt>
                <c:pt idx="12">
                  <c:v>0.75341517857142914</c:v>
                </c:pt>
                <c:pt idx="13">
                  <c:v>0.61102991071428581</c:v>
                </c:pt>
                <c:pt idx="14">
                  <c:v>0.55771607142857149</c:v>
                </c:pt>
                <c:pt idx="15">
                  <c:v>0.35735684523809508</c:v>
                </c:pt>
                <c:pt idx="16">
                  <c:v>0.19161026785714275</c:v>
                </c:pt>
                <c:pt idx="17">
                  <c:v>9.3548214285714359E-2</c:v>
                </c:pt>
                <c:pt idx="18">
                  <c:v>7.1992113095237981E-2</c:v>
                </c:pt>
                <c:pt idx="19">
                  <c:v>2.3880952380952173E-2</c:v>
                </c:pt>
                <c:pt idx="20">
                  <c:v>3.5560119047619049E-2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'Isy83 2d'!$AT$7:$AT$27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0.29655228873239409</c:v>
                </c:pt>
                <c:pt idx="4">
                  <c:v>0.2908558098591551</c:v>
                </c:pt>
                <c:pt idx="5">
                  <c:v>0.51091232394366126</c:v>
                </c:pt>
                <c:pt idx="6">
                  <c:v>0.50510792253521086</c:v>
                </c:pt>
                <c:pt idx="7">
                  <c:v>5.1262323943662307E-2</c:v>
                </c:pt>
                <c:pt idx="8">
                  <c:v>0.1420244718309861</c:v>
                </c:pt>
                <c:pt idx="9">
                  <c:v>0.19283661971831009</c:v>
                </c:pt>
                <c:pt idx="10">
                  <c:v>0.71202147887323874</c:v>
                </c:pt>
                <c:pt idx="11">
                  <c:v>0.88782904929577433</c:v>
                </c:pt>
                <c:pt idx="12">
                  <c:v>0.61094911971831023</c:v>
                </c:pt>
                <c:pt idx="13">
                  <c:v>0.54222992957746552</c:v>
                </c:pt>
                <c:pt idx="14">
                  <c:v>0.67680563380281655</c:v>
                </c:pt>
                <c:pt idx="15">
                  <c:v>0.61515651408450767</c:v>
                </c:pt>
                <c:pt idx="16">
                  <c:v>0.7383985915492961</c:v>
                </c:pt>
                <c:pt idx="17">
                  <c:v>1.0000584507042258</c:v>
                </c:pt>
                <c:pt idx="18">
                  <c:v>0.75639454225352121</c:v>
                </c:pt>
                <c:pt idx="19">
                  <c:v>0.56658345070422589</c:v>
                </c:pt>
                <c:pt idx="20">
                  <c:v>0.33508732394366164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4320"/>
        <c:axId val="85542016"/>
      </c:lineChart>
      <c:catAx>
        <c:axId val="1160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542016"/>
        <c:crosses val="autoZero"/>
        <c:auto val="1"/>
        <c:lblAlgn val="ctr"/>
        <c:lblOffset val="100"/>
        <c:noMultiLvlLbl val="0"/>
      </c:catAx>
      <c:valAx>
        <c:axId val="85542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024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2d'!$BB$7:$BB$37</c:f>
              <c:numCache>
                <c:formatCode>0%</c:formatCode>
                <c:ptCount val="31"/>
                <c:pt idx="0">
                  <c:v>4.6396283783783736E-2</c:v>
                </c:pt>
                <c:pt idx="1">
                  <c:v>0.18551486486486493</c:v>
                </c:pt>
                <c:pt idx="2">
                  <c:v>0.58421148648648669</c:v>
                </c:pt>
                <c:pt idx="3">
                  <c:v>0.73820067567567549</c:v>
                </c:pt>
                <c:pt idx="4">
                  <c:v>0.91546148648648573</c:v>
                </c:pt>
                <c:pt idx="5">
                  <c:v>0.79745641891891916</c:v>
                </c:pt>
                <c:pt idx="6">
                  <c:v>0.87363885135135122</c:v>
                </c:pt>
                <c:pt idx="7">
                  <c:v>0.98519594594594539</c:v>
                </c:pt>
                <c:pt idx="8">
                  <c:v>0.94646081081081102</c:v>
                </c:pt>
                <c:pt idx="9">
                  <c:v>0.99455810810810841</c:v>
                </c:pt>
                <c:pt idx="10">
                  <c:v>0.85755439189189187</c:v>
                </c:pt>
                <c:pt idx="11">
                  <c:v>0.9188172297297299</c:v>
                </c:pt>
                <c:pt idx="12">
                  <c:v>0.99975033783783795</c:v>
                </c:pt>
                <c:pt idx="13">
                  <c:v>0.89950000000000019</c:v>
                </c:pt>
                <c:pt idx="14">
                  <c:v>0.82523209459459479</c:v>
                </c:pt>
                <c:pt idx="15">
                  <c:v>0.67518918918918902</c:v>
                </c:pt>
                <c:pt idx="16">
                  <c:v>0.48823445945945909</c:v>
                </c:pt>
                <c:pt idx="17">
                  <c:v>0.56071047297297272</c:v>
                </c:pt>
                <c:pt idx="18">
                  <c:v>0.60146317567567553</c:v>
                </c:pt>
                <c:pt idx="19">
                  <c:v>0.48596554054054064</c:v>
                </c:pt>
                <c:pt idx="20">
                  <c:v>0.52137128378378372</c:v>
                </c:pt>
                <c:pt idx="21">
                  <c:v>0.53611317567567551</c:v>
                </c:pt>
                <c:pt idx="22">
                  <c:v>0.22158479729729721</c:v>
                </c:pt>
                <c:pt idx="23">
                  <c:v>0.21710304054054042</c:v>
                </c:pt>
                <c:pt idx="24">
                  <c:v>0.32566858108108115</c:v>
                </c:pt>
                <c:pt idx="25">
                  <c:v>0.33279763513513499</c:v>
                </c:pt>
                <c:pt idx="26">
                  <c:v>0.27442229729729722</c:v>
                </c:pt>
                <c:pt idx="27">
                  <c:v>0.16646148648648654</c:v>
                </c:pt>
                <c:pt idx="28">
                  <c:v>0.26168175675675676</c:v>
                </c:pt>
                <c:pt idx="29">
                  <c:v>0.19444999999999979</c:v>
                </c:pt>
                <c:pt idx="30">
                  <c:v>6.2228040540540631E-2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2d'!$BC$7:$BC$37</c:f>
              <c:numCache>
                <c:formatCode>0%</c:formatCode>
                <c:ptCount val="31"/>
                <c:pt idx="0">
                  <c:v>0</c:v>
                </c:pt>
                <c:pt idx="1">
                  <c:v>0.21860903732809461</c:v>
                </c:pt>
                <c:pt idx="2">
                  <c:v>0.22663497053045148</c:v>
                </c:pt>
                <c:pt idx="3">
                  <c:v>0.30270216110019593</c:v>
                </c:pt>
                <c:pt idx="4">
                  <c:v>0.68466483300589376</c:v>
                </c:pt>
                <c:pt idx="5">
                  <c:v>0.28528447937131624</c:v>
                </c:pt>
                <c:pt idx="6">
                  <c:v>0</c:v>
                </c:pt>
                <c:pt idx="7">
                  <c:v>0.36195874263261268</c:v>
                </c:pt>
                <c:pt idx="8">
                  <c:v>0.23486797642436114</c:v>
                </c:pt>
                <c:pt idx="9">
                  <c:v>0.21509744597249464</c:v>
                </c:pt>
                <c:pt idx="10">
                  <c:v>0.29872023575638523</c:v>
                </c:pt>
                <c:pt idx="11">
                  <c:v>2.2815324165030473E-2</c:v>
                </c:pt>
                <c:pt idx="12">
                  <c:v>0.67878742632612965</c:v>
                </c:pt>
                <c:pt idx="13">
                  <c:v>0.69290884086443993</c:v>
                </c:pt>
                <c:pt idx="14">
                  <c:v>0.65917053045186658</c:v>
                </c:pt>
                <c:pt idx="15">
                  <c:v>0.51255756385068785</c:v>
                </c:pt>
                <c:pt idx="16">
                  <c:v>0.66160196463654231</c:v>
                </c:pt>
                <c:pt idx="17">
                  <c:v>0.89233241650294703</c:v>
                </c:pt>
                <c:pt idx="18">
                  <c:v>0.73333870333988194</c:v>
                </c:pt>
                <c:pt idx="19">
                  <c:v>0.84029115913556041</c:v>
                </c:pt>
                <c:pt idx="20">
                  <c:v>1.0005960707269164</c:v>
                </c:pt>
                <c:pt idx="21">
                  <c:v>0.65799292730844749</c:v>
                </c:pt>
                <c:pt idx="22">
                  <c:v>2.3185461689587093E-2</c:v>
                </c:pt>
                <c:pt idx="23">
                  <c:v>0.23245893909626805</c:v>
                </c:pt>
                <c:pt idx="24">
                  <c:v>0.63894695481335984</c:v>
                </c:pt>
                <c:pt idx="25">
                  <c:v>0.55193713163064684</c:v>
                </c:pt>
                <c:pt idx="26">
                  <c:v>0.80056110019646365</c:v>
                </c:pt>
                <c:pt idx="27">
                  <c:v>0.680906483300589</c:v>
                </c:pt>
                <c:pt idx="28">
                  <c:v>0.81156660117878165</c:v>
                </c:pt>
                <c:pt idx="29">
                  <c:v>0.33011591355599301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72736"/>
        <c:axId val="85544320"/>
      </c:lineChart>
      <c:catAx>
        <c:axId val="851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544320"/>
        <c:crosses val="autoZero"/>
        <c:auto val="1"/>
        <c:lblAlgn val="ctr"/>
        <c:lblOffset val="100"/>
        <c:noMultiLvlLbl val="0"/>
      </c:catAx>
      <c:valAx>
        <c:axId val="855443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5172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2d'!$BK$7:$BK$26</c:f>
              <c:numCache>
                <c:formatCode>0%</c:formatCode>
                <c:ptCount val="20"/>
                <c:pt idx="0">
                  <c:v>5.2761386138613836E-2</c:v>
                </c:pt>
                <c:pt idx="1">
                  <c:v>0.15702871287128708</c:v>
                </c:pt>
                <c:pt idx="2">
                  <c:v>0.43789405940594073</c:v>
                </c:pt>
                <c:pt idx="3">
                  <c:v>0.52203663366336606</c:v>
                </c:pt>
                <c:pt idx="4">
                  <c:v>0.71271336633663329</c:v>
                </c:pt>
                <c:pt idx="5">
                  <c:v>1.0003940594059408</c:v>
                </c:pt>
                <c:pt idx="6">
                  <c:v>0.72042277227722751</c:v>
                </c:pt>
                <c:pt idx="7">
                  <c:v>0.67967029702970305</c:v>
                </c:pt>
                <c:pt idx="8">
                  <c:v>0.55629603960396001</c:v>
                </c:pt>
                <c:pt idx="9">
                  <c:v>0.61047079207920796</c:v>
                </c:pt>
                <c:pt idx="10">
                  <c:v>0.62510148514851493</c:v>
                </c:pt>
                <c:pt idx="11">
                  <c:v>0.46227029702970301</c:v>
                </c:pt>
                <c:pt idx="12">
                  <c:v>0.71260544554455496</c:v>
                </c:pt>
                <c:pt idx="13">
                  <c:v>0.59749108910891113</c:v>
                </c:pt>
                <c:pt idx="14">
                  <c:v>0.55305544554455488</c:v>
                </c:pt>
                <c:pt idx="15">
                  <c:v>0.57225891089108949</c:v>
                </c:pt>
                <c:pt idx="16">
                  <c:v>0.23782821782178193</c:v>
                </c:pt>
                <c:pt idx="17">
                  <c:v>0.23259950495049486</c:v>
                </c:pt>
                <c:pt idx="18">
                  <c:v>-1.1609405940594069E-2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2d'!$BL$7:$BL$26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0.31538269441401945</c:v>
                </c:pt>
                <c:pt idx="3">
                  <c:v>0.31320876232201561</c:v>
                </c:pt>
                <c:pt idx="4">
                  <c:v>9.1248630887185295E-2</c:v>
                </c:pt>
                <c:pt idx="5">
                  <c:v>0.48738641840087621</c:v>
                </c:pt>
                <c:pt idx="6">
                  <c:v>0.36227864184008751</c:v>
                </c:pt>
                <c:pt idx="7">
                  <c:v>0.15447272727272676</c:v>
                </c:pt>
                <c:pt idx="8">
                  <c:v>0</c:v>
                </c:pt>
                <c:pt idx="9">
                  <c:v>0.23792486308871805</c:v>
                </c:pt>
                <c:pt idx="10">
                  <c:v>0.31278992332968208</c:v>
                </c:pt>
                <c:pt idx="11">
                  <c:v>0.13075596933187275</c:v>
                </c:pt>
                <c:pt idx="12">
                  <c:v>0.26039474260679096</c:v>
                </c:pt>
                <c:pt idx="13">
                  <c:v>0.82425870755750263</c:v>
                </c:pt>
                <c:pt idx="14">
                  <c:v>1.0004451259583791</c:v>
                </c:pt>
                <c:pt idx="15">
                  <c:v>0.70526286966046003</c:v>
                </c:pt>
                <c:pt idx="16">
                  <c:v>0.3375217962760132</c:v>
                </c:pt>
                <c:pt idx="17">
                  <c:v>0.14819912376779781</c:v>
                </c:pt>
                <c:pt idx="1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5408"/>
        <c:axId val="85546624"/>
      </c:lineChart>
      <c:catAx>
        <c:axId val="1198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546624"/>
        <c:crosses val="autoZero"/>
        <c:auto val="1"/>
        <c:lblAlgn val="ctr"/>
        <c:lblOffset val="100"/>
        <c:noMultiLvlLbl val="0"/>
      </c:catAx>
      <c:valAx>
        <c:axId val="855466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825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2d'!$BT$7:$BT$37</c:f>
              <c:numCache>
                <c:formatCode>0%</c:formatCode>
                <c:ptCount val="31"/>
                <c:pt idx="0">
                  <c:v>5.9967625899280752E-3</c:v>
                </c:pt>
                <c:pt idx="1">
                  <c:v>7.6029136690647425E-2</c:v>
                </c:pt>
                <c:pt idx="2">
                  <c:v>8.318884892086334E-2</c:v>
                </c:pt>
                <c:pt idx="3">
                  <c:v>3.3528776978417052E-2</c:v>
                </c:pt>
                <c:pt idx="4">
                  <c:v>0.25011510791366909</c:v>
                </c:pt>
                <c:pt idx="5">
                  <c:v>0.48635107913669079</c:v>
                </c:pt>
                <c:pt idx="6">
                  <c:v>0.41914856115107957</c:v>
                </c:pt>
                <c:pt idx="7">
                  <c:v>0.62812014388489212</c:v>
                </c:pt>
                <c:pt idx="8">
                  <c:v>0.59626798561151118</c:v>
                </c:pt>
                <c:pt idx="9">
                  <c:v>0.77654244604316536</c:v>
                </c:pt>
                <c:pt idx="10">
                  <c:v>0.69500863309352512</c:v>
                </c:pt>
                <c:pt idx="11">
                  <c:v>0.99989460431654664</c:v>
                </c:pt>
                <c:pt idx="12">
                  <c:v>0.56377625899280592</c:v>
                </c:pt>
                <c:pt idx="13">
                  <c:v>0.61358561151079138</c:v>
                </c:pt>
                <c:pt idx="14">
                  <c:v>0.65743417266187065</c:v>
                </c:pt>
                <c:pt idx="15">
                  <c:v>0.51050395683453198</c:v>
                </c:pt>
                <c:pt idx="16">
                  <c:v>0.40113453237410074</c:v>
                </c:pt>
                <c:pt idx="17">
                  <c:v>0.43749712230215843</c:v>
                </c:pt>
                <c:pt idx="18">
                  <c:v>0.2092194244604316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2d'!$BU$7:$BU$37</c:f>
              <c:numCache>
                <c:formatCode>0%</c:formatCode>
                <c:ptCount val="31"/>
                <c:pt idx="0">
                  <c:v>8.1682065596650283E-2</c:v>
                </c:pt>
                <c:pt idx="1">
                  <c:v>-6.0662944870900097E-3</c:v>
                </c:pt>
                <c:pt idx="2">
                  <c:v>-3.0675087229588359E-2</c:v>
                </c:pt>
                <c:pt idx="3">
                  <c:v>0.13782568039078846</c:v>
                </c:pt>
                <c:pt idx="4">
                  <c:v>0.3324489881367757</c:v>
                </c:pt>
                <c:pt idx="5">
                  <c:v>0.30709099790648975</c:v>
                </c:pt>
                <c:pt idx="6">
                  <c:v>0.31849169574319625</c:v>
                </c:pt>
                <c:pt idx="7">
                  <c:v>0.43171723656664335</c:v>
                </c:pt>
                <c:pt idx="8">
                  <c:v>0.26798353105373351</c:v>
                </c:pt>
                <c:pt idx="9">
                  <c:v>0.19846196789951118</c:v>
                </c:pt>
                <c:pt idx="10">
                  <c:v>0.17563028611304926</c:v>
                </c:pt>
                <c:pt idx="11">
                  <c:v>0.64865359385903676</c:v>
                </c:pt>
                <c:pt idx="12">
                  <c:v>0.66181046755059292</c:v>
                </c:pt>
                <c:pt idx="13">
                  <c:v>1.0001966503838102</c:v>
                </c:pt>
                <c:pt idx="14">
                  <c:v>0.60285694347522678</c:v>
                </c:pt>
                <c:pt idx="15">
                  <c:v>0.50268429867411002</c:v>
                </c:pt>
                <c:pt idx="16">
                  <c:v>0.63336343335659417</c:v>
                </c:pt>
                <c:pt idx="17">
                  <c:v>0.64525987438939281</c:v>
                </c:pt>
                <c:pt idx="18">
                  <c:v>0.13715422191207269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6432"/>
        <c:axId val="90873856"/>
      </c:lineChart>
      <c:catAx>
        <c:axId val="11982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873856"/>
        <c:crosses val="autoZero"/>
        <c:auto val="1"/>
        <c:lblAlgn val="ctr"/>
        <c:lblOffset val="100"/>
        <c:noMultiLvlLbl val="0"/>
      </c:catAx>
      <c:valAx>
        <c:axId val="90873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826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'Isy83 2d'!$I$6</c:f>
              <c:strCache>
                <c:ptCount val="1"/>
                <c:pt idx="0">
                  <c:v>6,333333333</c:v>
                </c:pt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2d'!$CC$7:$CC$37</c:f>
              <c:numCache>
                <c:formatCode>0%</c:formatCode>
                <c:ptCount val="31"/>
                <c:pt idx="0">
                  <c:v>0.190215811965812</c:v>
                </c:pt>
                <c:pt idx="1">
                  <c:v>4.9145299145300601E-3</c:v>
                </c:pt>
                <c:pt idx="2">
                  <c:v>0.11413290598290633</c:v>
                </c:pt>
                <c:pt idx="3">
                  <c:v>0.50820769230769203</c:v>
                </c:pt>
                <c:pt idx="4">
                  <c:v>0.70054230769230785</c:v>
                </c:pt>
                <c:pt idx="5">
                  <c:v>0.92813675213675229</c:v>
                </c:pt>
                <c:pt idx="6">
                  <c:v>0.99231666666666607</c:v>
                </c:pt>
                <c:pt idx="7">
                  <c:v>1.0009863247863249</c:v>
                </c:pt>
                <c:pt idx="8">
                  <c:v>0.82581623931623926</c:v>
                </c:pt>
                <c:pt idx="9">
                  <c:v>0.70038034188034193</c:v>
                </c:pt>
                <c:pt idx="10">
                  <c:v>0.57548504273504264</c:v>
                </c:pt>
                <c:pt idx="11">
                  <c:v>0.36893247863247869</c:v>
                </c:pt>
                <c:pt idx="12">
                  <c:v>0.21105042735042706</c:v>
                </c:pt>
                <c:pt idx="13">
                  <c:v>8.9214957264957082E-2</c:v>
                </c:pt>
                <c:pt idx="14">
                  <c:v>2.136752136752137E-3</c:v>
                </c:pt>
                <c:pt idx="15">
                  <c:v>9.4167948717948743E-2</c:v>
                </c:pt>
                <c:pt idx="16">
                  <c:v>2.136752136752137E-3</c:v>
                </c:pt>
                <c:pt idx="17">
                  <c:v>2.136752136752137E-3</c:v>
                </c:pt>
                <c:pt idx="18">
                  <c:v>2.136752136752137E-3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'Isy83 2d'!$J$6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'Isy83 2d'!$A$7:$A$43</c:f>
              <c:numCache>
                <c:formatCode>General</c:formatCode>
                <c:ptCount val="37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  <c:pt idx="20">
                  <c:v>2.58</c:v>
                </c:pt>
                <c:pt idx="21">
                  <c:v>2.7090000000000001</c:v>
                </c:pt>
                <c:pt idx="22">
                  <c:v>2.8380000000000001</c:v>
                </c:pt>
                <c:pt idx="23">
                  <c:v>2.9670000000000001</c:v>
                </c:pt>
                <c:pt idx="24">
                  <c:v>3.0960000000000001</c:v>
                </c:pt>
                <c:pt idx="25">
                  <c:v>3.2250000000000001</c:v>
                </c:pt>
                <c:pt idx="26">
                  <c:v>3.3540000000000001</c:v>
                </c:pt>
                <c:pt idx="27">
                  <c:v>3.4830000000000001</c:v>
                </c:pt>
                <c:pt idx="28">
                  <c:v>3.6120000000000001</c:v>
                </c:pt>
                <c:pt idx="29">
                  <c:v>3.7410000000000001</c:v>
                </c:pt>
                <c:pt idx="30">
                  <c:v>3.87</c:v>
                </c:pt>
                <c:pt idx="31">
                  <c:v>3.9990000000000001</c:v>
                </c:pt>
                <c:pt idx="32">
                  <c:v>4.1280000000000001</c:v>
                </c:pt>
                <c:pt idx="33">
                  <c:v>4.2569999999999997</c:v>
                </c:pt>
                <c:pt idx="34">
                  <c:v>4.3859999999999992</c:v>
                </c:pt>
                <c:pt idx="35">
                  <c:v>4.5149999999999988</c:v>
                </c:pt>
                <c:pt idx="36">
                  <c:v>4.6439999999999984</c:v>
                </c:pt>
              </c:numCache>
            </c:numRef>
          </c:cat>
          <c:val>
            <c:numRef>
              <c:f>'Isy83 2d'!$CD$7:$CD$37</c:f>
              <c:numCache>
                <c:formatCode>0%</c:formatCode>
                <c:ptCount val="31"/>
                <c:pt idx="0">
                  <c:v>0.14252911646586364</c:v>
                </c:pt>
                <c:pt idx="1">
                  <c:v>3.2314056224899364E-2</c:v>
                </c:pt>
                <c:pt idx="2">
                  <c:v>0.2682106425702811</c:v>
                </c:pt>
                <c:pt idx="3">
                  <c:v>0.23807329317269019</c:v>
                </c:pt>
                <c:pt idx="4">
                  <c:v>0.21465080321285127</c:v>
                </c:pt>
                <c:pt idx="5">
                  <c:v>0.36943634538152603</c:v>
                </c:pt>
                <c:pt idx="6">
                  <c:v>0.35052871485943782</c:v>
                </c:pt>
                <c:pt idx="7">
                  <c:v>0.51547369477911631</c:v>
                </c:pt>
                <c:pt idx="8">
                  <c:v>0.60083714859437798</c:v>
                </c:pt>
                <c:pt idx="9">
                  <c:v>0.56638614457831349</c:v>
                </c:pt>
                <c:pt idx="10">
                  <c:v>0.54761285140562266</c:v>
                </c:pt>
                <c:pt idx="11">
                  <c:v>0.69722048192771069</c:v>
                </c:pt>
                <c:pt idx="12">
                  <c:v>0.996489357429718</c:v>
                </c:pt>
                <c:pt idx="13">
                  <c:v>0.99955622489959817</c:v>
                </c:pt>
                <c:pt idx="14">
                  <c:v>0.86782349397590364</c:v>
                </c:pt>
                <c:pt idx="15">
                  <c:v>0.92671325301204888</c:v>
                </c:pt>
                <c:pt idx="16">
                  <c:v>0.74739618473895653</c:v>
                </c:pt>
                <c:pt idx="17">
                  <c:v>0.46825401606425665</c:v>
                </c:pt>
                <c:pt idx="18">
                  <c:v>0.11625261044176718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5920"/>
        <c:axId val="90876160"/>
      </c:lineChart>
      <c:catAx>
        <c:axId val="119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876160"/>
        <c:crosses val="autoZero"/>
        <c:auto val="1"/>
        <c:lblAlgn val="ctr"/>
        <c:lblOffset val="100"/>
        <c:noMultiLvlLbl val="0"/>
      </c:catAx>
      <c:valAx>
        <c:axId val="90876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825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</xdr:colOff>
      <xdr:row>27</xdr:row>
      <xdr:rowOff>57150</xdr:rowOff>
    </xdr:from>
    <xdr:to>
      <xdr:col>10</xdr:col>
      <xdr:colOff>0</xdr:colOff>
      <xdr:row>41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258536</xdr:colOff>
      <xdr:row>27</xdr:row>
      <xdr:rowOff>57150</xdr:rowOff>
    </xdr:from>
    <xdr:to>
      <xdr:col>17</xdr:col>
      <xdr:colOff>258536</xdr:colOff>
      <xdr:row>41</xdr:row>
      <xdr:rowOff>133350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258536</xdr:colOff>
      <xdr:row>27</xdr:row>
      <xdr:rowOff>57150</xdr:rowOff>
    </xdr:from>
    <xdr:to>
      <xdr:col>27</xdr:col>
      <xdr:colOff>283029</xdr:colOff>
      <xdr:row>41</xdr:row>
      <xdr:rowOff>133350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258536</xdr:colOff>
      <xdr:row>27</xdr:row>
      <xdr:rowOff>57150</xdr:rowOff>
    </xdr:from>
    <xdr:to>
      <xdr:col>36</xdr:col>
      <xdr:colOff>598714</xdr:colOff>
      <xdr:row>41</xdr:row>
      <xdr:rowOff>133350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258536</xdr:colOff>
      <xdr:row>27</xdr:row>
      <xdr:rowOff>57150</xdr:rowOff>
    </xdr:from>
    <xdr:to>
      <xdr:col>45</xdr:col>
      <xdr:colOff>598714</xdr:colOff>
      <xdr:row>41</xdr:row>
      <xdr:rowOff>133350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163286</xdr:colOff>
      <xdr:row>37</xdr:row>
      <xdr:rowOff>166008</xdr:rowOff>
    </xdr:from>
    <xdr:to>
      <xdr:col>54</xdr:col>
      <xdr:colOff>293914</xdr:colOff>
      <xdr:row>52</xdr:row>
      <xdr:rowOff>51708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163286</xdr:colOff>
      <xdr:row>37</xdr:row>
      <xdr:rowOff>166008</xdr:rowOff>
    </xdr:from>
    <xdr:to>
      <xdr:col>63</xdr:col>
      <xdr:colOff>293914</xdr:colOff>
      <xdr:row>52</xdr:row>
      <xdr:rowOff>51708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65</xdr:col>
      <xdr:colOff>163286</xdr:colOff>
      <xdr:row>37</xdr:row>
      <xdr:rowOff>166008</xdr:rowOff>
    </xdr:from>
    <xdr:to>
      <xdr:col>72</xdr:col>
      <xdr:colOff>293914</xdr:colOff>
      <xdr:row>52</xdr:row>
      <xdr:rowOff>51708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74</xdr:col>
      <xdr:colOff>163286</xdr:colOff>
      <xdr:row>37</xdr:row>
      <xdr:rowOff>166008</xdr:rowOff>
    </xdr:from>
    <xdr:to>
      <xdr:col>81</xdr:col>
      <xdr:colOff>293914</xdr:colOff>
      <xdr:row>52</xdr:row>
      <xdr:rowOff>51708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163286</xdr:colOff>
      <xdr:row>37</xdr:row>
      <xdr:rowOff>166008</xdr:rowOff>
    </xdr:from>
    <xdr:to>
      <xdr:col>90</xdr:col>
      <xdr:colOff>293914</xdr:colOff>
      <xdr:row>52</xdr:row>
      <xdr:rowOff>51708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92</xdr:col>
      <xdr:colOff>163286</xdr:colOff>
      <xdr:row>37</xdr:row>
      <xdr:rowOff>166008</xdr:rowOff>
    </xdr:from>
    <xdr:to>
      <xdr:col>99</xdr:col>
      <xdr:colOff>293914</xdr:colOff>
      <xdr:row>52</xdr:row>
      <xdr:rowOff>51708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101</xdr:col>
      <xdr:colOff>163286</xdr:colOff>
      <xdr:row>37</xdr:row>
      <xdr:rowOff>166008</xdr:rowOff>
    </xdr:from>
    <xdr:to>
      <xdr:col>108</xdr:col>
      <xdr:colOff>293914</xdr:colOff>
      <xdr:row>52</xdr:row>
      <xdr:rowOff>51708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7"/>
  <sheetViews>
    <sheetView topLeftCell="B1" zoomScale="40" zoomScaleNormal="40" workbookViewId="0">
      <selection activeCell="G7" sqref="G7"/>
    </sheetView>
  </sheetViews>
  <sheetFormatPr baseColWidth="10" defaultColWidth="11.5546875" defaultRowHeight="14.4" x14ac:dyDescent="0.3"/>
  <cols>
    <col min="2" max="2" width="1.33203125" style="3" customWidth="1"/>
    <col min="3" max="6" width="3.6640625" customWidth="1"/>
    <col min="7" max="10" width="5.88671875" customWidth="1"/>
    <col min="11" max="11" width="1.88671875" style="3" customWidth="1"/>
    <col min="12" max="15" width="3.6640625" customWidth="1"/>
    <col min="16" max="19" width="5.88671875" customWidth="1"/>
    <col min="20" max="20" width="1.88671875" style="3" customWidth="1"/>
    <col min="21" max="24" width="4" customWidth="1"/>
    <col min="25" max="28" width="5.88671875" customWidth="1"/>
    <col min="29" max="29" width="1.88671875" style="3" customWidth="1"/>
    <col min="30" max="33" width="3.21875" customWidth="1"/>
    <col min="34" max="37" width="5.88671875" customWidth="1"/>
    <col min="38" max="38" width="1.88671875" style="3" customWidth="1"/>
    <col min="39" max="42" width="4.109375" customWidth="1"/>
    <col min="43" max="46" width="5.88671875" customWidth="1"/>
    <col min="47" max="47" width="1.88671875" style="3" customWidth="1"/>
    <col min="48" max="55" width="5.88671875" customWidth="1"/>
    <col min="56" max="56" width="1.88671875" style="3" customWidth="1"/>
    <col min="57" max="60" width="3.33203125" customWidth="1"/>
    <col min="61" max="63" width="5.88671875" customWidth="1"/>
    <col min="64" max="64" width="7.109375" customWidth="1"/>
    <col min="65" max="65" width="1.88671875" style="3" customWidth="1"/>
    <col min="66" max="69" width="3.21875" customWidth="1"/>
    <col min="70" max="72" width="5.88671875" customWidth="1"/>
    <col min="73" max="73" width="7.109375" customWidth="1"/>
    <col min="74" max="74" width="1.88671875" style="3" customWidth="1"/>
    <col min="75" max="78" width="3.21875" customWidth="1"/>
    <col min="79" max="81" width="5.88671875" customWidth="1"/>
    <col min="82" max="82" width="7.109375" customWidth="1"/>
    <col min="83" max="83" width="1.88671875" style="3" customWidth="1"/>
    <col min="84" max="87" width="4" customWidth="1"/>
    <col min="88" max="90" width="5.88671875" customWidth="1"/>
    <col min="91" max="91" width="7.109375" customWidth="1"/>
    <col min="92" max="92" width="1.88671875" style="3" customWidth="1"/>
    <col min="93" max="96" width="3.21875" customWidth="1"/>
    <col min="97" max="99" width="5.88671875" customWidth="1"/>
    <col min="100" max="100" width="7.109375" customWidth="1"/>
    <col min="101" max="101" width="1.88671875" style="3" customWidth="1"/>
    <col min="102" max="105" width="3.6640625" customWidth="1"/>
    <col min="106" max="108" width="5.88671875" customWidth="1"/>
    <col min="109" max="109" width="7.109375" customWidth="1"/>
    <col min="110" max="110" width="1.88671875" style="3" customWidth="1"/>
  </cols>
  <sheetData>
    <row r="1" spans="1:110" x14ac:dyDescent="0.3">
      <c r="C1" s="44" t="s">
        <v>4</v>
      </c>
      <c r="D1" s="44"/>
      <c r="E1" s="44"/>
      <c r="F1" s="44"/>
      <c r="G1" s="44"/>
      <c r="H1" s="44"/>
      <c r="I1" s="44"/>
      <c r="J1" s="44"/>
      <c r="L1" s="44" t="s">
        <v>5</v>
      </c>
      <c r="M1" s="44"/>
      <c r="N1" s="44"/>
      <c r="O1" s="44"/>
      <c r="P1" s="44"/>
      <c r="Q1" s="44"/>
      <c r="R1" s="44"/>
      <c r="S1" s="44"/>
      <c r="U1" s="44" t="s">
        <v>6</v>
      </c>
      <c r="V1" s="44"/>
      <c r="W1" s="44"/>
      <c r="X1" s="44"/>
      <c r="Y1" s="44"/>
      <c r="Z1" s="44"/>
      <c r="AA1" s="44"/>
      <c r="AB1" s="44"/>
      <c r="AD1" s="44" t="s">
        <v>7</v>
      </c>
      <c r="AE1" s="44"/>
      <c r="AF1" s="44"/>
      <c r="AG1" s="44"/>
      <c r="AH1" s="44"/>
      <c r="AI1" s="44"/>
      <c r="AJ1" s="44"/>
      <c r="AK1" s="44"/>
      <c r="AM1" s="44" t="s">
        <v>8</v>
      </c>
      <c r="AN1" s="44"/>
      <c r="AO1" s="44"/>
      <c r="AP1" s="44"/>
      <c r="AQ1" s="44"/>
      <c r="AR1" s="44"/>
      <c r="AS1" s="44"/>
      <c r="AT1" s="44"/>
      <c r="AV1" s="44" t="s">
        <v>9</v>
      </c>
      <c r="AW1" s="44"/>
      <c r="AX1" s="44"/>
      <c r="AY1" s="44"/>
      <c r="AZ1" s="44"/>
      <c r="BA1" s="44"/>
      <c r="BB1" s="44"/>
      <c r="BC1" s="44"/>
      <c r="BE1" s="44" t="s">
        <v>10</v>
      </c>
      <c r="BF1" s="44"/>
      <c r="BG1" s="44"/>
      <c r="BH1" s="44"/>
      <c r="BI1" s="44"/>
      <c r="BJ1" s="44"/>
      <c r="BK1" s="44"/>
      <c r="BL1" s="44"/>
      <c r="BN1" s="44" t="s">
        <v>11</v>
      </c>
      <c r="BO1" s="44"/>
      <c r="BP1" s="44"/>
      <c r="BQ1" s="44"/>
      <c r="BR1" s="44"/>
      <c r="BS1" s="44"/>
      <c r="BT1" s="44"/>
      <c r="BU1" s="44"/>
      <c r="BW1" s="44" t="s">
        <v>12</v>
      </c>
      <c r="BX1" s="44"/>
      <c r="BY1" s="44"/>
      <c r="BZ1" s="44"/>
      <c r="CA1" s="44"/>
      <c r="CB1" s="44"/>
      <c r="CC1" s="44"/>
      <c r="CD1" s="44"/>
      <c r="CF1" s="44" t="s">
        <v>13</v>
      </c>
      <c r="CG1" s="44"/>
      <c r="CH1" s="44"/>
      <c r="CI1" s="44"/>
      <c r="CJ1" s="44"/>
      <c r="CK1" s="44"/>
      <c r="CL1" s="44"/>
      <c r="CM1" s="44"/>
      <c r="CO1" s="44" t="s">
        <v>14</v>
      </c>
      <c r="CP1" s="44"/>
      <c r="CQ1" s="44"/>
      <c r="CR1" s="44"/>
      <c r="CS1" s="44"/>
      <c r="CT1" s="44"/>
      <c r="CU1" s="44"/>
      <c r="CV1" s="44"/>
      <c r="CX1" s="44" t="s">
        <v>15</v>
      </c>
      <c r="CY1" s="44"/>
      <c r="CZ1" s="44"/>
      <c r="DA1" s="44"/>
      <c r="DB1" s="44"/>
      <c r="DC1" s="44"/>
      <c r="DD1" s="44"/>
      <c r="DE1" s="44"/>
      <c r="DF1"/>
    </row>
    <row r="2" spans="1:110" x14ac:dyDescent="0.3">
      <c r="I2" s="44" t="s">
        <v>3</v>
      </c>
      <c r="J2" s="44"/>
      <c r="R2" s="44" t="s">
        <v>3</v>
      </c>
      <c r="S2" s="44"/>
      <c r="AA2" s="44" t="s">
        <v>3</v>
      </c>
      <c r="AB2" s="44"/>
      <c r="AJ2" s="44" t="s">
        <v>3</v>
      </c>
      <c r="AK2" s="44"/>
      <c r="AS2" s="44" t="s">
        <v>3</v>
      </c>
      <c r="AT2" s="44"/>
      <c r="BB2" s="44" t="s">
        <v>3</v>
      </c>
      <c r="BC2" s="44"/>
      <c r="BK2" s="44" t="s">
        <v>3</v>
      </c>
      <c r="BL2" s="44"/>
      <c r="BT2" s="44" t="s">
        <v>3</v>
      </c>
      <c r="BU2" s="44"/>
      <c r="CC2" s="44" t="s">
        <v>3</v>
      </c>
      <c r="CD2" s="44"/>
      <c r="CL2" s="44" t="s">
        <v>3</v>
      </c>
      <c r="CM2" s="44"/>
      <c r="CU2" s="44" t="s">
        <v>3</v>
      </c>
      <c r="CV2" s="44"/>
      <c r="DD2" s="44" t="s">
        <v>3</v>
      </c>
      <c r="DE2" s="44"/>
      <c r="DF2"/>
    </row>
    <row r="3" spans="1:110" x14ac:dyDescent="0.3">
      <c r="C3" s="44"/>
      <c r="D3" s="44"/>
      <c r="E3" s="44"/>
      <c r="F3" s="44"/>
      <c r="L3" s="44"/>
      <c r="M3" s="44"/>
      <c r="N3" s="44"/>
      <c r="O3" s="44"/>
      <c r="U3" s="44"/>
      <c r="V3" s="44"/>
      <c r="W3" s="44"/>
      <c r="X3" s="44"/>
      <c r="AD3" s="44"/>
      <c r="AE3" s="44"/>
      <c r="AF3" s="44"/>
      <c r="AG3" s="44"/>
      <c r="AM3" s="44"/>
      <c r="AN3" s="44"/>
      <c r="AO3" s="44"/>
      <c r="AP3" s="44"/>
      <c r="AV3" s="44"/>
      <c r="AW3" s="44"/>
      <c r="AX3" s="44"/>
      <c r="AY3" s="44"/>
      <c r="BE3" s="44"/>
      <c r="BF3" s="44"/>
      <c r="BG3" s="44"/>
      <c r="BH3" s="44"/>
      <c r="BN3" s="44"/>
      <c r="BO3" s="44"/>
      <c r="BP3" s="44"/>
      <c r="BQ3" s="44"/>
      <c r="BW3" s="44"/>
      <c r="BX3" s="44"/>
      <c r="BY3" s="44"/>
      <c r="BZ3" s="44"/>
      <c r="CF3" s="44"/>
      <c r="CG3" s="44"/>
      <c r="CH3" s="44"/>
      <c r="CI3" s="44"/>
      <c r="CO3" s="44"/>
      <c r="CP3" s="44"/>
      <c r="CQ3" s="44"/>
      <c r="CR3" s="44"/>
      <c r="CX3" s="44"/>
      <c r="CY3" s="44"/>
      <c r="CZ3" s="44"/>
      <c r="DA3" s="44"/>
      <c r="DF3"/>
    </row>
    <row r="4" spans="1:110" x14ac:dyDescent="0.3">
      <c r="C4" s="44"/>
      <c r="D4" s="44"/>
      <c r="E4" s="44"/>
      <c r="F4" s="44"/>
      <c r="I4" t="s">
        <v>1</v>
      </c>
      <c r="J4" t="s">
        <v>2</v>
      </c>
      <c r="L4" s="44"/>
      <c r="M4" s="44"/>
      <c r="N4" s="44"/>
      <c r="O4" s="44"/>
      <c r="R4" t="s">
        <v>1</v>
      </c>
      <c r="S4" t="s">
        <v>2</v>
      </c>
      <c r="U4" s="44"/>
      <c r="V4" s="44"/>
      <c r="W4" s="44"/>
      <c r="X4" s="44"/>
      <c r="AA4" t="s">
        <v>1</v>
      </c>
      <c r="AB4" t="s">
        <v>2</v>
      </c>
      <c r="AD4" s="44"/>
      <c r="AE4" s="44"/>
      <c r="AF4" s="44"/>
      <c r="AG4" s="44"/>
      <c r="AJ4" t="s">
        <v>1</v>
      </c>
      <c r="AK4" t="s">
        <v>2</v>
      </c>
      <c r="AM4" s="44"/>
      <c r="AN4" s="44"/>
      <c r="AO4" s="44"/>
      <c r="AP4" s="44"/>
      <c r="AS4" t="s">
        <v>1</v>
      </c>
      <c r="AT4" t="s">
        <v>2</v>
      </c>
      <c r="AV4" s="44"/>
      <c r="AW4" s="44"/>
      <c r="AX4" s="44"/>
      <c r="AY4" s="44"/>
      <c r="BB4" t="s">
        <v>1</v>
      </c>
      <c r="BC4" t="s">
        <v>2</v>
      </c>
      <c r="BE4" s="44"/>
      <c r="BF4" s="44"/>
      <c r="BG4" s="44"/>
      <c r="BH4" s="44"/>
      <c r="BK4" t="s">
        <v>1</v>
      </c>
      <c r="BL4" t="s">
        <v>2</v>
      </c>
      <c r="BN4" s="44"/>
      <c r="BO4" s="44"/>
      <c r="BP4" s="44"/>
      <c r="BQ4" s="44"/>
      <c r="BT4" t="s">
        <v>1</v>
      </c>
      <c r="BU4" t="s">
        <v>2</v>
      </c>
      <c r="BW4" s="44"/>
      <c r="BX4" s="44"/>
      <c r="BY4" s="44"/>
      <c r="BZ4" s="44"/>
      <c r="CC4" t="s">
        <v>1</v>
      </c>
      <c r="CD4" t="s">
        <v>2</v>
      </c>
      <c r="CF4" s="44"/>
      <c r="CG4" s="44"/>
      <c r="CH4" s="44"/>
      <c r="CI4" s="44"/>
      <c r="CL4" t="s">
        <v>1</v>
      </c>
      <c r="CM4" t="s">
        <v>2</v>
      </c>
      <c r="CO4" s="44"/>
      <c r="CP4" s="44"/>
      <c r="CQ4" s="44"/>
      <c r="CR4" s="44"/>
      <c r="CU4" t="s">
        <v>1</v>
      </c>
      <c r="CV4" t="s">
        <v>2</v>
      </c>
      <c r="CX4" s="44"/>
      <c r="CY4" s="44"/>
      <c r="CZ4" s="44"/>
      <c r="DA4" s="44"/>
      <c r="DD4" t="s">
        <v>1</v>
      </c>
      <c r="DE4" t="s">
        <v>2</v>
      </c>
      <c r="DF4"/>
    </row>
    <row r="5" spans="1:110" x14ac:dyDescent="0.3">
      <c r="C5" s="44" t="s">
        <v>1</v>
      </c>
      <c r="D5" s="44"/>
      <c r="E5" s="44" t="s">
        <v>0</v>
      </c>
      <c r="F5" s="44"/>
      <c r="G5" t="s">
        <v>1</v>
      </c>
      <c r="H5" t="s">
        <v>2</v>
      </c>
      <c r="I5">
        <f>COUNT(I7:I25)</f>
        <v>19</v>
      </c>
      <c r="L5" s="44" t="s">
        <v>1</v>
      </c>
      <c r="M5" s="44"/>
      <c r="N5" s="44" t="s">
        <v>0</v>
      </c>
      <c r="O5" s="44"/>
      <c r="P5" t="s">
        <v>1</v>
      </c>
      <c r="Q5" t="s">
        <v>2</v>
      </c>
      <c r="R5">
        <f>COUNT(R8:R20)</f>
        <v>13</v>
      </c>
      <c r="U5" s="44" t="s">
        <v>1</v>
      </c>
      <c r="V5" s="44"/>
      <c r="W5" s="44" t="s">
        <v>0</v>
      </c>
      <c r="X5" s="44"/>
      <c r="Y5" t="s">
        <v>1</v>
      </c>
      <c r="Z5" t="s">
        <v>2</v>
      </c>
      <c r="AA5">
        <f>COUNT(AA8:AA21)</f>
        <v>14</v>
      </c>
      <c r="AD5" s="44" t="s">
        <v>1</v>
      </c>
      <c r="AE5" s="44"/>
      <c r="AF5" s="44" t="s">
        <v>0</v>
      </c>
      <c r="AG5" s="44"/>
      <c r="AH5" t="s">
        <v>1</v>
      </c>
      <c r="AI5" t="s">
        <v>2</v>
      </c>
      <c r="AJ5">
        <f>COUNT(AJ10:AJ24)</f>
        <v>15</v>
      </c>
      <c r="AM5" s="44" t="s">
        <v>1</v>
      </c>
      <c r="AN5" s="44"/>
      <c r="AO5" s="44" t="s">
        <v>0</v>
      </c>
      <c r="AP5" s="44"/>
      <c r="AQ5" t="s">
        <v>1</v>
      </c>
      <c r="AR5" t="s">
        <v>2</v>
      </c>
      <c r="AS5">
        <f>COUNT(AS9:AS26)</f>
        <v>18</v>
      </c>
      <c r="AV5" s="44" t="s">
        <v>1</v>
      </c>
      <c r="AW5" s="44"/>
      <c r="AX5" s="44" t="s">
        <v>0</v>
      </c>
      <c r="AY5" s="44"/>
      <c r="AZ5" t="s">
        <v>1</v>
      </c>
      <c r="BA5" t="s">
        <v>2</v>
      </c>
      <c r="BB5">
        <f>COUNT(BB7:BB37)</f>
        <v>31</v>
      </c>
      <c r="BE5" s="44" t="s">
        <v>1</v>
      </c>
      <c r="BF5" s="44"/>
      <c r="BG5" s="44" t="s">
        <v>0</v>
      </c>
      <c r="BH5" s="44"/>
      <c r="BI5" t="s">
        <v>1</v>
      </c>
      <c r="BJ5" t="s">
        <v>2</v>
      </c>
      <c r="BK5">
        <f>COUNT(BK7:BK24)</f>
        <v>18</v>
      </c>
      <c r="BN5" s="44" t="s">
        <v>1</v>
      </c>
      <c r="BO5" s="44"/>
      <c r="BP5" s="44" t="s">
        <v>0</v>
      </c>
      <c r="BQ5" s="44"/>
      <c r="BR5" t="s">
        <v>1</v>
      </c>
      <c r="BS5" t="s">
        <v>2</v>
      </c>
      <c r="BT5">
        <f>COUNT(BT10:BT27)</f>
        <v>16</v>
      </c>
      <c r="BW5" s="44" t="s">
        <v>1</v>
      </c>
      <c r="BX5" s="44"/>
      <c r="BY5" s="44" t="s">
        <v>0</v>
      </c>
      <c r="BZ5" s="44"/>
      <c r="CA5" t="s">
        <v>1</v>
      </c>
      <c r="CB5" t="s">
        <v>2</v>
      </c>
      <c r="CC5">
        <f>COUNT(CC9:CC23)</f>
        <v>15</v>
      </c>
      <c r="CF5" s="44" t="s">
        <v>1</v>
      </c>
      <c r="CG5" s="44"/>
      <c r="CH5" s="44" t="s">
        <v>0</v>
      </c>
      <c r="CI5" s="44"/>
      <c r="CJ5" t="s">
        <v>1</v>
      </c>
      <c r="CK5" t="s">
        <v>2</v>
      </c>
      <c r="CL5">
        <f>COUNT(CL10:CL29)</f>
        <v>20</v>
      </c>
      <c r="CO5" s="44" t="s">
        <v>1</v>
      </c>
      <c r="CP5" s="44"/>
      <c r="CQ5" s="44" t="s">
        <v>0</v>
      </c>
      <c r="CR5" s="44"/>
      <c r="CS5" t="s">
        <v>1</v>
      </c>
      <c r="CT5" t="s">
        <v>2</v>
      </c>
      <c r="CU5">
        <f>COUNT(CU11:CU26)</f>
        <v>16</v>
      </c>
      <c r="CX5" s="44" t="s">
        <v>1</v>
      </c>
      <c r="CY5" s="44"/>
      <c r="CZ5" s="44" t="s">
        <v>0</v>
      </c>
      <c r="DA5" s="44"/>
      <c r="DB5" t="s">
        <v>1</v>
      </c>
      <c r="DC5" t="s">
        <v>2</v>
      </c>
      <c r="DD5">
        <f>COUNT(DD8:DD25)</f>
        <v>18</v>
      </c>
      <c r="DF5"/>
    </row>
    <row r="6" spans="1:110" x14ac:dyDescent="0.3">
      <c r="A6" t="s">
        <v>18</v>
      </c>
      <c r="C6" s="1"/>
      <c r="D6" s="1"/>
      <c r="E6" s="1"/>
      <c r="F6" s="1"/>
      <c r="G6">
        <f>MAX(G7:G32)</f>
        <v>792.77559999999994</v>
      </c>
      <c r="H6">
        <f>MAX(H7:H32)</f>
        <v>1028.5550000000003</v>
      </c>
      <c r="I6" s="9">
        <f>I5/3</f>
        <v>6.333333333333333</v>
      </c>
      <c r="L6" s="1"/>
      <c r="M6" s="1"/>
      <c r="N6" s="1"/>
      <c r="O6" s="1"/>
      <c r="P6" s="4">
        <f>MAX(P7:P32)</f>
        <v>643.64919999999984</v>
      </c>
      <c r="Q6" s="4">
        <f>MAX(Q7:Q32)</f>
        <v>1403.9331999999995</v>
      </c>
      <c r="R6" s="9">
        <f>R5/3</f>
        <v>4.333333333333333</v>
      </c>
      <c r="U6" s="1"/>
      <c r="V6" s="1"/>
      <c r="W6" s="1"/>
      <c r="X6" s="1"/>
      <c r="Y6" s="4">
        <f>MAX(Y7:Y32)</f>
        <v>299.42039999999992</v>
      </c>
      <c r="Z6" s="4">
        <f>MAX(Z7:Z32)</f>
        <v>967.99960000000033</v>
      </c>
      <c r="AA6" s="9">
        <f>AA5/3</f>
        <v>4.666666666666667</v>
      </c>
      <c r="AD6" s="1"/>
      <c r="AE6" s="1"/>
      <c r="AF6" s="1"/>
      <c r="AG6" s="1"/>
      <c r="AH6" s="4">
        <f>MAX(AH7:AH32)</f>
        <v>304.67019999999997</v>
      </c>
      <c r="AI6" s="4">
        <f>MAX(AI7:AI32)</f>
        <v>716.18479999999977</v>
      </c>
      <c r="AJ6" s="9">
        <f>AJ5/3</f>
        <v>5</v>
      </c>
      <c r="AM6" s="1"/>
      <c r="AN6" s="1"/>
      <c r="AO6" s="1"/>
      <c r="AP6" s="1"/>
      <c r="AQ6" s="4">
        <f>MAX(AQ7:AQ32)</f>
        <v>1344.4902</v>
      </c>
      <c r="AR6" s="4">
        <f>MAX(AR7:AR32)</f>
        <v>1136.0664000000006</v>
      </c>
      <c r="AS6" s="9">
        <f>AS5/3</f>
        <v>6</v>
      </c>
      <c r="AV6" s="1"/>
      <c r="AW6" s="1"/>
      <c r="AX6" s="1"/>
      <c r="AY6" s="1"/>
      <c r="AZ6" s="4">
        <f>MAX(AZ7:AZ37)</f>
        <v>591.85220000000004</v>
      </c>
      <c r="BA6" s="4">
        <f>MAX(BA7:BA37)</f>
        <v>509.30340000000047</v>
      </c>
      <c r="BB6" s="9">
        <f>BB5/3</f>
        <v>10.333333333333334</v>
      </c>
      <c r="BE6" s="1"/>
      <c r="BF6" s="1"/>
      <c r="BG6" s="1"/>
      <c r="BH6" s="1"/>
      <c r="BI6" s="4">
        <f>MAX(BI7:BI37)</f>
        <v>404.15920000000006</v>
      </c>
      <c r="BJ6" s="4">
        <f>MAX(BJ7:BJ37)</f>
        <v>913.40640000000008</v>
      </c>
      <c r="BK6" s="9">
        <f>BK5/3</f>
        <v>6</v>
      </c>
      <c r="BN6" s="1"/>
      <c r="BO6" s="1"/>
      <c r="BP6" s="1"/>
      <c r="BQ6" s="1"/>
      <c r="BR6" s="4">
        <f>MAX(BR7:BR37)</f>
        <v>555.94139999999993</v>
      </c>
      <c r="BS6" s="4">
        <f>MAX(BS7:BS37)</f>
        <v>1433.2818</v>
      </c>
      <c r="BT6" s="9">
        <f>BT5/3</f>
        <v>5.333333333333333</v>
      </c>
      <c r="BW6" s="1"/>
      <c r="BX6" s="1"/>
      <c r="BY6" s="1"/>
      <c r="BZ6" s="1"/>
      <c r="CA6" s="4">
        <f>MAX(CA7:CA37)</f>
        <v>468.46160000000003</v>
      </c>
      <c r="CB6" s="4">
        <f>MAX(CB7:CB37)</f>
        <v>995.55799999999977</v>
      </c>
      <c r="CC6" s="9">
        <f>CC5/3</f>
        <v>5</v>
      </c>
      <c r="CF6" s="1"/>
      <c r="CG6" s="1"/>
      <c r="CH6" s="1"/>
      <c r="CI6" s="1"/>
      <c r="CJ6" s="4">
        <f>MAX(CJ7:CJ37)</f>
        <v>339.45400000000012</v>
      </c>
      <c r="CK6" s="4">
        <f>MAX(CK7:CK37)</f>
        <v>762.65219999999999</v>
      </c>
      <c r="CL6" s="9">
        <f>CL5/3</f>
        <v>6.666666666666667</v>
      </c>
      <c r="CO6" s="1"/>
      <c r="CP6" s="1"/>
      <c r="CQ6" s="1"/>
      <c r="CR6" s="1"/>
      <c r="CS6" s="4">
        <f>MAX(CS7:CS37)</f>
        <v>825.47460000000035</v>
      </c>
      <c r="CT6" s="4">
        <f>MAX(CT7:CT37)</f>
        <v>964.55700000000047</v>
      </c>
      <c r="CU6" s="9">
        <f>CU5/3</f>
        <v>5.333333333333333</v>
      </c>
      <c r="CX6" s="1"/>
      <c r="CY6" s="1"/>
      <c r="CZ6" s="1"/>
      <c r="DA6" s="1"/>
      <c r="DB6" s="4">
        <f>MAX(DB7:DB37)</f>
        <v>383.56119999999981</v>
      </c>
      <c r="DC6" s="4">
        <f>MAX(DC7:DC37)</f>
        <v>420.97839999999997</v>
      </c>
      <c r="DD6" s="9">
        <f>DD5/3</f>
        <v>6</v>
      </c>
      <c r="DF6"/>
    </row>
    <row r="7" spans="1:110" x14ac:dyDescent="0.3">
      <c r="A7">
        <v>0</v>
      </c>
      <c r="C7">
        <v>256.19400000000002</v>
      </c>
      <c r="D7">
        <v>220.30179999999999</v>
      </c>
      <c r="E7">
        <v>607.92560000000003</v>
      </c>
      <c r="F7">
        <v>600.29960000000005</v>
      </c>
      <c r="G7">
        <f>C7-(6*D7-(C7*3))/3</f>
        <v>71.784400000000062</v>
      </c>
      <c r="H7">
        <f>E7-(6*F7-(E7*3))/3</f>
        <v>15.251999999999953</v>
      </c>
      <c r="I7" s="10">
        <f>G7/793</f>
        <v>9.0522572509457833E-2</v>
      </c>
      <c r="J7" s="2">
        <f>H7/1029</f>
        <v>1.4822157434402286E-2</v>
      </c>
      <c r="L7">
        <v>407.74329999999998</v>
      </c>
      <c r="M7">
        <v>352.6105</v>
      </c>
      <c r="N7">
        <v>1472.4681</v>
      </c>
      <c r="O7">
        <v>1362.3359</v>
      </c>
      <c r="P7">
        <f>L7-(6*M7-(L7*3))/3</f>
        <v>110.26559999999989</v>
      </c>
      <c r="Q7">
        <f t="shared" ref="Q7:Q23" si="0">N7-(6*O7-(N7*3))/3</f>
        <v>220.26440000000002</v>
      </c>
      <c r="R7" s="2">
        <f>P7/644</f>
        <v>0.17121987577639736</v>
      </c>
      <c r="S7" s="2">
        <f>Q7/1404</f>
        <v>0.15688347578347581</v>
      </c>
      <c r="U7">
        <v>145.56209999999999</v>
      </c>
      <c r="V7">
        <v>141.42009999999999</v>
      </c>
      <c r="W7">
        <v>574.89919999999995</v>
      </c>
      <c r="X7">
        <v>654.84469999999999</v>
      </c>
      <c r="Y7">
        <f>U7-(6*V7-(U7*3))/3</f>
        <v>8.2839999999999918</v>
      </c>
      <c r="Z7">
        <f t="shared" ref="Z7:Z23" si="1">W7-(6*X7-(W7*3))/3</f>
        <v>-159.89099999999996</v>
      </c>
      <c r="AA7" s="2">
        <f>Y7/299</f>
        <v>2.7705685618729069E-2</v>
      </c>
      <c r="AB7" s="2">
        <f>Z7/968</f>
        <v>-0.16517665289256195</v>
      </c>
      <c r="AD7">
        <v>132.0042</v>
      </c>
      <c r="AE7">
        <v>137.7208</v>
      </c>
      <c r="AF7">
        <v>684.53150000000005</v>
      </c>
      <c r="AG7">
        <v>676.2953</v>
      </c>
      <c r="AH7">
        <f>AD7-(6*AE7-(AD7*3))/3</f>
        <v>-11.433199999999999</v>
      </c>
      <c r="AI7">
        <f t="shared" ref="AI7:AI23" si="2">AF7-(6*AG7-(AF7*3))/3</f>
        <v>16.472400000000107</v>
      </c>
      <c r="AJ7" s="2">
        <f>AH7/305</f>
        <v>-3.748590163934426E-2</v>
      </c>
      <c r="AK7" s="2">
        <f>AI7/716</f>
        <v>2.3006145251396798E-2</v>
      </c>
      <c r="AM7">
        <v>1644.3634999999999</v>
      </c>
      <c r="AN7">
        <v>1719.1503</v>
      </c>
      <c r="AO7">
        <v>2730.6738</v>
      </c>
      <c r="AP7">
        <v>2779.8379</v>
      </c>
      <c r="AQ7">
        <f>AM7-(6*AN7-(AM7*3))/3</f>
        <v>-149.57359999999994</v>
      </c>
      <c r="AR7">
        <v>0</v>
      </c>
      <c r="AS7" s="2">
        <f>AQ7/1344</f>
        <v>-0.1112898809523809</v>
      </c>
      <c r="AT7" s="2">
        <f>AR7/1136</f>
        <v>0</v>
      </c>
      <c r="AV7">
        <v>246.55330000000001</v>
      </c>
      <c r="AW7">
        <v>232.82</v>
      </c>
      <c r="AX7">
        <v>514.77329999999995</v>
      </c>
      <c r="AY7">
        <v>559.05999999999995</v>
      </c>
      <c r="AZ7">
        <f>AV7-(6*AW7-(AV7*3))/3</f>
        <v>27.466599999999971</v>
      </c>
      <c r="BA7">
        <v>0</v>
      </c>
      <c r="BB7" s="10">
        <f>AZ7/592</f>
        <v>4.6396283783783736E-2</v>
      </c>
      <c r="BC7" s="2">
        <f>BA7/509</f>
        <v>0</v>
      </c>
      <c r="BE7">
        <v>262.44900000000001</v>
      </c>
      <c r="BF7">
        <v>251.7912</v>
      </c>
      <c r="BG7">
        <v>969.86440000000005</v>
      </c>
      <c r="BH7">
        <v>1000.7928000000001</v>
      </c>
      <c r="BI7">
        <f>BE7-(6*BF7-(BE7*3))/3</f>
        <v>21.315599999999989</v>
      </c>
      <c r="BJ7">
        <v>0</v>
      </c>
      <c r="BK7" s="10">
        <f>BI7/404</f>
        <v>5.2761386138613836E-2</v>
      </c>
      <c r="BL7" s="2">
        <f>BJ7/913</f>
        <v>0</v>
      </c>
      <c r="BN7">
        <v>210.15260000000001</v>
      </c>
      <c r="BO7">
        <v>208.4855</v>
      </c>
      <c r="BP7">
        <v>733.55449999999996</v>
      </c>
      <c r="BQ7">
        <v>675.02930000000003</v>
      </c>
      <c r="BR7">
        <f>BN7-(6*BO7-(BN7*3))/3</f>
        <v>3.3342000000000098</v>
      </c>
      <c r="BS7">
        <f t="shared" ref="BS7:BS23" si="3">BP7-(6*BQ7-(BP7*3))/3</f>
        <v>117.05039999999985</v>
      </c>
      <c r="BT7" s="2">
        <f>BR7/556</f>
        <v>5.9967625899280752E-3</v>
      </c>
      <c r="BU7" s="2">
        <f>BS7/1433</f>
        <v>8.1682065596650283E-2</v>
      </c>
      <c r="BW7">
        <v>479.83359999999999</v>
      </c>
      <c r="BX7">
        <v>435.32310000000001</v>
      </c>
      <c r="BY7">
        <v>1092.3818000000001</v>
      </c>
      <c r="BZ7">
        <v>1021.4023</v>
      </c>
      <c r="CA7">
        <f>BW7-(6*BX7-(BW7*3))/3</f>
        <v>89.021000000000015</v>
      </c>
      <c r="CB7">
        <f t="shared" ref="CB7:CB23" si="4">BY7-(6*BZ7-(BY7*3))/3</f>
        <v>141.95900000000017</v>
      </c>
      <c r="CC7" s="2">
        <f>CA7/468</f>
        <v>0.190215811965812</v>
      </c>
      <c r="CD7" s="2">
        <f>CB7/996</f>
        <v>0.14252911646586364</v>
      </c>
      <c r="CF7">
        <v>113.2329</v>
      </c>
      <c r="CG7">
        <v>112.2744</v>
      </c>
      <c r="CH7">
        <v>499.60320000000002</v>
      </c>
      <c r="CI7">
        <v>516.64020000000005</v>
      </c>
      <c r="CJ7">
        <f>CF7-(6*CG7-(CF7*3))/3</f>
        <v>1.9170000000000158</v>
      </c>
      <c r="CK7">
        <f t="shared" ref="CK7:CK23" si="5">CH7-(6*CI7-(CH7*3))/3</f>
        <v>-34.074000000000069</v>
      </c>
      <c r="CL7" s="2">
        <f>CJ7/339</f>
        <v>5.654867256637215E-3</v>
      </c>
      <c r="CM7" s="2">
        <f>CK7/763</f>
        <v>-4.4657929226736656E-2</v>
      </c>
      <c r="CO7">
        <v>222.97800000000001</v>
      </c>
      <c r="CP7">
        <v>221.0155</v>
      </c>
      <c r="CQ7">
        <v>550.69550000000004</v>
      </c>
      <c r="CR7">
        <v>570.89390000000003</v>
      </c>
      <c r="CS7">
        <f>CO7-(6*CP7-(CO7*3))/3</f>
        <v>3.9249999999999829</v>
      </c>
      <c r="CT7">
        <f t="shared" ref="CT7:CT23" si="6">CQ7-(6*CR7-(CQ7*3))/3</f>
        <v>-40.396799999999985</v>
      </c>
      <c r="CU7" s="2">
        <f>CS7/825</f>
        <v>4.7575757575757365E-3</v>
      </c>
      <c r="CV7" s="2">
        <f>CT7/965</f>
        <v>-4.1861968911917083E-2</v>
      </c>
      <c r="CX7">
        <v>400.63409999999999</v>
      </c>
      <c r="CY7">
        <v>350.51740000000001</v>
      </c>
      <c r="CZ7">
        <v>436.18720000000002</v>
      </c>
      <c r="DA7">
        <v>397.98169999999999</v>
      </c>
      <c r="DB7" s="18">
        <f>CX7-(6*CY7-(CX7*3))/3</f>
        <v>100.2333999999999</v>
      </c>
      <c r="DC7" s="18">
        <f t="shared" ref="DC7:DC23" si="7">CZ7-(6*DA7-(CZ7*3))/3</f>
        <v>76.411000000000058</v>
      </c>
      <c r="DD7" s="2">
        <f>DB7/384</f>
        <v>0.26102447916666643</v>
      </c>
      <c r="DE7" s="2">
        <f>DC7/421</f>
        <v>0.18149881235154408</v>
      </c>
      <c r="DF7"/>
    </row>
    <row r="8" spans="1:110" x14ac:dyDescent="0.3">
      <c r="A8">
        <f>A7+0.129</f>
        <v>0.129</v>
      </c>
      <c r="C8">
        <v>377.39269999999999</v>
      </c>
      <c r="D8">
        <v>305.20920000000001</v>
      </c>
      <c r="E8">
        <v>584.42240000000004</v>
      </c>
      <c r="F8">
        <v>560.19169999999997</v>
      </c>
      <c r="G8">
        <f t="shared" ref="G8:G26" si="8">C8-(6*D8-(C8*3))/3</f>
        <v>144.36699999999999</v>
      </c>
      <c r="H8">
        <f t="shared" ref="H8:H26" si="9">E8-(6*F8-(E8*3))/3</f>
        <v>48.46140000000014</v>
      </c>
      <c r="I8" s="10">
        <f t="shared" ref="I8:I26" si="10">G8/793</f>
        <v>0.18205170239596469</v>
      </c>
      <c r="J8" s="2">
        <f t="shared" ref="J8:J26" si="11">H8/1029</f>
        <v>4.7095626822157573E-2</v>
      </c>
      <c r="L8">
        <v>508.47399999999999</v>
      </c>
      <c r="M8">
        <v>470.8612</v>
      </c>
      <c r="N8">
        <v>1599.8159000000001</v>
      </c>
      <c r="O8">
        <v>1577.3552</v>
      </c>
      <c r="P8">
        <f t="shared" ref="P8:P23" si="12">L8-(6*M8-(L8*3))/3</f>
        <v>75.225600000000043</v>
      </c>
      <c r="Q8">
        <f t="shared" si="0"/>
        <v>44.921400000000403</v>
      </c>
      <c r="R8" s="10">
        <f t="shared" ref="R8:R23" si="13">P8/644</f>
        <v>0.11680993788819882</v>
      </c>
      <c r="S8" s="2">
        <f t="shared" ref="S8:S23" si="14">Q8/1404</f>
        <v>3.199529914529943E-2</v>
      </c>
      <c r="U8">
        <v>187.4761</v>
      </c>
      <c r="V8">
        <v>166.34479999999999</v>
      </c>
      <c r="W8">
        <v>721.05439999999999</v>
      </c>
      <c r="X8">
        <v>792.00570000000005</v>
      </c>
      <c r="Y8">
        <f t="shared" ref="Y8:Y20" si="15">U8-(6*V8-(U8*3))/3</f>
        <v>42.26260000000002</v>
      </c>
      <c r="Z8">
        <v>0</v>
      </c>
      <c r="AA8" s="10">
        <f t="shared" ref="AA8:AA23" si="16">Y8/299</f>
        <v>0.14134648829431445</v>
      </c>
      <c r="AB8" s="2">
        <f t="shared" ref="AB8:AB23" si="17">Z8/968</f>
        <v>0</v>
      </c>
      <c r="AD8">
        <v>133.69200000000001</v>
      </c>
      <c r="AE8">
        <v>160.2587</v>
      </c>
      <c r="AF8">
        <v>874.28920000000005</v>
      </c>
      <c r="AG8">
        <v>841.05880000000002</v>
      </c>
      <c r="AH8">
        <f t="shared" ref="AH8:AH23" si="18">AD8-(6*AE8-(AD8*3))/3</f>
        <v>-53.133400000000023</v>
      </c>
      <c r="AI8">
        <f t="shared" si="2"/>
        <v>66.460799999999836</v>
      </c>
      <c r="AJ8" s="2">
        <f t="shared" ref="AJ8:AJ25" si="19">AH8/305</f>
        <v>-0.17420786885245909</v>
      </c>
      <c r="AK8" s="2">
        <f t="shared" ref="AK8:AK25" si="20">AI8/716</f>
        <v>9.282234636871485E-2</v>
      </c>
      <c r="AM8">
        <v>1922.0188000000001</v>
      </c>
      <c r="AN8">
        <v>1886.8406</v>
      </c>
      <c r="AO8">
        <v>3338.9883</v>
      </c>
      <c r="AP8">
        <v>3364.7584999999999</v>
      </c>
      <c r="AQ8">
        <f t="shared" ref="AQ8:AQ25" si="21">AM8-(6*AN8-(AM8*3))/3</f>
        <v>70.356399999999894</v>
      </c>
      <c r="AR8">
        <v>0</v>
      </c>
      <c r="AS8" s="2">
        <f t="shared" ref="AS8:AS27" si="22">AQ8/1344</f>
        <v>5.2348511904761828E-2</v>
      </c>
      <c r="AT8" s="2">
        <f t="shared" ref="AT8:AT27" si="23">AR8/1136</f>
        <v>0</v>
      </c>
      <c r="AV8">
        <v>366.83870000000002</v>
      </c>
      <c r="AW8">
        <v>311.92630000000003</v>
      </c>
      <c r="AX8">
        <v>671.51660000000004</v>
      </c>
      <c r="AY8">
        <v>615.88059999999996</v>
      </c>
      <c r="AZ8">
        <f t="shared" ref="AZ8:AZ27" si="24">AV8-(6*AW8-(AV8*3))/3</f>
        <v>109.82480000000004</v>
      </c>
      <c r="BA8">
        <f t="shared" ref="BA8:BA23" si="25">AX8-(6*AY8-(AX8*3))/3</f>
        <v>111.27200000000016</v>
      </c>
      <c r="BB8" s="10">
        <f t="shared" ref="BB8:BB37" si="26">AZ8/592</f>
        <v>0.18551486486486493</v>
      </c>
      <c r="BC8" s="2">
        <f t="shared" ref="BC8:BC37" si="27">BA8/509</f>
        <v>0.21860903732809461</v>
      </c>
      <c r="BE8">
        <v>369.89089999999999</v>
      </c>
      <c r="BF8">
        <v>338.17110000000002</v>
      </c>
      <c r="BG8">
        <v>959.27480000000003</v>
      </c>
      <c r="BH8">
        <v>992.35940000000005</v>
      </c>
      <c r="BI8">
        <f t="shared" ref="BI8:BI25" si="28">BE8-(6*BF8-(BE8*3))/3</f>
        <v>63.439599999999984</v>
      </c>
      <c r="BJ8">
        <v>0</v>
      </c>
      <c r="BK8" s="10">
        <f t="shared" ref="BK8:BK25" si="29">BI8/404</f>
        <v>0.15702871287128708</v>
      </c>
      <c r="BL8" s="2">
        <f t="shared" ref="BL8:BL25" si="30">BJ8/913</f>
        <v>0</v>
      </c>
      <c r="BN8">
        <v>243.33580000000001</v>
      </c>
      <c r="BO8">
        <v>222.19970000000001</v>
      </c>
      <c r="BP8">
        <v>861.28390000000002</v>
      </c>
      <c r="BQ8">
        <v>865.63040000000001</v>
      </c>
      <c r="BR8">
        <f t="shared" ref="BR8:BR25" si="31">BN8-(6*BO8-(BN8*3))/3</f>
        <v>42.27219999999997</v>
      </c>
      <c r="BS8">
        <f t="shared" si="3"/>
        <v>-8.6929999999999836</v>
      </c>
      <c r="BT8" s="2">
        <f t="shared" ref="BT8:BT25" si="32">BR8/556</f>
        <v>7.6029136690647425E-2</v>
      </c>
      <c r="BU8" s="2">
        <f t="shared" ref="BU8:BU25" si="33">BS8/1433</f>
        <v>-6.0662944870900097E-3</v>
      </c>
      <c r="BW8">
        <v>529.4855</v>
      </c>
      <c r="BX8">
        <v>528.33550000000002</v>
      </c>
      <c r="BY8">
        <v>1106.5265999999999</v>
      </c>
      <c r="BZ8">
        <v>1090.4341999999999</v>
      </c>
      <c r="CA8">
        <f t="shared" ref="CA8:CA22" si="34">BW8-(6*BX8-(BW8*3))/3</f>
        <v>2.3000000000000682</v>
      </c>
      <c r="CB8">
        <f t="shared" si="4"/>
        <v>32.184799999999768</v>
      </c>
      <c r="CC8" s="2">
        <f t="shared" ref="CC8:CC25" si="35">CA8/468</f>
        <v>4.9145299145300601E-3</v>
      </c>
      <c r="CD8" s="2">
        <f t="shared" ref="CD8:CD25" si="36">CB8/996</f>
        <v>3.2314056224899364E-2</v>
      </c>
      <c r="CF8">
        <v>78.498900000000006</v>
      </c>
      <c r="CG8">
        <v>96.883499999999998</v>
      </c>
      <c r="CH8">
        <v>541.41579999999999</v>
      </c>
      <c r="CI8">
        <v>534.89340000000004</v>
      </c>
      <c r="CJ8">
        <f t="shared" ref="CJ8:CJ25" si="37">CF8-(6*CG8-(CF8*3))/3</f>
        <v>-36.769199999999955</v>
      </c>
      <c r="CK8">
        <f t="shared" si="5"/>
        <v>13.044799999999782</v>
      </c>
      <c r="CL8" s="2">
        <f t="shared" ref="CL8:CL30" si="38">CJ8/339</f>
        <v>-0.10846371681415916</v>
      </c>
      <c r="CM8" s="2">
        <f t="shared" ref="CM8:CM30" si="39">CK8/763</f>
        <v>1.7096723460025925E-2</v>
      </c>
      <c r="CO8">
        <v>237.9503</v>
      </c>
      <c r="CP8">
        <v>237.85599999999999</v>
      </c>
      <c r="CQ8">
        <v>642.02419999999995</v>
      </c>
      <c r="CR8">
        <v>704.08069999999998</v>
      </c>
      <c r="CS8">
        <f t="shared" ref="CS8:CS29" si="40">CO8-(6*CP8-(CO8*3))/3</f>
        <v>0.18860000000000809</v>
      </c>
      <c r="CT8">
        <f t="shared" si="6"/>
        <v>-124.11300000000006</v>
      </c>
      <c r="CU8" s="2">
        <f t="shared" ref="CU8:CU29" si="41">CS8/825</f>
        <v>2.2860606060607041E-4</v>
      </c>
      <c r="CV8" s="2">
        <f t="shared" ref="CV8:CV29" si="42">CT8/965</f>
        <v>-0.1286145077720208</v>
      </c>
      <c r="CX8">
        <v>418.75069999999999</v>
      </c>
      <c r="CY8">
        <v>391.76510000000002</v>
      </c>
      <c r="CZ8">
        <v>456.7303</v>
      </c>
      <c r="DA8">
        <v>463.99200000000002</v>
      </c>
      <c r="DB8" s="18">
        <f t="shared" ref="DB8:DB27" si="43">CX8-(6*CY8-(CX8*3))/3</f>
        <v>53.971199999999953</v>
      </c>
      <c r="DC8" s="18"/>
      <c r="DD8" s="10">
        <f t="shared" ref="DD8:DD31" si="44">DB8/384</f>
        <v>0.14054999999999987</v>
      </c>
      <c r="DE8" s="8">
        <f t="shared" ref="DE8:DE31" si="45">DC8/421</f>
        <v>0</v>
      </c>
      <c r="DF8"/>
    </row>
    <row r="9" spans="1:110" x14ac:dyDescent="0.3">
      <c r="A9">
        <f t="shared" ref="A9:A43" si="46">A8+0.129</f>
        <v>0.25800000000000001</v>
      </c>
      <c r="C9">
        <v>503.21280000000002</v>
      </c>
      <c r="D9">
        <v>406.56760000000003</v>
      </c>
      <c r="E9">
        <v>620.1671</v>
      </c>
      <c r="F9">
        <v>605.4769</v>
      </c>
      <c r="G9">
        <f t="shared" si="8"/>
        <v>193.29040000000003</v>
      </c>
      <c r="H9">
        <f t="shared" si="9"/>
        <v>29.380400000000009</v>
      </c>
      <c r="I9" s="10">
        <f t="shared" si="10"/>
        <v>0.24374577553593951</v>
      </c>
      <c r="J9" s="2">
        <f t="shared" si="11"/>
        <v>2.8552380952380961E-2</v>
      </c>
      <c r="L9">
        <v>930.98869999999999</v>
      </c>
      <c r="M9">
        <v>711.31849999999997</v>
      </c>
      <c r="N9">
        <v>2041.558</v>
      </c>
      <c r="O9">
        <v>1931.7129</v>
      </c>
      <c r="P9">
        <f t="shared" si="12"/>
        <v>439.34039999999999</v>
      </c>
      <c r="Q9">
        <f t="shared" si="0"/>
        <v>219.69020000000023</v>
      </c>
      <c r="R9" s="10">
        <f t="shared" si="13"/>
        <v>0.68220559006211179</v>
      </c>
      <c r="S9" s="2">
        <f t="shared" si="14"/>
        <v>0.15647450142450159</v>
      </c>
      <c r="U9">
        <v>256.33139999999997</v>
      </c>
      <c r="V9">
        <v>205.72020000000001</v>
      </c>
      <c r="W9">
        <v>922.68129999999996</v>
      </c>
      <c r="X9">
        <v>963.33630000000005</v>
      </c>
      <c r="Y9">
        <f t="shared" si="15"/>
        <v>101.22239999999991</v>
      </c>
      <c r="Z9">
        <v>0</v>
      </c>
      <c r="AA9" s="10">
        <f t="shared" si="16"/>
        <v>0.33853645484949801</v>
      </c>
      <c r="AB9" s="2">
        <f t="shared" si="17"/>
        <v>0</v>
      </c>
      <c r="AD9">
        <v>180.30109999999999</v>
      </c>
      <c r="AE9">
        <v>190.61109999999999</v>
      </c>
      <c r="AF9">
        <v>977.96029999999996</v>
      </c>
      <c r="AG9">
        <v>960.93780000000004</v>
      </c>
      <c r="AH9">
        <f t="shared" si="18"/>
        <v>-20.620000000000033</v>
      </c>
      <c r="AI9">
        <f t="shared" si="2"/>
        <v>34.044999999999959</v>
      </c>
      <c r="AJ9" s="2">
        <f t="shared" si="19"/>
        <v>-6.7606557377049292E-2</v>
      </c>
      <c r="AK9" s="2">
        <f t="shared" si="20"/>
        <v>4.7548882681564188E-2</v>
      </c>
      <c r="AM9">
        <v>1918.2190000000001</v>
      </c>
      <c r="AN9">
        <v>1868.9376999999999</v>
      </c>
      <c r="AO9">
        <v>3632.7175000000002</v>
      </c>
      <c r="AP9">
        <v>3697.2620000000002</v>
      </c>
      <c r="AQ9">
        <f t="shared" si="21"/>
        <v>98.56260000000043</v>
      </c>
      <c r="AR9">
        <v>0</v>
      </c>
      <c r="AS9" s="10">
        <f t="shared" si="22"/>
        <v>7.3335267857143172E-2</v>
      </c>
      <c r="AT9" s="2">
        <f t="shared" si="23"/>
        <v>0</v>
      </c>
      <c r="AV9">
        <v>724.43809999999996</v>
      </c>
      <c r="AW9">
        <v>551.51149999999996</v>
      </c>
      <c r="AX9">
        <v>916.42430000000002</v>
      </c>
      <c r="AY9">
        <v>858.74570000000006</v>
      </c>
      <c r="AZ9">
        <f t="shared" si="24"/>
        <v>345.85320000000013</v>
      </c>
      <c r="BA9">
        <f t="shared" si="25"/>
        <v>115.35719999999981</v>
      </c>
      <c r="BB9" s="10">
        <f t="shared" si="26"/>
        <v>0.58421148648648669</v>
      </c>
      <c r="BC9" s="2">
        <f t="shared" si="27"/>
        <v>0.22663497053045148</v>
      </c>
      <c r="BE9">
        <v>451.22460000000001</v>
      </c>
      <c r="BF9">
        <v>362.77</v>
      </c>
      <c r="BG9">
        <v>1131.8444999999999</v>
      </c>
      <c r="BH9">
        <v>987.8723</v>
      </c>
      <c r="BI9">
        <f t="shared" si="28"/>
        <v>176.90920000000006</v>
      </c>
      <c r="BJ9">
        <f t="shared" ref="BJ9:BJ23" si="47">BG9-(6*BH9-(BG9*3))/3</f>
        <v>287.94439999999975</v>
      </c>
      <c r="BK9" s="10">
        <f t="shared" si="29"/>
        <v>0.43789405940594073</v>
      </c>
      <c r="BL9" s="2">
        <f t="shared" si="30"/>
        <v>0.31538269441401945</v>
      </c>
      <c r="BN9">
        <v>235.3107</v>
      </c>
      <c r="BO9">
        <v>212.1842</v>
      </c>
      <c r="BP9">
        <v>961.80629999999996</v>
      </c>
      <c r="BQ9">
        <v>983.78499999999997</v>
      </c>
      <c r="BR9">
        <f t="shared" si="31"/>
        <v>46.253000000000014</v>
      </c>
      <c r="BS9">
        <f t="shared" si="3"/>
        <v>-43.957400000000121</v>
      </c>
      <c r="BT9" s="2">
        <f t="shared" si="32"/>
        <v>8.318884892086334E-2</v>
      </c>
      <c r="BU9" s="2">
        <f t="shared" si="33"/>
        <v>-3.0675087229588359E-2</v>
      </c>
      <c r="BW9">
        <v>825.36350000000004</v>
      </c>
      <c r="BX9">
        <v>798.65639999999996</v>
      </c>
      <c r="BY9">
        <v>1425.5905</v>
      </c>
      <c r="BZ9">
        <v>1292.0216</v>
      </c>
      <c r="CA9">
        <f t="shared" si="34"/>
        <v>53.414200000000164</v>
      </c>
      <c r="CB9">
        <f t="shared" si="4"/>
        <v>267.13779999999997</v>
      </c>
      <c r="CC9" s="10">
        <f t="shared" si="35"/>
        <v>0.11413290598290633</v>
      </c>
      <c r="CD9" s="2">
        <f t="shared" si="36"/>
        <v>0.2682106425702811</v>
      </c>
      <c r="CF9">
        <v>171.1482</v>
      </c>
      <c r="CG9">
        <v>169.7243</v>
      </c>
      <c r="CH9">
        <v>439.6431</v>
      </c>
      <c r="CI9">
        <v>504.005</v>
      </c>
      <c r="CJ9">
        <f t="shared" si="37"/>
        <v>2.8478000000000065</v>
      </c>
      <c r="CK9">
        <f t="shared" si="5"/>
        <v>-128.72379999999987</v>
      </c>
      <c r="CL9" s="2">
        <f t="shared" si="38"/>
        <v>8.4005899705014934E-3</v>
      </c>
      <c r="CM9" s="2">
        <f t="shared" si="39"/>
        <v>-0.16870747051114007</v>
      </c>
      <c r="CO9">
        <v>295.04509999999999</v>
      </c>
      <c r="CP9">
        <v>315.24799999999999</v>
      </c>
      <c r="CQ9">
        <v>636.07560000000001</v>
      </c>
      <c r="CR9">
        <v>708.86279999999999</v>
      </c>
      <c r="CS9">
        <f t="shared" si="40"/>
        <v>-40.405799999999999</v>
      </c>
      <c r="CT9">
        <f t="shared" si="6"/>
        <v>-145.57440000000008</v>
      </c>
      <c r="CU9" s="2">
        <f t="shared" si="41"/>
        <v>-4.8976727272727269E-2</v>
      </c>
      <c r="CV9" s="2">
        <f t="shared" si="42"/>
        <v>-0.15085430051813481</v>
      </c>
      <c r="CX9">
        <v>563.07299999999998</v>
      </c>
      <c r="CY9">
        <v>468.19459999999998</v>
      </c>
      <c r="CZ9">
        <v>587.51170000000002</v>
      </c>
      <c r="DA9">
        <v>557.04769999999996</v>
      </c>
      <c r="DB9" s="18">
        <f t="shared" si="43"/>
        <v>189.75680000000006</v>
      </c>
      <c r="DC9" s="18">
        <f t="shared" si="7"/>
        <v>60.928000000000225</v>
      </c>
      <c r="DD9" s="10">
        <f t="shared" si="44"/>
        <v>0.49415833333333348</v>
      </c>
      <c r="DE9" s="8">
        <f t="shared" si="45"/>
        <v>0.14472209026128319</v>
      </c>
      <c r="DF9"/>
    </row>
    <row r="10" spans="1:110" x14ac:dyDescent="0.3">
      <c r="A10">
        <f t="shared" si="46"/>
        <v>0.38700000000000001</v>
      </c>
      <c r="C10">
        <v>863.375</v>
      </c>
      <c r="D10">
        <v>618.22230000000002</v>
      </c>
      <c r="E10">
        <v>1074.9323999999999</v>
      </c>
      <c r="F10">
        <v>878.76030000000003</v>
      </c>
      <c r="G10">
        <f t="shared" si="8"/>
        <v>490.30539999999991</v>
      </c>
      <c r="H10">
        <f t="shared" si="9"/>
        <v>392.34419999999977</v>
      </c>
      <c r="I10" s="10">
        <f t="shared" si="10"/>
        <v>0.61829180327868838</v>
      </c>
      <c r="J10" s="2">
        <f t="shared" si="11"/>
        <v>0.38128688046647208</v>
      </c>
      <c r="L10">
        <v>1217.3123000000001</v>
      </c>
      <c r="M10">
        <v>900.09249999999997</v>
      </c>
      <c r="N10">
        <v>2404.4054999999998</v>
      </c>
      <c r="O10">
        <v>2148.2997999999998</v>
      </c>
      <c r="P10">
        <f t="shared" si="12"/>
        <v>634.43960000000004</v>
      </c>
      <c r="Q10">
        <f t="shared" si="0"/>
        <v>512.21140000000014</v>
      </c>
      <c r="R10" s="10">
        <f t="shared" si="13"/>
        <v>0.9851546583850932</v>
      </c>
      <c r="S10" s="2">
        <f t="shared" si="14"/>
        <v>0.36482293447293457</v>
      </c>
      <c r="U10">
        <v>467.6053</v>
      </c>
      <c r="V10">
        <v>340.3895</v>
      </c>
      <c r="W10">
        <v>1152.6909000000001</v>
      </c>
      <c r="X10">
        <v>1104.0968</v>
      </c>
      <c r="Y10">
        <f t="shared" si="15"/>
        <v>254.43160000000003</v>
      </c>
      <c r="Z10">
        <f t="shared" si="1"/>
        <v>97.188200000000279</v>
      </c>
      <c r="AA10" s="10">
        <f t="shared" si="16"/>
        <v>0.85094180602006697</v>
      </c>
      <c r="AB10" s="2">
        <f t="shared" si="17"/>
        <v>0.10040103305785153</v>
      </c>
      <c r="AD10">
        <v>256.73390000000001</v>
      </c>
      <c r="AE10">
        <v>228.27930000000001</v>
      </c>
      <c r="AF10">
        <v>1076.6215999999999</v>
      </c>
      <c r="AG10">
        <v>1011.0744999999999</v>
      </c>
      <c r="AH10">
        <f t="shared" si="18"/>
        <v>56.909200000000027</v>
      </c>
      <c r="AI10">
        <f t="shared" si="2"/>
        <v>131.09419999999989</v>
      </c>
      <c r="AJ10" s="10">
        <f t="shared" si="19"/>
        <v>0.18658754098360664</v>
      </c>
      <c r="AK10" s="2">
        <f t="shared" si="20"/>
        <v>0.18309245810055849</v>
      </c>
      <c r="AM10">
        <v>2041.8983000000001</v>
      </c>
      <c r="AN10">
        <v>1809.2074</v>
      </c>
      <c r="AO10">
        <v>3681.0468999999998</v>
      </c>
      <c r="AP10">
        <v>3512.6052</v>
      </c>
      <c r="AQ10">
        <f t="shared" si="21"/>
        <v>465.38180000000034</v>
      </c>
      <c r="AR10">
        <f t="shared" ref="AR10:AR23" si="48">AO10-(6*AP10-(AO10*3))/3</f>
        <v>336.88339999999971</v>
      </c>
      <c r="AS10" s="10">
        <f t="shared" si="22"/>
        <v>0.3462662202380955</v>
      </c>
      <c r="AT10" s="2">
        <f t="shared" si="23"/>
        <v>0.29655228873239409</v>
      </c>
      <c r="AV10">
        <v>917.40170000000001</v>
      </c>
      <c r="AW10">
        <v>698.89430000000004</v>
      </c>
      <c r="AX10">
        <v>995.8492</v>
      </c>
      <c r="AY10">
        <v>918.81150000000002</v>
      </c>
      <c r="AZ10">
        <f t="shared" si="24"/>
        <v>437.01479999999987</v>
      </c>
      <c r="BA10">
        <f t="shared" si="25"/>
        <v>154.07539999999972</v>
      </c>
      <c r="BB10" s="10">
        <f t="shared" si="26"/>
        <v>0.73820067567567549</v>
      </c>
      <c r="BC10" s="2">
        <f t="shared" si="27"/>
        <v>0.30270216110019593</v>
      </c>
      <c r="BE10">
        <v>535.31389999999999</v>
      </c>
      <c r="BF10">
        <v>429.86250000000001</v>
      </c>
      <c r="BG10">
        <v>1223.1431</v>
      </c>
      <c r="BH10">
        <v>1080.1632999999999</v>
      </c>
      <c r="BI10">
        <f t="shared" si="28"/>
        <v>210.9027999999999</v>
      </c>
      <c r="BJ10">
        <f t="shared" si="47"/>
        <v>285.95960000000025</v>
      </c>
      <c r="BK10" s="10">
        <f t="shared" si="29"/>
        <v>0.52203663366336606</v>
      </c>
      <c r="BL10" s="2">
        <f t="shared" si="30"/>
        <v>0.31320876232201561</v>
      </c>
      <c r="BN10">
        <v>300.31299999999999</v>
      </c>
      <c r="BO10">
        <v>290.99200000000002</v>
      </c>
      <c r="BP10">
        <v>1337.1865</v>
      </c>
      <c r="BQ10">
        <v>1238.4344000000001</v>
      </c>
      <c r="BR10">
        <f t="shared" si="31"/>
        <v>18.641999999999882</v>
      </c>
      <c r="BS10">
        <f t="shared" si="3"/>
        <v>197.50419999999986</v>
      </c>
      <c r="BT10" s="10">
        <f t="shared" si="32"/>
        <v>3.3528776978417052E-2</v>
      </c>
      <c r="BU10" s="2">
        <f t="shared" si="33"/>
        <v>0.13782568039078846</v>
      </c>
      <c r="BW10">
        <v>921.02779999999996</v>
      </c>
      <c r="BX10">
        <v>802.10720000000003</v>
      </c>
      <c r="BY10">
        <v>1304.8418999999999</v>
      </c>
      <c r="BZ10">
        <v>1186.2814000000001</v>
      </c>
      <c r="CA10">
        <f t="shared" si="34"/>
        <v>237.84119999999984</v>
      </c>
      <c r="CB10">
        <f t="shared" si="4"/>
        <v>237.12099999999941</v>
      </c>
      <c r="CC10" s="10">
        <f t="shared" si="35"/>
        <v>0.50820769230769203</v>
      </c>
      <c r="CD10" s="2">
        <f t="shared" si="36"/>
        <v>0.23807329317269019</v>
      </c>
      <c r="CF10">
        <v>274.21589999999998</v>
      </c>
      <c r="CG10">
        <v>256.15199999999999</v>
      </c>
      <c r="CH10">
        <v>753.4742</v>
      </c>
      <c r="CI10">
        <v>698.07749999999999</v>
      </c>
      <c r="CJ10">
        <f t="shared" si="37"/>
        <v>36.127800000000036</v>
      </c>
      <c r="CK10">
        <f t="shared" si="5"/>
        <v>110.79339999999991</v>
      </c>
      <c r="CL10" s="10">
        <f t="shared" si="38"/>
        <v>0.10657168141592931</v>
      </c>
      <c r="CM10" s="2">
        <f t="shared" si="39"/>
        <v>0.14520760157273907</v>
      </c>
      <c r="CO10">
        <v>432.86189999999999</v>
      </c>
      <c r="CP10">
        <v>435.91559999999998</v>
      </c>
      <c r="CQ10">
        <v>580.36670000000004</v>
      </c>
      <c r="CR10">
        <v>632.95759999999996</v>
      </c>
      <c r="CS10">
        <f t="shared" si="40"/>
        <v>-6.1073999999999273</v>
      </c>
      <c r="CT10">
        <f t="shared" si="6"/>
        <v>-105.18179999999984</v>
      </c>
      <c r="CU10" s="2">
        <f t="shared" si="41"/>
        <v>-7.4029090909090026E-3</v>
      </c>
      <c r="CV10" s="2">
        <f t="shared" si="42"/>
        <v>-0.10899668393782366</v>
      </c>
      <c r="CX10">
        <v>671.49419999999998</v>
      </c>
      <c r="CY10">
        <v>535.45069999999998</v>
      </c>
      <c r="CZ10">
        <v>858.12429999999995</v>
      </c>
      <c r="DA10">
        <v>756.62419999999997</v>
      </c>
      <c r="DB10" s="18">
        <f t="shared" si="43"/>
        <v>272.08699999999988</v>
      </c>
      <c r="DC10" s="18">
        <f t="shared" si="7"/>
        <v>203.00020000000006</v>
      </c>
      <c r="DD10" s="10">
        <f t="shared" si="44"/>
        <v>0.70855989583333301</v>
      </c>
      <c r="DE10" s="8">
        <f t="shared" si="45"/>
        <v>0.48218574821852744</v>
      </c>
      <c r="DF10"/>
    </row>
    <row r="11" spans="1:110" x14ac:dyDescent="0.3">
      <c r="A11">
        <f t="shared" si="46"/>
        <v>0.51600000000000001</v>
      </c>
      <c r="C11">
        <v>1066.5001999999999</v>
      </c>
      <c r="D11">
        <v>764.86770000000001</v>
      </c>
      <c r="E11">
        <v>1239.0997</v>
      </c>
      <c r="F11">
        <v>994.29600000000005</v>
      </c>
      <c r="G11">
        <f t="shared" si="8"/>
        <v>603.26499999999965</v>
      </c>
      <c r="H11">
        <f t="shared" si="9"/>
        <v>489.6074000000001</v>
      </c>
      <c r="I11" s="10">
        <f t="shared" si="10"/>
        <v>0.76073770491803239</v>
      </c>
      <c r="J11" s="2">
        <f t="shared" si="11"/>
        <v>0.47580894071914487</v>
      </c>
      <c r="L11">
        <v>1283.7062000000001</v>
      </c>
      <c r="M11">
        <v>985.51589999999999</v>
      </c>
      <c r="N11">
        <v>2257.2941999999998</v>
      </c>
      <c r="O11">
        <v>2089.8600999999999</v>
      </c>
      <c r="P11">
        <f t="shared" si="12"/>
        <v>596.38060000000007</v>
      </c>
      <c r="Q11">
        <f t="shared" si="0"/>
        <v>334.86819999999966</v>
      </c>
      <c r="R11" s="10">
        <f t="shared" si="13"/>
        <v>0.92605683229813673</v>
      </c>
      <c r="S11" s="2">
        <f t="shared" si="14"/>
        <v>0.23851011396011371</v>
      </c>
      <c r="U11">
        <v>573.94849999999997</v>
      </c>
      <c r="V11">
        <v>437.57709999999997</v>
      </c>
      <c r="W11">
        <v>1285.8827000000001</v>
      </c>
      <c r="X11">
        <v>1232.6412</v>
      </c>
      <c r="Y11">
        <f t="shared" si="15"/>
        <v>272.74279999999999</v>
      </c>
      <c r="Z11">
        <f t="shared" si="1"/>
        <v>106.48300000000017</v>
      </c>
      <c r="AA11" s="10">
        <f t="shared" si="16"/>
        <v>0.91218327759197315</v>
      </c>
      <c r="AB11" s="2">
        <f t="shared" si="17"/>
        <v>0.1100030991735539</v>
      </c>
      <c r="AD11">
        <v>369.7364</v>
      </c>
      <c r="AE11">
        <v>322.65870000000001</v>
      </c>
      <c r="AF11">
        <v>1396.0861</v>
      </c>
      <c r="AG11">
        <v>1239.7889</v>
      </c>
      <c r="AH11">
        <f t="shared" si="18"/>
        <v>94.155399999999929</v>
      </c>
      <c r="AI11">
        <f t="shared" si="2"/>
        <v>312.59439999999972</v>
      </c>
      <c r="AJ11" s="10">
        <f t="shared" si="19"/>
        <v>0.30870622950819648</v>
      </c>
      <c r="AK11" s="2">
        <f t="shared" si="20"/>
        <v>0.43658435754189906</v>
      </c>
      <c r="AM11">
        <v>2390.6212999999998</v>
      </c>
      <c r="AN11">
        <v>1948.8295000000001</v>
      </c>
      <c r="AO11">
        <v>4059.1995000000002</v>
      </c>
      <c r="AP11">
        <v>3893.9933999999998</v>
      </c>
      <c r="AQ11">
        <f t="shared" si="21"/>
        <v>883.58359999999925</v>
      </c>
      <c r="AR11">
        <f t="shared" si="48"/>
        <v>330.41220000000021</v>
      </c>
      <c r="AS11" s="10">
        <f t="shared" si="22"/>
        <v>0.65742827380952329</v>
      </c>
      <c r="AT11" s="2">
        <f t="shared" si="23"/>
        <v>0.2908558098591551</v>
      </c>
      <c r="AV11">
        <v>1064.7123999999999</v>
      </c>
      <c r="AW11">
        <v>793.73580000000004</v>
      </c>
      <c r="AX11">
        <v>1221.9132999999999</v>
      </c>
      <c r="AY11">
        <v>1047.6660999999999</v>
      </c>
      <c r="AZ11">
        <f t="shared" si="24"/>
        <v>541.95319999999958</v>
      </c>
      <c r="BA11">
        <f t="shared" si="25"/>
        <v>348.49439999999993</v>
      </c>
      <c r="BB11" s="10">
        <f t="shared" si="26"/>
        <v>0.91546148648648573</v>
      </c>
      <c r="BC11" s="2">
        <f t="shared" si="27"/>
        <v>0.68466483300589376</v>
      </c>
      <c r="BE11">
        <v>709.00189999999998</v>
      </c>
      <c r="BF11">
        <v>565.03380000000004</v>
      </c>
      <c r="BG11">
        <v>1409.4622999999999</v>
      </c>
      <c r="BH11">
        <v>1367.8072999999999</v>
      </c>
      <c r="BI11">
        <f t="shared" si="28"/>
        <v>287.93619999999987</v>
      </c>
      <c r="BJ11">
        <f t="shared" si="47"/>
        <v>83.310000000000173</v>
      </c>
      <c r="BK11" s="10">
        <f t="shared" si="29"/>
        <v>0.71271336633663329</v>
      </c>
      <c r="BL11" s="2">
        <f t="shared" si="30"/>
        <v>9.1248630887185295E-2</v>
      </c>
      <c r="BN11">
        <v>486.01459999999997</v>
      </c>
      <c r="BO11">
        <v>416.48259999999999</v>
      </c>
      <c r="BP11">
        <v>1725.9357</v>
      </c>
      <c r="BQ11">
        <v>1487.7360000000001</v>
      </c>
      <c r="BR11">
        <f t="shared" si="31"/>
        <v>139.06400000000002</v>
      </c>
      <c r="BS11">
        <f t="shared" si="3"/>
        <v>476.39939999999956</v>
      </c>
      <c r="BT11" s="10">
        <f t="shared" si="32"/>
        <v>0.25011510791366909</v>
      </c>
      <c r="BU11" s="2">
        <f t="shared" si="33"/>
        <v>0.3324489881367757</v>
      </c>
      <c r="BW11">
        <v>979.90949999999998</v>
      </c>
      <c r="BX11">
        <v>815.98260000000005</v>
      </c>
      <c r="BY11">
        <v>1464.8777</v>
      </c>
      <c r="BZ11">
        <v>1357.9816000000001</v>
      </c>
      <c r="CA11">
        <f t="shared" si="34"/>
        <v>327.85380000000009</v>
      </c>
      <c r="CB11">
        <f t="shared" si="4"/>
        <v>213.79219999999987</v>
      </c>
      <c r="CC11" s="10">
        <f t="shared" si="35"/>
        <v>0.70054230769230785</v>
      </c>
      <c r="CD11" s="2">
        <f t="shared" si="36"/>
        <v>0.21465080321285127</v>
      </c>
      <c r="CF11">
        <v>407.07859999999999</v>
      </c>
      <c r="CG11">
        <v>340.84750000000003</v>
      </c>
      <c r="CH11">
        <v>971.42460000000005</v>
      </c>
      <c r="CI11">
        <v>853.66769999999997</v>
      </c>
      <c r="CJ11">
        <f t="shared" si="37"/>
        <v>132.46219999999994</v>
      </c>
      <c r="CK11">
        <f t="shared" si="5"/>
        <v>235.51380000000006</v>
      </c>
      <c r="CL11" s="10">
        <f t="shared" si="38"/>
        <v>0.39074395280235968</v>
      </c>
      <c r="CM11" s="2">
        <f t="shared" si="39"/>
        <v>0.30866815203145487</v>
      </c>
      <c r="CO11">
        <v>638.66930000000002</v>
      </c>
      <c r="CP11">
        <v>581.38829999999996</v>
      </c>
      <c r="CQ11">
        <v>668.46010000000001</v>
      </c>
      <c r="CR11">
        <v>662.35630000000003</v>
      </c>
      <c r="CS11">
        <f t="shared" si="40"/>
        <v>114.56200000000024</v>
      </c>
      <c r="CT11">
        <f t="shared" si="6"/>
        <v>12.207599999999843</v>
      </c>
      <c r="CU11" s="10">
        <f t="shared" si="41"/>
        <v>0.1388630303030306</v>
      </c>
      <c r="CV11" s="2">
        <f t="shared" si="42"/>
        <v>1.2650362694300355E-2</v>
      </c>
      <c r="CX11">
        <v>731.08749999999998</v>
      </c>
      <c r="CY11">
        <v>539.30690000000004</v>
      </c>
      <c r="CZ11">
        <v>896.47820000000002</v>
      </c>
      <c r="DA11">
        <v>732.65</v>
      </c>
      <c r="DB11" s="18">
        <f t="shared" si="43"/>
        <v>383.56119999999981</v>
      </c>
      <c r="DC11" s="18">
        <f t="shared" si="7"/>
        <v>327.65640000000019</v>
      </c>
      <c r="DD11" s="10">
        <f t="shared" si="44"/>
        <v>0.99885729166666615</v>
      </c>
      <c r="DE11" s="8">
        <f t="shared" si="45"/>
        <v>0.77828123515439473</v>
      </c>
      <c r="DF11"/>
    </row>
    <row r="12" spans="1:110" x14ac:dyDescent="0.3">
      <c r="A12">
        <f t="shared" si="46"/>
        <v>0.64500000000000002</v>
      </c>
      <c r="C12">
        <v>1192.1505999999999</v>
      </c>
      <c r="D12">
        <v>795.76279999999997</v>
      </c>
      <c r="E12">
        <v>1323.4808</v>
      </c>
      <c r="F12">
        <v>1038.0533</v>
      </c>
      <c r="G12">
        <f t="shared" si="8"/>
        <v>792.77559999999994</v>
      </c>
      <c r="H12">
        <f t="shared" si="9"/>
        <v>570.8549999999999</v>
      </c>
      <c r="I12" s="10">
        <f t="shared" si="10"/>
        <v>0.99971702395964679</v>
      </c>
      <c r="J12" s="2">
        <f t="shared" si="11"/>
        <v>0.5547667638483964</v>
      </c>
      <c r="L12">
        <v>1281.3136999999999</v>
      </c>
      <c r="M12">
        <v>996.98209999999995</v>
      </c>
      <c r="N12">
        <v>2234.5879</v>
      </c>
      <c r="O12">
        <v>2051.5805999999998</v>
      </c>
      <c r="P12">
        <f t="shared" si="12"/>
        <v>568.66320000000019</v>
      </c>
      <c r="Q12">
        <f t="shared" si="0"/>
        <v>366.01459999999997</v>
      </c>
      <c r="R12" s="10">
        <f t="shared" si="13"/>
        <v>0.88301739130434809</v>
      </c>
      <c r="S12" s="2">
        <f t="shared" si="14"/>
        <v>0.26069415954415953</v>
      </c>
      <c r="U12">
        <v>585.14710000000002</v>
      </c>
      <c r="V12">
        <v>449.35230000000001</v>
      </c>
      <c r="W12">
        <v>1212.9921999999999</v>
      </c>
      <c r="X12">
        <v>1127.1128000000001</v>
      </c>
      <c r="Y12">
        <f t="shared" si="15"/>
        <v>271.58959999999996</v>
      </c>
      <c r="Z12">
        <f t="shared" si="1"/>
        <v>171.75879999999961</v>
      </c>
      <c r="AA12" s="10">
        <f t="shared" si="16"/>
        <v>0.90832642140468212</v>
      </c>
      <c r="AB12" s="2">
        <f t="shared" si="17"/>
        <v>0.17743677685950374</v>
      </c>
      <c r="AD12">
        <v>555.93409999999994</v>
      </c>
      <c r="AE12">
        <v>441.65289999999999</v>
      </c>
      <c r="AF12">
        <v>1648.9706000000001</v>
      </c>
      <c r="AG12">
        <v>1417.6801</v>
      </c>
      <c r="AH12">
        <f t="shared" si="18"/>
        <v>228.56239999999997</v>
      </c>
      <c r="AI12">
        <f t="shared" si="2"/>
        <v>462.58099999999968</v>
      </c>
      <c r="AJ12" s="10">
        <f t="shared" si="19"/>
        <v>0.74938491803278673</v>
      </c>
      <c r="AK12" s="2">
        <f t="shared" si="20"/>
        <v>0.64606284916201073</v>
      </c>
      <c r="AM12">
        <v>2712.5173</v>
      </c>
      <c r="AN12">
        <v>2040.2722000000001</v>
      </c>
      <c r="AO12">
        <v>4289.1073999999999</v>
      </c>
      <c r="AP12">
        <v>3998.9092000000001</v>
      </c>
      <c r="AQ12">
        <f t="shared" si="21"/>
        <v>1344.4902</v>
      </c>
      <c r="AR12">
        <f t="shared" si="48"/>
        <v>580.39639999999918</v>
      </c>
      <c r="AS12" s="10">
        <f t="shared" si="22"/>
        <v>1.000364732142857</v>
      </c>
      <c r="AT12" s="2">
        <f t="shared" si="23"/>
        <v>0.51091232394366126</v>
      </c>
      <c r="AV12">
        <v>1060.9861000000001</v>
      </c>
      <c r="AW12">
        <v>824.93899999999996</v>
      </c>
      <c r="AX12">
        <v>977.39589999999998</v>
      </c>
      <c r="AY12">
        <v>904.79100000000005</v>
      </c>
      <c r="AZ12">
        <f t="shared" si="24"/>
        <v>472.09420000000011</v>
      </c>
      <c r="BA12">
        <f t="shared" si="25"/>
        <v>145.20979999999997</v>
      </c>
      <c r="BB12" s="10">
        <f t="shared" si="26"/>
        <v>0.79745641891891916</v>
      </c>
      <c r="BC12" s="2">
        <f t="shared" si="27"/>
        <v>0.28528447937131624</v>
      </c>
      <c r="BE12">
        <v>828.09040000000005</v>
      </c>
      <c r="BF12">
        <v>626.01080000000002</v>
      </c>
      <c r="BG12">
        <v>1690.3864000000001</v>
      </c>
      <c r="BH12">
        <v>1467.8945000000001</v>
      </c>
      <c r="BI12">
        <f t="shared" si="28"/>
        <v>404.15920000000006</v>
      </c>
      <c r="BJ12">
        <f t="shared" si="47"/>
        <v>444.98379999999997</v>
      </c>
      <c r="BK12" s="10">
        <f t="shared" si="29"/>
        <v>1.0003940594059408</v>
      </c>
      <c r="BL12" s="2">
        <f t="shared" si="30"/>
        <v>0.48738641840087621</v>
      </c>
      <c r="BN12">
        <v>710.15229999999997</v>
      </c>
      <c r="BO12">
        <v>574.94669999999996</v>
      </c>
      <c r="BP12">
        <v>1945.6174000000001</v>
      </c>
      <c r="BQ12">
        <v>1725.5867000000001</v>
      </c>
      <c r="BR12">
        <f t="shared" si="31"/>
        <v>270.41120000000006</v>
      </c>
      <c r="BS12">
        <f t="shared" si="3"/>
        <v>440.06139999999982</v>
      </c>
      <c r="BT12" s="10">
        <f t="shared" si="32"/>
        <v>0.48635107913669079</v>
      </c>
      <c r="BU12" s="2">
        <f t="shared" si="33"/>
        <v>0.30709099790648975</v>
      </c>
      <c r="BW12">
        <v>1027.0626999999999</v>
      </c>
      <c r="BX12">
        <v>809.87869999999998</v>
      </c>
      <c r="BY12">
        <v>1619.0934</v>
      </c>
      <c r="BZ12">
        <v>1435.1141</v>
      </c>
      <c r="CA12">
        <f t="shared" si="34"/>
        <v>434.36800000000005</v>
      </c>
      <c r="CB12">
        <f t="shared" si="4"/>
        <v>367.95859999999993</v>
      </c>
      <c r="CC12" s="10">
        <f t="shared" si="35"/>
        <v>0.92813675213675229</v>
      </c>
      <c r="CD12" s="2">
        <f t="shared" si="36"/>
        <v>0.36943634538152603</v>
      </c>
      <c r="CF12">
        <v>456.05829999999997</v>
      </c>
      <c r="CG12">
        <v>371.48099999999999</v>
      </c>
      <c r="CH12">
        <v>1186.3672999999999</v>
      </c>
      <c r="CI12">
        <v>1111.7463</v>
      </c>
      <c r="CJ12">
        <f t="shared" si="37"/>
        <v>169.15459999999996</v>
      </c>
      <c r="CK12">
        <f t="shared" si="5"/>
        <v>149.24199999999951</v>
      </c>
      <c r="CL12" s="10">
        <f t="shared" si="38"/>
        <v>0.49898112094395269</v>
      </c>
      <c r="CM12" s="2">
        <f t="shared" si="39"/>
        <v>0.19559895150720774</v>
      </c>
      <c r="CO12">
        <v>929.28380000000004</v>
      </c>
      <c r="CP12">
        <v>751.26639999999998</v>
      </c>
      <c r="CQ12">
        <v>947.87710000000004</v>
      </c>
      <c r="CR12">
        <v>840.73630000000003</v>
      </c>
      <c r="CS12">
        <f t="shared" si="40"/>
        <v>356.03480000000013</v>
      </c>
      <c r="CT12">
        <f t="shared" si="6"/>
        <v>214.28160000000003</v>
      </c>
      <c r="CU12" s="10">
        <f t="shared" si="41"/>
        <v>0.43155733333333351</v>
      </c>
      <c r="CV12" s="2">
        <f t="shared" si="42"/>
        <v>0.22205347150259069</v>
      </c>
      <c r="CX12">
        <v>664.10609999999997</v>
      </c>
      <c r="CY12">
        <v>499.03519999999997</v>
      </c>
      <c r="CZ12">
        <v>996.38130000000001</v>
      </c>
      <c r="DA12">
        <v>849.10350000000005</v>
      </c>
      <c r="DB12" s="18">
        <f t="shared" si="43"/>
        <v>330.14180000000005</v>
      </c>
      <c r="DC12" s="18">
        <f t="shared" si="7"/>
        <v>294.55560000000003</v>
      </c>
      <c r="DD12" s="10">
        <f t="shared" si="44"/>
        <v>0.85974427083333349</v>
      </c>
      <c r="DE12" s="8">
        <f t="shared" si="45"/>
        <v>0.69965700712589085</v>
      </c>
      <c r="DF12"/>
    </row>
    <row r="13" spans="1:110" x14ac:dyDescent="0.3">
      <c r="A13">
        <f t="shared" si="46"/>
        <v>0.77400000000000002</v>
      </c>
      <c r="C13">
        <v>1002.1754</v>
      </c>
      <c r="D13">
        <v>687.12869999999998</v>
      </c>
      <c r="E13">
        <v>1172.6070999999999</v>
      </c>
      <c r="F13">
        <v>999.93910000000005</v>
      </c>
      <c r="G13">
        <f t="shared" si="8"/>
        <v>630.09340000000009</v>
      </c>
      <c r="H13">
        <f t="shared" si="9"/>
        <v>345.33599999999967</v>
      </c>
      <c r="I13" s="10">
        <f t="shared" si="10"/>
        <v>0.79456923076923092</v>
      </c>
      <c r="J13" s="2">
        <f t="shared" si="11"/>
        <v>0.33560349854227373</v>
      </c>
      <c r="L13">
        <v>1273.1251999999999</v>
      </c>
      <c r="M13">
        <v>951.30060000000003</v>
      </c>
      <c r="N13">
        <v>2125.3996999999999</v>
      </c>
      <c r="O13">
        <v>1925.4780000000001</v>
      </c>
      <c r="P13">
        <f t="shared" si="12"/>
        <v>643.64919999999984</v>
      </c>
      <c r="Q13">
        <f t="shared" si="0"/>
        <v>399.84339999999975</v>
      </c>
      <c r="R13" s="10">
        <f t="shared" si="13"/>
        <v>0.99945527950310531</v>
      </c>
      <c r="S13" s="2">
        <f t="shared" si="14"/>
        <v>0.28478874643874624</v>
      </c>
      <c r="U13">
        <v>633.79660000000001</v>
      </c>
      <c r="V13">
        <v>516.94190000000003</v>
      </c>
      <c r="W13">
        <v>1236.1315</v>
      </c>
      <c r="X13">
        <v>1131.5491999999999</v>
      </c>
      <c r="Y13">
        <f t="shared" si="15"/>
        <v>233.7093999999999</v>
      </c>
      <c r="Z13">
        <f t="shared" si="1"/>
        <v>209.16460000000006</v>
      </c>
      <c r="AA13" s="10">
        <f t="shared" si="16"/>
        <v>0.78163678929765856</v>
      </c>
      <c r="AB13" s="2">
        <f t="shared" si="17"/>
        <v>0.21607913223140501</v>
      </c>
      <c r="AD13">
        <v>624.19619999999998</v>
      </c>
      <c r="AE13">
        <v>471.86110000000002</v>
      </c>
      <c r="AF13">
        <v>1786.6014</v>
      </c>
      <c r="AG13">
        <v>1580.0717</v>
      </c>
      <c r="AH13">
        <f t="shared" si="18"/>
        <v>304.67019999999997</v>
      </c>
      <c r="AI13">
        <f t="shared" si="2"/>
        <v>413.05940000000055</v>
      </c>
      <c r="AJ13" s="10">
        <f t="shared" si="19"/>
        <v>0.99891868852459009</v>
      </c>
      <c r="AK13" s="2">
        <f t="shared" si="20"/>
        <v>0.57689860335195609</v>
      </c>
      <c r="AM13">
        <v>2665.7912999999999</v>
      </c>
      <c r="AN13">
        <v>2056.4675000000002</v>
      </c>
      <c r="AO13">
        <v>4145.7275</v>
      </c>
      <c r="AP13">
        <v>3858.8262</v>
      </c>
      <c r="AQ13">
        <f t="shared" si="21"/>
        <v>1218.6475999999996</v>
      </c>
      <c r="AR13">
        <f t="shared" si="48"/>
        <v>573.80259999999953</v>
      </c>
      <c r="AS13" s="10">
        <f t="shared" si="22"/>
        <v>0.90673184523809491</v>
      </c>
      <c r="AT13" s="2">
        <f t="shared" si="23"/>
        <v>0.50510792253521086</v>
      </c>
      <c r="AV13">
        <v>1068.712</v>
      </c>
      <c r="AW13">
        <v>810.11490000000003</v>
      </c>
      <c r="AX13">
        <v>1044.6776</v>
      </c>
      <c r="AY13">
        <v>1070.4946</v>
      </c>
      <c r="AZ13">
        <f t="shared" si="24"/>
        <v>517.19419999999991</v>
      </c>
      <c r="BA13">
        <v>0</v>
      </c>
      <c r="BB13" s="10">
        <f t="shared" si="26"/>
        <v>0.87363885135135122</v>
      </c>
      <c r="BC13" s="2">
        <f t="shared" si="27"/>
        <v>0</v>
      </c>
      <c r="BE13">
        <v>750.41380000000004</v>
      </c>
      <c r="BF13">
        <v>604.88840000000005</v>
      </c>
      <c r="BG13">
        <v>1667.8634</v>
      </c>
      <c r="BH13">
        <v>1502.4831999999999</v>
      </c>
      <c r="BI13">
        <f t="shared" si="28"/>
        <v>291.05079999999992</v>
      </c>
      <c r="BJ13">
        <f t="shared" si="47"/>
        <v>330.76039999999989</v>
      </c>
      <c r="BK13" s="10">
        <f t="shared" si="29"/>
        <v>0.72042277227722751</v>
      </c>
      <c r="BL13" s="2">
        <f t="shared" si="30"/>
        <v>0.36227864184008751</v>
      </c>
      <c r="BN13">
        <v>815.99860000000001</v>
      </c>
      <c r="BO13">
        <v>699.47529999999995</v>
      </c>
      <c r="BP13">
        <v>2209.1042000000002</v>
      </c>
      <c r="BQ13">
        <v>1980.9049</v>
      </c>
      <c r="BR13">
        <f t="shared" si="31"/>
        <v>233.04660000000024</v>
      </c>
      <c r="BS13">
        <f t="shared" si="3"/>
        <v>456.39860000000022</v>
      </c>
      <c r="BT13" s="10">
        <f t="shared" si="32"/>
        <v>0.41914856115107957</v>
      </c>
      <c r="BU13" s="2">
        <f t="shared" si="33"/>
        <v>0.31849169574319625</v>
      </c>
      <c r="BW13">
        <v>1035.0325</v>
      </c>
      <c r="BX13">
        <v>802.83040000000005</v>
      </c>
      <c r="BY13">
        <v>1797.4194</v>
      </c>
      <c r="BZ13">
        <v>1622.8561</v>
      </c>
      <c r="CA13">
        <f t="shared" si="34"/>
        <v>464.40419999999972</v>
      </c>
      <c r="CB13">
        <f t="shared" si="4"/>
        <v>349.12660000000005</v>
      </c>
      <c r="CC13" s="10">
        <f t="shared" si="35"/>
        <v>0.99231666666666607</v>
      </c>
      <c r="CD13" s="2">
        <f t="shared" si="36"/>
        <v>0.35052871485943782</v>
      </c>
      <c r="CF13">
        <v>548.86149999999998</v>
      </c>
      <c r="CG13">
        <v>433.07279999999997</v>
      </c>
      <c r="CH13">
        <v>1487.0931</v>
      </c>
      <c r="CI13">
        <v>1314.894</v>
      </c>
      <c r="CJ13">
        <f t="shared" si="37"/>
        <v>231.57739999999995</v>
      </c>
      <c r="CK13">
        <f t="shared" si="5"/>
        <v>344.39820000000032</v>
      </c>
      <c r="CL13" s="10">
        <f t="shared" si="38"/>
        <v>0.68311917404129785</v>
      </c>
      <c r="CM13" s="2">
        <f t="shared" si="39"/>
        <v>0.45137378768021014</v>
      </c>
      <c r="CO13">
        <v>1271.5916</v>
      </c>
      <c r="CP13">
        <v>970.44939999999997</v>
      </c>
      <c r="CQ13">
        <v>1070.8353999999999</v>
      </c>
      <c r="CR13">
        <v>1044.1982</v>
      </c>
      <c r="CS13">
        <f t="shared" si="40"/>
        <v>602.28440000000012</v>
      </c>
      <c r="CT13">
        <f t="shared" si="6"/>
        <v>53.274399999999673</v>
      </c>
      <c r="CU13" s="10">
        <f t="shared" si="41"/>
        <v>0.73004169696969712</v>
      </c>
      <c r="CV13" s="2">
        <f t="shared" si="42"/>
        <v>5.5206632124351993E-2</v>
      </c>
      <c r="CX13">
        <v>651.85820000000001</v>
      </c>
      <c r="CY13">
        <v>487.82470000000001</v>
      </c>
      <c r="CZ13">
        <v>927.11990000000003</v>
      </c>
      <c r="DA13">
        <v>810.37630000000001</v>
      </c>
      <c r="DB13" s="18">
        <f t="shared" si="43"/>
        <v>328.06700000000006</v>
      </c>
      <c r="DC13" s="18">
        <f t="shared" si="7"/>
        <v>233.48719999999992</v>
      </c>
      <c r="DD13" s="10">
        <f t="shared" si="44"/>
        <v>0.85434114583333354</v>
      </c>
      <c r="DE13" s="8">
        <f t="shared" si="45"/>
        <v>0.55460142517814703</v>
      </c>
      <c r="DF13"/>
    </row>
    <row r="14" spans="1:110" x14ac:dyDescent="0.3">
      <c r="A14">
        <f t="shared" si="46"/>
        <v>0.90300000000000002</v>
      </c>
      <c r="C14">
        <v>873.18880000000001</v>
      </c>
      <c r="D14">
        <v>598.23080000000004</v>
      </c>
      <c r="E14">
        <v>1025.1772000000001</v>
      </c>
      <c r="F14">
        <v>887.83680000000004</v>
      </c>
      <c r="G14">
        <f t="shared" si="8"/>
        <v>549.91599999999994</v>
      </c>
      <c r="H14">
        <f t="shared" si="9"/>
        <v>274.68080000000009</v>
      </c>
      <c r="I14" s="10">
        <f t="shared" si="10"/>
        <v>0.69346279949558631</v>
      </c>
      <c r="J14" s="2">
        <f t="shared" si="11"/>
        <v>0.26693955296404287</v>
      </c>
      <c r="L14">
        <v>1198.8932</v>
      </c>
      <c r="M14">
        <v>883.38829999999996</v>
      </c>
      <c r="N14">
        <v>1954.4684</v>
      </c>
      <c r="O14">
        <v>1768.3279</v>
      </c>
      <c r="P14">
        <f t="shared" si="12"/>
        <v>631.00980000000015</v>
      </c>
      <c r="Q14">
        <f t="shared" si="0"/>
        <v>372.28100000000018</v>
      </c>
      <c r="R14" s="10">
        <f t="shared" si="13"/>
        <v>0.97982888198757789</v>
      </c>
      <c r="S14" s="2">
        <f t="shared" si="14"/>
        <v>0.26515740740740751</v>
      </c>
      <c r="U14">
        <v>663.58029999999997</v>
      </c>
      <c r="V14">
        <v>520.55020000000002</v>
      </c>
      <c r="W14">
        <v>1277.8225</v>
      </c>
      <c r="X14">
        <v>1187.3834999999999</v>
      </c>
      <c r="Y14">
        <f t="shared" si="15"/>
        <v>286.06019999999995</v>
      </c>
      <c r="Z14">
        <f t="shared" si="1"/>
        <v>180.87800000000016</v>
      </c>
      <c r="AA14" s="10">
        <f t="shared" si="16"/>
        <v>0.95672307692307679</v>
      </c>
      <c r="AB14" s="2">
        <f t="shared" si="17"/>
        <v>0.1868574380165291</v>
      </c>
      <c r="AD14">
        <v>578.71320000000003</v>
      </c>
      <c r="AE14">
        <v>466.41649999999998</v>
      </c>
      <c r="AF14">
        <v>2044.9282000000001</v>
      </c>
      <c r="AG14">
        <v>1686.8358000000001</v>
      </c>
      <c r="AH14">
        <f t="shared" si="18"/>
        <v>224.59340000000009</v>
      </c>
      <c r="AI14">
        <f t="shared" si="2"/>
        <v>716.18479999999977</v>
      </c>
      <c r="AJ14" s="10">
        <f t="shared" si="19"/>
        <v>0.73637180327868879</v>
      </c>
      <c r="AK14" s="2">
        <f t="shared" si="20"/>
        <v>1.0002581005586588</v>
      </c>
      <c r="AM14">
        <v>2495.1453000000001</v>
      </c>
      <c r="AN14">
        <v>1965.1774</v>
      </c>
      <c r="AO14">
        <v>3777.4009000000001</v>
      </c>
      <c r="AP14">
        <v>3748.2838999999999</v>
      </c>
      <c r="AQ14">
        <f t="shared" si="21"/>
        <v>1059.9358000000004</v>
      </c>
      <c r="AR14">
        <f t="shared" si="48"/>
        <v>58.234000000000378</v>
      </c>
      <c r="AS14" s="10">
        <f t="shared" si="22"/>
        <v>0.78864270833333361</v>
      </c>
      <c r="AT14" s="2">
        <f t="shared" si="23"/>
        <v>5.1262323943662307E-2</v>
      </c>
      <c r="AV14">
        <v>1135.55</v>
      </c>
      <c r="AW14">
        <v>843.93200000000002</v>
      </c>
      <c r="AX14">
        <v>1233.3949</v>
      </c>
      <c r="AY14">
        <v>1141.2764</v>
      </c>
      <c r="AZ14">
        <f t="shared" si="24"/>
        <v>583.23599999999965</v>
      </c>
      <c r="BA14">
        <f t="shared" si="25"/>
        <v>184.23699999999985</v>
      </c>
      <c r="BB14" s="10">
        <f t="shared" si="26"/>
        <v>0.98519594594594539</v>
      </c>
      <c r="BC14" s="2">
        <f t="shared" si="27"/>
        <v>0.36195874263261268</v>
      </c>
      <c r="BE14">
        <v>812.57600000000002</v>
      </c>
      <c r="BF14">
        <v>675.2826</v>
      </c>
      <c r="BG14">
        <v>1366.1524999999999</v>
      </c>
      <c r="BH14">
        <v>1295.6357</v>
      </c>
      <c r="BI14">
        <f t="shared" si="28"/>
        <v>274.58680000000004</v>
      </c>
      <c r="BJ14">
        <f t="shared" si="47"/>
        <v>141.03359999999952</v>
      </c>
      <c r="BK14" s="10">
        <f t="shared" si="29"/>
        <v>0.67967029702970305</v>
      </c>
      <c r="BL14" s="2">
        <f t="shared" si="30"/>
        <v>0.15447272727272676</v>
      </c>
      <c r="BN14">
        <v>824.2106</v>
      </c>
      <c r="BO14">
        <v>649.59320000000002</v>
      </c>
      <c r="BP14">
        <v>2285.4692</v>
      </c>
      <c r="BQ14">
        <v>1976.1438000000001</v>
      </c>
      <c r="BR14">
        <f t="shared" si="31"/>
        <v>349.23480000000001</v>
      </c>
      <c r="BS14">
        <f t="shared" si="3"/>
        <v>618.65079999999989</v>
      </c>
      <c r="BT14" s="10">
        <f t="shared" si="32"/>
        <v>0.62812014388489212</v>
      </c>
      <c r="BU14" s="2">
        <f t="shared" si="33"/>
        <v>0.43171723656664335</v>
      </c>
      <c r="BW14">
        <v>905.23800000000006</v>
      </c>
      <c r="BX14">
        <v>671.00720000000001</v>
      </c>
      <c r="BY14">
        <v>2010.2049999999999</v>
      </c>
      <c r="BZ14">
        <v>1753.4991</v>
      </c>
      <c r="CA14">
        <f t="shared" si="34"/>
        <v>468.46160000000003</v>
      </c>
      <c r="CB14">
        <f t="shared" si="4"/>
        <v>513.41179999999986</v>
      </c>
      <c r="CC14" s="10">
        <f t="shared" si="35"/>
        <v>1.0009863247863249</v>
      </c>
      <c r="CD14" s="2">
        <f t="shared" si="36"/>
        <v>0.51547369477911631</v>
      </c>
      <c r="CF14">
        <v>566.92750000000001</v>
      </c>
      <c r="CG14">
        <v>429.25020000000001</v>
      </c>
      <c r="CH14">
        <v>1720.6918000000001</v>
      </c>
      <c r="CI14">
        <v>1429.6422</v>
      </c>
      <c r="CJ14">
        <f t="shared" si="37"/>
        <v>275.35459999999995</v>
      </c>
      <c r="CK14">
        <f t="shared" si="5"/>
        <v>582.09920000000011</v>
      </c>
      <c r="CL14" s="10">
        <f t="shared" si="38"/>
        <v>0.81225545722713854</v>
      </c>
      <c r="CM14" s="2">
        <f t="shared" si="39"/>
        <v>0.76290851900393197</v>
      </c>
      <c r="CO14">
        <v>1432.4824000000001</v>
      </c>
      <c r="CP14">
        <v>1019.7451</v>
      </c>
      <c r="CQ14">
        <v>1422.2661000000001</v>
      </c>
      <c r="CR14">
        <v>1231.5048999999999</v>
      </c>
      <c r="CS14">
        <f t="shared" si="40"/>
        <v>825.47460000000035</v>
      </c>
      <c r="CT14">
        <f t="shared" si="6"/>
        <v>381.52240000000029</v>
      </c>
      <c r="CU14" s="10">
        <f t="shared" si="41"/>
        <v>1.0005752727272732</v>
      </c>
      <c r="CV14" s="2">
        <f t="shared" si="42"/>
        <v>0.39536000000000032</v>
      </c>
      <c r="CX14">
        <v>636.43489999999997</v>
      </c>
      <c r="CY14">
        <v>458.14089999999999</v>
      </c>
      <c r="CZ14">
        <v>881.57569999999998</v>
      </c>
      <c r="DA14">
        <v>693.37609999999995</v>
      </c>
      <c r="DB14" s="18">
        <f t="shared" si="43"/>
        <v>356.58799999999991</v>
      </c>
      <c r="DC14" s="18">
        <f t="shared" si="7"/>
        <v>376.39920000000012</v>
      </c>
      <c r="DD14" s="10">
        <f t="shared" si="44"/>
        <v>0.92861458333333313</v>
      </c>
      <c r="DE14" s="8">
        <f t="shared" si="45"/>
        <v>0.89405985748218553</v>
      </c>
      <c r="DF14"/>
    </row>
    <row r="15" spans="1:110" x14ac:dyDescent="0.3">
      <c r="A15">
        <f t="shared" si="46"/>
        <v>1.032</v>
      </c>
      <c r="C15">
        <v>762.90940000000001</v>
      </c>
      <c r="D15">
        <v>542.3578</v>
      </c>
      <c r="E15">
        <v>1109.1547</v>
      </c>
      <c r="F15">
        <v>873.77919999999995</v>
      </c>
      <c r="G15">
        <f t="shared" si="8"/>
        <v>441.10320000000002</v>
      </c>
      <c r="H15">
        <f t="shared" si="9"/>
        <v>470.7510000000002</v>
      </c>
      <c r="I15" s="10">
        <f t="shared" si="10"/>
        <v>0.55624615384615383</v>
      </c>
      <c r="J15" s="2">
        <f t="shared" si="11"/>
        <v>0.45748396501457744</v>
      </c>
      <c r="L15">
        <v>1005.9961</v>
      </c>
      <c r="M15">
        <v>766.33519999999999</v>
      </c>
      <c r="N15">
        <v>1900.239</v>
      </c>
      <c r="O15">
        <v>1795.9473</v>
      </c>
      <c r="P15">
        <f t="shared" si="12"/>
        <v>479.32179999999994</v>
      </c>
      <c r="Q15">
        <f t="shared" si="0"/>
        <v>208.58339999999998</v>
      </c>
      <c r="R15" s="10">
        <f t="shared" si="13"/>
        <v>0.74428850931677004</v>
      </c>
      <c r="S15" s="2">
        <f t="shared" si="14"/>
        <v>0.14856367521367519</v>
      </c>
      <c r="U15">
        <v>658.92079999999999</v>
      </c>
      <c r="V15">
        <v>533.20770000000005</v>
      </c>
      <c r="W15">
        <v>1387.4346</v>
      </c>
      <c r="X15">
        <v>1141.0645</v>
      </c>
      <c r="Y15">
        <f t="shared" si="15"/>
        <v>251.42619999999982</v>
      </c>
      <c r="Z15">
        <f t="shared" si="1"/>
        <v>492.74020000000007</v>
      </c>
      <c r="AA15" s="10">
        <f t="shared" si="16"/>
        <v>0.84089030100334394</v>
      </c>
      <c r="AB15" s="2">
        <f t="shared" si="17"/>
        <v>0.509029132231405</v>
      </c>
      <c r="AD15">
        <v>488.90440000000001</v>
      </c>
      <c r="AE15">
        <v>404.14150000000001</v>
      </c>
      <c r="AF15">
        <v>1992.4052999999999</v>
      </c>
      <c r="AG15">
        <v>1674.2283</v>
      </c>
      <c r="AH15">
        <f t="shared" si="18"/>
        <v>169.5258</v>
      </c>
      <c r="AI15">
        <f t="shared" si="2"/>
        <v>636.35399999999959</v>
      </c>
      <c r="AJ15" s="10">
        <f t="shared" si="19"/>
        <v>0.55582229508196723</v>
      </c>
      <c r="AK15" s="2">
        <f t="shared" si="20"/>
        <v>0.88876256983240165</v>
      </c>
      <c r="AM15">
        <v>2447.9931999999999</v>
      </c>
      <c r="AN15">
        <v>1892.7039</v>
      </c>
      <c r="AO15">
        <v>3727.6655000000001</v>
      </c>
      <c r="AP15">
        <v>3646.9956000000002</v>
      </c>
      <c r="AQ15">
        <f t="shared" si="21"/>
        <v>1110.5786000000001</v>
      </c>
      <c r="AR15">
        <f t="shared" si="48"/>
        <v>161.3398000000002</v>
      </c>
      <c r="AS15" s="10">
        <f t="shared" si="22"/>
        <v>0.82632336309523813</v>
      </c>
      <c r="AT15" s="2">
        <f t="shared" si="23"/>
        <v>0.1420244718309861</v>
      </c>
      <c r="AV15">
        <v>1048.3285000000001</v>
      </c>
      <c r="AW15">
        <v>768.17610000000002</v>
      </c>
      <c r="AX15">
        <v>1144.6548</v>
      </c>
      <c r="AY15">
        <v>1084.8809000000001</v>
      </c>
      <c r="AZ15">
        <f t="shared" si="24"/>
        <v>560.30480000000011</v>
      </c>
      <c r="BA15">
        <f t="shared" si="25"/>
        <v>119.54779999999982</v>
      </c>
      <c r="BB15" s="10">
        <f t="shared" si="26"/>
        <v>0.94646081081081102</v>
      </c>
      <c r="BC15" s="2">
        <f t="shared" si="27"/>
        <v>0.23486797642436114</v>
      </c>
      <c r="BE15">
        <v>685.4511</v>
      </c>
      <c r="BF15">
        <v>573.07929999999999</v>
      </c>
      <c r="BG15">
        <v>918.44290000000001</v>
      </c>
      <c r="BH15">
        <v>1020.55</v>
      </c>
      <c r="BI15">
        <f t="shared" si="28"/>
        <v>224.74359999999984</v>
      </c>
      <c r="BJ15">
        <v>0</v>
      </c>
      <c r="BK15" s="10">
        <f t="shared" si="29"/>
        <v>0.55629603960396001</v>
      </c>
      <c r="BL15" s="2">
        <f t="shared" si="30"/>
        <v>0</v>
      </c>
      <c r="BN15">
        <v>846.68830000000003</v>
      </c>
      <c r="BO15">
        <v>680.92579999999998</v>
      </c>
      <c r="BP15">
        <v>2171.7013999999999</v>
      </c>
      <c r="BQ15">
        <v>1979.6912</v>
      </c>
      <c r="BR15">
        <f t="shared" si="31"/>
        <v>331.5250000000002</v>
      </c>
      <c r="BS15">
        <f t="shared" si="3"/>
        <v>384.02040000000011</v>
      </c>
      <c r="BT15" s="10">
        <f t="shared" si="32"/>
        <v>0.59626798561151118</v>
      </c>
      <c r="BU15" s="2">
        <f t="shared" si="33"/>
        <v>0.26798353105373351</v>
      </c>
      <c r="BW15">
        <v>798.9049</v>
      </c>
      <c r="BX15">
        <v>605.66390000000001</v>
      </c>
      <c r="BY15">
        <v>2154.614</v>
      </c>
      <c r="BZ15">
        <v>1855.3970999999999</v>
      </c>
      <c r="CA15">
        <f t="shared" si="34"/>
        <v>386.48199999999997</v>
      </c>
      <c r="CB15">
        <f t="shared" si="4"/>
        <v>598.43380000000047</v>
      </c>
      <c r="CC15" s="10">
        <f t="shared" si="35"/>
        <v>0.82581623931623926</v>
      </c>
      <c r="CD15" s="2">
        <f t="shared" si="36"/>
        <v>0.60083714859437798</v>
      </c>
      <c r="CF15">
        <v>535.98009999999999</v>
      </c>
      <c r="CG15">
        <v>399.95979999999997</v>
      </c>
      <c r="CH15">
        <v>1657.5798</v>
      </c>
      <c r="CI15">
        <v>1386.3251</v>
      </c>
      <c r="CJ15">
        <f t="shared" si="37"/>
        <v>272.0406000000001</v>
      </c>
      <c r="CK15">
        <f t="shared" si="5"/>
        <v>542.50940000000014</v>
      </c>
      <c r="CL15" s="10">
        <f t="shared" si="38"/>
        <v>0.80247964601769939</v>
      </c>
      <c r="CM15" s="2">
        <f t="shared" si="39"/>
        <v>0.71102149410222826</v>
      </c>
      <c r="CO15">
        <v>1350.5232000000001</v>
      </c>
      <c r="CP15">
        <v>1073.1229000000001</v>
      </c>
      <c r="CQ15">
        <v>1347.3976</v>
      </c>
      <c r="CR15">
        <v>1301.0192999999999</v>
      </c>
      <c r="CS15">
        <f t="shared" si="40"/>
        <v>554.80060000000014</v>
      </c>
      <c r="CT15">
        <f t="shared" si="6"/>
        <v>92.756600000000162</v>
      </c>
      <c r="CU15" s="10">
        <f t="shared" si="41"/>
        <v>0.67248557575757595</v>
      </c>
      <c r="CV15" s="2">
        <f t="shared" si="42"/>
        <v>9.612082901554421E-2</v>
      </c>
      <c r="CX15">
        <v>625.10540000000003</v>
      </c>
      <c r="CY15">
        <v>447.8211</v>
      </c>
      <c r="CZ15">
        <v>795.60170000000005</v>
      </c>
      <c r="DA15">
        <v>719.21669999999995</v>
      </c>
      <c r="DB15" s="18">
        <f t="shared" si="43"/>
        <v>354.56860000000017</v>
      </c>
      <c r="DC15" s="18">
        <f t="shared" si="7"/>
        <v>152.77000000000021</v>
      </c>
      <c r="DD15" s="10">
        <f t="shared" si="44"/>
        <v>0.92335572916666708</v>
      </c>
      <c r="DE15" s="8">
        <f t="shared" si="45"/>
        <v>0.36287410926365843</v>
      </c>
      <c r="DF15"/>
    </row>
    <row r="16" spans="1:110" x14ac:dyDescent="0.3">
      <c r="A16">
        <f t="shared" si="46"/>
        <v>1.161</v>
      </c>
      <c r="C16">
        <v>649.64959999999996</v>
      </c>
      <c r="D16">
        <v>477.0188</v>
      </c>
      <c r="E16">
        <v>1276.3204000000001</v>
      </c>
      <c r="F16">
        <v>991.67629999999997</v>
      </c>
      <c r="G16">
        <f t="shared" si="8"/>
        <v>345.26159999999999</v>
      </c>
      <c r="H16">
        <f t="shared" si="9"/>
        <v>569.2882000000003</v>
      </c>
      <c r="I16" s="10">
        <f t="shared" si="10"/>
        <v>0.43538663303909203</v>
      </c>
      <c r="J16" s="2">
        <f t="shared" si="11"/>
        <v>0.55324412050534533</v>
      </c>
      <c r="L16">
        <v>875.62279999999998</v>
      </c>
      <c r="M16">
        <v>657.17160000000001</v>
      </c>
      <c r="N16">
        <v>2026.6582000000001</v>
      </c>
      <c r="O16">
        <v>1768.9999</v>
      </c>
      <c r="P16">
        <f t="shared" si="12"/>
        <v>436.9024</v>
      </c>
      <c r="Q16">
        <f t="shared" si="0"/>
        <v>515.31660000000011</v>
      </c>
      <c r="R16" s="10">
        <f t="shared" si="13"/>
        <v>0.67841987577639751</v>
      </c>
      <c r="S16" s="2">
        <f t="shared" si="14"/>
        <v>0.36703461538461546</v>
      </c>
      <c r="U16">
        <v>593.7133</v>
      </c>
      <c r="V16">
        <v>444.00310000000002</v>
      </c>
      <c r="W16">
        <v>1464.0346999999999</v>
      </c>
      <c r="X16">
        <v>1155.0032000000001</v>
      </c>
      <c r="Y16">
        <f t="shared" si="15"/>
        <v>299.42039999999992</v>
      </c>
      <c r="Z16">
        <f t="shared" si="1"/>
        <v>618.06299999999953</v>
      </c>
      <c r="AA16" s="10">
        <f t="shared" si="16"/>
        <v>1.0014060200668893</v>
      </c>
      <c r="AB16" s="2">
        <f t="shared" si="17"/>
        <v>0.63849483471074331</v>
      </c>
      <c r="AD16">
        <v>507.71390000000002</v>
      </c>
      <c r="AE16">
        <v>381.30950000000001</v>
      </c>
      <c r="AF16">
        <v>1874.7815000000001</v>
      </c>
      <c r="AG16">
        <v>1562.3167000000001</v>
      </c>
      <c r="AH16">
        <f t="shared" si="18"/>
        <v>252.80880000000008</v>
      </c>
      <c r="AI16">
        <f t="shared" si="2"/>
        <v>624.92960000000016</v>
      </c>
      <c r="AJ16" s="10">
        <f t="shared" si="19"/>
        <v>0.82888131147541011</v>
      </c>
      <c r="AK16" s="2">
        <f t="shared" si="20"/>
        <v>0.87280670391061477</v>
      </c>
      <c r="AM16">
        <v>2427.0360999999998</v>
      </c>
      <c r="AN16">
        <v>1843.2665999999999</v>
      </c>
      <c r="AO16">
        <v>3529.5974000000001</v>
      </c>
      <c r="AP16">
        <v>3420.0662000000002</v>
      </c>
      <c r="AQ16">
        <f t="shared" si="21"/>
        <v>1167.539</v>
      </c>
      <c r="AR16">
        <f t="shared" si="48"/>
        <v>219.06240000000025</v>
      </c>
      <c r="AS16" s="10">
        <f t="shared" si="22"/>
        <v>0.86870461309523805</v>
      </c>
      <c r="AT16" s="2">
        <f t="shared" si="23"/>
        <v>0.19283661971831009</v>
      </c>
      <c r="AV16">
        <v>1056.3132000000001</v>
      </c>
      <c r="AW16">
        <v>761.92399999999998</v>
      </c>
      <c r="AX16">
        <v>1254.8234</v>
      </c>
      <c r="AY16">
        <v>1200.0811000000001</v>
      </c>
      <c r="AZ16">
        <f t="shared" si="24"/>
        <v>588.77840000000015</v>
      </c>
      <c r="BA16">
        <f t="shared" si="25"/>
        <v>109.48459999999977</v>
      </c>
      <c r="BB16" s="10">
        <f t="shared" si="26"/>
        <v>0.99455810810810841</v>
      </c>
      <c r="BC16" s="2">
        <f t="shared" si="27"/>
        <v>0.21509744597249464</v>
      </c>
      <c r="BE16">
        <v>694.10310000000004</v>
      </c>
      <c r="BF16">
        <v>570.78800000000001</v>
      </c>
      <c r="BG16">
        <v>1294.2592</v>
      </c>
      <c r="BH16">
        <v>1185.6465000000001</v>
      </c>
      <c r="BI16">
        <f t="shared" si="28"/>
        <v>246.6302</v>
      </c>
      <c r="BJ16">
        <f t="shared" si="47"/>
        <v>217.22539999999958</v>
      </c>
      <c r="BK16" s="10">
        <f t="shared" si="29"/>
        <v>0.61047079207920796</v>
      </c>
      <c r="BL16" s="2">
        <f t="shared" si="30"/>
        <v>0.23792486308871805</v>
      </c>
      <c r="BN16">
        <v>871.55619999999999</v>
      </c>
      <c r="BO16">
        <v>655.67740000000003</v>
      </c>
      <c r="BP16">
        <v>2104.5338999999999</v>
      </c>
      <c r="BQ16">
        <v>1962.3359</v>
      </c>
      <c r="BR16">
        <f t="shared" si="31"/>
        <v>431.75759999999991</v>
      </c>
      <c r="BS16">
        <f t="shared" si="3"/>
        <v>284.3959999999995</v>
      </c>
      <c r="BT16" s="10">
        <f t="shared" si="32"/>
        <v>0.77654244604316536</v>
      </c>
      <c r="BU16" s="2">
        <f t="shared" si="33"/>
        <v>0.19846196789951118</v>
      </c>
      <c r="BW16">
        <v>722.18309999999997</v>
      </c>
      <c r="BX16">
        <v>558.29409999999996</v>
      </c>
      <c r="BY16">
        <v>2114.866</v>
      </c>
      <c r="BZ16">
        <v>1832.8056999999999</v>
      </c>
      <c r="CA16">
        <f t="shared" si="34"/>
        <v>327.77800000000002</v>
      </c>
      <c r="CB16">
        <f t="shared" si="4"/>
        <v>564.12060000000019</v>
      </c>
      <c r="CC16" s="10">
        <f t="shared" si="35"/>
        <v>0.70038034188034193</v>
      </c>
      <c r="CD16" s="2">
        <f t="shared" si="36"/>
        <v>0.56638614457831349</v>
      </c>
      <c r="CF16">
        <v>601.73850000000004</v>
      </c>
      <c r="CG16">
        <v>432.01150000000001</v>
      </c>
      <c r="CH16">
        <v>1287.848</v>
      </c>
      <c r="CI16">
        <v>1181.8810000000001</v>
      </c>
      <c r="CJ16">
        <f t="shared" si="37"/>
        <v>339.45400000000012</v>
      </c>
      <c r="CK16">
        <f t="shared" si="5"/>
        <v>211.93399999999997</v>
      </c>
      <c r="CL16" s="10">
        <f t="shared" si="38"/>
        <v>1.0013392330383484</v>
      </c>
      <c r="CM16" s="2">
        <f t="shared" si="39"/>
        <v>0.27776408912188727</v>
      </c>
      <c r="CO16">
        <v>1353.3809000000001</v>
      </c>
      <c r="CP16">
        <v>1073.0581</v>
      </c>
      <c r="CQ16">
        <v>1470.9192</v>
      </c>
      <c r="CR16">
        <v>1419.6980000000001</v>
      </c>
      <c r="CS16">
        <f t="shared" si="40"/>
        <v>560.6456000000004</v>
      </c>
      <c r="CT16">
        <f t="shared" si="6"/>
        <v>102.44239999999991</v>
      </c>
      <c r="CU16" s="10">
        <f t="shared" si="41"/>
        <v>0.67957042424242475</v>
      </c>
      <c r="CV16" s="2">
        <f t="shared" si="42"/>
        <v>0.10615792746113981</v>
      </c>
      <c r="CX16">
        <v>596.80020000000002</v>
      </c>
      <c r="CY16">
        <v>450.9212</v>
      </c>
      <c r="CZ16">
        <v>832.81619999999998</v>
      </c>
      <c r="DA16">
        <v>779.11369999999999</v>
      </c>
      <c r="DB16" s="18">
        <f t="shared" si="43"/>
        <v>291.75799999999998</v>
      </c>
      <c r="DC16" s="18">
        <f t="shared" si="7"/>
        <v>107.40499999999986</v>
      </c>
      <c r="DD16" s="10">
        <f t="shared" si="44"/>
        <v>0.75978645833333325</v>
      </c>
      <c r="DE16" s="8">
        <f t="shared" si="45"/>
        <v>0.25511876484560536</v>
      </c>
      <c r="DF16"/>
    </row>
    <row r="17" spans="1:110" x14ac:dyDescent="0.3">
      <c r="A17">
        <f t="shared" si="46"/>
        <v>1.29</v>
      </c>
      <c r="C17">
        <v>522.05949999999996</v>
      </c>
      <c r="D17">
        <v>369.6198</v>
      </c>
      <c r="E17">
        <v>1272.6975</v>
      </c>
      <c r="F17">
        <v>949.6146</v>
      </c>
      <c r="G17">
        <f t="shared" si="8"/>
        <v>304.87939999999992</v>
      </c>
      <c r="H17">
        <f t="shared" si="9"/>
        <v>646.16579999999988</v>
      </c>
      <c r="I17" s="10">
        <f t="shared" si="10"/>
        <v>0.38446330390920547</v>
      </c>
      <c r="J17" s="2">
        <f t="shared" si="11"/>
        <v>0.62795510204081617</v>
      </c>
      <c r="L17">
        <v>622.37390000000005</v>
      </c>
      <c r="M17">
        <v>490.04430000000002</v>
      </c>
      <c r="N17">
        <v>2103.0585999999998</v>
      </c>
      <c r="O17">
        <v>1671.8514</v>
      </c>
      <c r="P17">
        <f t="shared" si="12"/>
        <v>264.65920000000006</v>
      </c>
      <c r="Q17">
        <f t="shared" si="0"/>
        <v>862.4143999999992</v>
      </c>
      <c r="R17" s="10">
        <f t="shared" si="13"/>
        <v>0.4109614906832299</v>
      </c>
      <c r="S17" s="2">
        <f t="shared" si="14"/>
        <v>0.61425527065527008</v>
      </c>
      <c r="U17">
        <v>534.25429999999994</v>
      </c>
      <c r="V17">
        <v>415.44970000000001</v>
      </c>
      <c r="W17">
        <v>1763.6674</v>
      </c>
      <c r="X17">
        <v>1343.3729000000001</v>
      </c>
      <c r="Y17">
        <f t="shared" si="15"/>
        <v>237.60919999999993</v>
      </c>
      <c r="Z17">
        <f t="shared" si="1"/>
        <v>840.58900000000006</v>
      </c>
      <c r="AA17" s="10">
        <f t="shared" si="16"/>
        <v>0.79467959866220717</v>
      </c>
      <c r="AB17" s="2">
        <f t="shared" si="17"/>
        <v>0.86837706611570253</v>
      </c>
      <c r="AD17">
        <v>464.30189999999999</v>
      </c>
      <c r="AE17">
        <v>347.70690000000002</v>
      </c>
      <c r="AF17">
        <v>1520.63</v>
      </c>
      <c r="AG17">
        <v>1299.8009</v>
      </c>
      <c r="AH17">
        <f t="shared" si="18"/>
        <v>233.19000000000003</v>
      </c>
      <c r="AI17">
        <f t="shared" si="2"/>
        <v>441.65820000000053</v>
      </c>
      <c r="AJ17" s="10">
        <f t="shared" si="19"/>
        <v>0.76455737704918036</v>
      </c>
      <c r="AK17" s="2">
        <f t="shared" si="20"/>
        <v>0.61684106145251472</v>
      </c>
      <c r="AM17">
        <v>2468.3589000000002</v>
      </c>
      <c r="AN17">
        <v>1850.8833999999999</v>
      </c>
      <c r="AO17">
        <v>4013.864</v>
      </c>
      <c r="AP17">
        <v>3609.4358000000002</v>
      </c>
      <c r="AQ17">
        <f t="shared" si="21"/>
        <v>1234.9510000000002</v>
      </c>
      <c r="AR17">
        <f t="shared" si="48"/>
        <v>808.85639999999921</v>
      </c>
      <c r="AS17" s="10">
        <f t="shared" si="22"/>
        <v>0.91886235119047632</v>
      </c>
      <c r="AT17" s="2">
        <f t="shared" si="23"/>
        <v>0.71202147887323874</v>
      </c>
      <c r="AV17">
        <v>990.91679999999997</v>
      </c>
      <c r="AW17">
        <v>737.08069999999998</v>
      </c>
      <c r="AX17">
        <v>1471.0880999999999</v>
      </c>
      <c r="AY17">
        <v>1395.0637999999999</v>
      </c>
      <c r="AZ17">
        <f t="shared" si="24"/>
        <v>507.67219999999998</v>
      </c>
      <c r="BA17">
        <f t="shared" si="25"/>
        <v>152.04860000000008</v>
      </c>
      <c r="BB17" s="10">
        <f t="shared" si="26"/>
        <v>0.85755439189189187</v>
      </c>
      <c r="BC17" s="2">
        <f t="shared" si="27"/>
        <v>0.29872023575638523</v>
      </c>
      <c r="BE17">
        <v>825.96569999999997</v>
      </c>
      <c r="BF17">
        <v>699.6952</v>
      </c>
      <c r="BG17">
        <v>1500.3262999999999</v>
      </c>
      <c r="BH17">
        <v>1357.5377000000001</v>
      </c>
      <c r="BI17">
        <f t="shared" si="28"/>
        <v>252.54100000000005</v>
      </c>
      <c r="BJ17">
        <f t="shared" si="47"/>
        <v>285.57719999999972</v>
      </c>
      <c r="BK17" s="10">
        <f t="shared" si="29"/>
        <v>0.62510148514851493</v>
      </c>
      <c r="BL17" s="2">
        <f t="shared" si="30"/>
        <v>0.31278992332968208</v>
      </c>
      <c r="BN17">
        <v>811.10550000000001</v>
      </c>
      <c r="BO17">
        <v>617.8931</v>
      </c>
      <c r="BP17">
        <v>2173.6347999999998</v>
      </c>
      <c r="BQ17">
        <v>2047.7956999999999</v>
      </c>
      <c r="BR17">
        <f t="shared" si="31"/>
        <v>386.42479999999995</v>
      </c>
      <c r="BS17">
        <f t="shared" si="3"/>
        <v>251.67819999999961</v>
      </c>
      <c r="BT17" s="10">
        <f t="shared" si="32"/>
        <v>0.69500863309352512</v>
      </c>
      <c r="BU17" s="2">
        <f t="shared" si="33"/>
        <v>0.17563028611304926</v>
      </c>
      <c r="BW17">
        <v>579.20100000000002</v>
      </c>
      <c r="BX17">
        <v>444.53750000000002</v>
      </c>
      <c r="BY17">
        <v>2195.3530000000001</v>
      </c>
      <c r="BZ17">
        <v>1922.6418000000001</v>
      </c>
      <c r="CA17">
        <f t="shared" si="34"/>
        <v>269.32699999999994</v>
      </c>
      <c r="CB17">
        <f t="shared" si="4"/>
        <v>545.42240000000015</v>
      </c>
      <c r="CC17" s="10">
        <f t="shared" si="35"/>
        <v>0.57548504273504264</v>
      </c>
      <c r="CD17" s="2">
        <f t="shared" si="36"/>
        <v>0.54761285140562266</v>
      </c>
      <c r="CF17">
        <v>575.42740000000003</v>
      </c>
      <c r="CG17">
        <v>422.81380000000001</v>
      </c>
      <c r="CH17">
        <v>1274.5371</v>
      </c>
      <c r="CI17">
        <v>1157.3894</v>
      </c>
      <c r="CJ17">
        <f t="shared" si="37"/>
        <v>305.22719999999998</v>
      </c>
      <c r="CK17">
        <f t="shared" si="5"/>
        <v>234.29539999999997</v>
      </c>
      <c r="CL17" s="10">
        <f t="shared" si="38"/>
        <v>0.90037522123893798</v>
      </c>
      <c r="CM17" s="2">
        <f t="shared" si="39"/>
        <v>0.30707129750982959</v>
      </c>
      <c r="CO17">
        <v>1371.7249999999999</v>
      </c>
      <c r="CP17">
        <v>1064.5841</v>
      </c>
      <c r="CQ17">
        <v>1548.8213000000001</v>
      </c>
      <c r="CR17">
        <v>1415.6416999999999</v>
      </c>
      <c r="CS17">
        <f t="shared" si="40"/>
        <v>614.28179999999963</v>
      </c>
      <c r="CT17">
        <f t="shared" si="6"/>
        <v>266.35920000000056</v>
      </c>
      <c r="CU17" s="10">
        <f t="shared" si="41"/>
        <v>0.74458399999999958</v>
      </c>
      <c r="CV17" s="2">
        <f t="shared" si="42"/>
        <v>0.27601989637305757</v>
      </c>
      <c r="CX17">
        <v>569.89499999999998</v>
      </c>
      <c r="CY17">
        <v>463.90699999999998</v>
      </c>
      <c r="CZ17">
        <v>901.2346</v>
      </c>
      <c r="DA17">
        <v>823.13589999999999</v>
      </c>
      <c r="DB17" s="18">
        <f t="shared" si="43"/>
        <v>211.97599999999994</v>
      </c>
      <c r="DC17" s="18">
        <f t="shared" si="7"/>
        <v>156.19740000000024</v>
      </c>
      <c r="DD17" s="10">
        <f t="shared" si="44"/>
        <v>0.55202083333333318</v>
      </c>
      <c r="DE17" s="8">
        <f t="shared" si="45"/>
        <v>0.37101520190023812</v>
      </c>
      <c r="DF17"/>
    </row>
    <row r="18" spans="1:110" x14ac:dyDescent="0.3">
      <c r="A18">
        <f t="shared" si="46"/>
        <v>1.419</v>
      </c>
      <c r="C18">
        <v>426.9907</v>
      </c>
      <c r="D18">
        <v>342.471</v>
      </c>
      <c r="E18">
        <v>1437.4978000000001</v>
      </c>
      <c r="F18">
        <v>1027.9612</v>
      </c>
      <c r="G18">
        <f t="shared" si="8"/>
        <v>169.0394</v>
      </c>
      <c r="H18">
        <f t="shared" si="9"/>
        <v>819.07320000000016</v>
      </c>
      <c r="I18" s="10">
        <f t="shared" si="10"/>
        <v>0.21316443883984867</v>
      </c>
      <c r="J18" s="2">
        <f t="shared" si="11"/>
        <v>0.79598950437317795</v>
      </c>
      <c r="L18">
        <v>609.83619999999996</v>
      </c>
      <c r="M18">
        <v>464.59930000000003</v>
      </c>
      <c r="N18">
        <v>2776.7260999999999</v>
      </c>
      <c r="O18">
        <v>2074.7595000000001</v>
      </c>
      <c r="P18">
        <f t="shared" si="12"/>
        <v>290.47379999999993</v>
      </c>
      <c r="Q18">
        <f t="shared" si="0"/>
        <v>1403.9331999999995</v>
      </c>
      <c r="R18" s="10">
        <f t="shared" si="13"/>
        <v>0.45104627329192537</v>
      </c>
      <c r="S18" s="2">
        <f t="shared" si="14"/>
        <v>0.99995242165242126</v>
      </c>
      <c r="U18">
        <v>390.37299999999999</v>
      </c>
      <c r="V18">
        <v>340.6148</v>
      </c>
      <c r="W18">
        <v>1620.8049000000001</v>
      </c>
      <c r="X18">
        <v>1264.4961000000001</v>
      </c>
      <c r="Y18">
        <f t="shared" si="15"/>
        <v>99.516399999999976</v>
      </c>
      <c r="Z18">
        <f t="shared" si="1"/>
        <v>712.61760000000015</v>
      </c>
      <c r="AA18" s="10">
        <f t="shared" si="16"/>
        <v>0.33283076923076915</v>
      </c>
      <c r="AB18" s="2">
        <f t="shared" si="17"/>
        <v>0.73617520661157043</v>
      </c>
      <c r="AD18">
        <v>462.40859999999998</v>
      </c>
      <c r="AE18">
        <v>374.29989999999998</v>
      </c>
      <c r="AF18">
        <v>1470.8905999999999</v>
      </c>
      <c r="AG18">
        <v>1315.8425</v>
      </c>
      <c r="AH18">
        <f t="shared" si="18"/>
        <v>176.2174</v>
      </c>
      <c r="AI18">
        <f t="shared" si="2"/>
        <v>310.09619999999995</v>
      </c>
      <c r="AJ18" s="10">
        <f t="shared" si="19"/>
        <v>0.57776196721311479</v>
      </c>
      <c r="AK18" s="2">
        <f t="shared" si="20"/>
        <v>0.43309525139664801</v>
      </c>
      <c r="AM18">
        <v>2253.2067999999999</v>
      </c>
      <c r="AN18">
        <v>1707.9563000000001</v>
      </c>
      <c r="AO18">
        <v>3722.7527</v>
      </c>
      <c r="AP18">
        <v>3218.4657999999999</v>
      </c>
      <c r="AQ18">
        <f t="shared" si="21"/>
        <v>1090.5009999999995</v>
      </c>
      <c r="AR18">
        <f t="shared" si="48"/>
        <v>1008.5737999999997</v>
      </c>
      <c r="AS18" s="10">
        <f t="shared" si="22"/>
        <v>0.81138467261904723</v>
      </c>
      <c r="AT18" s="2">
        <f t="shared" si="23"/>
        <v>0.88782904929577433</v>
      </c>
      <c r="AV18">
        <v>986.35950000000003</v>
      </c>
      <c r="AW18">
        <v>714.38959999999997</v>
      </c>
      <c r="AX18">
        <v>1366.7958000000001</v>
      </c>
      <c r="AY18">
        <v>1360.9893</v>
      </c>
      <c r="AZ18">
        <f t="shared" si="24"/>
        <v>543.9398000000001</v>
      </c>
      <c r="BA18">
        <f t="shared" si="25"/>
        <v>11.613000000000511</v>
      </c>
      <c r="BB18" s="10">
        <f t="shared" si="26"/>
        <v>0.9188172297297299</v>
      </c>
      <c r="BC18" s="2">
        <f t="shared" si="27"/>
        <v>2.2815324165030473E-2</v>
      </c>
      <c r="BE18">
        <v>727.27840000000003</v>
      </c>
      <c r="BF18">
        <v>633.89980000000003</v>
      </c>
      <c r="BG18">
        <v>1385.4117000000001</v>
      </c>
      <c r="BH18">
        <v>1325.7216000000001</v>
      </c>
      <c r="BI18">
        <f t="shared" si="28"/>
        <v>186.75720000000001</v>
      </c>
      <c r="BJ18">
        <f t="shared" si="47"/>
        <v>119.38019999999983</v>
      </c>
      <c r="BK18" s="10">
        <f t="shared" si="29"/>
        <v>0.46227029702970301</v>
      </c>
      <c r="BL18" s="2">
        <f t="shared" si="30"/>
        <v>0.13075596933187275</v>
      </c>
      <c r="BN18">
        <v>857.68359999999996</v>
      </c>
      <c r="BO18">
        <v>579.71289999999999</v>
      </c>
      <c r="BP18">
        <v>2865.1579999999999</v>
      </c>
      <c r="BQ18">
        <v>2400.3977</v>
      </c>
      <c r="BR18">
        <f t="shared" si="31"/>
        <v>555.94139999999993</v>
      </c>
      <c r="BS18">
        <f t="shared" si="3"/>
        <v>929.5205999999996</v>
      </c>
      <c r="BT18" s="10">
        <f t="shared" si="32"/>
        <v>0.99989460431654664</v>
      </c>
      <c r="BU18" s="2">
        <f t="shared" si="33"/>
        <v>0.64865359385903676</v>
      </c>
      <c r="BW18">
        <v>525.96109999999999</v>
      </c>
      <c r="BX18">
        <v>439.6309</v>
      </c>
      <c r="BY18">
        <v>2494.0571</v>
      </c>
      <c r="BZ18">
        <v>2146.8413</v>
      </c>
      <c r="CA18">
        <f t="shared" si="34"/>
        <v>172.66040000000004</v>
      </c>
      <c r="CB18">
        <f t="shared" si="4"/>
        <v>694.43159999999989</v>
      </c>
      <c r="CC18" s="10">
        <f t="shared" si="35"/>
        <v>0.36893247863247869</v>
      </c>
      <c r="CD18" s="2">
        <f t="shared" si="36"/>
        <v>0.69722048192771069</v>
      </c>
      <c r="CF18">
        <v>611.68330000000003</v>
      </c>
      <c r="CG18">
        <v>442.08260000000001</v>
      </c>
      <c r="CH18">
        <v>1486.6982</v>
      </c>
      <c r="CI18">
        <v>1309.8634999999999</v>
      </c>
      <c r="CJ18">
        <f t="shared" si="37"/>
        <v>339.20139999999998</v>
      </c>
      <c r="CK18">
        <f t="shared" si="5"/>
        <v>353.66940000000022</v>
      </c>
      <c r="CL18" s="10">
        <f t="shared" si="38"/>
        <v>1.0005941002949852</v>
      </c>
      <c r="CM18" s="2">
        <f t="shared" si="39"/>
        <v>0.46352477064220216</v>
      </c>
      <c r="CO18">
        <v>1299.5326</v>
      </c>
      <c r="CP18">
        <v>1015.8276</v>
      </c>
      <c r="CQ18">
        <v>1565.9998000000001</v>
      </c>
      <c r="CR18">
        <v>1501.9802999999999</v>
      </c>
      <c r="CS18">
        <f t="shared" si="40"/>
        <v>567.4100000000002</v>
      </c>
      <c r="CT18">
        <f t="shared" si="6"/>
        <v>128.03900000000044</v>
      </c>
      <c r="CU18" s="10">
        <f t="shared" si="41"/>
        <v>0.68776969696969725</v>
      </c>
      <c r="CV18" s="2">
        <f t="shared" si="42"/>
        <v>0.1326829015544046</v>
      </c>
      <c r="CX18">
        <v>526.65440000000001</v>
      </c>
      <c r="CY18">
        <v>405.56209999999999</v>
      </c>
      <c r="CZ18">
        <v>977.94159999999999</v>
      </c>
      <c r="DA18">
        <v>781.20429999999999</v>
      </c>
      <c r="DB18" s="18">
        <f t="shared" si="43"/>
        <v>242.18460000000016</v>
      </c>
      <c r="DC18" s="18">
        <f t="shared" si="7"/>
        <v>393.4745999999999</v>
      </c>
      <c r="DD18" s="10">
        <f t="shared" si="44"/>
        <v>0.63068906250000045</v>
      </c>
      <c r="DE18" s="8">
        <f t="shared" si="45"/>
        <v>0.93461900237529671</v>
      </c>
      <c r="DF18"/>
    </row>
    <row r="19" spans="1:110" x14ac:dyDescent="0.3">
      <c r="A19">
        <f t="shared" si="46"/>
        <v>1.548</v>
      </c>
      <c r="C19">
        <v>284.11099999999999</v>
      </c>
      <c r="D19">
        <v>261.10939999999999</v>
      </c>
      <c r="E19">
        <v>1539.4297999999999</v>
      </c>
      <c r="F19">
        <v>1073.5497</v>
      </c>
      <c r="G19">
        <f t="shared" si="8"/>
        <v>46.003200000000021</v>
      </c>
      <c r="H19">
        <f t="shared" si="9"/>
        <v>931.76019999999971</v>
      </c>
      <c r="I19" s="10">
        <f t="shared" si="10"/>
        <v>5.8011601513240883E-2</v>
      </c>
      <c r="J19" s="2">
        <f t="shared" si="11"/>
        <v>0.90550068027210862</v>
      </c>
      <c r="L19">
        <v>470.30419999999998</v>
      </c>
      <c r="M19">
        <v>408.46120000000002</v>
      </c>
      <c r="N19">
        <v>2653.1154999999999</v>
      </c>
      <c r="O19">
        <v>2034.797</v>
      </c>
      <c r="P19">
        <f t="shared" si="12"/>
        <v>123.68599999999986</v>
      </c>
      <c r="Q19">
        <f t="shared" si="0"/>
        <v>1236.6369999999999</v>
      </c>
      <c r="R19" s="10">
        <f t="shared" si="13"/>
        <v>0.19205900621117991</v>
      </c>
      <c r="S19" s="2">
        <f t="shared" si="14"/>
        <v>0.880795584045584</v>
      </c>
      <c r="U19">
        <v>328.11689999999999</v>
      </c>
      <c r="V19">
        <v>289.87509999999997</v>
      </c>
      <c r="W19">
        <v>1731.4667999999999</v>
      </c>
      <c r="X19">
        <v>1290.0044</v>
      </c>
      <c r="Y19">
        <f t="shared" si="15"/>
        <v>76.483600000000024</v>
      </c>
      <c r="Z19">
        <f t="shared" si="1"/>
        <v>882.92479999999955</v>
      </c>
      <c r="AA19" s="10">
        <f t="shared" si="16"/>
        <v>0.25579799331103686</v>
      </c>
      <c r="AB19" s="2">
        <f t="shared" si="17"/>
        <v>0.9121123966942144</v>
      </c>
      <c r="AD19">
        <v>467.63170000000002</v>
      </c>
      <c r="AE19">
        <v>372.77730000000003</v>
      </c>
      <c r="AF19">
        <v>1396.7249999999999</v>
      </c>
      <c r="AG19">
        <v>1247.4934000000001</v>
      </c>
      <c r="AH19">
        <f t="shared" si="18"/>
        <v>189.7088</v>
      </c>
      <c r="AI19">
        <f t="shared" si="2"/>
        <v>298.46319999999969</v>
      </c>
      <c r="AJ19" s="10">
        <f t="shared" si="19"/>
        <v>0.62199606557377052</v>
      </c>
      <c r="AK19" s="2">
        <f t="shared" si="20"/>
        <v>0.41684804469273701</v>
      </c>
      <c r="AM19">
        <v>2068.5662000000002</v>
      </c>
      <c r="AN19">
        <v>1562.2711999999999</v>
      </c>
      <c r="AO19">
        <v>3496.0889000000002</v>
      </c>
      <c r="AP19">
        <v>3149.0698000000002</v>
      </c>
      <c r="AQ19">
        <f t="shared" si="21"/>
        <v>1012.5900000000008</v>
      </c>
      <c r="AR19">
        <f t="shared" si="48"/>
        <v>694.03820000000042</v>
      </c>
      <c r="AS19" s="10">
        <f t="shared" si="22"/>
        <v>0.75341517857142914</v>
      </c>
      <c r="AT19" s="2">
        <f t="shared" si="23"/>
        <v>0.61094911971831023</v>
      </c>
      <c r="AV19">
        <v>1021.7907</v>
      </c>
      <c r="AW19">
        <v>725.8646</v>
      </c>
      <c r="AX19">
        <v>1834.9223999999999</v>
      </c>
      <c r="AY19">
        <v>1662.171</v>
      </c>
      <c r="AZ19">
        <f t="shared" si="24"/>
        <v>591.85220000000004</v>
      </c>
      <c r="BA19">
        <f t="shared" si="25"/>
        <v>345.50279999999998</v>
      </c>
      <c r="BB19" s="10">
        <f t="shared" si="26"/>
        <v>0.99975033783783795</v>
      </c>
      <c r="BC19" s="2">
        <f t="shared" si="27"/>
        <v>0.67878742632612965</v>
      </c>
      <c r="BE19">
        <v>757.62170000000003</v>
      </c>
      <c r="BF19">
        <v>613.67539999999997</v>
      </c>
      <c r="BG19">
        <v>1496.2574</v>
      </c>
      <c r="BH19">
        <v>1377.3871999999999</v>
      </c>
      <c r="BI19">
        <f t="shared" si="28"/>
        <v>287.89260000000019</v>
      </c>
      <c r="BJ19">
        <f t="shared" si="47"/>
        <v>237.74040000000014</v>
      </c>
      <c r="BK19" s="10">
        <f t="shared" si="29"/>
        <v>0.71260544554455496</v>
      </c>
      <c r="BL19" s="2">
        <f t="shared" si="30"/>
        <v>0.26039474260679096</v>
      </c>
      <c r="BN19">
        <v>660.32370000000003</v>
      </c>
      <c r="BO19">
        <v>503.59390000000002</v>
      </c>
      <c r="BP19">
        <v>3249.2130999999999</v>
      </c>
      <c r="BQ19">
        <v>2775.0259000000001</v>
      </c>
      <c r="BR19">
        <f t="shared" si="31"/>
        <v>313.45960000000008</v>
      </c>
      <c r="BS19">
        <f t="shared" si="3"/>
        <v>948.3743999999997</v>
      </c>
      <c r="BT19" s="10">
        <f t="shared" si="32"/>
        <v>0.56377625899280592</v>
      </c>
      <c r="BU19" s="2">
        <f t="shared" si="33"/>
        <v>0.66181046755059292</v>
      </c>
      <c r="BW19">
        <v>449.13139999999999</v>
      </c>
      <c r="BX19">
        <v>399.74560000000002</v>
      </c>
      <c r="BY19">
        <v>2684.4376999999999</v>
      </c>
      <c r="BZ19">
        <v>2188.1860000000001</v>
      </c>
      <c r="CA19">
        <f t="shared" si="34"/>
        <v>98.771599999999864</v>
      </c>
      <c r="CB19">
        <f t="shared" si="4"/>
        <v>992.50339999999915</v>
      </c>
      <c r="CC19" s="10">
        <f t="shared" si="35"/>
        <v>0.21105042735042706</v>
      </c>
      <c r="CD19" s="2">
        <f t="shared" si="36"/>
        <v>0.996489357429718</v>
      </c>
      <c r="CF19">
        <v>543.41949999999997</v>
      </c>
      <c r="CG19">
        <v>433.08080000000001</v>
      </c>
      <c r="CH19">
        <v>1765.2901999999999</v>
      </c>
      <c r="CI19">
        <v>1459.7698</v>
      </c>
      <c r="CJ19">
        <f t="shared" si="37"/>
        <v>220.67739999999986</v>
      </c>
      <c r="CK19">
        <f t="shared" si="5"/>
        <v>611.04079999999999</v>
      </c>
      <c r="CL19" s="10">
        <f t="shared" si="38"/>
        <v>0.65096578171091402</v>
      </c>
      <c r="CM19" s="2">
        <f t="shared" si="39"/>
        <v>0.80083984272608122</v>
      </c>
      <c r="CO19">
        <v>1311.0021999999999</v>
      </c>
      <c r="CP19">
        <v>1009.7114</v>
      </c>
      <c r="CQ19">
        <v>2055.5073000000002</v>
      </c>
      <c r="CR19">
        <v>1740.4684</v>
      </c>
      <c r="CS19">
        <f t="shared" si="40"/>
        <v>602.58159999999987</v>
      </c>
      <c r="CT19">
        <f t="shared" si="6"/>
        <v>630.07780000000025</v>
      </c>
      <c r="CU19" s="10">
        <f t="shared" si="41"/>
        <v>0.73040193939393927</v>
      </c>
      <c r="CV19" s="2">
        <f t="shared" si="42"/>
        <v>0.65293036269430083</v>
      </c>
      <c r="CX19">
        <v>540.03200000000004</v>
      </c>
      <c r="CY19">
        <v>403.67309999999998</v>
      </c>
      <c r="CZ19">
        <v>1020.1358</v>
      </c>
      <c r="DA19">
        <v>830.23119999999994</v>
      </c>
      <c r="DB19" s="18">
        <f t="shared" si="43"/>
        <v>272.71780000000007</v>
      </c>
      <c r="DC19" s="18">
        <f t="shared" si="7"/>
        <v>379.80920000000026</v>
      </c>
      <c r="DD19" s="10">
        <f t="shared" si="44"/>
        <v>0.71020260416666681</v>
      </c>
      <c r="DE19" s="8">
        <f t="shared" si="45"/>
        <v>0.90215961995249472</v>
      </c>
      <c r="DF19"/>
    </row>
    <row r="20" spans="1:110" x14ac:dyDescent="0.3">
      <c r="A20">
        <f t="shared" si="46"/>
        <v>1.677</v>
      </c>
      <c r="C20">
        <v>269.17880000000002</v>
      </c>
      <c r="D20">
        <v>226.32130000000001</v>
      </c>
      <c r="E20">
        <v>1549.4539</v>
      </c>
      <c r="F20">
        <v>1091.7230999999999</v>
      </c>
      <c r="G20">
        <f t="shared" si="8"/>
        <v>85.71500000000006</v>
      </c>
      <c r="H20">
        <f t="shared" si="9"/>
        <v>915.46160000000009</v>
      </c>
      <c r="I20" s="10">
        <f t="shared" si="10"/>
        <v>0.10808953341740235</v>
      </c>
      <c r="J20" s="2">
        <f t="shared" si="11"/>
        <v>0.88966141885325567</v>
      </c>
      <c r="L20">
        <v>331.4753</v>
      </c>
      <c r="M20">
        <v>312.92500000000001</v>
      </c>
      <c r="N20">
        <v>1948.3007</v>
      </c>
      <c r="O20">
        <v>1653.4465</v>
      </c>
      <c r="P20">
        <f t="shared" si="12"/>
        <v>37.100599999999929</v>
      </c>
      <c r="Q20">
        <f t="shared" si="0"/>
        <v>589.70839999999998</v>
      </c>
      <c r="R20" s="10">
        <f t="shared" si="13"/>
        <v>5.7609627329192434E-2</v>
      </c>
      <c r="S20" s="2">
        <f t="shared" si="14"/>
        <v>0.42002022792022792</v>
      </c>
      <c r="U20">
        <v>233.4905</v>
      </c>
      <c r="V20">
        <v>189.85849999999999</v>
      </c>
      <c r="W20">
        <v>1787.8569</v>
      </c>
      <c r="X20">
        <v>1303.8570999999999</v>
      </c>
      <c r="Y20">
        <f t="shared" si="15"/>
        <v>87.264000000000038</v>
      </c>
      <c r="Z20">
        <f t="shared" si="1"/>
        <v>967.99960000000033</v>
      </c>
      <c r="AA20" s="10">
        <f t="shared" si="16"/>
        <v>0.29185284280936469</v>
      </c>
      <c r="AB20" s="2">
        <f t="shared" si="17"/>
        <v>0.99999958677685985</v>
      </c>
      <c r="AD20">
        <v>435.34980000000002</v>
      </c>
      <c r="AE20">
        <v>353.85070000000002</v>
      </c>
      <c r="AF20">
        <v>1477.1206</v>
      </c>
      <c r="AG20">
        <v>1279.7891999999999</v>
      </c>
      <c r="AH20">
        <f t="shared" si="18"/>
        <v>162.9982</v>
      </c>
      <c r="AI20">
        <f t="shared" si="2"/>
        <v>394.66280000000006</v>
      </c>
      <c r="AJ20" s="10">
        <f t="shared" si="19"/>
        <v>0.53442032786885241</v>
      </c>
      <c r="AK20" s="2">
        <f t="shared" si="20"/>
        <v>0.551205027932961</v>
      </c>
      <c r="AM20">
        <v>1891.2654</v>
      </c>
      <c r="AN20">
        <v>1480.6532999999999</v>
      </c>
      <c r="AO20">
        <v>3377.2478000000001</v>
      </c>
      <c r="AP20">
        <v>3069.2611999999999</v>
      </c>
      <c r="AQ20">
        <f t="shared" si="21"/>
        <v>821.22420000000011</v>
      </c>
      <c r="AR20">
        <f t="shared" si="48"/>
        <v>615.97320000000082</v>
      </c>
      <c r="AS20" s="10">
        <f t="shared" si="22"/>
        <v>0.61102991071428581</v>
      </c>
      <c r="AT20" s="2">
        <f t="shared" si="23"/>
        <v>0.54222992957746552</v>
      </c>
      <c r="AV20">
        <v>972.95939999999996</v>
      </c>
      <c r="AW20">
        <v>706.70740000000001</v>
      </c>
      <c r="AX20">
        <v>1841.0898</v>
      </c>
      <c r="AY20">
        <v>1664.7445</v>
      </c>
      <c r="AZ20">
        <f t="shared" si="24"/>
        <v>532.50400000000013</v>
      </c>
      <c r="BA20">
        <f t="shared" si="25"/>
        <v>352.6905999999999</v>
      </c>
      <c r="BB20" s="10">
        <f t="shared" si="26"/>
        <v>0.89950000000000019</v>
      </c>
      <c r="BC20" s="2">
        <f t="shared" si="27"/>
        <v>0.69290884086443993</v>
      </c>
      <c r="BE20">
        <v>686.65660000000003</v>
      </c>
      <c r="BF20">
        <v>565.96339999999998</v>
      </c>
      <c r="BG20">
        <v>1934.8252</v>
      </c>
      <c r="BH20">
        <v>1558.5510999999999</v>
      </c>
      <c r="BI20">
        <f t="shared" si="28"/>
        <v>241.38640000000009</v>
      </c>
      <c r="BJ20">
        <f t="shared" si="47"/>
        <v>752.54819999999995</v>
      </c>
      <c r="BK20" s="10">
        <f t="shared" si="29"/>
        <v>0.59749108910891113</v>
      </c>
      <c r="BL20" s="2">
        <f t="shared" si="30"/>
        <v>0.82425870755750263</v>
      </c>
      <c r="BN20">
        <v>650.14459999999997</v>
      </c>
      <c r="BO20">
        <v>479.56779999999998</v>
      </c>
      <c r="BP20">
        <v>3320.1183999999998</v>
      </c>
      <c r="BQ20">
        <v>2603.4775</v>
      </c>
      <c r="BR20">
        <f t="shared" si="31"/>
        <v>341.15359999999998</v>
      </c>
      <c r="BS20">
        <f t="shared" si="3"/>
        <v>1433.2818</v>
      </c>
      <c r="BT20" s="10">
        <f t="shared" si="32"/>
        <v>0.61358561151079138</v>
      </c>
      <c r="BU20" s="2">
        <f t="shared" si="33"/>
        <v>1.0001966503838102</v>
      </c>
      <c r="BW20">
        <v>398.52929999999998</v>
      </c>
      <c r="BX20">
        <v>377.65300000000002</v>
      </c>
      <c r="BY20">
        <v>2678.4277000000002</v>
      </c>
      <c r="BZ20">
        <v>2180.6487000000002</v>
      </c>
      <c r="CA20">
        <f t="shared" si="34"/>
        <v>41.752599999999916</v>
      </c>
      <c r="CB20">
        <f t="shared" si="4"/>
        <v>995.55799999999977</v>
      </c>
      <c r="CC20" s="10">
        <f t="shared" si="35"/>
        <v>8.9214957264957082E-2</v>
      </c>
      <c r="CD20" s="2">
        <f t="shared" si="36"/>
        <v>0.99955622489959817</v>
      </c>
      <c r="CF20">
        <v>530.49360000000001</v>
      </c>
      <c r="CG20">
        <v>419.76650000000001</v>
      </c>
      <c r="CH20">
        <v>1761.5079000000001</v>
      </c>
      <c r="CI20">
        <v>1380.1818000000001</v>
      </c>
      <c r="CJ20">
        <f t="shared" si="37"/>
        <v>221.45419999999996</v>
      </c>
      <c r="CK20">
        <f t="shared" si="5"/>
        <v>762.65219999999999</v>
      </c>
      <c r="CL20" s="10">
        <f t="shared" si="38"/>
        <v>0.65325722713864298</v>
      </c>
      <c r="CM20" s="2">
        <f t="shared" si="39"/>
        <v>0.99954416775884669</v>
      </c>
      <c r="CO20">
        <v>1270.3816999999999</v>
      </c>
      <c r="CP20">
        <v>960.87009999999998</v>
      </c>
      <c r="CQ20">
        <v>2241.4259999999999</v>
      </c>
      <c r="CR20">
        <v>1843.6331</v>
      </c>
      <c r="CS20">
        <f t="shared" si="40"/>
        <v>619.02319999999997</v>
      </c>
      <c r="CT20">
        <f t="shared" si="6"/>
        <v>795.58580000000006</v>
      </c>
      <c r="CU20" s="10">
        <f t="shared" si="41"/>
        <v>0.75033115151515151</v>
      </c>
      <c r="CV20" s="2">
        <f t="shared" si="42"/>
        <v>0.82444124352331616</v>
      </c>
      <c r="CX20">
        <v>472.60820000000001</v>
      </c>
      <c r="CY20">
        <v>378.58940000000001</v>
      </c>
      <c r="CZ20">
        <v>1116.0718999999999</v>
      </c>
      <c r="DA20">
        <v>927.82780000000002</v>
      </c>
      <c r="DB20" s="18">
        <f t="shared" si="43"/>
        <v>188.0376</v>
      </c>
      <c r="DC20" s="18">
        <f t="shared" si="7"/>
        <v>376.48819999999978</v>
      </c>
      <c r="DD20" s="10">
        <f t="shared" si="44"/>
        <v>0.48968125000000001</v>
      </c>
      <c r="DE20" s="8">
        <f t="shared" si="45"/>
        <v>0.89427125890736292</v>
      </c>
      <c r="DF20"/>
    </row>
    <row r="21" spans="1:110" x14ac:dyDescent="0.3">
      <c r="A21">
        <f t="shared" si="46"/>
        <v>1.806</v>
      </c>
      <c r="C21">
        <v>288.93790000000001</v>
      </c>
      <c r="D21">
        <v>233.99420000000001</v>
      </c>
      <c r="E21">
        <v>1599.3420000000001</v>
      </c>
      <c r="F21">
        <v>1085.0645</v>
      </c>
      <c r="G21">
        <f t="shared" si="8"/>
        <v>109.88739999999999</v>
      </c>
      <c r="H21">
        <f t="shared" si="9"/>
        <v>1028.5550000000003</v>
      </c>
      <c r="I21" s="10">
        <f t="shared" si="10"/>
        <v>0.13857175283732659</v>
      </c>
      <c r="J21" s="2">
        <f t="shared" si="11"/>
        <v>0.99956754130223546</v>
      </c>
      <c r="L21">
        <v>299.56830000000002</v>
      </c>
      <c r="M21">
        <v>293.00650000000002</v>
      </c>
      <c r="N21">
        <v>1762.8607999999999</v>
      </c>
      <c r="O21">
        <v>1602.3333</v>
      </c>
      <c r="P21">
        <f t="shared" si="12"/>
        <v>13.123599999999954</v>
      </c>
      <c r="Q21">
        <f t="shared" si="0"/>
        <v>321.05499999999984</v>
      </c>
      <c r="R21" s="2">
        <f t="shared" si="13"/>
        <v>2.0378260869565144E-2</v>
      </c>
      <c r="S21" s="2">
        <f t="shared" si="14"/>
        <v>0.2286716524216523</v>
      </c>
      <c r="U21">
        <v>203.8586</v>
      </c>
      <c r="V21">
        <v>206.3073</v>
      </c>
      <c r="W21">
        <v>1616.1116999999999</v>
      </c>
      <c r="X21">
        <v>1261.3516999999999</v>
      </c>
      <c r="Y21">
        <v>1</v>
      </c>
      <c r="Z21">
        <f t="shared" si="1"/>
        <v>709.52000000000032</v>
      </c>
      <c r="AA21" s="10">
        <f t="shared" si="16"/>
        <v>3.3444816053511705E-3</v>
      </c>
      <c r="AB21" s="2">
        <f t="shared" si="17"/>
        <v>0.73297520661157056</v>
      </c>
      <c r="AD21">
        <v>422.87779999999998</v>
      </c>
      <c r="AE21">
        <v>319.73840000000001</v>
      </c>
      <c r="AF21">
        <v>1399.7560000000001</v>
      </c>
      <c r="AG21">
        <v>1269.1448</v>
      </c>
      <c r="AH21">
        <f t="shared" si="18"/>
        <v>206.2787999999999</v>
      </c>
      <c r="AI21">
        <f t="shared" si="2"/>
        <v>261.22240000000011</v>
      </c>
      <c r="AJ21" s="10">
        <f t="shared" si="19"/>
        <v>0.67632393442622918</v>
      </c>
      <c r="AK21" s="2">
        <f t="shared" si="20"/>
        <v>0.36483575418994429</v>
      </c>
      <c r="AM21">
        <v>1642.0367000000001</v>
      </c>
      <c r="AN21">
        <v>1267.2515000000001</v>
      </c>
      <c r="AO21">
        <v>3270.3112999999998</v>
      </c>
      <c r="AP21">
        <v>2885.8856999999998</v>
      </c>
      <c r="AQ21">
        <f t="shared" si="21"/>
        <v>749.57040000000006</v>
      </c>
      <c r="AR21">
        <f t="shared" si="48"/>
        <v>768.85119999999961</v>
      </c>
      <c r="AS21" s="10">
        <f t="shared" si="22"/>
        <v>0.55771607142857149</v>
      </c>
      <c r="AT21" s="2">
        <f t="shared" si="23"/>
        <v>0.67680563380281655</v>
      </c>
      <c r="AV21">
        <v>952.5557</v>
      </c>
      <c r="AW21">
        <v>708.28700000000003</v>
      </c>
      <c r="AX21">
        <v>1773.8364999999999</v>
      </c>
      <c r="AY21">
        <v>1606.0776000000001</v>
      </c>
      <c r="AZ21">
        <f t="shared" si="24"/>
        <v>488.5374000000001</v>
      </c>
      <c r="BA21">
        <f t="shared" si="25"/>
        <v>335.51780000000008</v>
      </c>
      <c r="BB21" s="10">
        <f t="shared" si="26"/>
        <v>0.82523209459459479</v>
      </c>
      <c r="BC21" s="2">
        <f t="shared" si="27"/>
        <v>0.65917053045186658</v>
      </c>
      <c r="BE21">
        <v>659.03920000000005</v>
      </c>
      <c r="BF21">
        <v>547.322</v>
      </c>
      <c r="BG21">
        <v>2231.6064000000001</v>
      </c>
      <c r="BH21">
        <v>1774.9032</v>
      </c>
      <c r="BI21">
        <f t="shared" si="28"/>
        <v>223.43440000000015</v>
      </c>
      <c r="BJ21">
        <f t="shared" si="47"/>
        <v>913.40640000000008</v>
      </c>
      <c r="BK21" s="10">
        <f t="shared" si="29"/>
        <v>0.55305544554455488</v>
      </c>
      <c r="BL21" s="2">
        <f t="shared" si="30"/>
        <v>1.0004451259583791</v>
      </c>
      <c r="BN21">
        <v>743.9905</v>
      </c>
      <c r="BO21">
        <v>561.22379999999998</v>
      </c>
      <c r="BP21">
        <v>2882.6608999999999</v>
      </c>
      <c r="BQ21">
        <v>2450.7139000000002</v>
      </c>
      <c r="BR21">
        <f t="shared" si="31"/>
        <v>365.53340000000009</v>
      </c>
      <c r="BS21">
        <f t="shared" si="3"/>
        <v>863.89400000000001</v>
      </c>
      <c r="BT21" s="10">
        <f t="shared" si="32"/>
        <v>0.65743417266187065</v>
      </c>
      <c r="BU21" s="2">
        <f t="shared" si="33"/>
        <v>0.60285694347522678</v>
      </c>
      <c r="BW21">
        <v>296.72239999999999</v>
      </c>
      <c r="BX21">
        <v>313.90039999999999</v>
      </c>
      <c r="BY21">
        <v>2859.0102999999999</v>
      </c>
      <c r="BZ21">
        <v>2426.8341999999998</v>
      </c>
      <c r="CA21">
        <v>1</v>
      </c>
      <c r="CB21">
        <f t="shared" si="4"/>
        <v>864.35220000000004</v>
      </c>
      <c r="CC21" s="10">
        <f t="shared" si="35"/>
        <v>2.136752136752137E-3</v>
      </c>
      <c r="CD21" s="2">
        <f t="shared" si="36"/>
        <v>0.86782349397590364</v>
      </c>
      <c r="CF21">
        <v>462.4348</v>
      </c>
      <c r="CG21">
        <v>364.2971</v>
      </c>
      <c r="CH21">
        <v>1568.1190999999999</v>
      </c>
      <c r="CI21">
        <v>1263.9342999999999</v>
      </c>
      <c r="CJ21">
        <f t="shared" si="37"/>
        <v>196.27539999999999</v>
      </c>
      <c r="CK21">
        <f t="shared" si="5"/>
        <v>608.36959999999999</v>
      </c>
      <c r="CL21" s="10">
        <f t="shared" si="38"/>
        <v>0.57898348082595863</v>
      </c>
      <c r="CM21" s="2">
        <f t="shared" si="39"/>
        <v>0.79733892529488859</v>
      </c>
      <c r="CO21">
        <v>1178.5453</v>
      </c>
      <c r="CP21">
        <v>920.68039999999996</v>
      </c>
      <c r="CQ21">
        <v>2376.6039999999998</v>
      </c>
      <c r="CR21">
        <v>2008.6515999999999</v>
      </c>
      <c r="CS21">
        <f t="shared" si="40"/>
        <v>515.7298000000003</v>
      </c>
      <c r="CT21">
        <f t="shared" si="6"/>
        <v>735.90480000000002</v>
      </c>
      <c r="CU21" s="10">
        <f t="shared" si="41"/>
        <v>0.62512703030303063</v>
      </c>
      <c r="CV21" s="2">
        <f t="shared" si="42"/>
        <v>0.76259564766839383</v>
      </c>
      <c r="CX21">
        <v>433.48419999999999</v>
      </c>
      <c r="CY21">
        <v>359.52289999999999</v>
      </c>
      <c r="CZ21">
        <v>1119.3669</v>
      </c>
      <c r="DA21">
        <v>908.8777</v>
      </c>
      <c r="DB21" s="18">
        <f t="shared" si="43"/>
        <v>147.92259999999999</v>
      </c>
      <c r="DC21" s="18">
        <f t="shared" si="7"/>
        <v>420.97839999999997</v>
      </c>
      <c r="DD21" s="10">
        <f t="shared" si="44"/>
        <v>0.38521510416666666</v>
      </c>
      <c r="DE21" s="8">
        <f t="shared" si="45"/>
        <v>0.99994869358669825</v>
      </c>
      <c r="DF21"/>
    </row>
    <row r="22" spans="1:110" x14ac:dyDescent="0.3">
      <c r="A22">
        <f t="shared" si="46"/>
        <v>1.9350000000000001</v>
      </c>
      <c r="C22">
        <v>248.81530000000001</v>
      </c>
      <c r="D22">
        <v>208.35290000000001</v>
      </c>
      <c r="E22">
        <v>1112.4879000000001</v>
      </c>
      <c r="F22">
        <v>791.20010000000002</v>
      </c>
      <c r="G22">
        <f t="shared" si="8"/>
        <v>80.924800000000005</v>
      </c>
      <c r="H22">
        <f t="shared" si="9"/>
        <v>642.57560000000012</v>
      </c>
      <c r="I22" s="10">
        <f t="shared" si="10"/>
        <v>0.10204892812105927</v>
      </c>
      <c r="J22" s="2">
        <f t="shared" si="11"/>
        <v>0.62446608357628774</v>
      </c>
      <c r="L22">
        <v>218.59479999999999</v>
      </c>
      <c r="M22">
        <v>186.90700000000001</v>
      </c>
      <c r="N22">
        <v>1771.4414999999999</v>
      </c>
      <c r="O22">
        <v>1403.5151000000001</v>
      </c>
      <c r="P22">
        <f t="shared" si="12"/>
        <v>63.375599999999991</v>
      </c>
      <c r="Q22">
        <f t="shared" si="0"/>
        <v>735.85279999999989</v>
      </c>
      <c r="R22" s="2">
        <f t="shared" si="13"/>
        <v>9.8409316770186328E-2</v>
      </c>
      <c r="S22" s="2">
        <f t="shared" si="14"/>
        <v>0.52411168091168081</v>
      </c>
      <c r="U22">
        <v>182.4879</v>
      </c>
      <c r="V22">
        <v>188.08969999999999</v>
      </c>
      <c r="W22">
        <v>973.51199999999994</v>
      </c>
      <c r="X22">
        <v>768.17020000000002</v>
      </c>
      <c r="Y22">
        <v>1</v>
      </c>
      <c r="Z22">
        <f t="shared" si="1"/>
        <v>410.68359999999996</v>
      </c>
      <c r="AA22" s="2">
        <f t="shared" si="16"/>
        <v>3.3444816053511705E-3</v>
      </c>
      <c r="AB22" s="2">
        <f t="shared" si="17"/>
        <v>0.42425991735537183</v>
      </c>
      <c r="AD22">
        <v>350.81130000000002</v>
      </c>
      <c r="AE22">
        <v>295.4665</v>
      </c>
      <c r="AF22">
        <v>1379.4259</v>
      </c>
      <c r="AG22">
        <v>1221.2456</v>
      </c>
      <c r="AH22">
        <f t="shared" si="18"/>
        <v>110.68960000000001</v>
      </c>
      <c r="AI22">
        <f t="shared" si="2"/>
        <v>316.36059999999998</v>
      </c>
      <c r="AJ22" s="10">
        <f t="shared" si="19"/>
        <v>0.36291672131147545</v>
      </c>
      <c r="AK22" s="2">
        <f t="shared" si="20"/>
        <v>0.44184441340782121</v>
      </c>
      <c r="AM22">
        <v>1221.2393</v>
      </c>
      <c r="AN22">
        <v>981.09550000000002</v>
      </c>
      <c r="AO22">
        <v>3128.2458000000001</v>
      </c>
      <c r="AP22">
        <v>2778.8368999999998</v>
      </c>
      <c r="AQ22">
        <f t="shared" si="21"/>
        <v>480.28759999999977</v>
      </c>
      <c r="AR22">
        <f t="shared" si="48"/>
        <v>698.81780000000072</v>
      </c>
      <c r="AS22" s="10">
        <f t="shared" si="22"/>
        <v>0.35735684523809508</v>
      </c>
      <c r="AT22" s="2">
        <f t="shared" si="23"/>
        <v>0.61515651408450767</v>
      </c>
      <c r="AV22">
        <v>916.67949999999996</v>
      </c>
      <c r="AW22">
        <v>716.82349999999997</v>
      </c>
      <c r="AX22">
        <v>1813.3798999999999</v>
      </c>
      <c r="AY22">
        <v>1682.934</v>
      </c>
      <c r="AZ22">
        <f t="shared" si="24"/>
        <v>399.71199999999988</v>
      </c>
      <c r="BA22">
        <f t="shared" si="25"/>
        <v>260.8918000000001</v>
      </c>
      <c r="BB22" s="10">
        <f t="shared" si="26"/>
        <v>0.67518918918918902</v>
      </c>
      <c r="BC22" s="2">
        <f t="shared" si="27"/>
        <v>0.51255756385068785</v>
      </c>
      <c r="BE22">
        <v>563.44280000000003</v>
      </c>
      <c r="BF22">
        <v>447.84649999999999</v>
      </c>
      <c r="BG22">
        <v>2097.0337</v>
      </c>
      <c r="BH22">
        <v>1775.0812000000001</v>
      </c>
      <c r="BI22">
        <f t="shared" si="28"/>
        <v>231.19260000000014</v>
      </c>
      <c r="BJ22">
        <f t="shared" si="47"/>
        <v>643.90499999999997</v>
      </c>
      <c r="BK22" s="10">
        <f t="shared" si="29"/>
        <v>0.57225891089108949</v>
      </c>
      <c r="BL22" s="2">
        <f t="shared" si="30"/>
        <v>0.70526286966046003</v>
      </c>
      <c r="BN22">
        <v>645.50879999999995</v>
      </c>
      <c r="BO22">
        <v>503.58870000000002</v>
      </c>
      <c r="BP22">
        <v>2692.5481</v>
      </c>
      <c r="BQ22">
        <v>2332.3748000000001</v>
      </c>
      <c r="BR22">
        <f t="shared" si="31"/>
        <v>283.84019999999981</v>
      </c>
      <c r="BS22">
        <f t="shared" si="3"/>
        <v>720.34659999999963</v>
      </c>
      <c r="BT22" s="10">
        <f t="shared" si="32"/>
        <v>0.51050395683453198</v>
      </c>
      <c r="BU22" s="2">
        <f t="shared" si="33"/>
        <v>0.50268429867411002</v>
      </c>
      <c r="BW22">
        <v>313.82780000000002</v>
      </c>
      <c r="BX22">
        <v>291.79250000000002</v>
      </c>
      <c r="BY22">
        <v>3056.4756000000002</v>
      </c>
      <c r="BZ22">
        <v>2594.9724000000001</v>
      </c>
      <c r="CA22">
        <f t="shared" si="34"/>
        <v>44.070600000000013</v>
      </c>
      <c r="CB22">
        <f t="shared" si="4"/>
        <v>923.00640000000067</v>
      </c>
      <c r="CC22" s="10">
        <f t="shared" si="35"/>
        <v>9.4167948717948743E-2</v>
      </c>
      <c r="CD22" s="2">
        <f t="shared" si="36"/>
        <v>0.92671325301204888</v>
      </c>
      <c r="CF22">
        <v>465.2552</v>
      </c>
      <c r="CG22">
        <v>395.52940000000001</v>
      </c>
      <c r="CH22">
        <v>1273.1251999999999</v>
      </c>
      <c r="CI22">
        <v>1158.2167999999999</v>
      </c>
      <c r="CJ22">
        <f t="shared" si="37"/>
        <v>139.45159999999987</v>
      </c>
      <c r="CK22">
        <f t="shared" si="5"/>
        <v>229.81680000000028</v>
      </c>
      <c r="CL22" s="10">
        <f t="shared" si="38"/>
        <v>0.41136165191740376</v>
      </c>
      <c r="CM22" s="2">
        <f t="shared" si="39"/>
        <v>0.3012015727391878</v>
      </c>
      <c r="CO22">
        <v>1040.5201</v>
      </c>
      <c r="CP22">
        <v>792.32759999999996</v>
      </c>
      <c r="CQ22">
        <v>2376.3335000000002</v>
      </c>
      <c r="CR22">
        <v>2056.7957000000001</v>
      </c>
      <c r="CS22">
        <f t="shared" si="40"/>
        <v>496.3850000000001</v>
      </c>
      <c r="CT22">
        <f t="shared" si="6"/>
        <v>639.07560000000035</v>
      </c>
      <c r="CU22" s="10">
        <f t="shared" si="41"/>
        <v>0.60167878787878804</v>
      </c>
      <c r="CV22" s="2">
        <f t="shared" si="42"/>
        <v>0.66225450777202111</v>
      </c>
      <c r="CX22">
        <v>422.26409999999998</v>
      </c>
      <c r="CY22">
        <v>343.9796</v>
      </c>
      <c r="CZ22">
        <v>1165.2488000000001</v>
      </c>
      <c r="DA22">
        <v>1027.5367000000001</v>
      </c>
      <c r="DB22" s="18">
        <f t="shared" si="43"/>
        <v>156.56900000000007</v>
      </c>
      <c r="DC22" s="18">
        <f t="shared" si="7"/>
        <v>275.42419999999981</v>
      </c>
      <c r="DD22" s="10">
        <f t="shared" si="44"/>
        <v>0.40773177083333351</v>
      </c>
      <c r="DE22" s="8">
        <f t="shared" si="45"/>
        <v>0.65421425178147219</v>
      </c>
      <c r="DF22"/>
    </row>
    <row r="23" spans="1:110" x14ac:dyDescent="0.3">
      <c r="A23">
        <f t="shared" si="46"/>
        <v>2.0640000000000001</v>
      </c>
      <c r="C23">
        <v>234.85310000000001</v>
      </c>
      <c r="D23">
        <v>192.9554</v>
      </c>
      <c r="E23">
        <v>654.96510000000001</v>
      </c>
      <c r="F23">
        <v>491.43150000000003</v>
      </c>
      <c r="G23">
        <f t="shared" si="8"/>
        <v>83.795400000000058</v>
      </c>
      <c r="H23">
        <f t="shared" si="9"/>
        <v>327.06720000000007</v>
      </c>
      <c r="I23" s="10">
        <f t="shared" si="10"/>
        <v>0.10566885245901647</v>
      </c>
      <c r="J23" s="2">
        <f t="shared" si="11"/>
        <v>0.31784956268221581</v>
      </c>
      <c r="L23">
        <v>177.74109999999999</v>
      </c>
      <c r="M23">
        <v>189.1645</v>
      </c>
      <c r="N23">
        <v>1475.2168999999999</v>
      </c>
      <c r="O23">
        <v>1362.5696</v>
      </c>
      <c r="P23">
        <f t="shared" si="12"/>
        <v>-22.84680000000003</v>
      </c>
      <c r="Q23">
        <f t="shared" si="0"/>
        <v>225.29459999999972</v>
      </c>
      <c r="R23" s="2">
        <f t="shared" si="13"/>
        <v>-3.5476397515527995E-2</v>
      </c>
      <c r="S23" s="2">
        <f t="shared" si="14"/>
        <v>0.16046623931623913</v>
      </c>
      <c r="U23">
        <v>183.6927</v>
      </c>
      <c r="V23">
        <v>187.6497</v>
      </c>
      <c r="W23">
        <v>658.34050000000002</v>
      </c>
      <c r="X23">
        <v>565.84469999999999</v>
      </c>
      <c r="Y23">
        <v>1</v>
      </c>
      <c r="Z23">
        <f t="shared" si="1"/>
        <v>184.99160000000012</v>
      </c>
      <c r="AA23" s="2">
        <f t="shared" si="16"/>
        <v>3.3444816053511705E-3</v>
      </c>
      <c r="AB23" s="2">
        <f t="shared" si="17"/>
        <v>0.19110702479338856</v>
      </c>
      <c r="AD23">
        <v>311.87270000000001</v>
      </c>
      <c r="AE23">
        <v>275.1053</v>
      </c>
      <c r="AF23">
        <v>1478.1519000000001</v>
      </c>
      <c r="AG23">
        <v>1248.3445999999999</v>
      </c>
      <c r="AH23">
        <f t="shared" si="18"/>
        <v>73.53479999999999</v>
      </c>
      <c r="AI23">
        <f t="shared" si="2"/>
        <v>459.61460000000045</v>
      </c>
      <c r="AJ23" s="10">
        <f t="shared" si="19"/>
        <v>0.24109770491803276</v>
      </c>
      <c r="AK23" s="2">
        <f t="shared" si="20"/>
        <v>0.64191983240223527</v>
      </c>
      <c r="AM23">
        <v>983.81010000000003</v>
      </c>
      <c r="AN23">
        <v>855.048</v>
      </c>
      <c r="AO23">
        <v>3337.7844</v>
      </c>
      <c r="AP23">
        <v>2918.3739999999998</v>
      </c>
      <c r="AQ23">
        <f t="shared" si="21"/>
        <v>257.52419999999984</v>
      </c>
      <c r="AR23">
        <f t="shared" si="48"/>
        <v>838.82080000000042</v>
      </c>
      <c r="AS23" s="10">
        <f t="shared" si="22"/>
        <v>0.19161026785714275</v>
      </c>
      <c r="AT23" s="2">
        <f t="shared" si="23"/>
        <v>0.7383985915492961</v>
      </c>
      <c r="AV23">
        <v>782.47059999999999</v>
      </c>
      <c r="AW23">
        <v>637.95320000000004</v>
      </c>
      <c r="AX23">
        <v>1650.4158</v>
      </c>
      <c r="AY23">
        <v>1482.0381</v>
      </c>
      <c r="AZ23">
        <f t="shared" si="24"/>
        <v>289.03479999999979</v>
      </c>
      <c r="BA23">
        <f t="shared" si="25"/>
        <v>336.75540000000001</v>
      </c>
      <c r="BB23" s="10">
        <f t="shared" si="26"/>
        <v>0.48823445945945909</v>
      </c>
      <c r="BC23" s="2">
        <f t="shared" si="27"/>
        <v>0.66160196463654231</v>
      </c>
      <c r="BE23">
        <v>427.84249999999997</v>
      </c>
      <c r="BF23">
        <v>379.80119999999999</v>
      </c>
      <c r="BG23">
        <v>1683.8873000000001</v>
      </c>
      <c r="BH23">
        <v>1529.8086000000001</v>
      </c>
      <c r="BI23">
        <f t="shared" si="28"/>
        <v>96.0825999999999</v>
      </c>
      <c r="BJ23">
        <f t="shared" si="47"/>
        <v>308.15740000000005</v>
      </c>
      <c r="BK23" s="10">
        <f t="shared" si="29"/>
        <v>0.23782821782178193</v>
      </c>
      <c r="BL23" s="2">
        <f t="shared" si="30"/>
        <v>0.3375217962760132</v>
      </c>
      <c r="BN23">
        <v>549.30709999999999</v>
      </c>
      <c r="BO23">
        <v>437.79169999999999</v>
      </c>
      <c r="BP23">
        <v>2819.9308999999998</v>
      </c>
      <c r="BQ23">
        <v>2366.1260000000002</v>
      </c>
      <c r="BR23">
        <f t="shared" si="31"/>
        <v>223.0308</v>
      </c>
      <c r="BS23">
        <f t="shared" si="3"/>
        <v>907.6097999999995</v>
      </c>
      <c r="BT23" s="10">
        <f t="shared" si="32"/>
        <v>0.40113453237410074</v>
      </c>
      <c r="BU23" s="2">
        <f t="shared" si="33"/>
        <v>0.63336343335659417</v>
      </c>
      <c r="BW23">
        <v>264.16640000000001</v>
      </c>
      <c r="BX23">
        <v>273.82060000000001</v>
      </c>
      <c r="BY23">
        <v>2662.3154</v>
      </c>
      <c r="BZ23">
        <v>2290.1120999999998</v>
      </c>
      <c r="CA23">
        <v>1</v>
      </c>
      <c r="CB23">
        <f t="shared" si="4"/>
        <v>744.40660000000071</v>
      </c>
      <c r="CC23" s="10">
        <f t="shared" si="35"/>
        <v>2.136752136752137E-3</v>
      </c>
      <c r="CD23" s="2">
        <f t="shared" si="36"/>
        <v>0.74739618473895653</v>
      </c>
      <c r="CF23">
        <v>419.50839999999999</v>
      </c>
      <c r="CG23">
        <v>375.11099999999999</v>
      </c>
      <c r="CH23">
        <v>1233.8724</v>
      </c>
      <c r="CI23">
        <v>1086.9358</v>
      </c>
      <c r="CJ23">
        <f t="shared" si="37"/>
        <v>88.794799999999952</v>
      </c>
      <c r="CK23">
        <f t="shared" si="5"/>
        <v>293.87320000000011</v>
      </c>
      <c r="CL23" s="10">
        <f t="shared" si="38"/>
        <v>0.26193156342182877</v>
      </c>
      <c r="CM23" s="2">
        <f t="shared" si="39"/>
        <v>0.38515491480996084</v>
      </c>
      <c r="CO23">
        <v>986.91359999999997</v>
      </c>
      <c r="CP23">
        <v>787.14359999999999</v>
      </c>
      <c r="CQ23">
        <v>2691.2966000000001</v>
      </c>
      <c r="CR23">
        <v>2209.0180999999998</v>
      </c>
      <c r="CS23">
        <f t="shared" si="40"/>
        <v>399.53999999999996</v>
      </c>
      <c r="CT23">
        <f t="shared" si="6"/>
        <v>964.55700000000047</v>
      </c>
      <c r="CU23" s="10">
        <f t="shared" si="41"/>
        <v>0.48429090909090905</v>
      </c>
      <c r="CV23" s="2">
        <f t="shared" si="42"/>
        <v>0.99954093264248756</v>
      </c>
      <c r="CX23">
        <v>369.11770000000001</v>
      </c>
      <c r="CY23">
        <v>327.06700000000001</v>
      </c>
      <c r="CZ23">
        <v>1156.1981000000001</v>
      </c>
      <c r="DA23">
        <v>1041.2216000000001</v>
      </c>
      <c r="DB23" s="18">
        <f t="shared" si="43"/>
        <v>84.101400000000012</v>
      </c>
      <c r="DC23" s="18">
        <f t="shared" si="7"/>
        <v>229.95299999999986</v>
      </c>
      <c r="DD23" s="10">
        <f t="shared" si="44"/>
        <v>0.21901406250000002</v>
      </c>
      <c r="DE23" s="8">
        <f t="shared" si="45"/>
        <v>0.54620665083135356</v>
      </c>
      <c r="DF23"/>
    </row>
    <row r="24" spans="1:110" x14ac:dyDescent="0.3">
      <c r="A24">
        <f t="shared" si="46"/>
        <v>2.1930000000000001</v>
      </c>
      <c r="C24">
        <v>158.9357</v>
      </c>
      <c r="D24">
        <v>125.4194</v>
      </c>
      <c r="E24">
        <v>288.13409999999999</v>
      </c>
      <c r="F24">
        <v>191.49260000000001</v>
      </c>
      <c r="G24">
        <f t="shared" si="8"/>
        <v>67.032600000000002</v>
      </c>
      <c r="H24">
        <f t="shared" si="9"/>
        <v>193.28299999999996</v>
      </c>
      <c r="I24" s="10">
        <f t="shared" si="10"/>
        <v>8.4530390920554851E-2</v>
      </c>
      <c r="J24" s="2">
        <f t="shared" si="11"/>
        <v>0.18783576287657916</v>
      </c>
      <c r="R24" s="2"/>
      <c r="S24" s="2"/>
      <c r="AA24" s="2"/>
      <c r="AB24" s="2"/>
      <c r="AD24">
        <v>212.38140000000001</v>
      </c>
      <c r="AE24">
        <v>210.11500000000001</v>
      </c>
      <c r="AF24">
        <v>1345.3444999999999</v>
      </c>
      <c r="AG24">
        <v>1145.2556999999999</v>
      </c>
      <c r="AH24">
        <f t="shared" ref="AH24:AH25" si="49">AD24-(6*AE24-(AD24*3))/3</f>
        <v>4.5328000000000088</v>
      </c>
      <c r="AI24">
        <f t="shared" ref="AI24:AI25" si="50">AF24-(6*AG24-(AF24*3))/3</f>
        <v>400.17759999999976</v>
      </c>
      <c r="AJ24" s="10">
        <f t="shared" si="19"/>
        <v>1.4861639344262325E-2</v>
      </c>
      <c r="AK24" s="2">
        <f t="shared" si="20"/>
        <v>0.55890726256983203</v>
      </c>
      <c r="AM24">
        <v>799.51859999999999</v>
      </c>
      <c r="AN24">
        <v>736.65419999999995</v>
      </c>
      <c r="AO24">
        <v>3695.1943000000001</v>
      </c>
      <c r="AP24">
        <v>3127.1610999999998</v>
      </c>
      <c r="AQ24">
        <f t="shared" si="21"/>
        <v>125.72880000000009</v>
      </c>
      <c r="AR24">
        <f t="shared" ref="AR24:AR25" si="51">AO24-(6*AP24-(AO24*3))/3</f>
        <v>1136.0664000000006</v>
      </c>
      <c r="AS24" s="10">
        <f t="shared" si="22"/>
        <v>9.3548214285714359E-2</v>
      </c>
      <c r="AT24" s="2">
        <f t="shared" si="23"/>
        <v>1.0000584507042258</v>
      </c>
      <c r="AV24">
        <v>765.24969999999996</v>
      </c>
      <c r="AW24">
        <v>599.27940000000001</v>
      </c>
      <c r="AX24">
        <v>1661.1899000000001</v>
      </c>
      <c r="AY24">
        <v>1434.0913</v>
      </c>
      <c r="AZ24">
        <f t="shared" si="24"/>
        <v>331.94059999999985</v>
      </c>
      <c r="BA24">
        <f t="shared" ref="BA24:BA27" si="52">AX24-(6*AY24-(AX24*3))/3</f>
        <v>454.19720000000007</v>
      </c>
      <c r="BB24" s="10">
        <f t="shared" si="26"/>
        <v>0.56071047297297272</v>
      </c>
      <c r="BC24" s="2">
        <f t="shared" si="27"/>
        <v>0.89233241650294703</v>
      </c>
      <c r="BE24">
        <v>315.20639999999997</v>
      </c>
      <c r="BF24">
        <v>268.22129999999999</v>
      </c>
      <c r="BG24">
        <v>1439.3191999999999</v>
      </c>
      <c r="BH24">
        <v>1371.6663000000001</v>
      </c>
      <c r="BI24">
        <f t="shared" si="28"/>
        <v>93.97019999999992</v>
      </c>
      <c r="BJ24">
        <f t="shared" ref="BJ24" si="53">BG24-(6*BH24-(BG24*3))/3</f>
        <v>135.30579999999941</v>
      </c>
      <c r="BK24" s="10">
        <f t="shared" si="29"/>
        <v>0.23259950495049486</v>
      </c>
      <c r="BL24" s="2">
        <f t="shared" si="30"/>
        <v>0.14819912376779781</v>
      </c>
      <c r="BN24">
        <v>468.76650000000001</v>
      </c>
      <c r="BO24">
        <v>347.14229999999998</v>
      </c>
      <c r="BP24">
        <v>2628.0185999999999</v>
      </c>
      <c r="BQ24">
        <v>2165.6898999999999</v>
      </c>
      <c r="BR24">
        <f t="shared" si="31"/>
        <v>243.24840000000009</v>
      </c>
      <c r="BS24">
        <f t="shared" ref="BS24:BS25" si="54">BP24-(6*BQ24-(BP24*3))/3</f>
        <v>924.65739999999983</v>
      </c>
      <c r="BT24" s="10">
        <f t="shared" si="32"/>
        <v>0.43749712230215843</v>
      </c>
      <c r="BU24" s="2">
        <f t="shared" si="33"/>
        <v>0.64525987438939281</v>
      </c>
      <c r="BW24">
        <v>230.09569999999999</v>
      </c>
      <c r="BX24">
        <v>251.91059999999999</v>
      </c>
      <c r="BY24">
        <v>2086.7982999999999</v>
      </c>
      <c r="BZ24">
        <v>1853.6078</v>
      </c>
      <c r="CA24">
        <v>1</v>
      </c>
      <c r="CB24">
        <f t="shared" ref="CB24:CB25" si="55">BY24-(6*BZ24-(BY24*3))/3</f>
        <v>466.38099999999963</v>
      </c>
      <c r="CC24" s="2">
        <f t="shared" si="35"/>
        <v>2.136752136752137E-3</v>
      </c>
      <c r="CD24" s="2">
        <f t="shared" si="36"/>
        <v>0.46825401606425665</v>
      </c>
      <c r="CF24">
        <v>425.16239999999999</v>
      </c>
      <c r="CG24">
        <v>345.10950000000003</v>
      </c>
      <c r="CH24">
        <v>1018.5608999999999</v>
      </c>
      <c r="CI24">
        <v>871.14710000000002</v>
      </c>
      <c r="CJ24">
        <f t="shared" si="37"/>
        <v>160.10579999999993</v>
      </c>
      <c r="CK24">
        <f t="shared" ref="CK24:CK25" si="56">CH24-(6*CI24-(CH24*3))/3</f>
        <v>294.82759999999996</v>
      </c>
      <c r="CL24" s="10">
        <f t="shared" si="38"/>
        <v>0.47228849557522101</v>
      </c>
      <c r="CM24" s="2">
        <f t="shared" si="39"/>
        <v>0.38640576671035382</v>
      </c>
      <c r="CO24">
        <v>779.87459999999999</v>
      </c>
      <c r="CP24">
        <v>681.84739999999999</v>
      </c>
      <c r="CQ24">
        <v>2652.6345000000001</v>
      </c>
      <c r="CR24">
        <v>2279.7791000000002</v>
      </c>
      <c r="CS24">
        <f t="shared" si="40"/>
        <v>196.05439999999999</v>
      </c>
      <c r="CT24">
        <f t="shared" ref="CT24:CT29" si="57">CQ24-(6*CR24-(CQ24*3))/3</f>
        <v>745.71079999999961</v>
      </c>
      <c r="CU24" s="10">
        <f t="shared" si="41"/>
        <v>0.23764169696969695</v>
      </c>
      <c r="CV24" s="2">
        <f t="shared" si="42"/>
        <v>0.77275730569948142</v>
      </c>
      <c r="CX24">
        <v>325.29300000000001</v>
      </c>
      <c r="CY24">
        <v>291.53500000000003</v>
      </c>
      <c r="CZ24">
        <v>1298.3433</v>
      </c>
      <c r="DA24">
        <v>1149.9409000000001</v>
      </c>
      <c r="DB24" s="18">
        <f t="shared" si="43"/>
        <v>67.51600000000002</v>
      </c>
      <c r="DC24" s="18">
        <f t="shared" ref="DC24:DC27" si="58">CZ24-(6*DA24-(CZ24*3))/3</f>
        <v>296.80479999999989</v>
      </c>
      <c r="DD24" s="10">
        <f t="shared" si="44"/>
        <v>0.17582291666666672</v>
      </c>
      <c r="DE24" s="8">
        <f t="shared" si="45"/>
        <v>0.70499952494061735</v>
      </c>
      <c r="DF24"/>
    </row>
    <row r="25" spans="1:110" x14ac:dyDescent="0.3">
      <c r="A25">
        <f t="shared" si="46"/>
        <v>2.3220000000000001</v>
      </c>
      <c r="C25">
        <v>114.3678</v>
      </c>
      <c r="D25">
        <v>97.030500000000004</v>
      </c>
      <c r="E25">
        <v>202.68039999999999</v>
      </c>
      <c r="F25">
        <v>190.81710000000001</v>
      </c>
      <c r="G25">
        <f t="shared" si="8"/>
        <v>34.674600000000012</v>
      </c>
      <c r="H25">
        <f t="shared" si="9"/>
        <v>23.726599999999962</v>
      </c>
      <c r="I25" s="10">
        <f t="shared" si="10"/>
        <v>4.3725851197982363E-2</v>
      </c>
      <c r="J25" s="2">
        <f t="shared" si="11"/>
        <v>2.30579203109815E-2</v>
      </c>
      <c r="R25" s="2"/>
      <c r="S25" s="2"/>
      <c r="AA25" s="2"/>
      <c r="AB25" s="2"/>
      <c r="AD25">
        <v>172.21260000000001</v>
      </c>
      <c r="AE25">
        <v>172.77549999999999</v>
      </c>
      <c r="AF25">
        <v>942.2183</v>
      </c>
      <c r="AG25">
        <v>993.81740000000002</v>
      </c>
      <c r="AH25">
        <f t="shared" si="49"/>
        <v>-1.1257999999999981</v>
      </c>
      <c r="AI25">
        <f t="shared" si="50"/>
        <v>-103.19820000000004</v>
      </c>
      <c r="AJ25" s="2">
        <f t="shared" si="19"/>
        <v>-3.6911475409836005E-3</v>
      </c>
      <c r="AK25" s="2">
        <f t="shared" si="20"/>
        <v>-0.14413156424581011</v>
      </c>
      <c r="AM25">
        <v>623.10119999999995</v>
      </c>
      <c r="AN25">
        <v>574.72249999999997</v>
      </c>
      <c r="AO25">
        <v>3146.0324999999998</v>
      </c>
      <c r="AP25">
        <v>2716.4004</v>
      </c>
      <c r="AQ25">
        <f t="shared" si="21"/>
        <v>96.757399999999848</v>
      </c>
      <c r="AR25">
        <f t="shared" si="51"/>
        <v>859.26420000000007</v>
      </c>
      <c r="AS25" s="10">
        <f t="shared" si="22"/>
        <v>7.1992113095237981E-2</v>
      </c>
      <c r="AT25" s="2">
        <f t="shared" si="23"/>
        <v>0.75639454225352121</v>
      </c>
      <c r="AV25">
        <v>698.10569999999996</v>
      </c>
      <c r="AW25">
        <v>520.07259999999997</v>
      </c>
      <c r="AX25">
        <v>1686.8271</v>
      </c>
      <c r="AY25">
        <v>1500.1923999999999</v>
      </c>
      <c r="AZ25">
        <f t="shared" si="24"/>
        <v>356.06619999999992</v>
      </c>
      <c r="BA25">
        <f t="shared" si="52"/>
        <v>373.26939999999991</v>
      </c>
      <c r="BB25" s="10">
        <f t="shared" si="26"/>
        <v>0.60146317567567553</v>
      </c>
      <c r="BC25" s="2">
        <f t="shared" si="27"/>
        <v>0.73333870333988194</v>
      </c>
      <c r="BE25">
        <v>218.8441</v>
      </c>
      <c r="BF25">
        <v>221.1892</v>
      </c>
      <c r="BG25">
        <v>900.83780000000002</v>
      </c>
      <c r="BH25">
        <v>1094.1699000000001</v>
      </c>
      <c r="BI25">
        <f t="shared" si="28"/>
        <v>-4.6902000000000044</v>
      </c>
      <c r="BJ25">
        <v>0</v>
      </c>
      <c r="BK25" s="2">
        <f t="shared" si="29"/>
        <v>-1.1609405940594069E-2</v>
      </c>
      <c r="BL25" s="2">
        <f t="shared" si="30"/>
        <v>0</v>
      </c>
      <c r="BN25">
        <v>307.42469999999997</v>
      </c>
      <c r="BO25">
        <v>249.26169999999999</v>
      </c>
      <c r="BP25">
        <v>1809.6587999999999</v>
      </c>
      <c r="BQ25">
        <v>1711.3878</v>
      </c>
      <c r="BR25">
        <f t="shared" si="31"/>
        <v>116.32599999999996</v>
      </c>
      <c r="BS25">
        <f t="shared" si="54"/>
        <v>196.54200000000014</v>
      </c>
      <c r="BT25" s="10">
        <f t="shared" si="32"/>
        <v>0.2092194244604316</v>
      </c>
      <c r="BU25" s="2">
        <f t="shared" si="33"/>
        <v>0.13715422191207269</v>
      </c>
      <c r="BW25">
        <v>262.2364</v>
      </c>
      <c r="BX25">
        <v>269.14890000000003</v>
      </c>
      <c r="BY25">
        <v>1625.1375</v>
      </c>
      <c r="BZ25">
        <v>1567.2437</v>
      </c>
      <c r="CA25">
        <v>1</v>
      </c>
      <c r="CB25">
        <f t="shared" si="55"/>
        <v>115.78760000000011</v>
      </c>
      <c r="CC25" s="2">
        <f t="shared" si="35"/>
        <v>2.136752136752137E-3</v>
      </c>
      <c r="CD25" s="2">
        <f t="shared" si="36"/>
        <v>0.11625261044176718</v>
      </c>
      <c r="CF25">
        <v>331.27530000000002</v>
      </c>
      <c r="CG25">
        <v>271.59339999999997</v>
      </c>
      <c r="CH25">
        <v>1331.1523</v>
      </c>
      <c r="CI25">
        <v>1075.6832999999999</v>
      </c>
      <c r="CJ25">
        <f t="shared" si="37"/>
        <v>119.36380000000008</v>
      </c>
      <c r="CK25">
        <f t="shared" si="56"/>
        <v>510.93799999999999</v>
      </c>
      <c r="CL25" s="10">
        <f t="shared" si="38"/>
        <v>0.35210560471976426</v>
      </c>
      <c r="CM25" s="2">
        <f t="shared" si="39"/>
        <v>0.66964351245085185</v>
      </c>
      <c r="CO25">
        <v>756.07460000000003</v>
      </c>
      <c r="CP25">
        <v>674.51880000000006</v>
      </c>
      <c r="CQ25">
        <v>2599.5151000000001</v>
      </c>
      <c r="CR25">
        <v>2258.1266999999998</v>
      </c>
      <c r="CS25">
        <f t="shared" si="40"/>
        <v>163.11159999999995</v>
      </c>
      <c r="CT25">
        <f t="shared" si="57"/>
        <v>682.77680000000032</v>
      </c>
      <c r="CU25" s="10">
        <f t="shared" si="41"/>
        <v>0.19771103030303025</v>
      </c>
      <c r="CV25" s="2">
        <f t="shared" si="42"/>
        <v>0.70754072538860135</v>
      </c>
      <c r="CX25">
        <v>287.22930000000002</v>
      </c>
      <c r="CY25">
        <v>262.04500000000002</v>
      </c>
      <c r="CZ25">
        <v>1439.1172999999999</v>
      </c>
      <c r="DA25">
        <v>1297.5959</v>
      </c>
      <c r="DB25" s="18">
        <f t="shared" si="43"/>
        <v>50.368600000000072</v>
      </c>
      <c r="DC25" s="18">
        <f t="shared" si="58"/>
        <v>283.04279999999994</v>
      </c>
      <c r="DD25" s="10">
        <f t="shared" si="44"/>
        <v>0.13116822916666684</v>
      </c>
      <c r="DE25" s="8">
        <f t="shared" si="45"/>
        <v>0.67231068883610434</v>
      </c>
      <c r="DF25"/>
    </row>
    <row r="26" spans="1:110" x14ac:dyDescent="0.3">
      <c r="A26">
        <f t="shared" si="46"/>
        <v>2.4510000000000001</v>
      </c>
      <c r="C26">
        <v>89.301699999999997</v>
      </c>
      <c r="D26">
        <v>83.754499999999993</v>
      </c>
      <c r="E26">
        <v>217.07980000000001</v>
      </c>
      <c r="F26">
        <v>223.31039999999999</v>
      </c>
      <c r="G26">
        <f t="shared" si="8"/>
        <v>11.094400000000022</v>
      </c>
      <c r="H26">
        <f t="shared" si="9"/>
        <v>-12.461199999999963</v>
      </c>
      <c r="I26" s="2">
        <f t="shared" si="10"/>
        <v>1.3990416141235841E-2</v>
      </c>
      <c r="J26" s="2">
        <f t="shared" si="11"/>
        <v>-1.2110009718172948E-2</v>
      </c>
      <c r="R26" s="2"/>
      <c r="S26" s="2"/>
      <c r="AA26" s="2"/>
      <c r="AB26" s="2"/>
      <c r="AJ26" s="2"/>
      <c r="AK26" s="2"/>
      <c r="AM26">
        <v>536.81679999999994</v>
      </c>
      <c r="AN26">
        <v>520.76880000000006</v>
      </c>
      <c r="AO26">
        <v>2765.4976000000001</v>
      </c>
      <c r="AP26">
        <v>2443.6781999999998</v>
      </c>
      <c r="AQ26">
        <f t="shared" ref="AQ26:AQ27" si="59">AM26-(6*AN26-(AM26*3))/3</f>
        <v>32.095999999999719</v>
      </c>
      <c r="AR26">
        <f t="shared" ref="AR26:AR27" si="60">AO26-(6*AP26-(AO26*3))/3</f>
        <v>643.63880000000063</v>
      </c>
      <c r="AS26" s="10">
        <f t="shared" si="22"/>
        <v>2.3880952380952173E-2</v>
      </c>
      <c r="AT26" s="2">
        <f t="shared" si="23"/>
        <v>0.56658345070422589</v>
      </c>
      <c r="AV26">
        <v>635.76859999999999</v>
      </c>
      <c r="AW26">
        <v>491.9228</v>
      </c>
      <c r="AX26">
        <v>1945.3978</v>
      </c>
      <c r="AY26">
        <v>1731.5436999999999</v>
      </c>
      <c r="AZ26">
        <f t="shared" si="24"/>
        <v>287.69160000000005</v>
      </c>
      <c r="BA26">
        <f t="shared" si="52"/>
        <v>427.70820000000026</v>
      </c>
      <c r="BB26" s="10">
        <f t="shared" si="26"/>
        <v>0.48596554054054064</v>
      </c>
      <c r="BC26" s="2">
        <f t="shared" si="27"/>
        <v>0.84029115913556041</v>
      </c>
      <c r="BK26" s="2"/>
      <c r="BL26" s="2"/>
      <c r="BT26" s="2"/>
      <c r="BU26" s="2"/>
      <c r="CC26" s="2"/>
      <c r="CD26" s="2"/>
      <c r="CF26">
        <v>340.03960000000001</v>
      </c>
      <c r="CG26">
        <v>278.96019999999999</v>
      </c>
      <c r="CH26">
        <v>1432.0003999999999</v>
      </c>
      <c r="CI26">
        <v>1137.2854</v>
      </c>
      <c r="CJ26">
        <f t="shared" ref="CJ26:CJ30" si="61">CF26-(6*CG26-(CF26*3))/3</f>
        <v>122.15880000000001</v>
      </c>
      <c r="CK26">
        <f t="shared" ref="CK26:CK30" si="62">CH26-(6*CI26-(CH26*3))/3</f>
        <v>589.42999999999972</v>
      </c>
      <c r="CL26" s="10">
        <f t="shared" si="38"/>
        <v>0.36035044247787612</v>
      </c>
      <c r="CM26" s="2">
        <f t="shared" si="39"/>
        <v>0.77251638269986855</v>
      </c>
      <c r="CO26">
        <v>731.96799999999996</v>
      </c>
      <c r="CP26">
        <v>653.05730000000005</v>
      </c>
      <c r="CQ26">
        <v>2170.114</v>
      </c>
      <c r="CR26">
        <v>2078.5228999999999</v>
      </c>
      <c r="CS26">
        <f t="shared" si="40"/>
        <v>157.82139999999981</v>
      </c>
      <c r="CT26">
        <f t="shared" si="57"/>
        <v>183.18220000000042</v>
      </c>
      <c r="CU26" s="10">
        <f t="shared" si="41"/>
        <v>0.19129866666666645</v>
      </c>
      <c r="CV26" s="2">
        <f t="shared" si="42"/>
        <v>0.18982611398963775</v>
      </c>
      <c r="CX26">
        <v>213.0941</v>
      </c>
      <c r="CY26">
        <v>212.7216</v>
      </c>
      <c r="CZ26">
        <v>1212.4159999999999</v>
      </c>
      <c r="DA26">
        <v>1128.7017000000001</v>
      </c>
      <c r="DB26" s="18">
        <v>50</v>
      </c>
      <c r="DC26" s="18">
        <f t="shared" si="58"/>
        <v>167.42859999999973</v>
      </c>
      <c r="DD26" s="8">
        <f t="shared" si="44"/>
        <v>0.13020833333333334</v>
      </c>
      <c r="DE26" s="8">
        <f t="shared" si="45"/>
        <v>0.39769263657957182</v>
      </c>
      <c r="DF26"/>
    </row>
    <row r="27" spans="1:110" x14ac:dyDescent="0.3">
      <c r="A27">
        <f t="shared" si="46"/>
        <v>2.58</v>
      </c>
      <c r="AM27">
        <v>464.6259</v>
      </c>
      <c r="AN27">
        <v>440.72949999999997</v>
      </c>
      <c r="AO27">
        <v>2351.9677999999999</v>
      </c>
      <c r="AP27">
        <v>2161.6381999999999</v>
      </c>
      <c r="AQ27">
        <f t="shared" si="59"/>
        <v>47.7928</v>
      </c>
      <c r="AR27">
        <f t="shared" si="60"/>
        <v>380.6591999999996</v>
      </c>
      <c r="AS27" s="2">
        <f t="shared" si="22"/>
        <v>3.5560119047619049E-2</v>
      </c>
      <c r="AT27" s="2">
        <f t="shared" si="23"/>
        <v>0.33508732394366164</v>
      </c>
      <c r="AV27">
        <v>723.16890000000001</v>
      </c>
      <c r="AW27">
        <v>568.84299999999996</v>
      </c>
      <c r="AX27">
        <v>2130.5461</v>
      </c>
      <c r="AY27">
        <v>1875.8943999999999</v>
      </c>
      <c r="AZ27">
        <f t="shared" si="24"/>
        <v>308.65179999999998</v>
      </c>
      <c r="BA27">
        <f t="shared" si="52"/>
        <v>509.30340000000047</v>
      </c>
      <c r="BB27" s="10">
        <f t="shared" si="26"/>
        <v>0.52137128378378372</v>
      </c>
      <c r="BC27" s="2">
        <f t="shared" si="27"/>
        <v>1.0005960707269164</v>
      </c>
      <c r="BK27" s="2"/>
      <c r="BL27" s="2"/>
      <c r="BT27" s="2"/>
      <c r="BU27" s="2"/>
      <c r="CC27" s="2"/>
      <c r="CD27" s="2"/>
      <c r="CF27">
        <v>405.99630000000002</v>
      </c>
      <c r="CG27">
        <v>316.71780000000001</v>
      </c>
      <c r="CH27">
        <v>1331.479</v>
      </c>
      <c r="CI27">
        <v>1097.2539999999999</v>
      </c>
      <c r="CJ27">
        <f t="shared" si="61"/>
        <v>178.55700000000002</v>
      </c>
      <c r="CK27">
        <f t="shared" si="62"/>
        <v>468.45000000000016</v>
      </c>
      <c r="CL27" s="10">
        <f t="shared" si="38"/>
        <v>0.52671681415929206</v>
      </c>
      <c r="CM27" s="2">
        <f t="shared" si="39"/>
        <v>0.61395806028833577</v>
      </c>
      <c r="CO27">
        <v>581.82429999999999</v>
      </c>
      <c r="CP27">
        <v>527.72739999999999</v>
      </c>
      <c r="CQ27">
        <v>2193.3469</v>
      </c>
      <c r="CR27">
        <v>1980.9272000000001</v>
      </c>
      <c r="CS27">
        <f t="shared" si="40"/>
        <v>108.19380000000001</v>
      </c>
      <c r="CT27">
        <f t="shared" si="57"/>
        <v>424.83939999999961</v>
      </c>
      <c r="CU27" s="2">
        <f t="shared" si="41"/>
        <v>0.13114400000000001</v>
      </c>
      <c r="CV27" s="2">
        <f t="shared" si="42"/>
        <v>0.44024808290155398</v>
      </c>
      <c r="CX27">
        <v>260.43770000000001</v>
      </c>
      <c r="CY27">
        <v>209.35339999999999</v>
      </c>
      <c r="CZ27">
        <v>1097.9838999999999</v>
      </c>
      <c r="DA27">
        <v>953.5027</v>
      </c>
      <c r="DB27" s="18">
        <f t="shared" si="43"/>
        <v>102.16860000000003</v>
      </c>
      <c r="DC27" s="18">
        <f t="shared" si="58"/>
        <v>288.96239999999977</v>
      </c>
      <c r="DD27" s="8">
        <f t="shared" si="44"/>
        <v>0.26606406250000009</v>
      </c>
      <c r="DE27" s="8">
        <f t="shared" si="45"/>
        <v>0.68637149643705408</v>
      </c>
      <c r="DF27"/>
    </row>
    <row r="28" spans="1:110" x14ac:dyDescent="0.3">
      <c r="A28">
        <f t="shared" si="46"/>
        <v>2.7090000000000001</v>
      </c>
      <c r="AV28">
        <v>695.01459999999997</v>
      </c>
      <c r="AW28">
        <v>536.32510000000002</v>
      </c>
      <c r="AX28">
        <v>2011.7428</v>
      </c>
      <c r="AY28">
        <v>1844.2836</v>
      </c>
      <c r="AZ28">
        <f t="shared" ref="AZ28:AZ37" si="63">AV28-(6*AW28-(AV28*3))/3</f>
        <v>317.37899999999991</v>
      </c>
      <c r="BA28">
        <f t="shared" ref="BA28:BA36" si="64">AX28-(6*AY28-(AX28*3))/3</f>
        <v>334.91839999999979</v>
      </c>
      <c r="BB28" s="10">
        <f t="shared" si="26"/>
        <v>0.53611317567567551</v>
      </c>
      <c r="BC28" s="2">
        <f t="shared" si="27"/>
        <v>0.65799292730844749</v>
      </c>
      <c r="BK28" s="2"/>
      <c r="BL28" s="2"/>
      <c r="BT28" s="2"/>
      <c r="BU28" s="2"/>
      <c r="CC28" s="2"/>
      <c r="CD28" s="2"/>
      <c r="CF28">
        <v>308.89890000000003</v>
      </c>
      <c r="CG28">
        <v>260.2079</v>
      </c>
      <c r="CH28">
        <v>879.55290000000002</v>
      </c>
      <c r="CI28">
        <v>794.18700000000001</v>
      </c>
      <c r="CJ28">
        <f t="shared" si="61"/>
        <v>97.382000000000062</v>
      </c>
      <c r="CK28">
        <f t="shared" si="62"/>
        <v>170.73179999999991</v>
      </c>
      <c r="CL28" s="10">
        <f t="shared" si="38"/>
        <v>0.2872625368731565</v>
      </c>
      <c r="CM28" s="2">
        <f t="shared" si="39"/>
        <v>0.22376382699868927</v>
      </c>
      <c r="CO28">
        <v>585.07349999999997</v>
      </c>
      <c r="CP28">
        <v>498.07499999999999</v>
      </c>
      <c r="CQ28">
        <v>2111.752</v>
      </c>
      <c r="CR28">
        <v>1977.8516</v>
      </c>
      <c r="CS28">
        <f t="shared" si="40"/>
        <v>173.99700000000001</v>
      </c>
      <c r="CT28">
        <f t="shared" si="57"/>
        <v>267.80079999999975</v>
      </c>
      <c r="CU28" s="2">
        <f t="shared" si="41"/>
        <v>0.21090545454545456</v>
      </c>
      <c r="CV28" s="2">
        <f t="shared" si="42"/>
        <v>0.27751378238341945</v>
      </c>
      <c r="CX28">
        <v>202.20160000000001</v>
      </c>
      <c r="CY28">
        <v>182.40520000000001</v>
      </c>
      <c r="CZ28">
        <v>879.87750000000005</v>
      </c>
      <c r="DA28">
        <v>847.22310000000004</v>
      </c>
      <c r="DB28" s="18">
        <f t="shared" ref="DB28:DB31" si="65">CX28-(6*CY28-(CX28*3))/3</f>
        <v>39.59280000000004</v>
      </c>
      <c r="DC28" s="18">
        <f t="shared" ref="DC28:DC31" si="66">CZ28-(6*DA28-(CZ28*3))/3</f>
        <v>65.308800000000133</v>
      </c>
      <c r="DD28" s="8">
        <f t="shared" si="44"/>
        <v>0.10310625000000011</v>
      </c>
      <c r="DE28" s="8">
        <f t="shared" si="45"/>
        <v>0.15512779097387205</v>
      </c>
      <c r="DF28"/>
    </row>
    <row r="29" spans="1:110" x14ac:dyDescent="0.3">
      <c r="A29">
        <f t="shared" si="46"/>
        <v>2.8380000000000001</v>
      </c>
      <c r="AV29">
        <v>532.64269999999999</v>
      </c>
      <c r="AW29">
        <v>467.05360000000002</v>
      </c>
      <c r="AX29">
        <v>1651.8225</v>
      </c>
      <c r="AY29">
        <v>1645.9218000000001</v>
      </c>
      <c r="AZ29">
        <f t="shared" si="63"/>
        <v>131.17819999999995</v>
      </c>
      <c r="BA29">
        <f t="shared" si="64"/>
        <v>11.80139999999983</v>
      </c>
      <c r="BB29" s="10">
        <f t="shared" si="26"/>
        <v>0.22158479729729721</v>
      </c>
      <c r="BC29" s="2">
        <f t="shared" si="27"/>
        <v>2.3185461689587093E-2</v>
      </c>
      <c r="BK29" s="2"/>
      <c r="BL29" s="2"/>
      <c r="BT29" s="2"/>
      <c r="BU29" s="2"/>
      <c r="CC29" s="2"/>
      <c r="CD29" s="2"/>
      <c r="CF29">
        <v>159.87020000000001</v>
      </c>
      <c r="CG29">
        <v>152.17140000000001</v>
      </c>
      <c r="CH29">
        <v>722.64610000000005</v>
      </c>
      <c r="CI29">
        <v>665.6825</v>
      </c>
      <c r="CJ29">
        <f t="shared" si="61"/>
        <v>15.397600000000011</v>
      </c>
      <c r="CK29">
        <f t="shared" si="62"/>
        <v>113.92720000000008</v>
      </c>
      <c r="CL29" s="10">
        <f t="shared" si="38"/>
        <v>4.5420648967551658E-2</v>
      </c>
      <c r="CM29" s="2">
        <f t="shared" si="39"/>
        <v>0.14931480996068164</v>
      </c>
      <c r="CO29">
        <v>450.85379999999998</v>
      </c>
      <c r="CP29">
        <v>439.03089999999997</v>
      </c>
      <c r="CQ29">
        <v>1858.9391000000001</v>
      </c>
      <c r="CR29">
        <v>1725.9332999999999</v>
      </c>
      <c r="CS29">
        <f t="shared" si="40"/>
        <v>23.645800000000065</v>
      </c>
      <c r="CT29">
        <f t="shared" si="57"/>
        <v>266.01160000000027</v>
      </c>
      <c r="CU29" s="2">
        <f t="shared" si="41"/>
        <v>2.8661575757575837E-2</v>
      </c>
      <c r="CV29" s="2">
        <f t="shared" si="42"/>
        <v>0.27565968911917127</v>
      </c>
      <c r="CX29">
        <v>156.50989999999999</v>
      </c>
      <c r="CY29">
        <v>135.2021</v>
      </c>
      <c r="CZ29">
        <v>869.29049999999995</v>
      </c>
      <c r="DA29">
        <v>827.62210000000005</v>
      </c>
      <c r="DB29" s="18">
        <f t="shared" si="65"/>
        <v>42.615599999999944</v>
      </c>
      <c r="DC29" s="18">
        <f t="shared" si="66"/>
        <v>83.336799999999812</v>
      </c>
      <c r="DD29" s="2">
        <f t="shared" si="44"/>
        <v>0.11097812499999986</v>
      </c>
      <c r="DE29" s="2">
        <f t="shared" si="45"/>
        <v>0.19794964370546272</v>
      </c>
      <c r="DF29"/>
    </row>
    <row r="30" spans="1:110" x14ac:dyDescent="0.3">
      <c r="A30">
        <f t="shared" si="46"/>
        <v>2.9670000000000001</v>
      </c>
      <c r="AV30">
        <v>532.03719999999998</v>
      </c>
      <c r="AW30">
        <v>467.7747</v>
      </c>
      <c r="AX30">
        <v>1581.2931000000001</v>
      </c>
      <c r="AY30">
        <v>1522.1323</v>
      </c>
      <c r="AZ30">
        <f t="shared" si="63"/>
        <v>128.52499999999992</v>
      </c>
      <c r="BA30">
        <f t="shared" si="64"/>
        <v>118.32160000000044</v>
      </c>
      <c r="BB30" s="10">
        <f t="shared" si="26"/>
        <v>0.21710304054054042</v>
      </c>
      <c r="BC30" s="2">
        <f t="shared" si="27"/>
        <v>0.23245893909626805</v>
      </c>
      <c r="BK30" s="2"/>
      <c r="BL30" s="2"/>
      <c r="BT30" s="2"/>
      <c r="BU30" s="2"/>
      <c r="CC30" s="2"/>
      <c r="CD30" s="2"/>
      <c r="CF30">
        <v>158.50319999999999</v>
      </c>
      <c r="CG30">
        <v>136.7372</v>
      </c>
      <c r="CH30">
        <v>601.26840000000004</v>
      </c>
      <c r="CI30">
        <v>518.72640000000001</v>
      </c>
      <c r="CJ30">
        <f t="shared" si="61"/>
        <v>43.531999999999996</v>
      </c>
      <c r="CK30">
        <f t="shared" si="62"/>
        <v>165.08400000000012</v>
      </c>
      <c r="CL30" s="2">
        <f t="shared" si="38"/>
        <v>0.12841297935103244</v>
      </c>
      <c r="CM30" s="2">
        <f t="shared" si="39"/>
        <v>0.21636173001310632</v>
      </c>
      <c r="CU30" s="2"/>
      <c r="CV30" s="2"/>
      <c r="CX30">
        <v>149.45189999999999</v>
      </c>
      <c r="CY30">
        <v>150.72839999999999</v>
      </c>
      <c r="CZ30">
        <v>831.2944</v>
      </c>
      <c r="DA30">
        <v>820.56039999999996</v>
      </c>
      <c r="DB30" s="18">
        <f t="shared" si="65"/>
        <v>-2.5530000000000257</v>
      </c>
      <c r="DC30" s="18">
        <f t="shared" si="66"/>
        <v>21.468000000000075</v>
      </c>
      <c r="DD30" s="2">
        <f t="shared" si="44"/>
        <v>-6.6484375000000666E-3</v>
      </c>
      <c r="DE30" s="2">
        <f t="shared" si="45"/>
        <v>5.0992874109263835E-2</v>
      </c>
      <c r="DF30"/>
    </row>
    <row r="31" spans="1:110" x14ac:dyDescent="0.3">
      <c r="A31">
        <f t="shared" si="46"/>
        <v>3.0960000000000001</v>
      </c>
      <c r="AV31">
        <v>564.37950000000001</v>
      </c>
      <c r="AW31">
        <v>467.98160000000001</v>
      </c>
      <c r="AX31">
        <v>1773.8486</v>
      </c>
      <c r="AY31">
        <v>1611.2366</v>
      </c>
      <c r="AZ31">
        <f t="shared" si="63"/>
        <v>192.79580000000004</v>
      </c>
      <c r="BA31">
        <f t="shared" si="64"/>
        <v>325.22400000000016</v>
      </c>
      <c r="BB31" s="10">
        <f t="shared" si="26"/>
        <v>0.32566858108108115</v>
      </c>
      <c r="BC31" s="2">
        <f t="shared" si="27"/>
        <v>0.63894695481335984</v>
      </c>
      <c r="BK31" s="2"/>
      <c r="BL31" s="2"/>
      <c r="BT31" s="2"/>
      <c r="BU31" s="2"/>
      <c r="CC31" s="2"/>
      <c r="CD31" s="2"/>
      <c r="CL31" s="2"/>
      <c r="CM31" s="2"/>
      <c r="CU31" s="2"/>
      <c r="CV31" s="2"/>
      <c r="CX31">
        <v>174.97739999999999</v>
      </c>
      <c r="CY31">
        <v>158.06790000000001</v>
      </c>
      <c r="CZ31">
        <v>770.67280000000005</v>
      </c>
      <c r="DA31">
        <v>715.72050000000002</v>
      </c>
      <c r="DB31" s="18">
        <f t="shared" si="65"/>
        <v>33.81899999999996</v>
      </c>
      <c r="DC31" s="18">
        <f t="shared" si="66"/>
        <v>109.90459999999996</v>
      </c>
      <c r="DD31" s="2">
        <f t="shared" si="44"/>
        <v>8.80703124999999E-2</v>
      </c>
      <c r="DE31" s="2">
        <f t="shared" si="45"/>
        <v>0.26105605700712581</v>
      </c>
      <c r="DF31"/>
    </row>
    <row r="32" spans="1:110" x14ac:dyDescent="0.3">
      <c r="A32">
        <f t="shared" si="46"/>
        <v>3.2250000000000001</v>
      </c>
      <c r="AV32">
        <v>571.20529999999997</v>
      </c>
      <c r="AW32">
        <v>472.69720000000001</v>
      </c>
      <c r="AX32">
        <v>2040.1840999999999</v>
      </c>
      <c r="AY32">
        <v>1899.7161000000001</v>
      </c>
      <c r="AZ32">
        <f t="shared" si="63"/>
        <v>197.01619999999991</v>
      </c>
      <c r="BA32">
        <f t="shared" si="64"/>
        <v>280.93599999999924</v>
      </c>
      <c r="BB32" s="10">
        <f t="shared" si="26"/>
        <v>0.33279763513513499</v>
      </c>
      <c r="BC32" s="2">
        <f t="shared" si="27"/>
        <v>0.55193713163064684</v>
      </c>
      <c r="BK32" s="2"/>
      <c r="BL32" s="2"/>
      <c r="BT32" s="2"/>
      <c r="BU32" s="2"/>
      <c r="CC32" s="2"/>
      <c r="CD32" s="2"/>
      <c r="CL32" s="2"/>
      <c r="CM32" s="2"/>
      <c r="CU32" s="2"/>
      <c r="CV32" s="2"/>
      <c r="DD32" s="2"/>
      <c r="DE32" s="2"/>
      <c r="DF32"/>
    </row>
    <row r="33" spans="1:110" x14ac:dyDescent="0.3">
      <c r="A33">
        <f t="shared" si="46"/>
        <v>3.3540000000000001</v>
      </c>
      <c r="AV33">
        <v>523.48429999999996</v>
      </c>
      <c r="AW33">
        <v>442.25529999999998</v>
      </c>
      <c r="AX33">
        <v>2039.5237999999999</v>
      </c>
      <c r="AY33">
        <v>1835.7809999999999</v>
      </c>
      <c r="AZ33">
        <f t="shared" si="63"/>
        <v>162.45799999999997</v>
      </c>
      <c r="BA33">
        <f t="shared" si="64"/>
        <v>407.48559999999998</v>
      </c>
      <c r="BB33" s="10">
        <f t="shared" si="26"/>
        <v>0.27442229729729722</v>
      </c>
      <c r="BC33" s="2">
        <f t="shared" si="27"/>
        <v>0.80056110019646365</v>
      </c>
      <c r="BK33" s="2"/>
      <c r="BL33" s="2"/>
      <c r="BT33" s="2"/>
      <c r="BU33" s="2"/>
      <c r="CC33" s="2"/>
      <c r="CD33" s="2"/>
      <c r="CL33" s="2"/>
      <c r="CM33" s="2"/>
      <c r="CU33" s="2"/>
      <c r="CV33" s="2"/>
      <c r="DD33" s="2"/>
      <c r="DE33" s="2"/>
      <c r="DF33"/>
    </row>
    <row r="34" spans="1:110" x14ac:dyDescent="0.3">
      <c r="A34">
        <f t="shared" si="46"/>
        <v>3.4830000000000001</v>
      </c>
      <c r="AV34">
        <v>428.7353</v>
      </c>
      <c r="AW34">
        <v>379.46269999999998</v>
      </c>
      <c r="AX34">
        <v>1839.5295000000001</v>
      </c>
      <c r="AY34">
        <v>1666.2388000000001</v>
      </c>
      <c r="AZ34">
        <f t="shared" si="63"/>
        <v>98.545200000000023</v>
      </c>
      <c r="BA34">
        <f t="shared" si="64"/>
        <v>346.5813999999998</v>
      </c>
      <c r="BB34" s="10">
        <f t="shared" si="26"/>
        <v>0.16646148648648654</v>
      </c>
      <c r="BC34" s="2">
        <f t="shared" si="27"/>
        <v>0.680906483300589</v>
      </c>
      <c r="BK34" s="2"/>
      <c r="BL34" s="2"/>
      <c r="BT34" s="2"/>
      <c r="BU34" s="2"/>
      <c r="CC34" s="2"/>
      <c r="CD34" s="2"/>
      <c r="CL34" s="2"/>
      <c r="CM34" s="2"/>
      <c r="CU34" s="2"/>
      <c r="CV34" s="2"/>
      <c r="DD34" s="2"/>
      <c r="DE34" s="2"/>
      <c r="DF34"/>
    </row>
    <row r="35" spans="1:110" x14ac:dyDescent="0.3">
      <c r="A35">
        <f t="shared" si="46"/>
        <v>3.6120000000000001</v>
      </c>
      <c r="AV35">
        <v>488.41550000000001</v>
      </c>
      <c r="AW35">
        <v>410.95769999999999</v>
      </c>
      <c r="AX35">
        <v>1744.2263</v>
      </c>
      <c r="AY35">
        <v>1537.6826000000001</v>
      </c>
      <c r="AZ35">
        <f t="shared" si="63"/>
        <v>154.91559999999998</v>
      </c>
      <c r="BA35">
        <f t="shared" si="64"/>
        <v>413.08739999999989</v>
      </c>
      <c r="BB35" s="10">
        <f t="shared" si="26"/>
        <v>0.26168175675675676</v>
      </c>
      <c r="BC35" s="2">
        <f t="shared" si="27"/>
        <v>0.81156660117878165</v>
      </c>
      <c r="BK35" s="2"/>
      <c r="BL35" s="2"/>
      <c r="BT35" s="2"/>
      <c r="BU35" s="2"/>
      <c r="CC35" s="2"/>
      <c r="CD35" s="2"/>
      <c r="CL35" s="2"/>
      <c r="CM35" s="2"/>
      <c r="CU35" s="2"/>
      <c r="CV35" s="2"/>
      <c r="DD35" s="2"/>
      <c r="DE35" s="2"/>
      <c r="DF35"/>
    </row>
    <row r="36" spans="1:110" x14ac:dyDescent="0.3">
      <c r="A36">
        <f t="shared" si="46"/>
        <v>3.7410000000000001</v>
      </c>
      <c r="AV36">
        <v>385.65179999999998</v>
      </c>
      <c r="AW36">
        <v>328.09460000000001</v>
      </c>
      <c r="AX36">
        <v>1478.9095</v>
      </c>
      <c r="AY36">
        <v>1394.895</v>
      </c>
      <c r="AZ36">
        <f t="shared" si="63"/>
        <v>115.11439999999988</v>
      </c>
      <c r="BA36">
        <f t="shared" si="64"/>
        <v>168.02900000000045</v>
      </c>
      <c r="BB36" s="10">
        <f t="shared" si="26"/>
        <v>0.19444999999999979</v>
      </c>
      <c r="BC36" s="2">
        <f t="shared" si="27"/>
        <v>0.33011591355599301</v>
      </c>
      <c r="BK36" s="2"/>
      <c r="BL36" s="2"/>
      <c r="BT36" s="2"/>
      <c r="BU36" s="2"/>
      <c r="CC36" s="2"/>
      <c r="CD36" s="2"/>
      <c r="CL36" s="2"/>
      <c r="CM36" s="2"/>
      <c r="CU36" s="2"/>
      <c r="CV36" s="2"/>
      <c r="DD36" s="2"/>
      <c r="DE36" s="2"/>
      <c r="DF36"/>
    </row>
    <row r="37" spans="1:110" x14ac:dyDescent="0.3">
      <c r="A37">
        <f t="shared" si="46"/>
        <v>3.87</v>
      </c>
      <c r="AV37">
        <v>294.54000000000002</v>
      </c>
      <c r="AW37">
        <v>276.12049999999999</v>
      </c>
      <c r="AX37">
        <v>1187.5657000000001</v>
      </c>
      <c r="AY37">
        <v>1194.3843999999999</v>
      </c>
      <c r="AZ37">
        <f t="shared" si="63"/>
        <v>36.839000000000055</v>
      </c>
      <c r="BA37">
        <v>0</v>
      </c>
      <c r="BB37" s="10">
        <f t="shared" si="26"/>
        <v>6.2228040540540631E-2</v>
      </c>
      <c r="BC37" s="2">
        <f t="shared" si="27"/>
        <v>0</v>
      </c>
      <c r="BK37" s="2"/>
      <c r="BL37" s="2"/>
      <c r="BT37" s="2"/>
      <c r="BU37" s="2"/>
      <c r="CC37" s="2"/>
      <c r="CD37" s="2"/>
      <c r="CL37" s="2"/>
      <c r="CM37" s="2"/>
      <c r="CU37" s="2"/>
      <c r="CV37" s="2"/>
      <c r="DD37" s="2"/>
      <c r="DE37" s="2"/>
      <c r="DF37"/>
    </row>
    <row r="38" spans="1:110" x14ac:dyDescent="0.3">
      <c r="A38">
        <f t="shared" si="46"/>
        <v>3.9990000000000001</v>
      </c>
      <c r="DF38"/>
    </row>
    <row r="39" spans="1:110" x14ac:dyDescent="0.3">
      <c r="A39">
        <f t="shared" si="46"/>
        <v>4.1280000000000001</v>
      </c>
      <c r="DF39"/>
    </row>
    <row r="40" spans="1:110" x14ac:dyDescent="0.3">
      <c r="A40">
        <f t="shared" si="46"/>
        <v>4.2569999999999997</v>
      </c>
      <c r="DF40"/>
    </row>
    <row r="41" spans="1:110" x14ac:dyDescent="0.3">
      <c r="A41">
        <f t="shared" si="46"/>
        <v>4.3859999999999992</v>
      </c>
      <c r="DF41"/>
    </row>
    <row r="42" spans="1:110" x14ac:dyDescent="0.3">
      <c r="A42">
        <f t="shared" si="46"/>
        <v>4.5149999999999988</v>
      </c>
      <c r="DF42"/>
    </row>
    <row r="43" spans="1:110" x14ac:dyDescent="0.3">
      <c r="A43">
        <f t="shared" si="46"/>
        <v>4.6439999999999984</v>
      </c>
      <c r="DF43"/>
    </row>
    <row r="44" spans="1:110" x14ac:dyDescent="0.3">
      <c r="DF44"/>
    </row>
    <row r="45" spans="1:110" x14ac:dyDescent="0.3">
      <c r="DF45"/>
    </row>
    <row r="46" spans="1:110" x14ac:dyDescent="0.3">
      <c r="DF46"/>
    </row>
    <row r="47" spans="1:110" x14ac:dyDescent="0.3">
      <c r="DF47"/>
    </row>
  </sheetData>
  <mergeCells count="96">
    <mergeCell ref="E5:F5"/>
    <mergeCell ref="C5:D5"/>
    <mergeCell ref="I2:J2"/>
    <mergeCell ref="C1:J1"/>
    <mergeCell ref="L1:S1"/>
    <mergeCell ref="R2:S2"/>
    <mergeCell ref="L5:M5"/>
    <mergeCell ref="N5:O5"/>
    <mergeCell ref="C4:D4"/>
    <mergeCell ref="E4:F4"/>
    <mergeCell ref="L4:M4"/>
    <mergeCell ref="N4:O4"/>
    <mergeCell ref="C3:D3"/>
    <mergeCell ref="E3:F3"/>
    <mergeCell ref="L3:M3"/>
    <mergeCell ref="N3:O3"/>
    <mergeCell ref="U1:AB1"/>
    <mergeCell ref="AA2:AB2"/>
    <mergeCell ref="U5:V5"/>
    <mergeCell ref="W5:X5"/>
    <mergeCell ref="AD1:AK1"/>
    <mergeCell ref="AJ2:AK2"/>
    <mergeCell ref="AD5:AE5"/>
    <mergeCell ref="AF5:AG5"/>
    <mergeCell ref="U4:V4"/>
    <mergeCell ref="W4:X4"/>
    <mergeCell ref="AD4:AE4"/>
    <mergeCell ref="AF4:AG4"/>
    <mergeCell ref="U3:V3"/>
    <mergeCell ref="W3:X3"/>
    <mergeCell ref="AD3:AE3"/>
    <mergeCell ref="AF3:AG3"/>
    <mergeCell ref="AM1:AT1"/>
    <mergeCell ref="AS2:AT2"/>
    <mergeCell ref="AM5:AN5"/>
    <mergeCell ref="AO5:AP5"/>
    <mergeCell ref="AV1:BC1"/>
    <mergeCell ref="BB2:BC2"/>
    <mergeCell ref="AV5:AW5"/>
    <mergeCell ref="AX5:AY5"/>
    <mergeCell ref="AM4:AN4"/>
    <mergeCell ref="AO4:AP4"/>
    <mergeCell ref="AV4:AW4"/>
    <mergeCell ref="AX4:AY4"/>
    <mergeCell ref="AM3:AN3"/>
    <mergeCell ref="AO3:AP3"/>
    <mergeCell ref="AV3:AW3"/>
    <mergeCell ref="AX3:AY3"/>
    <mergeCell ref="BE1:BL1"/>
    <mergeCell ref="BK2:BL2"/>
    <mergeCell ref="BE5:BF5"/>
    <mergeCell ref="BG5:BH5"/>
    <mergeCell ref="BE4:BF4"/>
    <mergeCell ref="BG4:BH4"/>
    <mergeCell ref="BE3:BF3"/>
    <mergeCell ref="BG3:BH3"/>
    <mergeCell ref="BN1:BU1"/>
    <mergeCell ref="BT2:BU2"/>
    <mergeCell ref="BN5:BO5"/>
    <mergeCell ref="BP5:BQ5"/>
    <mergeCell ref="BW1:CD1"/>
    <mergeCell ref="CC2:CD2"/>
    <mergeCell ref="BW5:BX5"/>
    <mergeCell ref="BY5:BZ5"/>
    <mergeCell ref="BN4:BO4"/>
    <mergeCell ref="BP4:BQ4"/>
    <mergeCell ref="BW4:BX4"/>
    <mergeCell ref="BY4:BZ4"/>
    <mergeCell ref="BN3:BO3"/>
    <mergeCell ref="BP3:BQ3"/>
    <mergeCell ref="BW3:BX3"/>
    <mergeCell ref="BY3:BZ3"/>
    <mergeCell ref="CF1:CM1"/>
    <mergeCell ref="CL2:CM2"/>
    <mergeCell ref="CF5:CG5"/>
    <mergeCell ref="CH5:CI5"/>
    <mergeCell ref="CF4:CG4"/>
    <mergeCell ref="CH4:CI4"/>
    <mergeCell ref="CF3:CG3"/>
    <mergeCell ref="CH3:CI3"/>
    <mergeCell ref="CO1:CV1"/>
    <mergeCell ref="CU2:CV2"/>
    <mergeCell ref="CO5:CP5"/>
    <mergeCell ref="CQ5:CR5"/>
    <mergeCell ref="CX1:DE1"/>
    <mergeCell ref="DD2:DE2"/>
    <mergeCell ref="CX5:CY5"/>
    <mergeCell ref="CZ5:DA5"/>
    <mergeCell ref="CO4:CP4"/>
    <mergeCell ref="CQ4:CR4"/>
    <mergeCell ref="CX4:CY4"/>
    <mergeCell ref="CZ4:DA4"/>
    <mergeCell ref="CO3:CP3"/>
    <mergeCell ref="CQ3:CR3"/>
    <mergeCell ref="CX3:CY3"/>
    <mergeCell ref="CZ3:DA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59"/>
  <sheetViews>
    <sheetView tabSelected="1" zoomScale="85" zoomScaleNormal="85" workbookViewId="0">
      <selection activeCell="I36" sqref="I36"/>
    </sheetView>
  </sheetViews>
  <sheetFormatPr baseColWidth="10" defaultColWidth="11.5546875" defaultRowHeight="14.4" x14ac:dyDescent="0.3"/>
  <cols>
    <col min="2" max="2" width="5" customWidth="1"/>
    <col min="3" max="14" width="5.88671875" customWidth="1"/>
    <col min="15" max="15" width="7.33203125" customWidth="1"/>
    <col min="16" max="16" width="7.33203125" style="11" customWidth="1"/>
    <col min="17" max="17" width="3.109375" style="5" customWidth="1"/>
    <col min="18" max="28" width="5.88671875" customWidth="1"/>
    <col min="29" max="29" width="4" style="5" customWidth="1"/>
    <col min="30" max="30" width="4.5546875" customWidth="1"/>
    <col min="31" max="31" width="5.109375" customWidth="1"/>
    <col min="32" max="42" width="5.88671875" customWidth="1"/>
    <col min="43" max="43" width="7.33203125" customWidth="1"/>
    <col min="44" max="44" width="7.33203125" style="11" customWidth="1"/>
  </cols>
  <sheetData>
    <row r="1" spans="2:44" ht="15" thickBot="1" x14ac:dyDescent="0.35"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52" t="s">
        <v>21</v>
      </c>
      <c r="P1" s="53"/>
      <c r="AD1" s="48" t="s">
        <v>25</v>
      </c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7"/>
    </row>
    <row r="2" spans="2:44" ht="15" thickBot="1" x14ac:dyDescent="0.35">
      <c r="B2" s="30" t="s">
        <v>23</v>
      </c>
      <c r="C2" s="31">
        <v>1</v>
      </c>
      <c r="D2" s="31">
        <v>2</v>
      </c>
      <c r="E2" s="31">
        <v>3</v>
      </c>
      <c r="F2" s="31">
        <v>4</v>
      </c>
      <c r="G2" s="31">
        <v>5</v>
      </c>
      <c r="H2" s="31">
        <v>7</v>
      </c>
      <c r="I2" s="31">
        <v>9</v>
      </c>
      <c r="J2" s="31">
        <v>10</v>
      </c>
      <c r="K2" s="31">
        <v>12</v>
      </c>
      <c r="L2" s="31">
        <v>14</v>
      </c>
      <c r="M2" s="31">
        <v>15</v>
      </c>
      <c r="N2" s="31"/>
      <c r="O2" s="32" t="s">
        <v>16</v>
      </c>
      <c r="P2" s="33" t="s">
        <v>17</v>
      </c>
      <c r="R2" s="45" t="s">
        <v>24</v>
      </c>
      <c r="S2" s="46"/>
      <c r="T2" s="46"/>
      <c r="U2" s="46"/>
      <c r="V2" s="46"/>
      <c r="W2" s="46"/>
      <c r="X2" s="46"/>
      <c r="Y2" s="46"/>
      <c r="Z2" s="46"/>
      <c r="AA2" s="46"/>
      <c r="AB2" s="47"/>
      <c r="AD2" s="36">
        <f>20/13</f>
        <v>1.5384615384615385</v>
      </c>
      <c r="AE2" s="16"/>
      <c r="AF2" s="14">
        <f>COUNT(AF3:AF29)</f>
        <v>20</v>
      </c>
      <c r="AG2" s="15">
        <f>COUNT(AG3:AG29)</f>
        <v>16</v>
      </c>
      <c r="AH2" s="15">
        <f>COUNT(AH3:AH32)</f>
        <v>14</v>
      </c>
      <c r="AI2" s="15">
        <f>COUNT(AI3:AI31)</f>
        <v>16</v>
      </c>
      <c r="AJ2" s="14">
        <f t="shared" ref="AJ2:AP2" si="0">COUNT(AJ3:AJ29)</f>
        <v>20</v>
      </c>
      <c r="AK2" s="14">
        <f t="shared" si="0"/>
        <v>18</v>
      </c>
      <c r="AL2" s="14">
        <f t="shared" si="0"/>
        <v>17</v>
      </c>
      <c r="AM2" s="15">
        <f>COUNT(AM3:AM33)</f>
        <v>13</v>
      </c>
      <c r="AN2" s="14">
        <f t="shared" si="0"/>
        <v>21</v>
      </c>
      <c r="AO2" s="14">
        <f t="shared" si="0"/>
        <v>20</v>
      </c>
      <c r="AP2" s="14">
        <f t="shared" si="0"/>
        <v>20</v>
      </c>
      <c r="AQ2" s="9" t="s">
        <v>16</v>
      </c>
      <c r="AR2" s="11" t="s">
        <v>17</v>
      </c>
    </row>
    <row r="3" spans="2:44" x14ac:dyDescent="0.3">
      <c r="B3" s="49" t="s">
        <v>19</v>
      </c>
      <c r="C3" s="24">
        <v>71.784400000000062</v>
      </c>
      <c r="D3" s="24">
        <v>110.26559999999989</v>
      </c>
      <c r="E3" s="24">
        <v>8.2839999999999918</v>
      </c>
      <c r="F3" s="24">
        <v>0</v>
      </c>
      <c r="G3" s="24">
        <v>-149.57359999999994</v>
      </c>
      <c r="H3" s="24">
        <v>21.315599999999989</v>
      </c>
      <c r="I3" s="24">
        <v>3.3342000000000098</v>
      </c>
      <c r="J3" s="24">
        <v>89.021000000000015</v>
      </c>
      <c r="K3" s="24">
        <v>1.9170000000000158</v>
      </c>
      <c r="L3" s="24">
        <v>3.9249999999999829</v>
      </c>
      <c r="M3" s="24">
        <v>100.2333999999999</v>
      </c>
      <c r="N3" s="25"/>
      <c r="O3" s="26">
        <f t="shared" ref="O3:O27" si="1">AVERAGE(C3:N3)</f>
        <v>23.682418181818175</v>
      </c>
      <c r="P3" s="27">
        <f t="shared" ref="P3:P27" si="2">STDEV(C3:M3)</f>
        <v>72.138053746213799</v>
      </c>
      <c r="R3" s="7">
        <v>71.784400000000062</v>
      </c>
      <c r="S3" s="7">
        <v>110.26559999999989</v>
      </c>
      <c r="T3" s="7">
        <v>8.2839999999999918</v>
      </c>
      <c r="U3" s="7">
        <v>0</v>
      </c>
      <c r="V3" s="7">
        <v>70.356399999999894</v>
      </c>
      <c r="W3" s="7">
        <v>21.315599999999989</v>
      </c>
      <c r="X3" s="7">
        <v>46.253000000000014</v>
      </c>
      <c r="Y3" s="7">
        <v>2.3000000000000682</v>
      </c>
      <c r="Z3" s="7">
        <v>2.8478000000000065</v>
      </c>
      <c r="AA3" s="7">
        <v>-6.1073999999999273</v>
      </c>
      <c r="AB3" s="7">
        <v>100.2333999999999</v>
      </c>
      <c r="AD3" s="39">
        <f>COUNT(AD5:AD31)</f>
        <v>17</v>
      </c>
      <c r="AE3" s="20"/>
      <c r="AF3" s="23">
        <v>71.784400000000062</v>
      </c>
      <c r="AG3" s="23">
        <v>110.26559999999989</v>
      </c>
      <c r="AH3" s="23">
        <v>8.2839999999999918</v>
      </c>
      <c r="AI3" s="23">
        <v>0</v>
      </c>
      <c r="AJ3" s="23">
        <v>70.356399999999894</v>
      </c>
      <c r="AK3" s="23">
        <v>21.315599999999989</v>
      </c>
      <c r="AL3" s="23">
        <v>46.253000000000014</v>
      </c>
      <c r="AM3" s="23">
        <v>2.3000000000000682</v>
      </c>
      <c r="AN3" s="23">
        <v>2.8478000000000065</v>
      </c>
      <c r="AO3" s="23">
        <v>-6.1073999999999273</v>
      </c>
      <c r="AP3" s="23">
        <v>100.2333999999999</v>
      </c>
      <c r="AQ3" s="21">
        <f t="shared" ref="AQ3:AQ27" si="3">AVERAGE(AE3:AP3)</f>
        <v>38.866618181818176</v>
      </c>
      <c r="AR3" s="22">
        <f t="shared" ref="AR3:AR27" si="4">STDEV(AE3:AO3)</f>
        <v>39.807949641028529</v>
      </c>
    </row>
    <row r="4" spans="2:44" x14ac:dyDescent="0.3">
      <c r="B4" s="50"/>
      <c r="C4" s="23">
        <v>144.36699999999999</v>
      </c>
      <c r="D4" s="23">
        <v>75.225600000000043</v>
      </c>
      <c r="E4" s="23">
        <v>42.26260000000002</v>
      </c>
      <c r="F4" s="23">
        <v>0</v>
      </c>
      <c r="G4" s="23">
        <v>70.356399999999894</v>
      </c>
      <c r="H4" s="23">
        <v>63.439599999999984</v>
      </c>
      <c r="I4" s="23">
        <v>42.27219999999997</v>
      </c>
      <c r="J4" s="23">
        <v>2.3000000000000682</v>
      </c>
      <c r="K4" s="23">
        <v>0</v>
      </c>
      <c r="L4" s="23">
        <v>0.18860000000000809</v>
      </c>
      <c r="M4" s="23">
        <v>53.971199999999953</v>
      </c>
      <c r="N4" s="20"/>
      <c r="O4" s="21">
        <f t="shared" si="1"/>
        <v>44.943927272727265</v>
      </c>
      <c r="P4" s="22">
        <f t="shared" si="2"/>
        <v>44.437694718360227</v>
      </c>
      <c r="R4" s="12">
        <v>144.36699999999999</v>
      </c>
      <c r="S4" s="12">
        <v>75.225600000000043</v>
      </c>
      <c r="T4" s="12">
        <v>42.26260000000002</v>
      </c>
      <c r="U4" s="12">
        <v>56.909200000000027</v>
      </c>
      <c r="V4" s="12">
        <v>98.56260000000043</v>
      </c>
      <c r="W4" s="12">
        <v>63.439599999999984</v>
      </c>
      <c r="X4" s="12">
        <v>18.641999999999882</v>
      </c>
      <c r="Y4" s="12">
        <v>53.414200000000164</v>
      </c>
      <c r="Z4" s="12">
        <v>36.127800000000036</v>
      </c>
      <c r="AA4" s="12">
        <v>114.56200000000024</v>
      </c>
      <c r="AB4" s="12">
        <v>53.971199999999953</v>
      </c>
      <c r="AD4" s="40">
        <v>0</v>
      </c>
      <c r="AE4" s="34">
        <v>0</v>
      </c>
      <c r="AF4" s="42">
        <v>144.36699999999999</v>
      </c>
      <c r="AG4" s="42">
        <v>75.225600000000043</v>
      </c>
      <c r="AH4" s="42">
        <v>42.26260000000002</v>
      </c>
      <c r="AI4" s="42">
        <v>56.909200000000027</v>
      </c>
      <c r="AJ4" s="42">
        <v>98.56260000000043</v>
      </c>
      <c r="AK4" s="42">
        <v>63.439599999999984</v>
      </c>
      <c r="AL4" s="42">
        <v>18.641999999999882</v>
      </c>
      <c r="AM4" s="42">
        <v>53.414200000000164</v>
      </c>
      <c r="AN4" s="42">
        <v>36.127800000000036</v>
      </c>
      <c r="AO4" s="42">
        <v>114.56200000000024</v>
      </c>
      <c r="AP4" s="42">
        <v>53.971199999999953</v>
      </c>
      <c r="AQ4" s="21">
        <f t="shared" si="3"/>
        <v>63.123650000000062</v>
      </c>
      <c r="AR4" s="22">
        <f t="shared" si="4"/>
        <v>42.309941220603399</v>
      </c>
    </row>
    <row r="5" spans="2:44" x14ac:dyDescent="0.3">
      <c r="B5" s="50"/>
      <c r="C5" s="23">
        <v>193.29040000000003</v>
      </c>
      <c r="D5" s="23">
        <v>439.34039999999999</v>
      </c>
      <c r="E5" s="23">
        <v>101.22239999999991</v>
      </c>
      <c r="F5" s="23">
        <v>0</v>
      </c>
      <c r="G5" s="23">
        <v>98.56260000000043</v>
      </c>
      <c r="H5" s="23">
        <v>176.90920000000006</v>
      </c>
      <c r="I5" s="23">
        <v>46.253000000000014</v>
      </c>
      <c r="J5" s="23">
        <v>53.414200000000164</v>
      </c>
      <c r="K5" s="23">
        <v>2.8478000000000065</v>
      </c>
      <c r="L5" s="23">
        <v>-40.405799999999999</v>
      </c>
      <c r="M5" s="23">
        <v>189.75680000000006</v>
      </c>
      <c r="N5" s="20"/>
      <c r="O5" s="21">
        <f t="shared" si="1"/>
        <v>114.65372727272734</v>
      </c>
      <c r="P5" s="22">
        <f t="shared" si="2"/>
        <v>134.04444816254863</v>
      </c>
      <c r="R5" s="12">
        <v>193.29040000000003</v>
      </c>
      <c r="S5" s="12">
        <v>439.34039999999999</v>
      </c>
      <c r="T5" s="12">
        <v>101.22239999999991</v>
      </c>
      <c r="U5" s="12">
        <v>94.155399999999929</v>
      </c>
      <c r="V5" s="12">
        <v>465.38180000000034</v>
      </c>
      <c r="W5" s="12">
        <v>176.90920000000006</v>
      </c>
      <c r="X5" s="12">
        <v>139.06400000000002</v>
      </c>
      <c r="Y5" s="12">
        <v>237.84119999999984</v>
      </c>
      <c r="Z5" s="12">
        <v>132.46219999999994</v>
      </c>
      <c r="AA5" s="12">
        <v>356.03480000000013</v>
      </c>
      <c r="AB5" s="12">
        <v>189.75680000000006</v>
      </c>
      <c r="AD5" s="41">
        <f>AD2</f>
        <v>1.5384615384615385</v>
      </c>
      <c r="AE5" s="35">
        <f>1+AE4</f>
        <v>1</v>
      </c>
      <c r="AF5" s="42">
        <v>193.29040000000003</v>
      </c>
      <c r="AG5" s="42">
        <v>439.34039999999999</v>
      </c>
      <c r="AH5" s="42">
        <v>101.22239999999991</v>
      </c>
      <c r="AI5" s="42">
        <v>94.155399999999929</v>
      </c>
      <c r="AJ5" s="42">
        <v>465.38180000000034</v>
      </c>
      <c r="AK5" s="42">
        <v>176.90920000000006</v>
      </c>
      <c r="AL5" s="42">
        <v>139.06400000000002</v>
      </c>
      <c r="AM5" s="42"/>
      <c r="AN5" s="42">
        <v>132.46219999999994</v>
      </c>
      <c r="AO5" s="42">
        <v>356.03480000000013</v>
      </c>
      <c r="AP5" s="42">
        <v>189.75680000000006</v>
      </c>
      <c r="AQ5" s="21">
        <f t="shared" si="3"/>
        <v>208.05612727272731</v>
      </c>
      <c r="AR5" s="22">
        <f t="shared" si="4"/>
        <v>156.522874346696</v>
      </c>
    </row>
    <row r="6" spans="2:44" x14ac:dyDescent="0.3">
      <c r="B6" s="50"/>
      <c r="C6" s="20">
        <v>490.30539999999991</v>
      </c>
      <c r="D6" s="20">
        <v>634.43960000000004</v>
      </c>
      <c r="E6" s="20">
        <v>254.43160000000003</v>
      </c>
      <c r="F6" s="20">
        <v>56.909200000000027</v>
      </c>
      <c r="G6" s="20">
        <v>465.38180000000034</v>
      </c>
      <c r="H6" s="20">
        <v>210.9027999999999</v>
      </c>
      <c r="I6" s="20">
        <v>18.641999999999882</v>
      </c>
      <c r="J6" s="20">
        <v>237.84119999999984</v>
      </c>
      <c r="K6" s="20">
        <v>36.127800000000036</v>
      </c>
      <c r="L6" s="20">
        <v>-6.1073999999999273</v>
      </c>
      <c r="M6" s="20">
        <v>272.08699999999988</v>
      </c>
      <c r="N6" s="20"/>
      <c r="O6" s="21">
        <f t="shared" si="1"/>
        <v>242.8146363636364</v>
      </c>
      <c r="P6" s="22">
        <f t="shared" si="2"/>
        <v>213.46866016377803</v>
      </c>
      <c r="R6">
        <v>490.30539999999991</v>
      </c>
      <c r="S6">
        <v>634.43960000000004</v>
      </c>
      <c r="T6">
        <v>254.43160000000003</v>
      </c>
      <c r="U6">
        <v>228.56239999999997</v>
      </c>
      <c r="V6">
        <v>883.58359999999925</v>
      </c>
      <c r="W6">
        <v>210.9027999999999</v>
      </c>
      <c r="X6">
        <v>270.41120000000006</v>
      </c>
      <c r="Y6">
        <v>327.85380000000009</v>
      </c>
      <c r="Z6">
        <v>169.15459999999996</v>
      </c>
      <c r="AA6">
        <v>602.28440000000012</v>
      </c>
      <c r="AB6">
        <v>272.08699999999988</v>
      </c>
      <c r="AD6" s="39"/>
      <c r="AE6" s="35">
        <f t="shared" ref="AE6:AE23" si="5">1+AE5</f>
        <v>2</v>
      </c>
      <c r="AF6" s="20">
        <v>490.30539999999991</v>
      </c>
      <c r="AG6" s="43"/>
      <c r="AH6" s="43"/>
      <c r="AI6" s="43"/>
      <c r="AJ6" s="20">
        <v>883.58359999999925</v>
      </c>
      <c r="AK6" s="20">
        <v>210.9027999999999</v>
      </c>
      <c r="AL6" s="20">
        <v>270.41120000000006</v>
      </c>
      <c r="AM6" s="42">
        <v>237.84119999999984</v>
      </c>
      <c r="AN6" s="20">
        <v>169.15459999999996</v>
      </c>
      <c r="AO6" s="20">
        <v>602.28440000000012</v>
      </c>
      <c r="AP6" s="20">
        <v>272.08699999999988</v>
      </c>
      <c r="AQ6" s="21">
        <f t="shared" si="3"/>
        <v>348.73002222222209</v>
      </c>
      <c r="AR6" s="22">
        <f t="shared" si="4"/>
        <v>282.73234268677896</v>
      </c>
    </row>
    <row r="7" spans="2:44" x14ac:dyDescent="0.3">
      <c r="B7" s="50"/>
      <c r="C7" s="20">
        <v>603.26499999999965</v>
      </c>
      <c r="D7" s="20">
        <v>596.38060000000007</v>
      </c>
      <c r="E7" s="20">
        <v>272.74279999999999</v>
      </c>
      <c r="F7" s="20">
        <v>94.155399999999929</v>
      </c>
      <c r="G7" s="20">
        <v>883.58359999999925</v>
      </c>
      <c r="H7" s="20">
        <v>287.93619999999987</v>
      </c>
      <c r="I7" s="20">
        <v>139.06400000000002</v>
      </c>
      <c r="J7" s="20">
        <v>327.85380000000009</v>
      </c>
      <c r="K7" s="20">
        <v>132.46219999999994</v>
      </c>
      <c r="L7" s="20">
        <v>114.56200000000024</v>
      </c>
      <c r="M7" s="20">
        <v>383.56119999999981</v>
      </c>
      <c r="N7" s="20"/>
      <c r="O7" s="21">
        <f t="shared" si="1"/>
        <v>348.68789090909081</v>
      </c>
      <c r="P7" s="22">
        <f t="shared" si="2"/>
        <v>251.7301493261283</v>
      </c>
      <c r="R7">
        <v>603.26499999999965</v>
      </c>
      <c r="S7">
        <v>596.38060000000007</v>
      </c>
      <c r="T7">
        <v>272.74279999999999</v>
      </c>
      <c r="U7">
        <v>304.67019999999997</v>
      </c>
      <c r="V7">
        <v>1344.4902</v>
      </c>
      <c r="W7">
        <v>287.93619999999987</v>
      </c>
      <c r="X7">
        <v>233.04660000000024</v>
      </c>
      <c r="Y7">
        <v>434.36800000000005</v>
      </c>
      <c r="Z7">
        <v>231.57739999999995</v>
      </c>
      <c r="AA7">
        <v>825.47460000000035</v>
      </c>
      <c r="AB7">
        <v>383.56119999999981</v>
      </c>
      <c r="AD7" s="41">
        <f>AD5+AD$2</f>
        <v>3.0769230769230771</v>
      </c>
      <c r="AE7" s="35">
        <f t="shared" si="5"/>
        <v>3</v>
      </c>
      <c r="AF7" s="20">
        <v>603.26499999999965</v>
      </c>
      <c r="AG7" s="20">
        <v>634.43960000000004</v>
      </c>
      <c r="AH7" s="20">
        <v>254.43160000000003</v>
      </c>
      <c r="AI7" s="20">
        <v>228.56239999999997</v>
      </c>
      <c r="AJ7" s="20">
        <v>1344.4902</v>
      </c>
      <c r="AK7" s="20">
        <v>287.93619999999987</v>
      </c>
      <c r="AL7" s="20">
        <v>233.04660000000024</v>
      </c>
      <c r="AM7" s="20">
        <v>327.85380000000009</v>
      </c>
      <c r="AN7" s="20">
        <v>231.57739999999995</v>
      </c>
      <c r="AO7" s="20">
        <v>825.47460000000035</v>
      </c>
      <c r="AP7" s="20">
        <v>383.56119999999981</v>
      </c>
      <c r="AQ7" s="21">
        <f t="shared" si="3"/>
        <v>446.46988333333343</v>
      </c>
      <c r="AR7" s="22">
        <f t="shared" si="4"/>
        <v>377.04131161816304</v>
      </c>
    </row>
    <row r="8" spans="2:44" x14ac:dyDescent="0.3">
      <c r="B8" s="50"/>
      <c r="C8" s="20">
        <v>792.77559999999994</v>
      </c>
      <c r="D8" s="20">
        <v>568.66320000000019</v>
      </c>
      <c r="E8" s="20">
        <v>271.58959999999996</v>
      </c>
      <c r="F8" s="20">
        <v>228.56239999999997</v>
      </c>
      <c r="G8" s="20">
        <v>1344.4902</v>
      </c>
      <c r="H8" s="20">
        <v>404.15920000000006</v>
      </c>
      <c r="I8" s="20">
        <v>270.41120000000006</v>
      </c>
      <c r="J8" s="20">
        <v>434.36800000000005</v>
      </c>
      <c r="K8" s="20">
        <v>169.15459999999996</v>
      </c>
      <c r="L8" s="20">
        <v>356.03480000000013</v>
      </c>
      <c r="M8" s="20">
        <v>330.14180000000005</v>
      </c>
      <c r="N8" s="20"/>
      <c r="O8" s="21">
        <f t="shared" si="1"/>
        <v>470.0318727272728</v>
      </c>
      <c r="P8" s="22">
        <f t="shared" si="2"/>
        <v>338.34998039108871</v>
      </c>
      <c r="R8">
        <v>792.77559999999994</v>
      </c>
      <c r="S8">
        <v>568.66320000000019</v>
      </c>
      <c r="T8">
        <v>271.58959999999996</v>
      </c>
      <c r="U8">
        <v>224.59340000000009</v>
      </c>
      <c r="V8">
        <v>1218.6475999999996</v>
      </c>
      <c r="W8">
        <v>404.15920000000006</v>
      </c>
      <c r="X8">
        <v>349.23480000000001</v>
      </c>
      <c r="Y8">
        <v>464.40419999999972</v>
      </c>
      <c r="Z8">
        <v>275.35459999999995</v>
      </c>
      <c r="AA8">
        <v>554.80060000000014</v>
      </c>
      <c r="AB8">
        <v>330.14180000000005</v>
      </c>
      <c r="AD8" s="41">
        <f>AD7+AD$2</f>
        <v>4.6153846153846159</v>
      </c>
      <c r="AE8" s="35">
        <f t="shared" si="5"/>
        <v>4</v>
      </c>
      <c r="AF8" s="20">
        <v>792.77559999999994</v>
      </c>
      <c r="AG8" s="20">
        <v>596.38060000000007</v>
      </c>
      <c r="AH8" s="20">
        <v>272.74279999999999</v>
      </c>
      <c r="AI8" s="20">
        <v>304.67019999999997</v>
      </c>
      <c r="AJ8" s="20">
        <v>1218.6475999999996</v>
      </c>
      <c r="AK8" s="20">
        <v>404.15920000000006</v>
      </c>
      <c r="AL8" s="20">
        <v>349.23480000000001</v>
      </c>
      <c r="AM8" s="43"/>
      <c r="AN8" s="20">
        <v>275.35459999999995</v>
      </c>
      <c r="AO8" s="20">
        <v>554.80060000000014</v>
      </c>
      <c r="AP8" s="20">
        <v>330.14180000000005</v>
      </c>
      <c r="AQ8" s="21">
        <f t="shared" si="3"/>
        <v>463.90070909090906</v>
      </c>
      <c r="AR8" s="22">
        <f t="shared" si="4"/>
        <v>337.88516254605389</v>
      </c>
    </row>
    <row r="9" spans="2:44" x14ac:dyDescent="0.3">
      <c r="B9" s="50"/>
      <c r="C9" s="20">
        <v>630.09340000000009</v>
      </c>
      <c r="D9" s="20">
        <v>643.64919999999984</v>
      </c>
      <c r="E9" s="20">
        <v>233.7093999999999</v>
      </c>
      <c r="F9" s="20">
        <v>304.67019999999997</v>
      </c>
      <c r="G9" s="20">
        <v>1218.6475999999996</v>
      </c>
      <c r="H9" s="20">
        <v>291.05079999999992</v>
      </c>
      <c r="I9" s="20">
        <v>233.04660000000024</v>
      </c>
      <c r="J9" s="20">
        <v>464.40419999999972</v>
      </c>
      <c r="K9" s="20">
        <v>231.57739999999995</v>
      </c>
      <c r="L9" s="20">
        <v>602.28440000000012</v>
      </c>
      <c r="M9" s="20">
        <v>328.06700000000006</v>
      </c>
      <c r="N9" s="20"/>
      <c r="O9" s="21">
        <f t="shared" si="1"/>
        <v>471.01820000000004</v>
      </c>
      <c r="P9" s="22">
        <f t="shared" si="2"/>
        <v>297.00226848219165</v>
      </c>
      <c r="R9">
        <v>630.09340000000009</v>
      </c>
      <c r="S9">
        <v>643.64919999999984</v>
      </c>
      <c r="T9">
        <v>233.7093999999999</v>
      </c>
      <c r="U9">
        <v>169.5258</v>
      </c>
      <c r="V9">
        <v>1059.9358000000004</v>
      </c>
      <c r="W9">
        <v>291.05079999999992</v>
      </c>
      <c r="X9">
        <v>331.5250000000002</v>
      </c>
      <c r="Y9">
        <v>468.46160000000003</v>
      </c>
      <c r="Z9">
        <v>272.0406000000001</v>
      </c>
      <c r="AA9">
        <v>560.6456000000004</v>
      </c>
      <c r="AB9">
        <v>328.06700000000006</v>
      </c>
      <c r="AD9" s="41"/>
      <c r="AE9" s="35">
        <f t="shared" si="5"/>
        <v>5</v>
      </c>
      <c r="AF9" s="20">
        <v>630.09340000000009</v>
      </c>
      <c r="AG9" s="20">
        <v>568.66320000000019</v>
      </c>
      <c r="AH9" s="43"/>
      <c r="AI9" s="20">
        <v>224.59340000000009</v>
      </c>
      <c r="AJ9" s="20">
        <v>1059.9358000000004</v>
      </c>
      <c r="AK9" s="20">
        <v>291.05079999999992</v>
      </c>
      <c r="AL9" s="20">
        <v>331.5250000000002</v>
      </c>
      <c r="AM9" s="20">
        <v>434.36800000000005</v>
      </c>
      <c r="AN9" s="20">
        <v>272.0406000000001</v>
      </c>
      <c r="AO9" s="20">
        <v>560.6456000000004</v>
      </c>
      <c r="AP9" s="20">
        <v>328.06700000000006</v>
      </c>
      <c r="AQ9" s="21">
        <f t="shared" si="3"/>
        <v>427.81661818181834</v>
      </c>
      <c r="AR9" s="22">
        <f t="shared" si="4"/>
        <v>288.54741148868726</v>
      </c>
    </row>
    <row r="10" spans="2:44" x14ac:dyDescent="0.3">
      <c r="B10" s="50"/>
      <c r="C10" s="20">
        <v>549.91599999999994</v>
      </c>
      <c r="D10" s="20">
        <v>631.00980000000015</v>
      </c>
      <c r="E10" s="20">
        <v>286.06019999999995</v>
      </c>
      <c r="F10" s="20">
        <v>224.59340000000009</v>
      </c>
      <c r="G10" s="20">
        <v>1059.9358000000004</v>
      </c>
      <c r="H10" s="20">
        <v>274.58680000000004</v>
      </c>
      <c r="I10" s="20">
        <v>349.23480000000001</v>
      </c>
      <c r="J10" s="20">
        <v>468.46160000000003</v>
      </c>
      <c r="K10" s="20">
        <v>275.35459999999995</v>
      </c>
      <c r="L10" s="20">
        <v>825.47460000000035</v>
      </c>
      <c r="M10" s="20">
        <v>356.58799999999991</v>
      </c>
      <c r="N10" s="20"/>
      <c r="O10" s="21">
        <f t="shared" si="1"/>
        <v>481.92869090909102</v>
      </c>
      <c r="P10" s="22">
        <f t="shared" si="2"/>
        <v>265.08719575954427</v>
      </c>
      <c r="R10">
        <v>549.91599999999994</v>
      </c>
      <c r="S10">
        <v>631.00980000000015</v>
      </c>
      <c r="T10">
        <v>286.06019999999995</v>
      </c>
      <c r="U10">
        <v>252.80880000000008</v>
      </c>
      <c r="V10">
        <v>1110.5786000000001</v>
      </c>
      <c r="W10">
        <v>274.58680000000004</v>
      </c>
      <c r="X10">
        <v>431.75759999999991</v>
      </c>
      <c r="Y10">
        <v>386.48199999999997</v>
      </c>
      <c r="Z10">
        <v>339.45400000000012</v>
      </c>
      <c r="AA10">
        <v>614.28179999999963</v>
      </c>
      <c r="AB10">
        <v>356.58799999999991</v>
      </c>
      <c r="AD10" s="41">
        <f>AD8+AD$2</f>
        <v>6.1538461538461542</v>
      </c>
      <c r="AE10" s="35">
        <f t="shared" si="5"/>
        <v>6</v>
      </c>
      <c r="AF10" s="20">
        <v>549.91599999999994</v>
      </c>
      <c r="AG10" s="20">
        <v>643.64919999999984</v>
      </c>
      <c r="AH10" s="20">
        <v>271.58959999999996</v>
      </c>
      <c r="AI10" s="20">
        <v>169.5258</v>
      </c>
      <c r="AJ10" s="20">
        <v>1110.5786000000001</v>
      </c>
      <c r="AK10" s="20">
        <v>274.58680000000004</v>
      </c>
      <c r="AL10" s="20">
        <v>431.75759999999991</v>
      </c>
      <c r="AM10" s="20">
        <v>464.40419999999972</v>
      </c>
      <c r="AN10" s="20">
        <v>339.45400000000012</v>
      </c>
      <c r="AO10" s="20">
        <v>614.28179999999963</v>
      </c>
      <c r="AP10" s="20">
        <v>356.58799999999991</v>
      </c>
      <c r="AQ10" s="21">
        <f t="shared" si="3"/>
        <v>436.0276333333332</v>
      </c>
      <c r="AR10" s="22">
        <f t="shared" si="4"/>
        <v>293.51270246474115</v>
      </c>
    </row>
    <row r="11" spans="2:44" x14ac:dyDescent="0.3">
      <c r="B11" s="50"/>
      <c r="C11" s="20">
        <v>441.10320000000002</v>
      </c>
      <c r="D11" s="20">
        <v>479.32179999999994</v>
      </c>
      <c r="E11" s="20">
        <v>251.42619999999982</v>
      </c>
      <c r="F11" s="20">
        <v>169.5258</v>
      </c>
      <c r="G11" s="20">
        <v>1110.5786000000001</v>
      </c>
      <c r="H11" s="20">
        <v>224.74359999999984</v>
      </c>
      <c r="I11" s="20">
        <v>331.5250000000002</v>
      </c>
      <c r="J11" s="20">
        <v>386.48199999999997</v>
      </c>
      <c r="K11" s="20">
        <v>272.0406000000001</v>
      </c>
      <c r="L11" s="20">
        <v>554.80060000000014</v>
      </c>
      <c r="M11" s="20">
        <v>354.56860000000017</v>
      </c>
      <c r="N11" s="20"/>
      <c r="O11" s="21">
        <f t="shared" si="1"/>
        <v>416.01054545454554</v>
      </c>
      <c r="P11" s="22">
        <f t="shared" si="2"/>
        <v>257.53900657509865</v>
      </c>
      <c r="R11">
        <v>441.10320000000002</v>
      </c>
      <c r="S11">
        <v>479.32179999999994</v>
      </c>
      <c r="T11">
        <v>251.42619999999982</v>
      </c>
      <c r="U11">
        <v>233.19000000000003</v>
      </c>
      <c r="V11">
        <v>1167.539</v>
      </c>
      <c r="W11">
        <v>224.74359999999984</v>
      </c>
      <c r="X11">
        <v>386.42479999999995</v>
      </c>
      <c r="Y11">
        <v>327.77800000000002</v>
      </c>
      <c r="Z11">
        <v>305.22719999999998</v>
      </c>
      <c r="AA11">
        <v>567.4100000000002</v>
      </c>
      <c r="AB11">
        <v>354.56860000000017</v>
      </c>
      <c r="AD11" s="41">
        <f>AD10+AD$2</f>
        <v>7.6923076923076925</v>
      </c>
      <c r="AE11" s="35">
        <f t="shared" si="5"/>
        <v>7</v>
      </c>
      <c r="AF11" s="20">
        <v>441.10320000000002</v>
      </c>
      <c r="AG11" s="43"/>
      <c r="AH11" s="20">
        <v>233.7093999999999</v>
      </c>
      <c r="AI11" s="43"/>
      <c r="AJ11" s="20">
        <v>1167.539</v>
      </c>
      <c r="AK11" s="20">
        <v>224.74359999999984</v>
      </c>
      <c r="AL11" s="20">
        <v>386.42479999999995</v>
      </c>
      <c r="AM11" s="43"/>
      <c r="AN11" s="20">
        <v>305.22719999999998</v>
      </c>
      <c r="AO11" s="20">
        <v>567.4100000000002</v>
      </c>
      <c r="AP11" s="20">
        <v>354.56860000000017</v>
      </c>
      <c r="AQ11" s="21">
        <f t="shared" si="3"/>
        <v>409.74731111111106</v>
      </c>
      <c r="AR11" s="22">
        <f t="shared" si="4"/>
        <v>346.12092885630511</v>
      </c>
    </row>
    <row r="12" spans="2:44" x14ac:dyDescent="0.3">
      <c r="B12" s="50"/>
      <c r="C12" s="20">
        <v>345.26159999999999</v>
      </c>
      <c r="D12" s="20">
        <v>436.9024</v>
      </c>
      <c r="E12" s="20">
        <v>299.42039999999992</v>
      </c>
      <c r="F12" s="20">
        <v>252.80880000000008</v>
      </c>
      <c r="G12" s="20">
        <v>1167.539</v>
      </c>
      <c r="H12" s="20">
        <v>246.6302</v>
      </c>
      <c r="I12" s="20">
        <v>431.75759999999991</v>
      </c>
      <c r="J12" s="20">
        <v>327.77800000000002</v>
      </c>
      <c r="K12" s="20">
        <v>339.45400000000012</v>
      </c>
      <c r="L12" s="20">
        <v>560.6456000000004</v>
      </c>
      <c r="M12" s="20">
        <v>291.75799999999998</v>
      </c>
      <c r="N12" s="20"/>
      <c r="O12" s="21">
        <f t="shared" si="1"/>
        <v>427.26869090909094</v>
      </c>
      <c r="P12" s="22">
        <f t="shared" si="2"/>
        <v>262.29988949773298</v>
      </c>
      <c r="R12">
        <v>345.26159999999999</v>
      </c>
      <c r="S12">
        <v>436.9024</v>
      </c>
      <c r="T12">
        <v>299.42039999999992</v>
      </c>
      <c r="U12">
        <v>176.2174</v>
      </c>
      <c r="V12">
        <v>1234.9510000000002</v>
      </c>
      <c r="W12">
        <v>246.6302</v>
      </c>
      <c r="X12">
        <v>555.94139999999993</v>
      </c>
      <c r="Y12">
        <v>269.32699999999994</v>
      </c>
      <c r="Z12">
        <v>339.20139999999998</v>
      </c>
      <c r="AA12">
        <v>602.58159999999987</v>
      </c>
      <c r="AB12">
        <v>291.75799999999998</v>
      </c>
      <c r="AD12" s="41"/>
      <c r="AE12" s="35">
        <f t="shared" si="5"/>
        <v>8</v>
      </c>
      <c r="AF12" s="20">
        <v>345.26159999999999</v>
      </c>
      <c r="AG12" s="20">
        <v>631.00980000000015</v>
      </c>
      <c r="AH12" s="43"/>
      <c r="AI12" s="20">
        <v>252.80880000000008</v>
      </c>
      <c r="AJ12" s="20">
        <v>1234.9510000000002</v>
      </c>
      <c r="AK12" s="20">
        <v>246.6302</v>
      </c>
      <c r="AL12" s="20">
        <v>555.94139999999993</v>
      </c>
      <c r="AM12" s="20">
        <v>468.46160000000003</v>
      </c>
      <c r="AN12" s="20">
        <v>339.20139999999998</v>
      </c>
      <c r="AO12" s="20">
        <v>602.58159999999987</v>
      </c>
      <c r="AP12" s="20">
        <v>291.75799999999998</v>
      </c>
      <c r="AQ12" s="21">
        <f t="shared" si="3"/>
        <v>452.41867272727274</v>
      </c>
      <c r="AR12" s="22">
        <f t="shared" si="4"/>
        <v>329.8476797690858</v>
      </c>
    </row>
    <row r="13" spans="2:44" x14ac:dyDescent="0.3">
      <c r="B13" s="50"/>
      <c r="C13" s="20">
        <v>304.87939999999992</v>
      </c>
      <c r="D13" s="20">
        <v>264.65920000000006</v>
      </c>
      <c r="E13" s="20">
        <v>237.60919999999993</v>
      </c>
      <c r="F13" s="20">
        <v>233.19000000000003</v>
      </c>
      <c r="G13" s="20">
        <v>1234.9510000000002</v>
      </c>
      <c r="H13" s="20">
        <v>252.54100000000005</v>
      </c>
      <c r="I13" s="20">
        <v>386.42479999999995</v>
      </c>
      <c r="J13" s="20">
        <v>269.32699999999994</v>
      </c>
      <c r="K13" s="20">
        <v>305.22719999999998</v>
      </c>
      <c r="L13" s="20">
        <v>614.28179999999963</v>
      </c>
      <c r="M13" s="20">
        <v>211.97599999999994</v>
      </c>
      <c r="N13" s="20"/>
      <c r="O13" s="21">
        <f t="shared" si="1"/>
        <v>392.27878181818176</v>
      </c>
      <c r="P13" s="22">
        <f t="shared" si="2"/>
        <v>301.21491753803247</v>
      </c>
      <c r="R13">
        <v>304.87939999999992</v>
      </c>
      <c r="S13">
        <v>264.65920000000006</v>
      </c>
      <c r="T13">
        <v>237.60919999999993</v>
      </c>
      <c r="U13">
        <v>189.7088</v>
      </c>
      <c r="V13">
        <v>1090.5009999999995</v>
      </c>
      <c r="W13">
        <v>252.54100000000005</v>
      </c>
      <c r="X13">
        <v>313.45960000000008</v>
      </c>
      <c r="Y13">
        <v>172.66040000000004</v>
      </c>
      <c r="Z13">
        <v>220.67739999999986</v>
      </c>
      <c r="AA13">
        <v>619.02319999999997</v>
      </c>
      <c r="AB13">
        <v>211.97599999999994</v>
      </c>
      <c r="AD13" s="41">
        <f>AD11+AD$2</f>
        <v>9.2307692307692317</v>
      </c>
      <c r="AE13" s="35">
        <f t="shared" si="5"/>
        <v>9</v>
      </c>
      <c r="AF13" s="20">
        <v>304.87939999999992</v>
      </c>
      <c r="AG13" s="20">
        <v>479.32179999999994</v>
      </c>
      <c r="AH13" s="20">
        <v>286.06019999999995</v>
      </c>
      <c r="AI13" s="20">
        <v>233.19000000000003</v>
      </c>
      <c r="AJ13" s="20">
        <v>1090.5009999999995</v>
      </c>
      <c r="AK13" s="20">
        <v>252.54100000000005</v>
      </c>
      <c r="AL13" s="20">
        <v>313.45960000000008</v>
      </c>
      <c r="AM13" s="20">
        <v>386.48199999999997</v>
      </c>
      <c r="AN13" s="20">
        <v>220.67739999999986</v>
      </c>
      <c r="AO13" s="20">
        <v>619.02319999999997</v>
      </c>
      <c r="AP13" s="20">
        <v>211.97599999999994</v>
      </c>
      <c r="AQ13" s="21">
        <f t="shared" si="3"/>
        <v>367.25929999999994</v>
      </c>
      <c r="AR13" s="22">
        <f t="shared" si="4"/>
        <v>281.34477966288705</v>
      </c>
    </row>
    <row r="14" spans="2:44" x14ac:dyDescent="0.3">
      <c r="B14" s="50"/>
      <c r="C14" s="20">
        <v>169.0394</v>
      </c>
      <c r="D14" s="20">
        <v>290.47379999999993</v>
      </c>
      <c r="E14" s="20">
        <v>99.516399999999976</v>
      </c>
      <c r="F14" s="20">
        <v>176.2174</v>
      </c>
      <c r="G14" s="20">
        <v>1090.5009999999995</v>
      </c>
      <c r="H14" s="20">
        <v>186.75720000000001</v>
      </c>
      <c r="I14" s="20">
        <v>555.94139999999993</v>
      </c>
      <c r="J14" s="20">
        <v>172.66040000000004</v>
      </c>
      <c r="K14" s="20">
        <v>339.20139999999998</v>
      </c>
      <c r="L14" s="20">
        <v>567.4100000000002</v>
      </c>
      <c r="M14" s="20">
        <v>242.18460000000016</v>
      </c>
      <c r="N14" s="20"/>
      <c r="O14" s="21">
        <f t="shared" si="1"/>
        <v>353.62754545454544</v>
      </c>
      <c r="P14" s="22">
        <f t="shared" si="2"/>
        <v>289.30032808110104</v>
      </c>
      <c r="R14">
        <v>169.0394</v>
      </c>
      <c r="S14">
        <v>290.47379999999993</v>
      </c>
      <c r="T14">
        <v>99.516399999999976</v>
      </c>
      <c r="U14">
        <v>162.9982</v>
      </c>
      <c r="V14">
        <v>1012.5900000000008</v>
      </c>
      <c r="W14">
        <v>186.75720000000001</v>
      </c>
      <c r="X14">
        <v>341.15359999999998</v>
      </c>
      <c r="Y14">
        <v>98.771599999999864</v>
      </c>
      <c r="Z14">
        <v>221.45419999999996</v>
      </c>
      <c r="AA14">
        <v>515.7298000000003</v>
      </c>
      <c r="AB14">
        <v>242.18460000000016</v>
      </c>
      <c r="AC14" s="13"/>
      <c r="AD14" s="41">
        <f>AD13+AD$2</f>
        <v>10.76923076923077</v>
      </c>
      <c r="AE14" s="35">
        <f t="shared" si="5"/>
        <v>10</v>
      </c>
      <c r="AF14" s="20">
        <v>169.0394</v>
      </c>
      <c r="AG14" s="20">
        <v>436.9024</v>
      </c>
      <c r="AH14" s="20">
        <v>251.42619999999982</v>
      </c>
      <c r="AI14" s="20">
        <v>176.2174</v>
      </c>
      <c r="AJ14" s="20">
        <v>1012.5900000000008</v>
      </c>
      <c r="AK14" s="20">
        <v>186.75720000000001</v>
      </c>
      <c r="AL14" s="20">
        <v>341.15359999999998</v>
      </c>
      <c r="AM14" s="43"/>
      <c r="AN14" s="20">
        <v>221.45419999999996</v>
      </c>
      <c r="AO14" s="20">
        <v>515.7298000000003</v>
      </c>
      <c r="AP14" s="20">
        <v>242.18460000000016</v>
      </c>
      <c r="AQ14" s="21">
        <f t="shared" si="3"/>
        <v>323.95043636363653</v>
      </c>
      <c r="AR14" s="22">
        <f t="shared" si="4"/>
        <v>279.35717595082798</v>
      </c>
    </row>
    <row r="15" spans="2:44" x14ac:dyDescent="0.3">
      <c r="B15" s="50"/>
      <c r="C15" s="20">
        <v>46.003200000000021</v>
      </c>
      <c r="D15" s="20">
        <v>123.68599999999986</v>
      </c>
      <c r="E15" s="20">
        <v>76.483600000000024</v>
      </c>
      <c r="F15" s="20">
        <v>189.7088</v>
      </c>
      <c r="G15" s="20">
        <v>1012.5900000000008</v>
      </c>
      <c r="H15" s="20">
        <v>287.89260000000019</v>
      </c>
      <c r="I15" s="20">
        <v>313.45960000000008</v>
      </c>
      <c r="J15" s="20">
        <v>98.771599999999864</v>
      </c>
      <c r="K15" s="20">
        <v>220.67739999999986</v>
      </c>
      <c r="L15" s="20">
        <v>602.58159999999987</v>
      </c>
      <c r="M15" s="20">
        <v>272.71780000000007</v>
      </c>
      <c r="N15" s="20"/>
      <c r="O15" s="21">
        <f t="shared" si="1"/>
        <v>294.96110909090919</v>
      </c>
      <c r="P15" s="22">
        <f t="shared" si="2"/>
        <v>283.66222540809878</v>
      </c>
      <c r="R15">
        <v>46.003200000000021</v>
      </c>
      <c r="S15">
        <v>123.68599999999986</v>
      </c>
      <c r="T15">
        <v>76.483600000000024</v>
      </c>
      <c r="U15">
        <v>206.2787999999999</v>
      </c>
      <c r="V15">
        <v>821.22420000000011</v>
      </c>
      <c r="W15">
        <v>287.89260000000019</v>
      </c>
      <c r="X15">
        <v>365.53340000000009</v>
      </c>
      <c r="Y15" s="5">
        <v>41.752599999999916</v>
      </c>
      <c r="Z15">
        <v>196.27539999999999</v>
      </c>
      <c r="AA15">
        <v>496.3850000000001</v>
      </c>
      <c r="AB15">
        <v>272.71780000000007</v>
      </c>
      <c r="AC15" s="6"/>
      <c r="AD15" s="41">
        <f>AD14+AD$2</f>
        <v>12.307692307692308</v>
      </c>
      <c r="AE15" s="35">
        <f t="shared" si="5"/>
        <v>11</v>
      </c>
      <c r="AF15" s="20">
        <v>46.003200000000021</v>
      </c>
      <c r="AG15" s="20">
        <v>264.65920000000006</v>
      </c>
      <c r="AH15" s="20">
        <v>299.42039999999992</v>
      </c>
      <c r="AI15" s="20">
        <v>189.7088</v>
      </c>
      <c r="AJ15" s="20">
        <v>821.22420000000011</v>
      </c>
      <c r="AK15" s="20">
        <v>287.89260000000019</v>
      </c>
      <c r="AL15" s="20">
        <v>365.53340000000009</v>
      </c>
      <c r="AM15" s="20">
        <v>327.77800000000002</v>
      </c>
      <c r="AN15" s="20">
        <v>196.27539999999999</v>
      </c>
      <c r="AO15" s="20">
        <v>496.3850000000001</v>
      </c>
      <c r="AP15" s="20">
        <v>272.71780000000007</v>
      </c>
      <c r="AQ15" s="21">
        <f t="shared" si="3"/>
        <v>298.21650000000005</v>
      </c>
      <c r="AR15" s="22">
        <f t="shared" si="4"/>
        <v>220.83003609507136</v>
      </c>
    </row>
    <row r="16" spans="2:44" x14ac:dyDescent="0.3">
      <c r="B16" s="50"/>
      <c r="C16" s="20">
        <v>85.71500000000006</v>
      </c>
      <c r="D16" s="20">
        <v>37.100599999999929</v>
      </c>
      <c r="E16" s="20">
        <v>87.264000000000038</v>
      </c>
      <c r="F16" s="20">
        <v>162.9982</v>
      </c>
      <c r="G16" s="20">
        <v>821.22420000000011</v>
      </c>
      <c r="H16" s="20">
        <v>241.38640000000009</v>
      </c>
      <c r="I16" s="20">
        <v>341.15359999999998</v>
      </c>
      <c r="J16" s="20">
        <v>41.752599999999916</v>
      </c>
      <c r="K16" s="20">
        <v>221.45419999999996</v>
      </c>
      <c r="L16" s="20">
        <v>619.02319999999997</v>
      </c>
      <c r="M16" s="20">
        <v>188.0376</v>
      </c>
      <c r="N16" s="20"/>
      <c r="O16" s="21">
        <f t="shared" si="1"/>
        <v>258.82814545454545</v>
      </c>
      <c r="P16" s="22">
        <f t="shared" si="2"/>
        <v>249.87803024490321</v>
      </c>
      <c r="R16">
        <v>85.71500000000006</v>
      </c>
      <c r="S16">
        <v>37.100599999999929</v>
      </c>
      <c r="T16" s="5">
        <v>87.264000000000038</v>
      </c>
      <c r="U16">
        <v>110.68960000000001</v>
      </c>
      <c r="V16">
        <v>749.57040000000006</v>
      </c>
      <c r="W16">
        <v>241.38640000000009</v>
      </c>
      <c r="X16">
        <v>283.84019999999981</v>
      </c>
      <c r="Z16">
        <v>139.45159999999987</v>
      </c>
      <c r="AA16">
        <v>399.53999999999996</v>
      </c>
      <c r="AB16">
        <v>188.0376</v>
      </c>
      <c r="AC16" s="6"/>
      <c r="AD16" s="41"/>
      <c r="AE16" s="35">
        <f t="shared" si="5"/>
        <v>12</v>
      </c>
      <c r="AF16" s="20">
        <v>85.71500000000006</v>
      </c>
      <c r="AG16" s="43"/>
      <c r="AH16" s="43"/>
      <c r="AI16" s="43"/>
      <c r="AJ16" s="20">
        <v>749.57040000000006</v>
      </c>
      <c r="AK16" s="20">
        <v>241.38640000000009</v>
      </c>
      <c r="AL16" s="20">
        <v>283.84019999999981</v>
      </c>
      <c r="AM16" s="20">
        <v>269.32699999999994</v>
      </c>
      <c r="AN16" s="20">
        <v>139.45159999999987</v>
      </c>
      <c r="AO16" s="20">
        <v>399.53999999999996</v>
      </c>
      <c r="AP16" s="20">
        <v>188.0376</v>
      </c>
      <c r="AQ16" s="21">
        <f t="shared" si="3"/>
        <v>263.20757777777777</v>
      </c>
      <c r="AR16" s="22">
        <f t="shared" si="4"/>
        <v>228.43965413107463</v>
      </c>
    </row>
    <row r="17" spans="2:44" x14ac:dyDescent="0.3">
      <c r="B17" s="50"/>
      <c r="C17" s="20">
        <v>109.88739999999999</v>
      </c>
      <c r="D17" s="20">
        <v>13.123599999999954</v>
      </c>
      <c r="E17" s="20">
        <v>1</v>
      </c>
      <c r="F17" s="20">
        <v>206.2787999999999</v>
      </c>
      <c r="G17" s="20">
        <v>749.57040000000006</v>
      </c>
      <c r="H17" s="20">
        <v>223.43440000000015</v>
      </c>
      <c r="I17" s="20">
        <v>365.53340000000009</v>
      </c>
      <c r="J17" s="20">
        <v>1</v>
      </c>
      <c r="K17" s="20">
        <v>196.27539999999999</v>
      </c>
      <c r="L17" s="20">
        <v>515.7298000000003</v>
      </c>
      <c r="M17" s="20">
        <v>147.92259999999999</v>
      </c>
      <c r="N17" s="20"/>
      <c r="O17" s="21">
        <f t="shared" si="1"/>
        <v>229.9778</v>
      </c>
      <c r="P17" s="22">
        <f t="shared" si="2"/>
        <v>233.40704284210457</v>
      </c>
      <c r="R17">
        <v>109.88739999999999</v>
      </c>
      <c r="S17">
        <v>13.123599999999954</v>
      </c>
      <c r="U17">
        <v>73.53479999999999</v>
      </c>
      <c r="V17">
        <v>480.28759999999977</v>
      </c>
      <c r="W17">
        <v>223.43440000000015</v>
      </c>
      <c r="X17">
        <v>223.0308</v>
      </c>
      <c r="Z17">
        <v>88.794799999999952</v>
      </c>
      <c r="AA17">
        <v>196.05439999999999</v>
      </c>
      <c r="AB17">
        <v>147.92259999999999</v>
      </c>
      <c r="AC17" s="6"/>
      <c r="AD17" s="41">
        <f>AD15+AD$2</f>
        <v>13.846153846153847</v>
      </c>
      <c r="AE17" s="35">
        <f t="shared" si="5"/>
        <v>13</v>
      </c>
      <c r="AF17" s="20">
        <v>109.88739999999999</v>
      </c>
      <c r="AG17" s="20">
        <v>290.47379999999993</v>
      </c>
      <c r="AH17" s="20">
        <v>237.60919999999993</v>
      </c>
      <c r="AI17" s="20">
        <v>162.9982</v>
      </c>
      <c r="AJ17" s="20">
        <v>480.28759999999977</v>
      </c>
      <c r="AK17" s="20">
        <v>223.43440000000015</v>
      </c>
      <c r="AL17" s="20">
        <v>223.0308</v>
      </c>
      <c r="AM17" s="43"/>
      <c r="AN17" s="20">
        <v>88.794799999999952</v>
      </c>
      <c r="AO17" s="20">
        <v>196.05439999999999</v>
      </c>
      <c r="AP17" s="20">
        <v>147.92259999999999</v>
      </c>
      <c r="AQ17" s="21">
        <f t="shared" si="3"/>
        <v>197.5902909090909</v>
      </c>
      <c r="AR17" s="22">
        <f t="shared" si="4"/>
        <v>127.37341453240889</v>
      </c>
    </row>
    <row r="18" spans="2:44" x14ac:dyDescent="0.3">
      <c r="B18" s="50"/>
      <c r="C18" s="20">
        <v>80.924800000000005</v>
      </c>
      <c r="D18" s="20">
        <v>63.375599999999991</v>
      </c>
      <c r="E18" s="20">
        <v>1</v>
      </c>
      <c r="F18" s="20">
        <v>110.68960000000001</v>
      </c>
      <c r="G18" s="20">
        <v>480.28759999999977</v>
      </c>
      <c r="H18" s="20">
        <v>231.19260000000014</v>
      </c>
      <c r="I18" s="20">
        <v>283.84019999999981</v>
      </c>
      <c r="J18" s="20">
        <v>44.070600000000013</v>
      </c>
      <c r="K18" s="20">
        <v>139.45159999999987</v>
      </c>
      <c r="L18" s="20">
        <v>496.3850000000001</v>
      </c>
      <c r="M18" s="20">
        <v>156.56900000000007</v>
      </c>
      <c r="N18" s="20"/>
      <c r="O18" s="21">
        <f t="shared" si="1"/>
        <v>189.79878181818182</v>
      </c>
      <c r="P18" s="22">
        <f t="shared" si="2"/>
        <v>168.38986512249369</v>
      </c>
      <c r="R18">
        <v>80.924800000000005</v>
      </c>
      <c r="S18" s="5">
        <v>63.375599999999991</v>
      </c>
      <c r="U18" s="5">
        <v>4.5328000000000088</v>
      </c>
      <c r="V18">
        <v>257.52419999999984</v>
      </c>
      <c r="W18">
        <v>231.19260000000014</v>
      </c>
      <c r="X18">
        <v>243.24840000000009</v>
      </c>
      <c r="Z18">
        <v>160.10579999999993</v>
      </c>
      <c r="AA18">
        <v>163.11159999999995</v>
      </c>
      <c r="AB18">
        <v>156.56900000000007</v>
      </c>
      <c r="AD18" s="41">
        <f>AD17+AD$2</f>
        <v>15.384615384615385</v>
      </c>
      <c r="AE18" s="35">
        <f t="shared" si="5"/>
        <v>14</v>
      </c>
      <c r="AF18" s="20">
        <v>80.924800000000005</v>
      </c>
      <c r="AG18" s="20">
        <v>123.68599999999986</v>
      </c>
      <c r="AH18" s="20">
        <v>99.516399999999976</v>
      </c>
      <c r="AI18" s="20">
        <v>206.2787999999999</v>
      </c>
      <c r="AJ18" s="20">
        <v>257.52419999999984</v>
      </c>
      <c r="AK18" s="20">
        <v>231.19260000000014</v>
      </c>
      <c r="AL18" s="20">
        <v>243.24840000000009</v>
      </c>
      <c r="AM18" s="20">
        <v>172.66040000000004</v>
      </c>
      <c r="AN18" s="20">
        <v>160.10579999999993</v>
      </c>
      <c r="AO18" s="20">
        <v>163.11159999999995</v>
      </c>
      <c r="AP18" s="20">
        <v>156.56900000000007</v>
      </c>
      <c r="AQ18" s="21">
        <f t="shared" si="3"/>
        <v>159.06816666666666</v>
      </c>
      <c r="AR18" s="22">
        <f t="shared" si="4"/>
        <v>75.074467279032689</v>
      </c>
    </row>
    <row r="19" spans="2:44" x14ac:dyDescent="0.3">
      <c r="B19" s="50"/>
      <c r="C19" s="20">
        <v>83.795400000000058</v>
      </c>
      <c r="D19" s="20">
        <v>-22.84680000000003</v>
      </c>
      <c r="E19" s="20">
        <v>1</v>
      </c>
      <c r="F19" s="20">
        <v>73.53479999999999</v>
      </c>
      <c r="G19" s="20">
        <v>257.52419999999984</v>
      </c>
      <c r="H19" s="20">
        <v>96.0825999999999</v>
      </c>
      <c r="I19" s="20">
        <v>223.0308</v>
      </c>
      <c r="J19" s="20">
        <v>1</v>
      </c>
      <c r="K19" s="20">
        <v>88.794799999999952</v>
      </c>
      <c r="L19" s="20">
        <v>399.53999999999996</v>
      </c>
      <c r="M19" s="20">
        <v>84.101400000000012</v>
      </c>
      <c r="N19" s="20"/>
      <c r="O19" s="21">
        <f t="shared" si="1"/>
        <v>116.86883636363633</v>
      </c>
      <c r="P19" s="22">
        <f t="shared" si="2"/>
        <v>127.51255979141249</v>
      </c>
      <c r="R19">
        <v>83.795400000000058</v>
      </c>
      <c r="V19">
        <v>125.72880000000009</v>
      </c>
      <c r="W19">
        <v>96.0825999999999</v>
      </c>
      <c r="X19" s="5">
        <v>116.32599999999996</v>
      </c>
      <c r="Z19">
        <v>119.36380000000008</v>
      </c>
      <c r="AA19">
        <v>157.82139999999981</v>
      </c>
      <c r="AB19">
        <v>84.101400000000012</v>
      </c>
      <c r="AD19" s="41"/>
      <c r="AE19" s="35">
        <f t="shared" si="5"/>
        <v>15</v>
      </c>
      <c r="AF19" s="20">
        <v>83.795400000000058</v>
      </c>
      <c r="AG19" s="20">
        <v>37.100599999999929</v>
      </c>
      <c r="AH19" s="20"/>
      <c r="AI19" s="20">
        <v>110.68960000000001</v>
      </c>
      <c r="AJ19" s="20">
        <v>125.72880000000009</v>
      </c>
      <c r="AK19" s="20">
        <v>96.0825999999999</v>
      </c>
      <c r="AL19" s="20">
        <v>116.32599999999996</v>
      </c>
      <c r="AM19" s="20">
        <v>98.771599999999864</v>
      </c>
      <c r="AN19" s="20">
        <v>119.36380000000008</v>
      </c>
      <c r="AO19" s="20">
        <v>157.82139999999981</v>
      </c>
      <c r="AP19" s="20">
        <v>84.101400000000012</v>
      </c>
      <c r="AQ19" s="21">
        <f t="shared" si="3"/>
        <v>94.980109090909068</v>
      </c>
      <c r="AR19" s="22">
        <f t="shared" si="4"/>
        <v>42.252177826889714</v>
      </c>
    </row>
    <row r="20" spans="2:44" x14ac:dyDescent="0.3">
      <c r="B20" s="50"/>
      <c r="C20" s="20">
        <v>67.032600000000002</v>
      </c>
      <c r="D20" s="20"/>
      <c r="E20" s="20"/>
      <c r="F20" s="20">
        <v>4.5328000000000088</v>
      </c>
      <c r="G20" s="20">
        <v>125.72880000000009</v>
      </c>
      <c r="H20" s="20">
        <v>93.97019999999992</v>
      </c>
      <c r="I20" s="20">
        <v>243.24840000000009</v>
      </c>
      <c r="J20" s="20">
        <v>1</v>
      </c>
      <c r="K20" s="20">
        <v>160.10579999999993</v>
      </c>
      <c r="L20" s="20">
        <v>196.05439999999999</v>
      </c>
      <c r="M20" s="20">
        <v>67.51600000000002</v>
      </c>
      <c r="N20" s="20"/>
      <c r="O20" s="21">
        <f t="shared" si="1"/>
        <v>106.57655555555556</v>
      </c>
      <c r="P20" s="22">
        <f t="shared" si="2"/>
        <v>82.708354279406251</v>
      </c>
      <c r="R20">
        <v>67.032600000000002</v>
      </c>
      <c r="V20">
        <v>96.757399999999848</v>
      </c>
      <c r="W20" s="5">
        <v>93.97019999999992</v>
      </c>
      <c r="Z20">
        <v>122.15880000000001</v>
      </c>
      <c r="AA20">
        <v>108.19380000000001</v>
      </c>
      <c r="AB20">
        <v>67.51600000000002</v>
      </c>
      <c r="AD20" s="41">
        <f>AD18+AD$2</f>
        <v>16.923076923076923</v>
      </c>
      <c r="AE20" s="35">
        <f t="shared" si="5"/>
        <v>16</v>
      </c>
      <c r="AF20" s="20">
        <v>67.032600000000002</v>
      </c>
      <c r="AG20" s="20">
        <v>13.123599999999954</v>
      </c>
      <c r="AH20" s="20">
        <v>76.483600000000024</v>
      </c>
      <c r="AI20" s="20">
        <v>73.53479999999999</v>
      </c>
      <c r="AJ20" s="20">
        <v>96.757399999999848</v>
      </c>
      <c r="AK20" s="20">
        <v>93.97019999999992</v>
      </c>
      <c r="AL20" s="20"/>
      <c r="AM20" s="43"/>
      <c r="AN20" s="20">
        <v>122.15880000000001</v>
      </c>
      <c r="AO20" s="20">
        <v>108.19380000000001</v>
      </c>
      <c r="AP20" s="20">
        <v>67.51600000000002</v>
      </c>
      <c r="AQ20" s="21">
        <f t="shared" si="3"/>
        <v>73.477079999999972</v>
      </c>
      <c r="AR20" s="22">
        <f t="shared" si="4"/>
        <v>37.963608547192216</v>
      </c>
    </row>
    <row r="21" spans="2:44" x14ac:dyDescent="0.3">
      <c r="B21" s="50"/>
      <c r="C21" s="20">
        <v>34.674600000000012</v>
      </c>
      <c r="D21" s="20"/>
      <c r="E21" s="20"/>
      <c r="F21" s="20">
        <v>0</v>
      </c>
      <c r="G21" s="20">
        <v>96.757399999999848</v>
      </c>
      <c r="H21" s="20">
        <v>0</v>
      </c>
      <c r="I21" s="20">
        <v>116.32599999999996</v>
      </c>
      <c r="J21" s="20">
        <v>1</v>
      </c>
      <c r="K21" s="20">
        <v>119.36380000000008</v>
      </c>
      <c r="L21" s="20">
        <v>163.11159999999995</v>
      </c>
      <c r="M21" s="20">
        <v>50.368600000000072</v>
      </c>
      <c r="N21" s="20"/>
      <c r="O21" s="21">
        <f t="shared" si="1"/>
        <v>64.622444444444426</v>
      </c>
      <c r="P21" s="22">
        <f t="shared" si="2"/>
        <v>61.137779188794347</v>
      </c>
      <c r="R21">
        <v>34.674600000000012</v>
      </c>
      <c r="V21">
        <v>32.095999999999719</v>
      </c>
      <c r="Z21">
        <v>178.55700000000002</v>
      </c>
      <c r="AA21">
        <v>173.99700000000001</v>
      </c>
      <c r="AB21">
        <v>50.368600000000072</v>
      </c>
      <c r="AD21" s="41">
        <f>AD20+AD$2</f>
        <v>18.461538461538463</v>
      </c>
      <c r="AE21" s="35">
        <f t="shared" si="5"/>
        <v>17</v>
      </c>
      <c r="AF21" s="20">
        <v>34.674600000000012</v>
      </c>
      <c r="AG21" s="43"/>
      <c r="AH21" s="20">
        <v>87.264000000000038</v>
      </c>
      <c r="AI21" s="43"/>
      <c r="AJ21" s="20">
        <v>32.095999999999719</v>
      </c>
      <c r="AK21" s="20"/>
      <c r="AL21" s="20"/>
      <c r="AM21" s="20">
        <v>41.752599999999916</v>
      </c>
      <c r="AN21" s="20">
        <v>178.55700000000002</v>
      </c>
      <c r="AO21" s="20">
        <v>173.99700000000001</v>
      </c>
      <c r="AP21" s="20">
        <v>50.368600000000072</v>
      </c>
      <c r="AQ21" s="21">
        <f t="shared" si="3"/>
        <v>76.963724999999982</v>
      </c>
      <c r="AR21" s="22">
        <f t="shared" si="4"/>
        <v>68.77336836028212</v>
      </c>
    </row>
    <row r="22" spans="2:44" x14ac:dyDescent="0.3">
      <c r="B22" s="50"/>
      <c r="C22" s="20">
        <v>11.094400000000022</v>
      </c>
      <c r="D22" s="20"/>
      <c r="E22" s="20"/>
      <c r="F22" s="20"/>
      <c r="G22" s="20">
        <v>32.095999999999719</v>
      </c>
      <c r="H22" s="20"/>
      <c r="I22" s="20"/>
      <c r="J22" s="20"/>
      <c r="K22" s="20">
        <v>122.15880000000001</v>
      </c>
      <c r="L22" s="20">
        <v>157.82139999999981</v>
      </c>
      <c r="M22" s="20">
        <v>50</v>
      </c>
      <c r="N22" s="20"/>
      <c r="O22" s="21">
        <f t="shared" si="1"/>
        <v>74.634119999999911</v>
      </c>
      <c r="P22" s="22">
        <f t="shared" si="2"/>
        <v>62.514690877200984</v>
      </c>
      <c r="R22" s="5">
        <v>11.094400000000022</v>
      </c>
      <c r="V22" s="5">
        <v>47.7928</v>
      </c>
      <c r="Z22">
        <v>97.382000000000062</v>
      </c>
      <c r="AA22" s="5">
        <v>23.645800000000065</v>
      </c>
      <c r="AB22" s="5">
        <v>50</v>
      </c>
      <c r="AD22" s="41">
        <f>AD21+AD$2</f>
        <v>20.000000000000004</v>
      </c>
      <c r="AE22" s="35">
        <f t="shared" si="5"/>
        <v>18</v>
      </c>
      <c r="AF22" s="20">
        <v>11.094400000000022</v>
      </c>
      <c r="AG22" s="20">
        <v>63.375599999999991</v>
      </c>
      <c r="AH22" s="20"/>
      <c r="AI22" s="20">
        <v>4.5328000000000088</v>
      </c>
      <c r="AJ22" s="20">
        <v>47.7928</v>
      </c>
      <c r="AK22" s="20"/>
      <c r="AL22" s="20"/>
      <c r="AM22" s="20"/>
      <c r="AN22" s="20">
        <v>97.382000000000062</v>
      </c>
      <c r="AO22" s="20">
        <v>23.645800000000065</v>
      </c>
      <c r="AP22" s="20">
        <v>50</v>
      </c>
      <c r="AQ22" s="21">
        <f t="shared" si="3"/>
        <v>39.47792500000002</v>
      </c>
      <c r="AR22" s="22">
        <f t="shared" si="4"/>
        <v>33.456552224923705</v>
      </c>
    </row>
    <row r="23" spans="2:44" x14ac:dyDescent="0.3">
      <c r="B23" s="50"/>
      <c r="C23" s="20"/>
      <c r="D23" s="20"/>
      <c r="E23" s="20"/>
      <c r="F23" s="20"/>
      <c r="G23" s="20">
        <v>47.7928</v>
      </c>
      <c r="H23" s="20"/>
      <c r="I23" s="20"/>
      <c r="J23" s="20"/>
      <c r="K23" s="20">
        <v>178.55700000000002</v>
      </c>
      <c r="L23" s="20">
        <v>108.19380000000001</v>
      </c>
      <c r="M23" s="20">
        <v>102.16860000000003</v>
      </c>
      <c r="N23" s="20"/>
      <c r="O23" s="21">
        <f t="shared" si="1"/>
        <v>109.17805000000001</v>
      </c>
      <c r="P23" s="22">
        <f t="shared" si="2"/>
        <v>53.639813441230395</v>
      </c>
      <c r="Z23" s="5">
        <v>15.397600000000011</v>
      </c>
      <c r="AD23" s="41"/>
      <c r="AE23" s="35">
        <f t="shared" si="5"/>
        <v>19</v>
      </c>
      <c r="AF23" s="20"/>
      <c r="AG23" s="20"/>
      <c r="AH23" s="20"/>
      <c r="AI23" s="20"/>
      <c r="AJ23" s="20"/>
      <c r="AK23" s="20"/>
      <c r="AL23" s="20"/>
      <c r="AM23" s="20"/>
      <c r="AN23" s="20">
        <v>15.397600000000011</v>
      </c>
      <c r="AO23" s="20"/>
      <c r="AP23" s="20"/>
      <c r="AQ23" s="21">
        <f t="shared" si="3"/>
        <v>17.198800000000006</v>
      </c>
      <c r="AR23" s="22">
        <f t="shared" si="4"/>
        <v>2.5472814685464051</v>
      </c>
    </row>
    <row r="24" spans="2:44" x14ac:dyDescent="0.3">
      <c r="B24" s="50"/>
      <c r="C24" s="20"/>
      <c r="D24" s="20"/>
      <c r="E24" s="20"/>
      <c r="F24" s="20"/>
      <c r="G24" s="20"/>
      <c r="H24" s="20"/>
      <c r="I24" s="20"/>
      <c r="J24" s="20"/>
      <c r="K24" s="20">
        <v>97.382000000000062</v>
      </c>
      <c r="L24" s="20">
        <v>173.99700000000001</v>
      </c>
      <c r="M24" s="20">
        <v>39.59280000000004</v>
      </c>
      <c r="N24" s="20"/>
      <c r="O24" s="21">
        <f t="shared" si="1"/>
        <v>103.65726666666671</v>
      </c>
      <c r="P24" s="22">
        <f t="shared" si="2"/>
        <v>67.421483766032082</v>
      </c>
      <c r="AD24" s="41">
        <f>AD22+AD$2</f>
        <v>21.538461538461544</v>
      </c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1" t="e">
        <f t="shared" si="3"/>
        <v>#DIV/0!</v>
      </c>
      <c r="AR24" s="22" t="e">
        <f t="shared" si="4"/>
        <v>#DIV/0!</v>
      </c>
    </row>
    <row r="25" spans="2:44" x14ac:dyDescent="0.3">
      <c r="B25" s="50"/>
      <c r="C25" s="20"/>
      <c r="D25" s="20"/>
      <c r="E25" s="20"/>
      <c r="F25" s="20"/>
      <c r="G25" s="20"/>
      <c r="H25" s="20"/>
      <c r="I25" s="20"/>
      <c r="J25" s="20"/>
      <c r="K25" s="20">
        <v>15.397600000000011</v>
      </c>
      <c r="L25" s="20">
        <v>23.645800000000065</v>
      </c>
      <c r="M25" s="20">
        <v>42.615599999999944</v>
      </c>
      <c r="N25" s="20"/>
      <c r="O25" s="21">
        <f t="shared" si="1"/>
        <v>27.219666666666672</v>
      </c>
      <c r="P25" s="22">
        <f t="shared" si="2"/>
        <v>13.956513648233644</v>
      </c>
      <c r="AD25" s="41">
        <f>AD24+AD$2</f>
        <v>23.076923076923084</v>
      </c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1" t="e">
        <f t="shared" si="3"/>
        <v>#DIV/0!</v>
      </c>
      <c r="AR25" s="22" t="e">
        <f t="shared" si="4"/>
        <v>#DIV/0!</v>
      </c>
    </row>
    <row r="26" spans="2:44" x14ac:dyDescent="0.3">
      <c r="B26" s="50"/>
      <c r="C26" s="20"/>
      <c r="D26" s="20"/>
      <c r="E26" s="20"/>
      <c r="F26" s="20"/>
      <c r="G26" s="20"/>
      <c r="H26" s="20"/>
      <c r="I26" s="20"/>
      <c r="J26" s="20"/>
      <c r="K26" s="20">
        <v>43.531999999999996</v>
      </c>
      <c r="L26" s="20"/>
      <c r="M26" s="20">
        <v>0</v>
      </c>
      <c r="N26" s="20"/>
      <c r="O26" s="21">
        <f t="shared" si="1"/>
        <v>21.765999999999998</v>
      </c>
      <c r="P26" s="22">
        <f t="shared" si="2"/>
        <v>30.781772398612784</v>
      </c>
      <c r="AD26" s="41">
        <f>AD25+AD$2</f>
        <v>24.615384615384624</v>
      </c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1" t="e">
        <f t="shared" si="3"/>
        <v>#DIV/0!</v>
      </c>
      <c r="AR26" s="22" t="e">
        <f t="shared" si="4"/>
        <v>#DIV/0!</v>
      </c>
    </row>
    <row r="27" spans="2:44" x14ac:dyDescent="0.3">
      <c r="B27" s="5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>
        <v>33.81899999999996</v>
      </c>
      <c r="N27" s="20"/>
      <c r="O27" s="21">
        <f t="shared" si="1"/>
        <v>33.81899999999996</v>
      </c>
      <c r="P27" s="22" t="e">
        <f t="shared" si="2"/>
        <v>#DIV/0!</v>
      </c>
      <c r="AD27" s="41">
        <f>AD26+AD$2</f>
        <v>26.153846153846164</v>
      </c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1" t="e">
        <f t="shared" si="3"/>
        <v>#DIV/0!</v>
      </c>
      <c r="AR27" s="22" t="e">
        <f t="shared" si="4"/>
        <v>#DIV/0!</v>
      </c>
    </row>
    <row r="28" spans="2:44" x14ac:dyDescent="0.3">
      <c r="O28" s="9"/>
      <c r="AD28" s="37"/>
      <c r="AQ28" s="9"/>
    </row>
    <row r="29" spans="2:44" ht="15" thickBot="1" x14ac:dyDescent="0.35">
      <c r="O29" s="9"/>
      <c r="AD29" s="38"/>
      <c r="AQ29" s="9"/>
    </row>
    <row r="30" spans="2:44" x14ac:dyDescent="0.3">
      <c r="O30" s="9"/>
      <c r="AQ30" s="9"/>
    </row>
    <row r="31" spans="2:44" x14ac:dyDescent="0.3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9"/>
      <c r="S31" s="19"/>
      <c r="T31" s="19"/>
      <c r="U31" s="19"/>
      <c r="V31" s="19"/>
      <c r="W31" s="19"/>
      <c r="X31" s="19"/>
      <c r="Y31" s="19"/>
      <c r="Z31" s="19"/>
      <c r="AA31" s="19"/>
      <c r="AQ31" s="9"/>
    </row>
    <row r="32" spans="2:44" ht="15" thickBot="1" x14ac:dyDescent="0.35">
      <c r="O32" s="9"/>
      <c r="AA32">
        <v>0</v>
      </c>
      <c r="AQ32" s="9"/>
    </row>
    <row r="33" spans="2:44" ht="15" thickBot="1" x14ac:dyDescent="0.35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52" t="s">
        <v>22</v>
      </c>
      <c r="P33" s="53"/>
      <c r="R33" s="7"/>
      <c r="S33" s="7"/>
      <c r="T33" s="7"/>
      <c r="U33" s="7">
        <v>16.472400000000107</v>
      </c>
      <c r="V33" s="7"/>
      <c r="W33" s="7"/>
      <c r="X33" s="7">
        <v>117.05039999999985</v>
      </c>
      <c r="Y33" s="7"/>
      <c r="Z33" s="7">
        <v>0</v>
      </c>
      <c r="AA33" s="7">
        <v>0</v>
      </c>
      <c r="AB33" s="7"/>
      <c r="AF33" s="7"/>
      <c r="AG33" s="7"/>
      <c r="AJ33" s="7"/>
      <c r="AK33" s="7"/>
      <c r="AL33" s="7"/>
      <c r="AN33" s="7"/>
      <c r="AO33" s="7"/>
      <c r="AP33" s="7"/>
      <c r="AQ33" s="9"/>
    </row>
    <row r="34" spans="2:44" ht="15" thickBot="1" x14ac:dyDescent="0.35">
      <c r="B34" s="30" t="s">
        <v>23</v>
      </c>
      <c r="C34" s="31">
        <v>1</v>
      </c>
      <c r="D34" s="31">
        <v>2</v>
      </c>
      <c r="E34" s="31">
        <v>3</v>
      </c>
      <c r="F34" s="31">
        <v>4</v>
      </c>
      <c r="G34" s="31">
        <v>5</v>
      </c>
      <c r="H34" s="31">
        <v>7</v>
      </c>
      <c r="I34" s="31">
        <v>9</v>
      </c>
      <c r="J34" s="31">
        <v>10</v>
      </c>
      <c r="K34" s="31">
        <v>12</v>
      </c>
      <c r="L34" s="31">
        <v>14</v>
      </c>
      <c r="M34" s="31">
        <v>15</v>
      </c>
      <c r="N34" s="31"/>
      <c r="O34" s="32" t="s">
        <v>16</v>
      </c>
      <c r="P34" s="33" t="s">
        <v>17</v>
      </c>
      <c r="R34" s="7"/>
      <c r="S34" s="7"/>
      <c r="T34" s="7"/>
      <c r="U34" s="7">
        <v>66.460799999999836</v>
      </c>
      <c r="V34" s="7">
        <v>0</v>
      </c>
      <c r="W34" s="7"/>
      <c r="X34" s="7">
        <v>0</v>
      </c>
      <c r="Y34" s="7">
        <v>141.95900000000017</v>
      </c>
      <c r="Z34" s="7">
        <v>0</v>
      </c>
      <c r="AA34" s="7">
        <v>0</v>
      </c>
      <c r="AB34" s="7"/>
      <c r="AD34" s="45" t="s">
        <v>26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7"/>
    </row>
    <row r="35" spans="2:44" x14ac:dyDescent="0.3">
      <c r="B35" s="51" t="s">
        <v>20</v>
      </c>
      <c r="C35" s="20">
        <v>15.251999999999953</v>
      </c>
      <c r="D35" s="20">
        <v>220.26440000000002</v>
      </c>
      <c r="E35" s="20">
        <v>0</v>
      </c>
      <c r="F35" s="20">
        <v>16.472400000000107</v>
      </c>
      <c r="G35" s="20">
        <v>0</v>
      </c>
      <c r="H35" s="20">
        <v>0</v>
      </c>
      <c r="I35" s="20">
        <v>117.05039999999985</v>
      </c>
      <c r="J35" s="20">
        <v>141.95900000000017</v>
      </c>
      <c r="K35" s="20">
        <v>0</v>
      </c>
      <c r="L35" s="20">
        <v>0</v>
      </c>
      <c r="M35" s="20">
        <v>76.411000000000058</v>
      </c>
      <c r="N35" s="20"/>
      <c r="O35" s="21">
        <f t="shared" ref="O35:O59" si="6">AVERAGE(C35:N35)</f>
        <v>53.40083636363638</v>
      </c>
      <c r="P35" s="22">
        <f t="shared" ref="P35:P59" si="7">STDEV(C35:M35)</f>
        <v>75.725835451043693</v>
      </c>
      <c r="R35" s="7">
        <v>15.251999999999953</v>
      </c>
      <c r="S35" s="7">
        <v>220.26440000000002</v>
      </c>
      <c r="T35" s="7">
        <v>0</v>
      </c>
      <c r="U35" s="7">
        <v>34.044999999999959</v>
      </c>
      <c r="V35" s="7">
        <v>0</v>
      </c>
      <c r="W35" s="7">
        <v>0</v>
      </c>
      <c r="X35" s="7">
        <v>0</v>
      </c>
      <c r="Y35" s="7">
        <v>32.184799999999768</v>
      </c>
      <c r="Z35" s="7">
        <v>0</v>
      </c>
      <c r="AA35" s="7">
        <v>0</v>
      </c>
      <c r="AB35" s="7">
        <v>76.411000000000058</v>
      </c>
      <c r="AF35" s="7">
        <v>15.251999999999953</v>
      </c>
      <c r="AG35" s="7">
        <v>220.26440000000002</v>
      </c>
      <c r="AH35" s="7">
        <v>0</v>
      </c>
      <c r="AI35" s="7">
        <v>34.044999999999959</v>
      </c>
      <c r="AJ35" s="7">
        <v>0</v>
      </c>
      <c r="AK35" s="7">
        <v>0</v>
      </c>
      <c r="AL35" s="7">
        <v>0</v>
      </c>
      <c r="AM35" s="7">
        <v>32.184799999999768</v>
      </c>
      <c r="AN35" s="7">
        <v>0</v>
      </c>
      <c r="AO35" s="7">
        <v>0</v>
      </c>
      <c r="AP35" s="7">
        <v>76.411000000000058</v>
      </c>
      <c r="AQ35" s="9">
        <f t="shared" ref="AQ35:AQ55" si="8">AVERAGE(AE35:AP35)</f>
        <v>34.377927272727248</v>
      </c>
      <c r="AR35" s="11">
        <f t="shared" ref="AR35:AR55" si="9">STDEV(AE35:AO35)</f>
        <v>68.181844981682787</v>
      </c>
    </row>
    <row r="36" spans="2:44" x14ac:dyDescent="0.3">
      <c r="B36" s="51"/>
      <c r="C36" s="20">
        <v>48.46140000000014</v>
      </c>
      <c r="D36" s="20">
        <v>44.921400000000403</v>
      </c>
      <c r="E36" s="20">
        <v>0</v>
      </c>
      <c r="F36" s="20">
        <v>66.460799999999836</v>
      </c>
      <c r="G36" s="20">
        <v>0</v>
      </c>
      <c r="H36" s="20">
        <v>0</v>
      </c>
      <c r="I36" s="20">
        <v>0</v>
      </c>
      <c r="J36" s="20">
        <v>32.184799999999768</v>
      </c>
      <c r="K36" s="20">
        <v>0</v>
      </c>
      <c r="L36" s="20">
        <v>0</v>
      </c>
      <c r="M36" s="20">
        <v>0</v>
      </c>
      <c r="N36" s="20"/>
      <c r="O36" s="21">
        <f t="shared" si="6"/>
        <v>17.457127272727288</v>
      </c>
      <c r="P36" s="22">
        <f t="shared" si="7"/>
        <v>25.430443442499829</v>
      </c>
      <c r="R36" s="12">
        <v>48.46140000000014</v>
      </c>
      <c r="S36" s="12">
        <v>44.921400000000403</v>
      </c>
      <c r="T36" s="12">
        <v>0</v>
      </c>
      <c r="U36" s="12">
        <v>131.09419999999989</v>
      </c>
      <c r="V36" s="12"/>
      <c r="W36" s="12">
        <v>0</v>
      </c>
      <c r="X36" s="12">
        <v>197.50419999999986</v>
      </c>
      <c r="Y36" s="12">
        <v>267.13779999999997</v>
      </c>
      <c r="Z36" s="12">
        <v>110.79339999999991</v>
      </c>
      <c r="AA36" s="12">
        <v>12.207599999999843</v>
      </c>
      <c r="AB36" s="12">
        <v>0</v>
      </c>
      <c r="AF36" s="12">
        <v>48.46140000000014</v>
      </c>
      <c r="AG36" s="12">
        <v>44.921400000000403</v>
      </c>
      <c r="AH36" s="12">
        <v>0</v>
      </c>
      <c r="AI36" s="12">
        <v>131.09419999999989</v>
      </c>
      <c r="AJ36" s="12"/>
      <c r="AK36" s="12">
        <v>0</v>
      </c>
      <c r="AL36" s="12">
        <v>197.50419999999986</v>
      </c>
      <c r="AM36" s="12">
        <v>267.13779999999997</v>
      </c>
      <c r="AN36" s="12">
        <v>110.79339999999991</v>
      </c>
      <c r="AO36" s="12">
        <v>12.207599999999843</v>
      </c>
      <c r="AP36" s="12">
        <v>0</v>
      </c>
      <c r="AQ36" s="9">
        <f t="shared" si="8"/>
        <v>81.212000000000003</v>
      </c>
      <c r="AR36" s="11">
        <f t="shared" si="9"/>
        <v>94.250162832473492</v>
      </c>
    </row>
    <row r="37" spans="2:44" x14ac:dyDescent="0.3">
      <c r="B37" s="51"/>
      <c r="C37" s="20">
        <v>29.380400000000009</v>
      </c>
      <c r="D37" s="20">
        <v>219.69020000000023</v>
      </c>
      <c r="E37" s="20">
        <v>0</v>
      </c>
      <c r="F37" s="20">
        <v>34.044999999999959</v>
      </c>
      <c r="G37" s="20"/>
      <c r="H37" s="20">
        <v>287.94439999999975</v>
      </c>
      <c r="I37" s="20">
        <v>0</v>
      </c>
      <c r="J37" s="20">
        <v>267.13779999999997</v>
      </c>
      <c r="K37" s="20">
        <v>0</v>
      </c>
      <c r="L37" s="20">
        <v>0</v>
      </c>
      <c r="M37" s="20">
        <v>60.928000000000225</v>
      </c>
      <c r="N37" s="20"/>
      <c r="O37" s="21">
        <f t="shared" si="6"/>
        <v>89.91258000000002</v>
      </c>
      <c r="P37" s="22">
        <f t="shared" si="7"/>
        <v>118.99119311334483</v>
      </c>
      <c r="R37" s="12">
        <v>29.380400000000009</v>
      </c>
      <c r="S37" s="12">
        <v>219.69020000000023</v>
      </c>
      <c r="T37" s="12">
        <v>0</v>
      </c>
      <c r="U37" s="12">
        <v>312.59439999999972</v>
      </c>
      <c r="V37" s="12">
        <v>336.88339999999999</v>
      </c>
      <c r="W37" s="12">
        <v>287.94439999999975</v>
      </c>
      <c r="X37" s="12">
        <v>476.39939999999956</v>
      </c>
      <c r="Y37" s="12">
        <v>237.12099999999941</v>
      </c>
      <c r="Z37" s="12">
        <v>235.51380000000006</v>
      </c>
      <c r="AA37" s="12">
        <v>214.28160000000003</v>
      </c>
      <c r="AB37" s="12">
        <v>60.928000000000225</v>
      </c>
      <c r="AF37" s="12">
        <v>29.380400000000009</v>
      </c>
      <c r="AG37" s="12">
        <v>219.69020000000023</v>
      </c>
      <c r="AH37" s="12">
        <v>0</v>
      </c>
      <c r="AI37" s="12">
        <v>312.59439999999972</v>
      </c>
      <c r="AJ37" s="12">
        <v>336.88339999999999</v>
      </c>
      <c r="AK37" s="12">
        <v>287.94439999999975</v>
      </c>
      <c r="AL37" s="12">
        <v>476.39939999999956</v>
      </c>
      <c r="AM37" s="12"/>
      <c r="AN37" s="12">
        <v>235.51380000000006</v>
      </c>
      <c r="AO37" s="12">
        <v>214.28160000000003</v>
      </c>
      <c r="AP37" s="12">
        <v>60.928000000000225</v>
      </c>
      <c r="AQ37" s="9">
        <f t="shared" si="8"/>
        <v>217.36155999999997</v>
      </c>
      <c r="AR37" s="11">
        <f t="shared" si="9"/>
        <v>148.17457177059757</v>
      </c>
    </row>
    <row r="38" spans="2:44" x14ac:dyDescent="0.3">
      <c r="B38" s="51"/>
      <c r="C38" s="20">
        <v>392.34419999999977</v>
      </c>
      <c r="D38" s="20">
        <v>512.21140000000014</v>
      </c>
      <c r="E38" s="20">
        <v>97.188200000000279</v>
      </c>
      <c r="F38" s="20">
        <v>131.09419999999989</v>
      </c>
      <c r="G38" s="20">
        <v>336.88339999999999</v>
      </c>
      <c r="H38" s="20">
        <v>285.95960000000025</v>
      </c>
      <c r="I38" s="20">
        <v>197.50419999999986</v>
      </c>
      <c r="J38" s="20">
        <v>237.12099999999941</v>
      </c>
      <c r="K38" s="20">
        <v>110.79339999999991</v>
      </c>
      <c r="L38" s="20">
        <v>0</v>
      </c>
      <c r="M38" s="20">
        <v>203.00020000000006</v>
      </c>
      <c r="N38" s="20"/>
      <c r="O38" s="21">
        <f t="shared" si="6"/>
        <v>227.64543636363635</v>
      </c>
      <c r="P38" s="22">
        <f t="shared" si="7"/>
        <v>147.26190537859588</v>
      </c>
      <c r="R38">
        <v>392.34419999999977</v>
      </c>
      <c r="S38">
        <v>512.21140000000014</v>
      </c>
      <c r="T38">
        <v>97.188200000000279</v>
      </c>
      <c r="U38">
        <v>462.58099999999968</v>
      </c>
      <c r="V38">
        <v>330.41220000000021</v>
      </c>
      <c r="W38">
        <v>285.95960000000025</v>
      </c>
      <c r="X38">
        <v>440.06139999999982</v>
      </c>
      <c r="Y38">
        <v>213.79219999999987</v>
      </c>
      <c r="Z38">
        <v>149.24199999999951</v>
      </c>
      <c r="AA38">
        <v>53.274399999999673</v>
      </c>
      <c r="AB38">
        <v>203.00020000000006</v>
      </c>
      <c r="AF38">
        <v>392.34419999999977</v>
      </c>
      <c r="AG38" s="17"/>
      <c r="AH38" s="17"/>
      <c r="AI38" s="17"/>
      <c r="AJ38">
        <v>330.41220000000021</v>
      </c>
      <c r="AK38">
        <v>285.95960000000025</v>
      </c>
      <c r="AL38">
        <v>440.06139999999982</v>
      </c>
      <c r="AM38" s="12">
        <v>237.12099999999941</v>
      </c>
      <c r="AN38">
        <v>149.24199999999951</v>
      </c>
      <c r="AO38">
        <v>53.274399999999673</v>
      </c>
      <c r="AP38">
        <v>203.00020000000006</v>
      </c>
      <c r="AQ38" s="9">
        <f t="shared" si="8"/>
        <v>261.42687499999982</v>
      </c>
      <c r="AR38" s="11">
        <f t="shared" si="9"/>
        <v>135.66286381142129</v>
      </c>
    </row>
    <row r="39" spans="2:44" x14ac:dyDescent="0.3">
      <c r="B39" s="51"/>
      <c r="C39" s="20">
        <v>489.6074000000001</v>
      </c>
      <c r="D39" s="20">
        <v>334.86819999999966</v>
      </c>
      <c r="E39" s="20">
        <v>106.48300000000017</v>
      </c>
      <c r="F39" s="20">
        <v>312.59439999999972</v>
      </c>
      <c r="G39" s="20">
        <v>330.41220000000021</v>
      </c>
      <c r="H39" s="20">
        <v>83.310000000000173</v>
      </c>
      <c r="I39" s="20">
        <v>476.39939999999956</v>
      </c>
      <c r="J39" s="20">
        <v>213.79219999999987</v>
      </c>
      <c r="K39" s="20">
        <v>235.51380000000006</v>
      </c>
      <c r="L39" s="20">
        <v>12.207599999999843</v>
      </c>
      <c r="M39" s="20">
        <v>327.65640000000019</v>
      </c>
      <c r="N39" s="20"/>
      <c r="O39" s="21">
        <f t="shared" si="6"/>
        <v>265.71314545454538</v>
      </c>
      <c r="P39" s="22">
        <f t="shared" si="7"/>
        <v>153.62894793128251</v>
      </c>
      <c r="R39">
        <v>489.6074000000001</v>
      </c>
      <c r="S39">
        <v>334.86819999999966</v>
      </c>
      <c r="T39">
        <v>106.48300000000017</v>
      </c>
      <c r="U39">
        <v>413.05940000000055</v>
      </c>
      <c r="V39">
        <v>580.39639999999918</v>
      </c>
      <c r="W39">
        <v>83.310000000000173</v>
      </c>
      <c r="X39">
        <v>456.39860000000022</v>
      </c>
      <c r="Y39">
        <v>367.95859999999993</v>
      </c>
      <c r="Z39">
        <v>344.39820000000032</v>
      </c>
      <c r="AA39">
        <v>381.52240000000029</v>
      </c>
      <c r="AB39">
        <v>327.65640000000019</v>
      </c>
      <c r="AF39">
        <v>489.6074000000001</v>
      </c>
      <c r="AG39">
        <v>512.21140000000014</v>
      </c>
      <c r="AH39">
        <v>97.188200000000279</v>
      </c>
      <c r="AI39">
        <v>462.58099999999968</v>
      </c>
      <c r="AJ39">
        <v>580.39639999999918</v>
      </c>
      <c r="AK39">
        <v>83.310000000000173</v>
      </c>
      <c r="AL39">
        <v>456.39860000000022</v>
      </c>
      <c r="AM39">
        <v>213.79219999999987</v>
      </c>
      <c r="AN39">
        <v>344.39820000000032</v>
      </c>
      <c r="AO39">
        <v>381.52240000000029</v>
      </c>
      <c r="AP39">
        <v>327.65640000000019</v>
      </c>
      <c r="AQ39" s="9">
        <f t="shared" si="8"/>
        <v>359.00565454545466</v>
      </c>
      <c r="AR39" s="11">
        <f t="shared" si="9"/>
        <v>175.1258091704218</v>
      </c>
    </row>
    <row r="40" spans="2:44" x14ac:dyDescent="0.3">
      <c r="B40" s="51"/>
      <c r="C40" s="20">
        <v>570.8549999999999</v>
      </c>
      <c r="D40" s="20">
        <v>366.01459999999997</v>
      </c>
      <c r="E40" s="20">
        <v>171.75879999999961</v>
      </c>
      <c r="F40" s="20">
        <v>462.58099999999968</v>
      </c>
      <c r="G40" s="20">
        <v>580.39639999999918</v>
      </c>
      <c r="H40" s="20">
        <v>444.98379999999997</v>
      </c>
      <c r="I40" s="20">
        <v>440.06139999999982</v>
      </c>
      <c r="J40" s="20">
        <v>367.95859999999993</v>
      </c>
      <c r="K40" s="20">
        <v>149.24199999999951</v>
      </c>
      <c r="L40" s="20">
        <v>214.28160000000003</v>
      </c>
      <c r="M40" s="20">
        <v>294.55560000000003</v>
      </c>
      <c r="N40" s="20"/>
      <c r="O40" s="21">
        <f t="shared" si="6"/>
        <v>369.33534545454523</v>
      </c>
      <c r="P40" s="22">
        <f t="shared" si="7"/>
        <v>148.89618013486012</v>
      </c>
      <c r="R40">
        <v>570.8549999999999</v>
      </c>
      <c r="S40">
        <v>366.01459999999997</v>
      </c>
      <c r="T40">
        <v>171.75879999999961</v>
      </c>
      <c r="U40">
        <v>716.18479999999977</v>
      </c>
      <c r="V40">
        <v>573.80259999999953</v>
      </c>
      <c r="W40">
        <v>444.98379999999997</v>
      </c>
      <c r="X40">
        <v>618.65079999999989</v>
      </c>
      <c r="Y40">
        <v>349.12660000000005</v>
      </c>
      <c r="Z40">
        <v>582.09920000000011</v>
      </c>
      <c r="AA40">
        <v>92.756600000000162</v>
      </c>
      <c r="AB40">
        <v>294.55560000000003</v>
      </c>
      <c r="AF40">
        <v>570.8549999999999</v>
      </c>
      <c r="AG40">
        <v>334.86819999999966</v>
      </c>
      <c r="AH40">
        <v>106.48300000000017</v>
      </c>
      <c r="AI40">
        <v>413.05940000000055</v>
      </c>
      <c r="AJ40">
        <v>573.80259999999953</v>
      </c>
      <c r="AK40">
        <v>444.98379999999997</v>
      </c>
      <c r="AL40">
        <v>618.65079999999989</v>
      </c>
      <c r="AM40" s="17"/>
      <c r="AN40">
        <v>582.09920000000011</v>
      </c>
      <c r="AO40">
        <v>92.756600000000162</v>
      </c>
      <c r="AP40">
        <v>294.55560000000003</v>
      </c>
      <c r="AQ40" s="9">
        <f t="shared" si="8"/>
        <v>403.21141999999998</v>
      </c>
      <c r="AR40" s="11">
        <f t="shared" si="9"/>
        <v>201.63443346998318</v>
      </c>
    </row>
    <row r="41" spans="2:44" x14ac:dyDescent="0.3">
      <c r="B41" s="51"/>
      <c r="C41" s="20">
        <v>345.33599999999967</v>
      </c>
      <c r="D41" s="20">
        <v>399.84339999999975</v>
      </c>
      <c r="E41" s="20">
        <v>209.16460000000006</v>
      </c>
      <c r="F41" s="20">
        <v>413.05940000000055</v>
      </c>
      <c r="G41" s="20">
        <v>573.80259999999953</v>
      </c>
      <c r="H41" s="20">
        <v>330.76039999999989</v>
      </c>
      <c r="I41" s="20">
        <v>456.39860000000022</v>
      </c>
      <c r="J41" s="20">
        <v>349.12660000000005</v>
      </c>
      <c r="K41" s="20">
        <v>344.39820000000032</v>
      </c>
      <c r="L41" s="20">
        <v>53.274399999999673</v>
      </c>
      <c r="M41" s="20">
        <v>233.48719999999992</v>
      </c>
      <c r="N41" s="20"/>
      <c r="O41" s="21">
        <f t="shared" si="6"/>
        <v>337.15012727272727</v>
      </c>
      <c r="P41" s="22">
        <f t="shared" si="7"/>
        <v>137.08858049734911</v>
      </c>
      <c r="R41">
        <v>345.33599999999967</v>
      </c>
      <c r="S41">
        <v>399.84339999999975</v>
      </c>
      <c r="T41">
        <v>209.16460000000006</v>
      </c>
      <c r="U41">
        <v>636.35399999999959</v>
      </c>
      <c r="V41">
        <v>58.234000000000378</v>
      </c>
      <c r="W41">
        <v>330.76039999999989</v>
      </c>
      <c r="X41">
        <v>384.02040000000011</v>
      </c>
      <c r="Y41">
        <v>513.41179999999986</v>
      </c>
      <c r="Z41">
        <v>542.50940000000014</v>
      </c>
      <c r="AA41">
        <v>102.44239999999991</v>
      </c>
      <c r="AB41">
        <v>233.48719999999992</v>
      </c>
      <c r="AF41">
        <v>345.33599999999967</v>
      </c>
      <c r="AG41">
        <v>366.01459999999997</v>
      </c>
      <c r="AH41" s="17"/>
      <c r="AI41">
        <v>716.18479999999977</v>
      </c>
      <c r="AJ41">
        <v>58.234000000000378</v>
      </c>
      <c r="AK41">
        <v>330.76039999999989</v>
      </c>
      <c r="AL41">
        <v>384.02040000000011</v>
      </c>
      <c r="AM41">
        <v>367.95859999999993</v>
      </c>
      <c r="AN41">
        <v>542.50940000000014</v>
      </c>
      <c r="AO41">
        <v>102.44239999999991</v>
      </c>
      <c r="AP41">
        <v>233.48719999999992</v>
      </c>
      <c r="AQ41" s="9">
        <f t="shared" si="8"/>
        <v>344.69477999999992</v>
      </c>
      <c r="AR41" s="11">
        <f t="shared" si="9"/>
        <v>199.76365735166755</v>
      </c>
    </row>
    <row r="42" spans="2:44" x14ac:dyDescent="0.3">
      <c r="B42" s="51"/>
      <c r="C42" s="20">
        <v>274.68080000000009</v>
      </c>
      <c r="D42" s="20">
        <v>372.28100000000018</v>
      </c>
      <c r="E42" s="20">
        <v>180.87800000000016</v>
      </c>
      <c r="F42" s="20">
        <v>716.18479999999977</v>
      </c>
      <c r="G42" s="20">
        <v>58.234000000000378</v>
      </c>
      <c r="H42" s="20">
        <v>141.03359999999952</v>
      </c>
      <c r="I42" s="20">
        <v>618.65079999999989</v>
      </c>
      <c r="J42" s="20">
        <v>513.41179999999986</v>
      </c>
      <c r="K42" s="20">
        <v>582.09920000000011</v>
      </c>
      <c r="L42" s="20">
        <v>381.52240000000029</v>
      </c>
      <c r="M42" s="20">
        <v>376.39920000000012</v>
      </c>
      <c r="N42" s="20"/>
      <c r="O42" s="21">
        <f t="shared" si="6"/>
        <v>383.21596363636365</v>
      </c>
      <c r="P42" s="22">
        <f t="shared" si="7"/>
        <v>209.75183497393894</v>
      </c>
      <c r="R42">
        <v>274.68080000000009</v>
      </c>
      <c r="S42">
        <v>372.28100000000018</v>
      </c>
      <c r="T42">
        <v>180.87800000000016</v>
      </c>
      <c r="U42">
        <v>624.92960000000016</v>
      </c>
      <c r="V42">
        <v>161.3398000000002</v>
      </c>
      <c r="W42">
        <v>141.03359999999952</v>
      </c>
      <c r="X42">
        <v>284.3959999999995</v>
      </c>
      <c r="Y42">
        <v>598.43380000000047</v>
      </c>
      <c r="Z42">
        <v>211.93399999999997</v>
      </c>
      <c r="AA42">
        <v>266.35920000000056</v>
      </c>
      <c r="AB42">
        <v>376.39920000000012</v>
      </c>
      <c r="AF42">
        <v>274.68080000000009</v>
      </c>
      <c r="AG42">
        <v>399.84339999999975</v>
      </c>
      <c r="AH42">
        <v>171.75879999999961</v>
      </c>
      <c r="AI42">
        <v>636.35399999999959</v>
      </c>
      <c r="AJ42">
        <v>161.3398000000002</v>
      </c>
      <c r="AK42">
        <v>141.03359999999952</v>
      </c>
      <c r="AL42">
        <v>284.3959999999995</v>
      </c>
      <c r="AM42">
        <v>349.12660000000005</v>
      </c>
      <c r="AN42">
        <v>211.93399999999997</v>
      </c>
      <c r="AO42">
        <v>266.35920000000056</v>
      </c>
      <c r="AP42">
        <v>376.39920000000012</v>
      </c>
      <c r="AQ42" s="9">
        <f t="shared" si="8"/>
        <v>297.56594545454533</v>
      </c>
      <c r="AR42" s="11">
        <f t="shared" si="9"/>
        <v>147.25876718748302</v>
      </c>
    </row>
    <row r="43" spans="2:44" x14ac:dyDescent="0.3">
      <c r="B43" s="51"/>
      <c r="C43" s="20">
        <v>470.7510000000002</v>
      </c>
      <c r="D43" s="20">
        <v>208.58339999999998</v>
      </c>
      <c r="E43" s="20">
        <v>492.74020000000007</v>
      </c>
      <c r="F43" s="20">
        <v>636.35399999999959</v>
      </c>
      <c r="G43" s="20">
        <v>161.3398000000002</v>
      </c>
      <c r="H43" s="20">
        <v>-204.21419999999966</v>
      </c>
      <c r="I43" s="20">
        <v>384.02040000000011</v>
      </c>
      <c r="J43" s="20">
        <v>598.43380000000047</v>
      </c>
      <c r="K43" s="20">
        <v>542.50940000000014</v>
      </c>
      <c r="L43" s="20">
        <v>92.756600000000162</v>
      </c>
      <c r="M43" s="20">
        <v>152.77000000000021</v>
      </c>
      <c r="N43" s="20"/>
      <c r="O43" s="21">
        <f t="shared" si="6"/>
        <v>321.45858181818198</v>
      </c>
      <c r="P43" s="22">
        <f t="shared" si="7"/>
        <v>259.95164909549544</v>
      </c>
      <c r="R43">
        <v>470.7510000000002</v>
      </c>
      <c r="S43">
        <v>208.58339999999998</v>
      </c>
      <c r="T43">
        <v>492.74020000000007</v>
      </c>
      <c r="U43">
        <v>441.65820000000053</v>
      </c>
      <c r="V43">
        <v>219.06240000000025</v>
      </c>
      <c r="W43">
        <v>-204.21419999999966</v>
      </c>
      <c r="X43">
        <v>251.67819999999961</v>
      </c>
      <c r="Y43">
        <v>564.12060000000019</v>
      </c>
      <c r="Z43">
        <v>234.29539999999997</v>
      </c>
      <c r="AA43">
        <v>128.03900000000044</v>
      </c>
      <c r="AB43">
        <v>152.77000000000021</v>
      </c>
      <c r="AF43">
        <v>470.7510000000002</v>
      </c>
      <c r="AG43" s="17"/>
      <c r="AH43">
        <v>209.16460000000006</v>
      </c>
      <c r="AI43" s="17"/>
      <c r="AJ43">
        <v>219.06240000000025</v>
      </c>
      <c r="AL43">
        <v>251.67819999999961</v>
      </c>
      <c r="AM43" s="17"/>
      <c r="AN43">
        <v>234.29539999999997</v>
      </c>
      <c r="AO43">
        <v>128.03900000000044</v>
      </c>
      <c r="AP43">
        <v>152.77000000000021</v>
      </c>
      <c r="AQ43" s="9">
        <f t="shared" si="8"/>
        <v>237.96580000000012</v>
      </c>
      <c r="AR43" s="11">
        <f t="shared" si="9"/>
        <v>115.28354555378661</v>
      </c>
    </row>
    <row r="44" spans="2:44" x14ac:dyDescent="0.3">
      <c r="B44" s="51"/>
      <c r="C44" s="20">
        <v>569.2882000000003</v>
      </c>
      <c r="D44" s="20">
        <v>515.31660000000011</v>
      </c>
      <c r="E44" s="20">
        <v>618.06299999999953</v>
      </c>
      <c r="F44" s="20">
        <v>624.92960000000016</v>
      </c>
      <c r="G44" s="20">
        <v>219.06240000000025</v>
      </c>
      <c r="H44" s="20">
        <v>217.22539999999958</v>
      </c>
      <c r="I44" s="20">
        <v>284.3959999999995</v>
      </c>
      <c r="J44" s="20">
        <v>564.12060000000019</v>
      </c>
      <c r="K44" s="20">
        <v>211.93399999999997</v>
      </c>
      <c r="L44" s="20">
        <v>102.44239999999991</v>
      </c>
      <c r="M44" s="20">
        <v>107.40499999999986</v>
      </c>
      <c r="N44" s="20"/>
      <c r="O44" s="21">
        <f t="shared" si="6"/>
        <v>366.74392727272732</v>
      </c>
      <c r="P44" s="22">
        <f t="shared" si="7"/>
        <v>210.68972093396997</v>
      </c>
      <c r="R44">
        <v>569.2882000000003</v>
      </c>
      <c r="S44">
        <v>515.31660000000011</v>
      </c>
      <c r="T44">
        <v>618.06299999999953</v>
      </c>
      <c r="U44">
        <v>310.09619999999995</v>
      </c>
      <c r="V44">
        <v>808.85639999999921</v>
      </c>
      <c r="W44">
        <v>217.22539999999958</v>
      </c>
      <c r="X44">
        <v>929.5205999999996</v>
      </c>
      <c r="Y44">
        <v>545.42240000000015</v>
      </c>
      <c r="Z44">
        <v>353.66940000000022</v>
      </c>
      <c r="AA44">
        <v>630.07780000000025</v>
      </c>
      <c r="AB44">
        <v>107.40499999999986</v>
      </c>
      <c r="AF44">
        <v>569.2882000000003</v>
      </c>
      <c r="AG44">
        <v>372.28100000000018</v>
      </c>
      <c r="AH44" s="17"/>
      <c r="AI44">
        <v>624.92960000000016</v>
      </c>
      <c r="AJ44">
        <v>808.85639999999921</v>
      </c>
      <c r="AK44">
        <v>217.22539999999958</v>
      </c>
      <c r="AL44">
        <v>929.5205999999996</v>
      </c>
      <c r="AM44">
        <v>513.41179999999986</v>
      </c>
      <c r="AN44">
        <v>353.66940000000022</v>
      </c>
      <c r="AO44">
        <v>630.07780000000025</v>
      </c>
      <c r="AP44">
        <v>107.40499999999986</v>
      </c>
      <c r="AQ44" s="9">
        <f t="shared" si="8"/>
        <v>512.66651999999999</v>
      </c>
      <c r="AR44" s="11">
        <f t="shared" si="9"/>
        <v>225.03217444937599</v>
      </c>
    </row>
    <row r="45" spans="2:44" x14ac:dyDescent="0.3">
      <c r="B45" s="51"/>
      <c r="C45" s="20">
        <v>646.16579999999988</v>
      </c>
      <c r="D45" s="20">
        <v>862.4143999999992</v>
      </c>
      <c r="E45" s="20">
        <v>840.58900000000006</v>
      </c>
      <c r="F45" s="20">
        <v>441.65820000000053</v>
      </c>
      <c r="G45" s="20">
        <v>808.85639999999921</v>
      </c>
      <c r="H45" s="20">
        <v>285.57719999999972</v>
      </c>
      <c r="I45" s="20">
        <v>251.67819999999961</v>
      </c>
      <c r="J45" s="20">
        <v>545.42240000000015</v>
      </c>
      <c r="K45" s="20">
        <v>234.29539999999997</v>
      </c>
      <c r="L45" s="20">
        <v>266.35920000000056</v>
      </c>
      <c r="M45" s="20">
        <v>156.19740000000024</v>
      </c>
      <c r="N45" s="20"/>
      <c r="O45" s="21">
        <f t="shared" si="6"/>
        <v>485.38305454545446</v>
      </c>
      <c r="P45" s="22">
        <f t="shared" si="7"/>
        <v>268.00122655259736</v>
      </c>
      <c r="R45">
        <v>646.16579999999988</v>
      </c>
      <c r="S45">
        <v>862.4143999999992</v>
      </c>
      <c r="T45">
        <v>840.58900000000006</v>
      </c>
      <c r="U45">
        <v>298.46319999999969</v>
      </c>
      <c r="V45">
        <v>1008.5737999999997</v>
      </c>
      <c r="W45">
        <v>285.57719999999972</v>
      </c>
      <c r="X45">
        <v>948.3743999999997</v>
      </c>
      <c r="Y45">
        <v>694.43159999999989</v>
      </c>
      <c r="Z45">
        <v>611.04079999999999</v>
      </c>
      <c r="AA45">
        <v>795.58580000000006</v>
      </c>
      <c r="AB45">
        <v>156.19740000000024</v>
      </c>
      <c r="AF45">
        <v>646.16579999999988</v>
      </c>
      <c r="AG45">
        <v>208.58339999999998</v>
      </c>
      <c r="AH45">
        <v>180.87800000000016</v>
      </c>
      <c r="AI45">
        <v>441.65820000000053</v>
      </c>
      <c r="AJ45">
        <v>1008.5737999999997</v>
      </c>
      <c r="AK45">
        <v>285.57719999999972</v>
      </c>
      <c r="AL45">
        <v>948.3743999999997</v>
      </c>
      <c r="AM45">
        <v>598.43380000000047</v>
      </c>
      <c r="AN45">
        <v>611.04079999999999</v>
      </c>
      <c r="AO45">
        <v>795.58580000000006</v>
      </c>
      <c r="AP45">
        <v>156.19740000000024</v>
      </c>
      <c r="AQ45" s="9">
        <f t="shared" si="8"/>
        <v>534.64260000000002</v>
      </c>
      <c r="AR45" s="11">
        <f t="shared" si="9"/>
        <v>293.26536217938565</v>
      </c>
    </row>
    <row r="46" spans="2:44" x14ac:dyDescent="0.3">
      <c r="B46" s="51"/>
      <c r="C46" s="20">
        <v>819.07320000000016</v>
      </c>
      <c r="D46" s="20">
        <v>1403.9331999999995</v>
      </c>
      <c r="E46" s="20">
        <v>712.61760000000015</v>
      </c>
      <c r="F46" s="20">
        <v>310.09619999999995</v>
      </c>
      <c r="G46" s="20">
        <v>1008.5737999999997</v>
      </c>
      <c r="H46" s="20">
        <v>119.38019999999983</v>
      </c>
      <c r="I46" s="20">
        <v>929.5205999999996</v>
      </c>
      <c r="J46" s="20">
        <v>694.43159999999989</v>
      </c>
      <c r="K46" s="20">
        <v>353.66940000000022</v>
      </c>
      <c r="L46" s="20">
        <v>128.03900000000044</v>
      </c>
      <c r="M46" s="20">
        <v>393.4745999999999</v>
      </c>
      <c r="N46" s="20"/>
      <c r="O46" s="21">
        <f t="shared" si="6"/>
        <v>624.80085454545451</v>
      </c>
      <c r="P46" s="22">
        <f t="shared" si="7"/>
        <v>403.20844160564934</v>
      </c>
      <c r="R46">
        <v>819.07320000000016</v>
      </c>
      <c r="S46">
        <v>1403.9331999999995</v>
      </c>
      <c r="T46">
        <v>712.61760000000015</v>
      </c>
      <c r="U46">
        <v>394.66280000000006</v>
      </c>
      <c r="V46">
        <v>694.03820000000042</v>
      </c>
      <c r="W46">
        <v>119.38019999999983</v>
      </c>
      <c r="X46">
        <v>1433.2818</v>
      </c>
      <c r="Y46">
        <v>992.50339999999915</v>
      </c>
      <c r="Z46">
        <v>762.65219999999999</v>
      </c>
      <c r="AA46">
        <v>735.90480000000002</v>
      </c>
      <c r="AB46">
        <v>393.4745999999999</v>
      </c>
      <c r="AF46">
        <v>819.07320000000016</v>
      </c>
      <c r="AG46">
        <v>515.31660000000011</v>
      </c>
      <c r="AH46">
        <v>492.74020000000007</v>
      </c>
      <c r="AI46">
        <v>310.09619999999995</v>
      </c>
      <c r="AJ46">
        <v>694.03820000000042</v>
      </c>
      <c r="AK46">
        <v>119.38019999999983</v>
      </c>
      <c r="AL46">
        <v>1433.2818</v>
      </c>
      <c r="AM46" s="17"/>
      <c r="AN46">
        <v>762.65219999999999</v>
      </c>
      <c r="AO46">
        <v>735.90480000000002</v>
      </c>
      <c r="AP46">
        <v>393.4745999999999</v>
      </c>
      <c r="AQ46" s="9">
        <f t="shared" si="8"/>
        <v>627.59580000000005</v>
      </c>
      <c r="AR46" s="11">
        <f t="shared" si="9"/>
        <v>371.47857073824593</v>
      </c>
    </row>
    <row r="47" spans="2:44" x14ac:dyDescent="0.3">
      <c r="B47" s="51"/>
      <c r="C47" s="20">
        <v>931.76019999999971</v>
      </c>
      <c r="D47" s="20">
        <v>1236.6369999999999</v>
      </c>
      <c r="E47" s="20">
        <v>882.92479999999955</v>
      </c>
      <c r="F47" s="20">
        <v>298.46319999999969</v>
      </c>
      <c r="G47" s="20">
        <v>694.03820000000042</v>
      </c>
      <c r="H47" s="20">
        <v>237.74040000000014</v>
      </c>
      <c r="I47" s="20">
        <v>948.3743999999997</v>
      </c>
      <c r="J47" s="20">
        <v>992.50339999999915</v>
      </c>
      <c r="K47" s="20">
        <v>611.04079999999999</v>
      </c>
      <c r="L47" s="20">
        <v>630.07780000000025</v>
      </c>
      <c r="M47" s="20">
        <v>379.80920000000026</v>
      </c>
      <c r="N47" s="20"/>
      <c r="O47" s="21">
        <f t="shared" si="6"/>
        <v>713.03358181818169</v>
      </c>
      <c r="P47" s="22">
        <f t="shared" si="7"/>
        <v>317.93227134684469</v>
      </c>
      <c r="R47">
        <v>931.76019999999971</v>
      </c>
      <c r="S47">
        <v>1236.6369999999999</v>
      </c>
      <c r="T47">
        <v>882.92479999999955</v>
      </c>
      <c r="U47">
        <v>261.22240000000011</v>
      </c>
      <c r="V47">
        <v>615.97320000000082</v>
      </c>
      <c r="W47">
        <v>237.74040000000014</v>
      </c>
      <c r="X47">
        <v>863.89400000000001</v>
      </c>
      <c r="Y47" s="5">
        <v>995.55799999999977</v>
      </c>
      <c r="Z47">
        <v>608.36959999999999</v>
      </c>
      <c r="AA47">
        <v>639.07560000000035</v>
      </c>
      <c r="AB47">
        <v>379.80920000000026</v>
      </c>
      <c r="AF47">
        <v>931.76019999999971</v>
      </c>
      <c r="AG47">
        <v>862.4143999999992</v>
      </c>
      <c r="AH47">
        <v>618.06299999999953</v>
      </c>
      <c r="AI47">
        <v>298.46319999999969</v>
      </c>
      <c r="AJ47">
        <v>615.97320000000082</v>
      </c>
      <c r="AK47">
        <v>237.74040000000014</v>
      </c>
      <c r="AL47">
        <v>863.89400000000001</v>
      </c>
      <c r="AM47">
        <v>564.12060000000019</v>
      </c>
      <c r="AN47">
        <v>608.36959999999999</v>
      </c>
      <c r="AO47">
        <v>639.07560000000035</v>
      </c>
      <c r="AP47">
        <v>379.80920000000026</v>
      </c>
      <c r="AQ47" s="9">
        <f t="shared" si="8"/>
        <v>601.7894</v>
      </c>
      <c r="AR47" s="11">
        <f t="shared" si="9"/>
        <v>228.14088882441754</v>
      </c>
    </row>
    <row r="48" spans="2:44" x14ac:dyDescent="0.3">
      <c r="B48" s="51"/>
      <c r="C48" s="20">
        <v>915.46160000000009</v>
      </c>
      <c r="D48" s="20">
        <v>589.70839999999998</v>
      </c>
      <c r="E48" s="20">
        <v>967.99960000000033</v>
      </c>
      <c r="F48" s="20">
        <v>394.66280000000006</v>
      </c>
      <c r="G48" s="20">
        <v>615.97320000000082</v>
      </c>
      <c r="H48" s="20">
        <v>752.54819999999995</v>
      </c>
      <c r="I48" s="20">
        <v>1433.2818</v>
      </c>
      <c r="J48" s="20">
        <v>995.55799999999977</v>
      </c>
      <c r="K48" s="20">
        <v>762.65219999999999</v>
      </c>
      <c r="L48" s="20">
        <v>795.58580000000006</v>
      </c>
      <c r="M48" s="20">
        <v>376.48819999999978</v>
      </c>
      <c r="N48" s="20"/>
      <c r="O48" s="21">
        <f t="shared" si="6"/>
        <v>781.81089090909109</v>
      </c>
      <c r="P48" s="22">
        <f t="shared" si="7"/>
        <v>300.4362932314985</v>
      </c>
      <c r="R48">
        <v>915.46160000000009</v>
      </c>
      <c r="S48">
        <v>589.70839999999998</v>
      </c>
      <c r="T48" s="5">
        <v>967.99960000000033</v>
      </c>
      <c r="U48">
        <v>316.36059999999998</v>
      </c>
      <c r="V48">
        <v>768.85119999999961</v>
      </c>
      <c r="W48">
        <v>752.54819999999995</v>
      </c>
      <c r="X48">
        <v>720.34659999999963</v>
      </c>
      <c r="Y48">
        <v>864.35220000000004</v>
      </c>
      <c r="Z48">
        <v>229.81680000000028</v>
      </c>
      <c r="AA48">
        <v>964.55700000000047</v>
      </c>
      <c r="AB48">
        <v>376.48819999999978</v>
      </c>
      <c r="AF48">
        <v>915.46160000000009</v>
      </c>
      <c r="AG48" s="17"/>
      <c r="AH48" s="17"/>
      <c r="AI48" s="17"/>
      <c r="AJ48">
        <v>768.85119999999961</v>
      </c>
      <c r="AK48">
        <v>752.54819999999995</v>
      </c>
      <c r="AL48">
        <v>720.34659999999963</v>
      </c>
      <c r="AM48">
        <v>545.42240000000015</v>
      </c>
      <c r="AN48">
        <v>229.81680000000028</v>
      </c>
      <c r="AO48">
        <v>964.55700000000047</v>
      </c>
      <c r="AP48">
        <v>376.48819999999978</v>
      </c>
      <c r="AQ48" s="9">
        <f t="shared" si="8"/>
        <v>659.18650000000014</v>
      </c>
      <c r="AR48" s="11">
        <f t="shared" si="9"/>
        <v>248.09107401805517</v>
      </c>
    </row>
    <row r="49" spans="2:44" x14ac:dyDescent="0.3">
      <c r="B49" s="51"/>
      <c r="C49" s="20">
        <v>1028.5550000000003</v>
      </c>
      <c r="D49" s="20">
        <v>321.05499999999984</v>
      </c>
      <c r="E49" s="20">
        <v>709.52000000000032</v>
      </c>
      <c r="F49" s="20">
        <v>261.22240000000011</v>
      </c>
      <c r="G49" s="20">
        <v>768.85119999999961</v>
      </c>
      <c r="H49" s="20">
        <v>913.40640000000008</v>
      </c>
      <c r="I49" s="20">
        <v>863.89400000000001</v>
      </c>
      <c r="J49" s="20">
        <v>864.35220000000004</v>
      </c>
      <c r="K49" s="20">
        <v>608.36959999999999</v>
      </c>
      <c r="L49" s="20">
        <v>735.90480000000002</v>
      </c>
      <c r="M49" s="20">
        <v>420.97839999999997</v>
      </c>
      <c r="N49" s="20"/>
      <c r="O49" s="21">
        <f t="shared" si="6"/>
        <v>681.46445454545471</v>
      </c>
      <c r="P49" s="22">
        <f t="shared" si="7"/>
        <v>251.41179151553041</v>
      </c>
      <c r="R49">
        <v>1028.5550000000003</v>
      </c>
      <c r="S49">
        <v>321.05499999999984</v>
      </c>
      <c r="T49">
        <v>709.52000000000032</v>
      </c>
      <c r="U49">
        <v>459.61460000000045</v>
      </c>
      <c r="V49">
        <v>698.81780000000072</v>
      </c>
      <c r="W49">
        <v>913.40640000000008</v>
      </c>
      <c r="X49">
        <v>907.6097999999995</v>
      </c>
      <c r="Y49">
        <v>923.00640000000067</v>
      </c>
      <c r="Z49">
        <v>293.87320000000011</v>
      </c>
      <c r="AA49">
        <v>745.71079999999961</v>
      </c>
      <c r="AB49">
        <v>420.97839999999997</v>
      </c>
      <c r="AF49">
        <v>1028.5550000000003</v>
      </c>
      <c r="AG49">
        <v>1403.9331999999995</v>
      </c>
      <c r="AH49">
        <v>840.58900000000006</v>
      </c>
      <c r="AI49">
        <v>394.66280000000006</v>
      </c>
      <c r="AJ49">
        <v>698.81780000000072</v>
      </c>
      <c r="AK49">
        <v>913.40640000000008</v>
      </c>
      <c r="AL49">
        <v>907.6097999999995</v>
      </c>
      <c r="AM49" s="17"/>
      <c r="AN49">
        <v>293.87320000000011</v>
      </c>
      <c r="AO49">
        <v>745.71079999999961</v>
      </c>
      <c r="AP49">
        <v>420.97839999999997</v>
      </c>
      <c r="AQ49" s="9">
        <f t="shared" si="8"/>
        <v>764.81363999999996</v>
      </c>
      <c r="AR49" s="11">
        <f t="shared" si="9"/>
        <v>331.02621366498744</v>
      </c>
    </row>
    <row r="50" spans="2:44" x14ac:dyDescent="0.3">
      <c r="B50" s="51"/>
      <c r="C50" s="20">
        <v>642.57560000000012</v>
      </c>
      <c r="D50" s="20">
        <v>735.85279999999989</v>
      </c>
      <c r="E50" s="20">
        <v>410.68359999999996</v>
      </c>
      <c r="F50" s="20">
        <v>316.36059999999998</v>
      </c>
      <c r="G50" s="20">
        <v>698.81780000000072</v>
      </c>
      <c r="H50" s="20">
        <v>643.90499999999997</v>
      </c>
      <c r="I50" s="20">
        <v>720.34659999999963</v>
      </c>
      <c r="J50" s="20">
        <v>923.00640000000067</v>
      </c>
      <c r="K50" s="20">
        <v>229.81680000000028</v>
      </c>
      <c r="L50" s="20">
        <v>639.07560000000035</v>
      </c>
      <c r="M50" s="20">
        <v>275.42419999999981</v>
      </c>
      <c r="N50" s="20"/>
      <c r="O50" s="21">
        <f t="shared" si="6"/>
        <v>566.89681818181828</v>
      </c>
      <c r="P50" s="22">
        <f t="shared" si="7"/>
        <v>223.36688331772828</v>
      </c>
      <c r="R50">
        <v>642.57560000000012</v>
      </c>
      <c r="S50" s="5">
        <v>735.85279999999989</v>
      </c>
      <c r="T50">
        <v>410.68359999999996</v>
      </c>
      <c r="U50" s="5">
        <v>400.17759999999976</v>
      </c>
      <c r="V50">
        <v>838.82080000000042</v>
      </c>
      <c r="W50">
        <v>643.90499999999997</v>
      </c>
      <c r="X50">
        <v>924.65739999999983</v>
      </c>
      <c r="Y50">
        <v>744.40660000000071</v>
      </c>
      <c r="Z50">
        <v>294.82759999999996</v>
      </c>
      <c r="AA50">
        <v>682.77680000000032</v>
      </c>
      <c r="AB50">
        <v>275.42419999999981</v>
      </c>
      <c r="AF50">
        <v>642.57560000000012</v>
      </c>
      <c r="AG50">
        <v>1236.6369999999999</v>
      </c>
      <c r="AH50">
        <v>712.61760000000015</v>
      </c>
      <c r="AI50">
        <v>261.22240000000011</v>
      </c>
      <c r="AJ50">
        <v>838.82080000000042</v>
      </c>
      <c r="AK50">
        <v>643.90499999999997</v>
      </c>
      <c r="AL50">
        <v>924.65739999999983</v>
      </c>
      <c r="AM50" s="7">
        <v>694.43159999999989</v>
      </c>
      <c r="AN50">
        <v>294.82759999999996</v>
      </c>
      <c r="AO50">
        <v>682.77680000000032</v>
      </c>
      <c r="AP50">
        <v>275.42419999999981</v>
      </c>
      <c r="AQ50" s="9">
        <f t="shared" si="8"/>
        <v>655.26327272727281</v>
      </c>
      <c r="AR50" s="11">
        <f t="shared" si="9"/>
        <v>283.01687074317203</v>
      </c>
    </row>
    <row r="51" spans="2:44" x14ac:dyDescent="0.3">
      <c r="B51" s="51"/>
      <c r="C51" s="20">
        <v>327.06720000000007</v>
      </c>
      <c r="D51" s="20">
        <v>225.29459999999972</v>
      </c>
      <c r="E51" s="20">
        <v>184.99160000000012</v>
      </c>
      <c r="F51" s="20">
        <v>459.61460000000045</v>
      </c>
      <c r="G51" s="20">
        <v>838.82080000000042</v>
      </c>
      <c r="H51" s="20">
        <v>308.15740000000005</v>
      </c>
      <c r="I51" s="20">
        <v>907.6097999999995</v>
      </c>
      <c r="J51" s="20">
        <v>744.40660000000071</v>
      </c>
      <c r="K51" s="20">
        <v>293.87320000000011</v>
      </c>
      <c r="L51" s="20">
        <v>964.55700000000047</v>
      </c>
      <c r="M51" s="20">
        <v>229.95299999999986</v>
      </c>
      <c r="N51" s="20"/>
      <c r="O51" s="21">
        <f t="shared" si="6"/>
        <v>498.57689090909111</v>
      </c>
      <c r="P51" s="22">
        <f t="shared" si="7"/>
        <v>302.4761319637683</v>
      </c>
      <c r="R51">
        <v>327.06720000000007</v>
      </c>
      <c r="S51">
        <v>225.29459999999972</v>
      </c>
      <c r="T51">
        <v>184.99160000000012</v>
      </c>
      <c r="V51">
        <v>1136.0664000000006</v>
      </c>
      <c r="W51">
        <v>308.15740000000005</v>
      </c>
      <c r="X51" s="5">
        <v>196.54200000000014</v>
      </c>
      <c r="Y51">
        <v>466.38099999999963</v>
      </c>
      <c r="Z51">
        <v>510.93799999999999</v>
      </c>
      <c r="AA51">
        <v>183.18220000000042</v>
      </c>
      <c r="AB51">
        <v>229.95299999999986</v>
      </c>
      <c r="AF51">
        <v>327.06720000000007</v>
      </c>
      <c r="AG51">
        <v>589.70839999999998</v>
      </c>
      <c r="AH51">
        <v>882.92479999999955</v>
      </c>
      <c r="AI51">
        <v>316.36059999999998</v>
      </c>
      <c r="AJ51">
        <v>1136.0664000000006</v>
      </c>
      <c r="AK51">
        <v>308.15740000000005</v>
      </c>
      <c r="AL51">
        <v>196.54200000000014</v>
      </c>
      <c r="AM51">
        <v>992.50339999999915</v>
      </c>
      <c r="AN51">
        <v>510.93799999999999</v>
      </c>
      <c r="AO51">
        <v>183.18220000000042</v>
      </c>
      <c r="AP51">
        <v>229.95299999999986</v>
      </c>
      <c r="AQ51" s="9">
        <f t="shared" si="8"/>
        <v>515.76394545454548</v>
      </c>
      <c r="AR51" s="11">
        <f t="shared" si="9"/>
        <v>345.63418679097089</v>
      </c>
    </row>
    <row r="52" spans="2:44" x14ac:dyDescent="0.3">
      <c r="B52" s="51"/>
      <c r="C52" s="20">
        <v>193.28299999999996</v>
      </c>
      <c r="D52" s="20"/>
      <c r="E52" s="20"/>
      <c r="F52" s="20">
        <v>400.17759999999976</v>
      </c>
      <c r="G52" s="20">
        <v>1136.0664000000006</v>
      </c>
      <c r="H52" s="20">
        <v>135.30579999999941</v>
      </c>
      <c r="I52" s="20">
        <v>924.65739999999983</v>
      </c>
      <c r="J52" s="20">
        <v>466.38099999999963</v>
      </c>
      <c r="K52" s="20">
        <v>294.82759999999996</v>
      </c>
      <c r="L52" s="20">
        <v>745.71079999999961</v>
      </c>
      <c r="M52" s="20">
        <v>296.80479999999989</v>
      </c>
      <c r="N52" s="20"/>
      <c r="O52" s="21">
        <f t="shared" si="6"/>
        <v>510.35715555555532</v>
      </c>
      <c r="P52" s="22">
        <f t="shared" si="7"/>
        <v>347.46918264605569</v>
      </c>
      <c r="R52">
        <v>193.28299999999996</v>
      </c>
      <c r="V52">
        <v>859.26420000000007</v>
      </c>
      <c r="W52" s="5">
        <v>135.30579999999941</v>
      </c>
      <c r="Y52">
        <v>115.78760000000011</v>
      </c>
      <c r="Z52">
        <v>589.42999999999972</v>
      </c>
      <c r="AA52">
        <v>424.83939999999961</v>
      </c>
      <c r="AB52">
        <v>296.80479999999989</v>
      </c>
      <c r="AF52">
        <v>193.28299999999996</v>
      </c>
      <c r="AG52">
        <v>321.05499999999984</v>
      </c>
      <c r="AH52">
        <v>967.99960000000033</v>
      </c>
      <c r="AI52">
        <v>459.61460000000045</v>
      </c>
      <c r="AJ52">
        <v>859.26420000000007</v>
      </c>
      <c r="AK52">
        <v>135.30579999999941</v>
      </c>
      <c r="AM52" s="17"/>
      <c r="AN52">
        <v>589.42999999999972</v>
      </c>
      <c r="AO52">
        <v>424.83939999999961</v>
      </c>
      <c r="AP52">
        <v>296.80479999999989</v>
      </c>
      <c r="AQ52" s="9">
        <f t="shared" si="8"/>
        <v>471.95515555555551</v>
      </c>
      <c r="AR52" s="11">
        <f t="shared" si="9"/>
        <v>298.12941090504899</v>
      </c>
    </row>
    <row r="53" spans="2:44" x14ac:dyDescent="0.3">
      <c r="B53" s="51"/>
      <c r="C53" s="20">
        <v>23.726599999999962</v>
      </c>
      <c r="D53" s="20"/>
      <c r="E53" s="20"/>
      <c r="F53" s="20">
        <v>-103.19820000000004</v>
      </c>
      <c r="G53" s="20">
        <v>859.26420000000007</v>
      </c>
      <c r="H53" s="20">
        <v>-386.66420000000039</v>
      </c>
      <c r="I53" s="20">
        <v>196.54200000000014</v>
      </c>
      <c r="J53" s="20">
        <v>115.78760000000011</v>
      </c>
      <c r="K53" s="20">
        <v>510.93799999999999</v>
      </c>
      <c r="L53" s="20">
        <v>682.77680000000032</v>
      </c>
      <c r="M53" s="20">
        <v>283.04279999999994</v>
      </c>
      <c r="N53" s="20"/>
      <c r="O53" s="21">
        <f t="shared" si="6"/>
        <v>242.4684</v>
      </c>
      <c r="P53" s="22">
        <f t="shared" si="7"/>
        <v>392.00274475743163</v>
      </c>
      <c r="R53">
        <v>23.726599999999962</v>
      </c>
      <c r="V53">
        <v>643.63880000000063</v>
      </c>
      <c r="Z53">
        <v>468.45000000000016</v>
      </c>
      <c r="AA53">
        <v>267.80079999999975</v>
      </c>
      <c r="AB53">
        <v>283.04279999999994</v>
      </c>
      <c r="AF53">
        <v>23.726599999999962</v>
      </c>
      <c r="AG53" s="17"/>
      <c r="AH53">
        <v>709.52000000000032</v>
      </c>
      <c r="AI53" s="17"/>
      <c r="AJ53">
        <v>643.63880000000063</v>
      </c>
      <c r="AM53">
        <v>995.55799999999977</v>
      </c>
      <c r="AN53">
        <v>468.45000000000016</v>
      </c>
      <c r="AO53">
        <v>267.80079999999975</v>
      </c>
      <c r="AP53">
        <v>283.04279999999994</v>
      </c>
      <c r="AQ53" s="9">
        <f t="shared" si="8"/>
        <v>484.5338571428573</v>
      </c>
      <c r="AR53" s="11">
        <f t="shared" si="9"/>
        <v>343.47856341806835</v>
      </c>
    </row>
    <row r="54" spans="2:44" x14ac:dyDescent="0.3">
      <c r="B54" s="51"/>
      <c r="C54" s="20">
        <v>0</v>
      </c>
      <c r="D54" s="20"/>
      <c r="E54" s="20"/>
      <c r="F54" s="20"/>
      <c r="G54" s="20">
        <v>643.63880000000063</v>
      </c>
      <c r="H54" s="20"/>
      <c r="I54" s="20"/>
      <c r="J54" s="20"/>
      <c r="K54" s="20">
        <v>589.42999999999972</v>
      </c>
      <c r="L54" s="20">
        <v>183.18220000000042</v>
      </c>
      <c r="M54" s="20">
        <v>167.42859999999973</v>
      </c>
      <c r="N54" s="20"/>
      <c r="O54" s="21">
        <f t="shared" si="6"/>
        <v>316.73592000000014</v>
      </c>
      <c r="P54" s="22">
        <f t="shared" si="7"/>
        <v>283.58352789302137</v>
      </c>
      <c r="R54" s="5">
        <v>0</v>
      </c>
      <c r="V54" s="5">
        <v>380.6591999999996</v>
      </c>
      <c r="Z54">
        <v>170.73179999999991</v>
      </c>
      <c r="AA54" s="5">
        <v>266.01160000000027</v>
      </c>
      <c r="AB54" s="5">
        <v>167.42859999999973</v>
      </c>
      <c r="AF54">
        <v>0</v>
      </c>
      <c r="AG54">
        <v>735.85279999999989</v>
      </c>
      <c r="AH54">
        <v>410.68359999999996</v>
      </c>
      <c r="AI54">
        <v>400.17759999999976</v>
      </c>
      <c r="AJ54">
        <v>380.6591999999996</v>
      </c>
      <c r="AM54">
        <v>864.35220000000004</v>
      </c>
      <c r="AN54">
        <v>170.73179999999991</v>
      </c>
      <c r="AO54">
        <v>266.01160000000027</v>
      </c>
      <c r="AP54">
        <v>167.42859999999973</v>
      </c>
      <c r="AQ54" s="9">
        <f t="shared" si="8"/>
        <v>377.32193333333328</v>
      </c>
      <c r="AR54" s="11">
        <f t="shared" si="9"/>
        <v>282.67189362079432</v>
      </c>
    </row>
    <row r="55" spans="2:44" x14ac:dyDescent="0.3">
      <c r="B55" s="51"/>
      <c r="C55" s="20"/>
      <c r="D55" s="20"/>
      <c r="E55" s="20"/>
      <c r="F55" s="20"/>
      <c r="G55" s="20">
        <v>380.6591999999996</v>
      </c>
      <c r="H55" s="20"/>
      <c r="I55" s="20"/>
      <c r="J55" s="20"/>
      <c r="K55" s="20">
        <v>468.45000000000016</v>
      </c>
      <c r="L55" s="20">
        <v>424.83939999999961</v>
      </c>
      <c r="M55" s="20">
        <v>288.96239999999977</v>
      </c>
      <c r="N55" s="20"/>
      <c r="O55" s="21">
        <f t="shared" si="6"/>
        <v>390.72774999999979</v>
      </c>
      <c r="P55" s="22">
        <f t="shared" si="7"/>
        <v>76.728775502871272</v>
      </c>
      <c r="Z55" s="5">
        <v>113.92720000000008</v>
      </c>
      <c r="AG55">
        <v>225.29459999999972</v>
      </c>
      <c r="AH55">
        <v>184.99160000000012</v>
      </c>
      <c r="AM55">
        <v>923.00640000000067</v>
      </c>
      <c r="AN55">
        <v>113.92720000000008</v>
      </c>
      <c r="AQ55" s="9">
        <f t="shared" si="8"/>
        <v>361.80495000000013</v>
      </c>
      <c r="AR55" s="11">
        <f t="shared" si="9"/>
        <v>376.95644435509644</v>
      </c>
    </row>
    <row r="56" spans="2:44" x14ac:dyDescent="0.3">
      <c r="B56" s="51"/>
      <c r="C56" s="20"/>
      <c r="D56" s="20"/>
      <c r="E56" s="20"/>
      <c r="F56" s="20"/>
      <c r="G56" s="20"/>
      <c r="H56" s="20"/>
      <c r="I56" s="20"/>
      <c r="J56" s="20"/>
      <c r="K56" s="20">
        <v>170.73179999999991</v>
      </c>
      <c r="L56" s="20">
        <v>267.80079999999975</v>
      </c>
      <c r="M56" s="20">
        <v>65.308800000000133</v>
      </c>
      <c r="N56" s="20"/>
      <c r="O56" s="21">
        <f t="shared" si="6"/>
        <v>167.94713333333326</v>
      </c>
      <c r="P56" s="22">
        <f t="shared" si="7"/>
        <v>101.27471694521438</v>
      </c>
      <c r="AQ56" s="9"/>
    </row>
    <row r="57" spans="2:44" x14ac:dyDescent="0.3">
      <c r="B57" s="51"/>
      <c r="C57" s="20"/>
      <c r="D57" s="20"/>
      <c r="E57" s="20"/>
      <c r="F57" s="20"/>
      <c r="G57" s="20"/>
      <c r="H57" s="20"/>
      <c r="I57" s="20"/>
      <c r="J57" s="20"/>
      <c r="K57" s="20">
        <v>113.92720000000008</v>
      </c>
      <c r="L57" s="20">
        <v>266.01160000000027</v>
      </c>
      <c r="M57" s="20">
        <v>83.336799999999812</v>
      </c>
      <c r="N57" s="20"/>
      <c r="O57" s="21">
        <f t="shared" si="6"/>
        <v>154.42520000000005</v>
      </c>
      <c r="P57" s="22">
        <f t="shared" si="7"/>
        <v>97.839596492218021</v>
      </c>
      <c r="AQ57" s="9"/>
    </row>
    <row r="58" spans="2:44" x14ac:dyDescent="0.3">
      <c r="B58" s="51"/>
      <c r="C58" s="20"/>
      <c r="D58" s="20"/>
      <c r="E58" s="20"/>
      <c r="F58" s="20"/>
      <c r="G58" s="20"/>
      <c r="H58" s="20"/>
      <c r="I58" s="20"/>
      <c r="J58" s="20"/>
      <c r="K58" s="20">
        <v>165.08400000000012</v>
      </c>
      <c r="L58" s="20"/>
      <c r="M58" s="20">
        <v>21.468000000000075</v>
      </c>
      <c r="N58" s="20"/>
      <c r="O58" s="21">
        <f t="shared" si="6"/>
        <v>93.276000000000096</v>
      </c>
      <c r="P58" s="22">
        <f t="shared" si="7"/>
        <v>101.55184748688725</v>
      </c>
      <c r="AM58" s="7"/>
      <c r="AQ58" s="9"/>
    </row>
    <row r="59" spans="2:44" x14ac:dyDescent="0.3">
      <c r="B59" s="5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>
        <v>109.90459999999996</v>
      </c>
      <c r="N59" s="20"/>
      <c r="O59" s="21">
        <f t="shared" si="6"/>
        <v>109.90459999999996</v>
      </c>
      <c r="P59" s="22" t="e">
        <f t="shared" si="7"/>
        <v>#DIV/0!</v>
      </c>
      <c r="AQ59" s="9"/>
    </row>
  </sheetData>
  <mergeCells count="7">
    <mergeCell ref="R2:AB2"/>
    <mergeCell ref="AD1:AR1"/>
    <mergeCell ref="AD34:AR34"/>
    <mergeCell ref="B3:B27"/>
    <mergeCell ref="B35:B59"/>
    <mergeCell ref="O1:P1"/>
    <mergeCell ref="O33:P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Isy83 2d</vt:lpstr>
      <vt:lpstr>realigned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2020-10-08T14:12:36Z</dcterms:created>
  <dcterms:modified xsi:type="dcterms:W3CDTF">2024-03-04T12:51:02Z</dcterms:modified>
</cp:coreProperties>
</file>