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Day/Library/CloudStorage/Box-Box/Phillips_etal_2023/Figures/Figure6/Panels/"/>
    </mc:Choice>
  </mc:AlternateContent>
  <xr:revisionPtr revIDLastSave="0" documentId="13_ncr:1_{F7051750-2663-8B41-A83A-21CE8EC1A711}" xr6:coauthVersionLast="47" xr6:coauthVersionMax="47" xr10:uidLastSave="{00000000-0000-0000-0000-000000000000}"/>
  <bookViews>
    <workbookView xWindow="23840" yWindow="540" windowWidth="51820" windowHeight="26600" activeTab="1" xr2:uid="{00000000-000D-0000-FFFF-FFFF00000000}"/>
  </bookViews>
  <sheets>
    <sheet name="Experiment 1" sheetId="3" r:id="rId1"/>
    <sheet name="Experiment 2" sheetId="8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3" i="3" l="1"/>
  <c r="AA47" i="8"/>
  <c r="X47" i="8"/>
  <c r="W47" i="8"/>
  <c r="L47" i="8"/>
  <c r="K47" i="8"/>
  <c r="M47" i="8" s="1"/>
  <c r="C47" i="8"/>
  <c r="B47" i="8"/>
  <c r="D47" i="8" s="1"/>
  <c r="AA46" i="8"/>
  <c r="X46" i="8"/>
  <c r="W46" i="8"/>
  <c r="M46" i="8"/>
  <c r="M48" i="8" s="1"/>
  <c r="L46" i="8"/>
  <c r="K46" i="8"/>
  <c r="C46" i="8"/>
  <c r="B46" i="8"/>
  <c r="D46" i="8" s="1"/>
  <c r="AA45" i="8"/>
  <c r="X45" i="8"/>
  <c r="W45" i="8"/>
  <c r="L45" i="8"/>
  <c r="K45" i="8"/>
  <c r="C45" i="8"/>
  <c r="B45" i="8"/>
  <c r="D45" i="8" s="1"/>
  <c r="AA42" i="8"/>
  <c r="X42" i="8"/>
  <c r="W42" i="8"/>
  <c r="Y42" i="8" s="1"/>
  <c r="L42" i="8"/>
  <c r="K42" i="8"/>
  <c r="M42" i="8" s="1"/>
  <c r="C42" i="8"/>
  <c r="B42" i="8"/>
  <c r="D42" i="8" s="1"/>
  <c r="O42" i="8" s="1"/>
  <c r="AA41" i="8"/>
  <c r="X41" i="8"/>
  <c r="W41" i="8"/>
  <c r="L41" i="8"/>
  <c r="K41" i="8"/>
  <c r="M41" i="8" s="1"/>
  <c r="M43" i="8" s="1"/>
  <c r="C41" i="8"/>
  <c r="B41" i="8"/>
  <c r="AA40" i="8"/>
  <c r="X40" i="8"/>
  <c r="W40" i="8"/>
  <c r="Y40" i="8" s="1"/>
  <c r="L40" i="8"/>
  <c r="K40" i="8"/>
  <c r="C40" i="8"/>
  <c r="B40" i="8"/>
  <c r="D40" i="8" s="1"/>
  <c r="AA36" i="8"/>
  <c r="X36" i="8"/>
  <c r="W36" i="8"/>
  <c r="Y36" i="8" s="1"/>
  <c r="AB36" i="8" s="1"/>
  <c r="L36" i="8"/>
  <c r="K36" i="8"/>
  <c r="C36" i="8"/>
  <c r="B36" i="8"/>
  <c r="D36" i="8" s="1"/>
  <c r="AA35" i="8"/>
  <c r="X35" i="8"/>
  <c r="W35" i="8"/>
  <c r="L35" i="8"/>
  <c r="K35" i="8"/>
  <c r="C35" i="8"/>
  <c r="B35" i="8"/>
  <c r="AA34" i="8"/>
  <c r="X34" i="8"/>
  <c r="W34" i="8"/>
  <c r="L34" i="8"/>
  <c r="K34" i="8"/>
  <c r="M34" i="8" s="1"/>
  <c r="C34" i="8"/>
  <c r="B34" i="8"/>
  <c r="AA30" i="8"/>
  <c r="X30" i="8"/>
  <c r="W30" i="8"/>
  <c r="Y30" i="8" s="1"/>
  <c r="AB30" i="8" s="1"/>
  <c r="L30" i="8"/>
  <c r="K30" i="8"/>
  <c r="M30" i="8" s="1"/>
  <c r="C30" i="8"/>
  <c r="B30" i="8"/>
  <c r="AA29" i="8"/>
  <c r="X29" i="8"/>
  <c r="W29" i="8"/>
  <c r="Y29" i="8" s="1"/>
  <c r="L29" i="8"/>
  <c r="K29" i="8"/>
  <c r="C29" i="8"/>
  <c r="B29" i="8"/>
  <c r="AA28" i="8"/>
  <c r="X28" i="8"/>
  <c r="W28" i="8"/>
  <c r="Y28" i="8" s="1"/>
  <c r="L28" i="8"/>
  <c r="K28" i="8"/>
  <c r="C28" i="8"/>
  <c r="B28" i="8"/>
  <c r="AA25" i="8"/>
  <c r="X25" i="8"/>
  <c r="W25" i="8"/>
  <c r="L25" i="8"/>
  <c r="K25" i="8"/>
  <c r="M25" i="8" s="1"/>
  <c r="C25" i="8"/>
  <c r="B25" i="8"/>
  <c r="AA24" i="8"/>
  <c r="X24" i="8"/>
  <c r="W24" i="8"/>
  <c r="L24" i="8"/>
  <c r="K24" i="8"/>
  <c r="C24" i="8"/>
  <c r="B24" i="8"/>
  <c r="D24" i="8" s="1"/>
  <c r="AA23" i="8"/>
  <c r="X23" i="8"/>
  <c r="W23" i="8"/>
  <c r="Y23" i="8" s="1"/>
  <c r="L23" i="8"/>
  <c r="K23" i="8"/>
  <c r="C23" i="8"/>
  <c r="B23" i="8"/>
  <c r="D23" i="8" s="1"/>
  <c r="O23" i="8" s="1"/>
  <c r="AA18" i="8"/>
  <c r="X18" i="8"/>
  <c r="W18" i="8"/>
  <c r="L18" i="8"/>
  <c r="K18" i="8"/>
  <c r="C18" i="8"/>
  <c r="B18" i="8"/>
  <c r="AA17" i="8"/>
  <c r="X17" i="8"/>
  <c r="W17" i="8"/>
  <c r="L17" i="8"/>
  <c r="K17" i="8"/>
  <c r="M17" i="8" s="1"/>
  <c r="C17" i="8"/>
  <c r="B17" i="8"/>
  <c r="AA16" i="8"/>
  <c r="X16" i="8"/>
  <c r="W16" i="8"/>
  <c r="L16" i="8"/>
  <c r="K16" i="8"/>
  <c r="C16" i="8"/>
  <c r="B16" i="8"/>
  <c r="D16" i="8" s="1"/>
  <c r="O16" i="8" s="1"/>
  <c r="W45" i="3"/>
  <c r="X45" i="3"/>
  <c r="Y45" i="3" s="1"/>
  <c r="W46" i="3"/>
  <c r="X46" i="3"/>
  <c r="W47" i="3"/>
  <c r="X47" i="3"/>
  <c r="W40" i="3"/>
  <c r="Y40" i="3" s="1"/>
  <c r="X40" i="3"/>
  <c r="W41" i="3"/>
  <c r="X41" i="3"/>
  <c r="W42" i="3"/>
  <c r="Y42" i="3" s="1"/>
  <c r="X42" i="3"/>
  <c r="W34" i="3"/>
  <c r="X34" i="3"/>
  <c r="W35" i="3"/>
  <c r="X35" i="3"/>
  <c r="W36" i="3"/>
  <c r="X36" i="3"/>
  <c r="W28" i="3"/>
  <c r="X28" i="3"/>
  <c r="W29" i="3"/>
  <c r="X29" i="3"/>
  <c r="Y29" i="3"/>
  <c r="W30" i="3"/>
  <c r="X30" i="3"/>
  <c r="W23" i="3"/>
  <c r="X23" i="3"/>
  <c r="W24" i="3"/>
  <c r="X24" i="3"/>
  <c r="W25" i="3"/>
  <c r="X25" i="3"/>
  <c r="W16" i="3"/>
  <c r="Y16" i="3" s="1"/>
  <c r="X16" i="3"/>
  <c r="W17" i="3"/>
  <c r="X17" i="3"/>
  <c r="W18" i="3"/>
  <c r="Y18" i="3" s="1"/>
  <c r="X18" i="3"/>
  <c r="C46" i="3"/>
  <c r="C47" i="3"/>
  <c r="B47" i="3"/>
  <c r="B46" i="3"/>
  <c r="C45" i="3"/>
  <c r="B45" i="3"/>
  <c r="K45" i="3"/>
  <c r="L45" i="3"/>
  <c r="L46" i="3"/>
  <c r="L47" i="3"/>
  <c r="K47" i="3"/>
  <c r="K46" i="3"/>
  <c r="L40" i="3"/>
  <c r="L41" i="3"/>
  <c r="L42" i="3"/>
  <c r="K41" i="3"/>
  <c r="K42" i="3"/>
  <c r="K40" i="3"/>
  <c r="K17" i="3"/>
  <c r="L17" i="3"/>
  <c r="B17" i="3"/>
  <c r="C17" i="3"/>
  <c r="K16" i="3"/>
  <c r="M16" i="3" s="1"/>
  <c r="L16" i="3"/>
  <c r="B16" i="3"/>
  <c r="C16" i="3"/>
  <c r="B18" i="3"/>
  <c r="C18" i="3"/>
  <c r="C40" i="3"/>
  <c r="C41" i="3"/>
  <c r="C42" i="3"/>
  <c r="B41" i="3"/>
  <c r="D41" i="3" s="1"/>
  <c r="O41" i="3" s="1"/>
  <c r="B42" i="3"/>
  <c r="D42" i="3" s="1"/>
  <c r="O42" i="3" s="1"/>
  <c r="B40" i="3"/>
  <c r="L34" i="3"/>
  <c r="L35" i="3"/>
  <c r="L36" i="3"/>
  <c r="K35" i="3"/>
  <c r="K36" i="3"/>
  <c r="K34" i="3"/>
  <c r="B34" i="3"/>
  <c r="C34" i="3"/>
  <c r="C35" i="3"/>
  <c r="C36" i="3"/>
  <c r="B35" i="3"/>
  <c r="D35" i="3" s="1"/>
  <c r="B36" i="3"/>
  <c r="L30" i="3"/>
  <c r="K30" i="3"/>
  <c r="C30" i="3"/>
  <c r="B30" i="3"/>
  <c r="L28" i="3"/>
  <c r="L29" i="3"/>
  <c r="K29" i="3"/>
  <c r="K28" i="3"/>
  <c r="C28" i="3"/>
  <c r="C29" i="3"/>
  <c r="B29" i="3"/>
  <c r="D29" i="3" s="1"/>
  <c r="O29" i="3" s="1"/>
  <c r="B28" i="3"/>
  <c r="D28" i="3" s="1"/>
  <c r="O28" i="3" s="1"/>
  <c r="L23" i="3"/>
  <c r="L24" i="3"/>
  <c r="L25" i="3"/>
  <c r="K24" i="3"/>
  <c r="K25" i="3"/>
  <c r="M25" i="3" s="1"/>
  <c r="B23" i="3"/>
  <c r="C23" i="3"/>
  <c r="C24" i="3"/>
  <c r="C25" i="3"/>
  <c r="B24" i="3"/>
  <c r="D24" i="3" s="1"/>
  <c r="B25" i="3"/>
  <c r="L18" i="3"/>
  <c r="K18" i="3"/>
  <c r="Y41" i="8" l="1"/>
  <c r="AB41" i="8" s="1"/>
  <c r="M29" i="8"/>
  <c r="D34" i="8"/>
  <c r="Y47" i="8"/>
  <c r="AB47" i="8" s="1"/>
  <c r="D17" i="8"/>
  <c r="D41" i="8"/>
  <c r="AB28" i="8"/>
  <c r="M23" i="8"/>
  <c r="D25" i="8"/>
  <c r="D26" i="8" s="1"/>
  <c r="M16" i="8"/>
  <c r="P16" i="8" s="1"/>
  <c r="D18" i="8"/>
  <c r="O18" i="8" s="1"/>
  <c r="Y35" i="8"/>
  <c r="AB35" i="8" s="1"/>
  <c r="AB37" i="8" s="1"/>
  <c r="M40" i="8"/>
  <c r="Y45" i="8"/>
  <c r="Y18" i="8"/>
  <c r="AB18" i="8" s="1"/>
  <c r="M24" i="8"/>
  <c r="M26" i="8" s="1"/>
  <c r="D28" i="8"/>
  <c r="AB42" i="8"/>
  <c r="M28" i="8"/>
  <c r="D30" i="8"/>
  <c r="O30" i="8" s="1"/>
  <c r="P30" i="8" s="1"/>
  <c r="M35" i="8"/>
  <c r="Y46" i="8"/>
  <c r="AB46" i="8" s="1"/>
  <c r="AB48" i="8" s="1"/>
  <c r="Y24" i="8"/>
  <c r="AB24" i="8" s="1"/>
  <c r="Y17" i="8"/>
  <c r="AB17" i="8" s="1"/>
  <c r="Y34" i="8"/>
  <c r="Y16" i="8"/>
  <c r="D35" i="8"/>
  <c r="O35" i="8" s="1"/>
  <c r="M45" i="8"/>
  <c r="M36" i="8"/>
  <c r="M18" i="8"/>
  <c r="M19" i="8" s="1"/>
  <c r="Y25" i="8"/>
  <c r="AB25" i="8" s="1"/>
  <c r="D29" i="8"/>
  <c r="O29" i="8" s="1"/>
  <c r="P29" i="8" s="1"/>
  <c r="D40" i="3"/>
  <c r="O40" i="3" s="1"/>
  <c r="D47" i="3"/>
  <c r="M24" i="3"/>
  <c r="M35" i="3"/>
  <c r="D23" i="3"/>
  <c r="Y25" i="3"/>
  <c r="D30" i="3"/>
  <c r="AB30" i="3" s="1"/>
  <c r="Y28" i="3"/>
  <c r="Z28" i="3" s="1"/>
  <c r="M34" i="3"/>
  <c r="M30" i="3"/>
  <c r="Y23" i="3"/>
  <c r="Y46" i="3"/>
  <c r="Z46" i="3" s="1"/>
  <c r="Z47" i="3" s="1"/>
  <c r="Y34" i="3"/>
  <c r="Z34" i="3" s="1"/>
  <c r="M17" i="3"/>
  <c r="Y30" i="3"/>
  <c r="M45" i="3"/>
  <c r="D34" i="3"/>
  <c r="AB34" i="3" s="1"/>
  <c r="D45" i="3"/>
  <c r="AB45" i="3" s="1"/>
  <c r="Z29" i="3"/>
  <c r="D25" i="3"/>
  <c r="D26" i="3" s="1"/>
  <c r="M36" i="3"/>
  <c r="M37" i="3" s="1"/>
  <c r="Y24" i="3"/>
  <c r="Z24" i="3" s="1"/>
  <c r="Y36" i="3"/>
  <c r="M46" i="3"/>
  <c r="M48" i="3" s="1"/>
  <c r="M47" i="3"/>
  <c r="AB47" i="3"/>
  <c r="O47" i="3"/>
  <c r="Z40" i="3"/>
  <c r="Y35" i="3"/>
  <c r="Z35" i="3" s="1"/>
  <c r="Y17" i="3"/>
  <c r="Z17" i="3" s="1"/>
  <c r="Y47" i="3"/>
  <c r="D36" i="3"/>
  <c r="Z45" i="3"/>
  <c r="Z23" i="3"/>
  <c r="Z16" i="3"/>
  <c r="M18" i="3"/>
  <c r="M28" i="3"/>
  <c r="P28" i="3" s="1"/>
  <c r="D18" i="3"/>
  <c r="O18" i="3" s="1"/>
  <c r="M42" i="3"/>
  <c r="P42" i="3" s="1"/>
  <c r="D17" i="3"/>
  <c r="AB17" i="3" s="1"/>
  <c r="M40" i="3"/>
  <c r="P40" i="3" s="1"/>
  <c r="M41" i="3"/>
  <c r="P41" i="3" s="1"/>
  <c r="P43" i="3" s="1"/>
  <c r="D46" i="3"/>
  <c r="O46" i="3" s="1"/>
  <c r="Y41" i="3"/>
  <c r="Z41" i="3" s="1"/>
  <c r="O24" i="8"/>
  <c r="O40" i="8"/>
  <c r="D43" i="8"/>
  <c r="O17" i="8"/>
  <c r="P17" i="8" s="1"/>
  <c r="M31" i="8"/>
  <c r="AB43" i="8"/>
  <c r="O45" i="8"/>
  <c r="D48" i="8"/>
  <c r="Y31" i="8"/>
  <c r="AB29" i="8"/>
  <c r="O34" i="8"/>
  <c r="P34" i="8" s="1"/>
  <c r="AB40" i="8"/>
  <c r="Y43" i="8"/>
  <c r="O47" i="8"/>
  <c r="P47" i="8" s="1"/>
  <c r="O36" i="8"/>
  <c r="P23" i="8"/>
  <c r="P42" i="8"/>
  <c r="AB34" i="8"/>
  <c r="O46" i="8"/>
  <c r="P46" i="8" s="1"/>
  <c r="AB23" i="8"/>
  <c r="O41" i="8"/>
  <c r="P41" i="8" s="1"/>
  <c r="O23" i="3"/>
  <c r="AB23" i="3"/>
  <c r="O36" i="3"/>
  <c r="P36" i="3" s="1"/>
  <c r="AB36" i="3"/>
  <c r="M26" i="3"/>
  <c r="M23" i="3"/>
  <c r="O24" i="3"/>
  <c r="AB24" i="3"/>
  <c r="AB35" i="3"/>
  <c r="O35" i="3"/>
  <c r="P35" i="3" s="1"/>
  <c r="M29" i="3"/>
  <c r="D16" i="3"/>
  <c r="AB40" i="3"/>
  <c r="O30" i="3"/>
  <c r="AB41" i="3"/>
  <c r="AB28" i="3"/>
  <c r="AB42" i="3"/>
  <c r="AB29" i="3"/>
  <c r="D43" i="3"/>
  <c r="O25" i="8" l="1"/>
  <c r="P25" i="8" s="1"/>
  <c r="P35" i="8"/>
  <c r="D31" i="8"/>
  <c r="Y48" i="8"/>
  <c r="D19" i="8"/>
  <c r="Y37" i="8"/>
  <c r="Y19" i="8"/>
  <c r="AB16" i="8"/>
  <c r="AC16" i="8" s="1"/>
  <c r="AD16" i="8" s="1"/>
  <c r="F35" i="8"/>
  <c r="G35" i="8" s="1"/>
  <c r="F34" i="8"/>
  <c r="G34" i="8" s="1"/>
  <c r="AB19" i="8"/>
  <c r="AC25" i="8" s="1"/>
  <c r="AD25" i="8" s="1"/>
  <c r="P40" i="8"/>
  <c r="O28" i="8"/>
  <c r="P28" i="8" s="1"/>
  <c r="P24" i="8"/>
  <c r="P26" i="8" s="1"/>
  <c r="AB45" i="8"/>
  <c r="P45" i="8"/>
  <c r="AB26" i="8"/>
  <c r="F29" i="8"/>
  <c r="G29" i="8" s="1"/>
  <c r="M37" i="8"/>
  <c r="AC40" i="8"/>
  <c r="AD40" i="8" s="1"/>
  <c r="P36" i="8"/>
  <c r="P37" i="8" s="1"/>
  <c r="D37" i="8"/>
  <c r="Y26" i="8"/>
  <c r="P18" i="8"/>
  <c r="P19" i="8" s="1"/>
  <c r="F25" i="8"/>
  <c r="G25" i="8" s="1"/>
  <c r="F30" i="8"/>
  <c r="G30" i="8" s="1"/>
  <c r="F42" i="8"/>
  <c r="G42" i="8" s="1"/>
  <c r="F47" i="8"/>
  <c r="G47" i="8" s="1"/>
  <c r="F24" i="8"/>
  <c r="G24" i="8" s="1"/>
  <c r="P30" i="3"/>
  <c r="AC17" i="3"/>
  <c r="AB25" i="3"/>
  <c r="Y31" i="3"/>
  <c r="O25" i="3"/>
  <c r="P25" i="3" s="1"/>
  <c r="D31" i="3"/>
  <c r="M19" i="3"/>
  <c r="AC29" i="3"/>
  <c r="P24" i="3"/>
  <c r="P47" i="3"/>
  <c r="P48" i="3" s="1"/>
  <c r="AC23" i="3"/>
  <c r="Y43" i="3"/>
  <c r="Y48" i="3"/>
  <c r="P46" i="3"/>
  <c r="AC41" i="3"/>
  <c r="AC45" i="3"/>
  <c r="Z42" i="3"/>
  <c r="AC42" i="3" s="1"/>
  <c r="Y26" i="3"/>
  <c r="Z18" i="3"/>
  <c r="Z19" i="3" s="1"/>
  <c r="O34" i="3"/>
  <c r="P34" i="3" s="1"/>
  <c r="Y37" i="3"/>
  <c r="AB46" i="3"/>
  <c r="Z25" i="3"/>
  <c r="Z26" i="3" s="1"/>
  <c r="AC46" i="3"/>
  <c r="AC24" i="3"/>
  <c r="O45" i="3"/>
  <c r="P45" i="3" s="1"/>
  <c r="AC40" i="3"/>
  <c r="D48" i="3"/>
  <c r="D37" i="3"/>
  <c r="AC47" i="3"/>
  <c r="Z48" i="3"/>
  <c r="Z36" i="3"/>
  <c r="Z37" i="3" s="1"/>
  <c r="O17" i="3"/>
  <c r="P17" i="3" s="1"/>
  <c r="AC34" i="3"/>
  <c r="P18" i="3"/>
  <c r="M43" i="3"/>
  <c r="Y19" i="3"/>
  <c r="AB18" i="3"/>
  <c r="AC35" i="3"/>
  <c r="P43" i="8"/>
  <c r="P48" i="8"/>
  <c r="P31" i="8"/>
  <c r="F28" i="8"/>
  <c r="G28" i="8" s="1"/>
  <c r="AC29" i="8"/>
  <c r="AD29" i="8" s="1"/>
  <c r="AB31" i="8"/>
  <c r="P26" i="3"/>
  <c r="AC28" i="3"/>
  <c r="Z30" i="3"/>
  <c r="P29" i="3"/>
  <c r="M31" i="3"/>
  <c r="Z43" i="3"/>
  <c r="P23" i="3"/>
  <c r="P37" i="3"/>
  <c r="O16" i="3"/>
  <c r="P16" i="3" s="1"/>
  <c r="D19" i="3"/>
  <c r="F34" i="3" s="1"/>
  <c r="AB16" i="3"/>
  <c r="AC16" i="3" s="1"/>
  <c r="AC42" i="8" l="1"/>
  <c r="AD42" i="8" s="1"/>
  <c r="F23" i="8"/>
  <c r="G23" i="8" s="1"/>
  <c r="F36" i="8"/>
  <c r="G36" i="8" s="1"/>
  <c r="G37" i="8" s="1"/>
  <c r="F46" i="8"/>
  <c r="G46" i="8" s="1"/>
  <c r="F45" i="8"/>
  <c r="G45" i="8" s="1"/>
  <c r="G48" i="8"/>
  <c r="AC28" i="8"/>
  <c r="AD28" i="8" s="1"/>
  <c r="AC24" i="8"/>
  <c r="AD24" i="8" s="1"/>
  <c r="F41" i="8"/>
  <c r="G41" i="8" s="1"/>
  <c r="G43" i="8" s="1"/>
  <c r="AC34" i="8"/>
  <c r="AD34" i="8" s="1"/>
  <c r="F40" i="8"/>
  <c r="G40" i="8" s="1"/>
  <c r="AC35" i="8"/>
  <c r="AD35" i="8" s="1"/>
  <c r="AC18" i="8"/>
  <c r="AD18" i="8" s="1"/>
  <c r="F18" i="8"/>
  <c r="G18" i="8" s="1"/>
  <c r="G26" i="8"/>
  <c r="AC36" i="8"/>
  <c r="AD36" i="8" s="1"/>
  <c r="AD37" i="8" s="1"/>
  <c r="AC46" i="8"/>
  <c r="AD46" i="8" s="1"/>
  <c r="F17" i="8"/>
  <c r="G17" i="8" s="1"/>
  <c r="F16" i="8"/>
  <c r="G16" i="8" s="1"/>
  <c r="AC45" i="8"/>
  <c r="AD45" i="8" s="1"/>
  <c r="AC30" i="8"/>
  <c r="AD30" i="8" s="1"/>
  <c r="AD31" i="8" s="1"/>
  <c r="AC17" i="8"/>
  <c r="AD17" i="8" s="1"/>
  <c r="AD19" i="8" s="1"/>
  <c r="AE34" i="8" s="1"/>
  <c r="AC47" i="8"/>
  <c r="AD47" i="8" s="1"/>
  <c r="AC23" i="8"/>
  <c r="AD23" i="8" s="1"/>
  <c r="AC41" i="8"/>
  <c r="AD41" i="8" s="1"/>
  <c r="AD43" i="8" s="1"/>
  <c r="Q45" i="8"/>
  <c r="R45" i="8" s="1"/>
  <c r="Q41" i="8"/>
  <c r="R41" i="8" s="1"/>
  <c r="R43" i="8" s="1"/>
  <c r="Q35" i="8"/>
  <c r="R35" i="8" s="1"/>
  <c r="Q17" i="8"/>
  <c r="R17" i="8" s="1"/>
  <c r="Q25" i="8"/>
  <c r="R25" i="8" s="1"/>
  <c r="Q24" i="8"/>
  <c r="R24" i="8" s="1"/>
  <c r="Q40" i="8"/>
  <c r="R40" i="8" s="1"/>
  <c r="Q23" i="8"/>
  <c r="R23" i="8" s="1"/>
  <c r="Q47" i="8"/>
  <c r="R47" i="8" s="1"/>
  <c r="Q28" i="8"/>
  <c r="R28" i="8" s="1"/>
  <c r="Q34" i="8"/>
  <c r="R34" i="8" s="1"/>
  <c r="AC36" i="3"/>
  <c r="AC18" i="3"/>
  <c r="AC19" i="3" s="1"/>
  <c r="AD28" i="3" s="1"/>
  <c r="AE28" i="3" s="1"/>
  <c r="AC48" i="3"/>
  <c r="P19" i="3"/>
  <c r="Q23" i="3" s="1"/>
  <c r="R23" i="3" s="1"/>
  <c r="AC25" i="3"/>
  <c r="AC26" i="3" s="1"/>
  <c r="F16" i="3"/>
  <c r="G16" i="3" s="1"/>
  <c r="AD41" i="3"/>
  <c r="AE41" i="3" s="1"/>
  <c r="AD47" i="3"/>
  <c r="AE47" i="3" s="1"/>
  <c r="AD46" i="3"/>
  <c r="AE46" i="3" s="1"/>
  <c r="AD34" i="3"/>
  <c r="AE34" i="3" s="1"/>
  <c r="AD24" i="3"/>
  <c r="AE24" i="3" s="1"/>
  <c r="AD23" i="3"/>
  <c r="AE23" i="3" s="1"/>
  <c r="AE26" i="3" s="1"/>
  <c r="R26" i="8"/>
  <c r="G31" i="8"/>
  <c r="Q42" i="8"/>
  <c r="R42" i="8" s="1"/>
  <c r="Q18" i="8"/>
  <c r="R18" i="8" s="1"/>
  <c r="AD26" i="8"/>
  <c r="Q16" i="8"/>
  <c r="R16" i="8" s="1"/>
  <c r="Q30" i="8"/>
  <c r="R30" i="8" s="1"/>
  <c r="Q46" i="8"/>
  <c r="R46" i="8" s="1"/>
  <c r="Q29" i="8"/>
  <c r="R29" i="8" s="1"/>
  <c r="Q36" i="8"/>
  <c r="R36" i="8" s="1"/>
  <c r="Q34" i="3"/>
  <c r="R34" i="3" s="1"/>
  <c r="Q18" i="3"/>
  <c r="R18" i="3" s="1"/>
  <c r="Q41" i="3"/>
  <c r="R41" i="3" s="1"/>
  <c r="Q40" i="3"/>
  <c r="R40" i="3" s="1"/>
  <c r="AD29" i="3"/>
  <c r="AE29" i="3" s="1"/>
  <c r="AD45" i="3"/>
  <c r="AE45" i="3" s="1"/>
  <c r="AC30" i="3"/>
  <c r="Z31" i="3"/>
  <c r="AD16" i="3"/>
  <c r="AE16" i="3" s="1"/>
  <c r="Q28" i="3"/>
  <c r="R28" i="3" s="1"/>
  <c r="AD17" i="3"/>
  <c r="AE17" i="3" s="1"/>
  <c r="Q16" i="3"/>
  <c r="R16" i="3" s="1"/>
  <c r="Q25" i="3"/>
  <c r="R25" i="3" s="1"/>
  <c r="AC37" i="3"/>
  <c r="AC43" i="3"/>
  <c r="Q36" i="3"/>
  <c r="R36" i="3" s="1"/>
  <c r="F47" i="3"/>
  <c r="G47" i="3" s="1"/>
  <c r="G34" i="3"/>
  <c r="F30" i="3"/>
  <c r="G30" i="3" s="1"/>
  <c r="F17" i="3"/>
  <c r="G17" i="3" s="1"/>
  <c r="F42" i="3"/>
  <c r="G42" i="3" s="1"/>
  <c r="F24" i="3"/>
  <c r="G24" i="3" s="1"/>
  <c r="F28" i="3"/>
  <c r="G28" i="3" s="1"/>
  <c r="F45" i="3"/>
  <c r="G45" i="3" s="1"/>
  <c r="F25" i="3"/>
  <c r="G25" i="3" s="1"/>
  <c r="F23" i="3"/>
  <c r="G23" i="3" s="1"/>
  <c r="F35" i="3"/>
  <c r="G35" i="3" s="1"/>
  <c r="F40" i="3"/>
  <c r="G40" i="3" s="1"/>
  <c r="F18" i="3"/>
  <c r="G18" i="3" s="1"/>
  <c r="F46" i="3"/>
  <c r="G46" i="3" s="1"/>
  <c r="F29" i="3"/>
  <c r="G29" i="3" s="1"/>
  <c r="F36" i="3"/>
  <c r="G36" i="3" s="1"/>
  <c r="F41" i="3"/>
  <c r="G41" i="3" s="1"/>
  <c r="AD25" i="3"/>
  <c r="AE25" i="3" s="1"/>
  <c r="P31" i="3"/>
  <c r="Q45" i="3"/>
  <c r="R45" i="3" s="1"/>
  <c r="Q35" i="3"/>
  <c r="R35" i="3" s="1"/>
  <c r="AD40" i="3"/>
  <c r="AE40" i="3" s="1"/>
  <c r="AD18" i="3"/>
  <c r="AE18" i="3" s="1"/>
  <c r="AD35" i="3"/>
  <c r="AE35" i="3" s="1"/>
  <c r="AD48" i="8" l="1"/>
  <c r="G19" i="8"/>
  <c r="H16" i="8" s="1"/>
  <c r="AE24" i="8"/>
  <c r="AE18" i="8"/>
  <c r="AE35" i="8"/>
  <c r="AE17" i="8"/>
  <c r="Q24" i="3"/>
  <c r="R24" i="3" s="1"/>
  <c r="Q47" i="3"/>
  <c r="R47" i="3" s="1"/>
  <c r="Q17" i="3"/>
  <c r="R17" i="3" s="1"/>
  <c r="Q30" i="3"/>
  <c r="R30" i="3" s="1"/>
  <c r="Q46" i="3"/>
  <c r="R46" i="3" s="1"/>
  <c r="AD36" i="3"/>
  <c r="AE36" i="3" s="1"/>
  <c r="AD42" i="3"/>
  <c r="AE42" i="3" s="1"/>
  <c r="Q29" i="3"/>
  <c r="R29" i="3" s="1"/>
  <c r="Q42" i="3"/>
  <c r="R42" i="3" s="1"/>
  <c r="R43" i="3" s="1"/>
  <c r="R31" i="8"/>
  <c r="R48" i="8"/>
  <c r="AE46" i="8"/>
  <c r="AE25" i="8"/>
  <c r="AE36" i="8"/>
  <c r="AE28" i="8"/>
  <c r="AE40" i="8"/>
  <c r="AE45" i="8"/>
  <c r="AE47" i="8"/>
  <c r="AE30" i="8"/>
  <c r="AE16" i="8"/>
  <c r="AE23" i="8"/>
  <c r="AE42" i="8"/>
  <c r="R19" i="8"/>
  <c r="S16" i="8" s="1"/>
  <c r="AE41" i="8"/>
  <c r="AE29" i="8"/>
  <c r="R37" i="8"/>
  <c r="R19" i="3"/>
  <c r="S23" i="3" s="1"/>
  <c r="R26" i="3"/>
  <c r="R31" i="3"/>
  <c r="G37" i="3"/>
  <c r="AE37" i="3"/>
  <c r="R37" i="3"/>
  <c r="G43" i="3"/>
  <c r="G26" i="3"/>
  <c r="AE19" i="3"/>
  <c r="AF29" i="3" s="1"/>
  <c r="AF18" i="3"/>
  <c r="G48" i="3"/>
  <c r="R48" i="3"/>
  <c r="AD30" i="3"/>
  <c r="AE30" i="3" s="1"/>
  <c r="AC31" i="3"/>
  <c r="AE48" i="3"/>
  <c r="AE43" i="3"/>
  <c r="G31" i="3"/>
  <c r="G19" i="3"/>
  <c r="H16" i="3" s="1"/>
  <c r="H18" i="8" l="1"/>
  <c r="AE37" i="8"/>
  <c r="H41" i="8"/>
  <c r="S30" i="8"/>
  <c r="H42" i="8"/>
  <c r="H28" i="8"/>
  <c r="H24" i="8"/>
  <c r="H35" i="8"/>
  <c r="H25" i="8"/>
  <c r="H26" i="8" s="1"/>
  <c r="H46" i="8"/>
  <c r="H47" i="8"/>
  <c r="H40" i="8"/>
  <c r="H34" i="8"/>
  <c r="H23" i="8"/>
  <c r="H36" i="8"/>
  <c r="H30" i="8"/>
  <c r="H45" i="8"/>
  <c r="H29" i="8"/>
  <c r="H17" i="8"/>
  <c r="H19" i="8" s="1"/>
  <c r="AE31" i="8"/>
  <c r="AE19" i="8"/>
  <c r="H45" i="3"/>
  <c r="S16" i="3"/>
  <c r="H23" i="3"/>
  <c r="AF40" i="3"/>
  <c r="H25" i="3"/>
  <c r="H47" i="3"/>
  <c r="H30" i="3"/>
  <c r="H41" i="3"/>
  <c r="AF35" i="3"/>
  <c r="AF25" i="3"/>
  <c r="S42" i="3"/>
  <c r="S47" i="3"/>
  <c r="S34" i="3"/>
  <c r="AF28" i="3"/>
  <c r="H17" i="3"/>
  <c r="S41" i="3"/>
  <c r="S28" i="3"/>
  <c r="AF17" i="3"/>
  <c r="H35" i="3"/>
  <c r="S18" i="3"/>
  <c r="H40" i="3"/>
  <c r="H43" i="3" s="1"/>
  <c r="S46" i="3"/>
  <c r="H29" i="3"/>
  <c r="S24" i="3"/>
  <c r="S26" i="3" s="1"/>
  <c r="H34" i="3"/>
  <c r="AF30" i="3"/>
  <c r="AF31" i="3" s="1"/>
  <c r="S29" i="3"/>
  <c r="H28" i="3"/>
  <c r="H36" i="3"/>
  <c r="S45" i="8"/>
  <c r="S25" i="8"/>
  <c r="S35" i="8"/>
  <c r="S24" i="8"/>
  <c r="S23" i="8"/>
  <c r="S26" i="8" s="1"/>
  <c r="S40" i="8"/>
  <c r="S28" i="8"/>
  <c r="S17" i="8"/>
  <c r="S47" i="8"/>
  <c r="S34" i="8"/>
  <c r="S41" i="8"/>
  <c r="S29" i="8"/>
  <c r="S42" i="8"/>
  <c r="S46" i="8"/>
  <c r="AE26" i="8"/>
  <c r="S18" i="8"/>
  <c r="S36" i="8"/>
  <c r="AE48" i="8"/>
  <c r="AE43" i="8"/>
  <c r="AE31" i="3"/>
  <c r="S30" i="3"/>
  <c r="S45" i="3"/>
  <c r="H18" i="3"/>
  <c r="H19" i="3" s="1"/>
  <c r="H46" i="3"/>
  <c r="S40" i="3"/>
  <c r="S36" i="3"/>
  <c r="AF41" i="3"/>
  <c r="AF46" i="3"/>
  <c r="AF47" i="3"/>
  <c r="AF34" i="3"/>
  <c r="AF42" i="3"/>
  <c r="AF36" i="3"/>
  <c r="AF24" i="3"/>
  <c r="AF23" i="3"/>
  <c r="H42" i="3"/>
  <c r="AF45" i="3"/>
  <c r="S25" i="3"/>
  <c r="AF16" i="3"/>
  <c r="S35" i="3"/>
  <c r="S17" i="3"/>
  <c r="H24" i="3"/>
  <c r="H26" i="3" s="1"/>
  <c r="H37" i="8" l="1"/>
  <c r="H48" i="8"/>
  <c r="H31" i="8"/>
  <c r="H43" i="8"/>
  <c r="S37" i="8"/>
  <c r="S19" i="8"/>
  <c r="S31" i="8"/>
  <c r="H48" i="3"/>
  <c r="H37" i="3"/>
  <c r="S37" i="3"/>
  <c r="S48" i="3"/>
  <c r="H31" i="3"/>
  <c r="S31" i="3"/>
  <c r="AF43" i="3"/>
  <c r="AF48" i="3"/>
  <c r="S19" i="3"/>
  <c r="AF19" i="3"/>
  <c r="S43" i="3"/>
  <c r="S48" i="8"/>
  <c r="S43" i="8"/>
  <c r="AF37" i="3"/>
  <c r="AF26" i="3"/>
</calcChain>
</file>

<file path=xl/sharedStrings.xml><?xml version="1.0" encoding="utf-8"?>
<sst xmlns="http://schemas.openxmlformats.org/spreadsheetml/2006/main" count="528" uniqueCount="37">
  <si>
    <t>Plate 1</t>
  </si>
  <si>
    <t>A</t>
  </si>
  <si>
    <t>Gapdh</t>
  </si>
  <si>
    <t>B</t>
  </si>
  <si>
    <t>Pdyn</t>
  </si>
  <si>
    <t>C</t>
  </si>
  <si>
    <t>D</t>
  </si>
  <si>
    <t>E</t>
  </si>
  <si>
    <t>F</t>
  </si>
  <si>
    <t>G</t>
  </si>
  <si>
    <t>H</t>
  </si>
  <si>
    <t>FosB</t>
  </si>
  <si>
    <t>R1</t>
  </si>
  <si>
    <t>R2</t>
  </si>
  <si>
    <t>Average</t>
  </si>
  <si>
    <t>Diff-Veh Avg</t>
  </si>
  <si>
    <t>Relative Enrichment</t>
  </si>
  <si>
    <t>Normalized</t>
  </si>
  <si>
    <t>Gapdh Averages</t>
  </si>
  <si>
    <t>Ct(samples)-Ct(Gapdh)</t>
  </si>
  <si>
    <t>Diff Avg</t>
  </si>
  <si>
    <t>Relative enrichment</t>
  </si>
  <si>
    <t>LacZ - Veh</t>
  </si>
  <si>
    <t>FosB - Veh</t>
  </si>
  <si>
    <t>Pdyn - Veh</t>
  </si>
  <si>
    <t>LacZ - KCl</t>
  </si>
  <si>
    <t>FosB - KCl</t>
  </si>
  <si>
    <t>Pdyn - KCl</t>
  </si>
  <si>
    <t>N/A</t>
  </si>
  <si>
    <r>
      <rPr>
        <b/>
        <i/>
        <sz val="12"/>
        <color rgb="FF000000"/>
        <rFont val="Calibri"/>
        <family val="2"/>
        <scheme val="minor"/>
      </rPr>
      <t>Gapdh</t>
    </r>
    <r>
      <rPr>
        <b/>
        <sz val="12"/>
        <color rgb="FF000000"/>
        <rFont val="Calibri"/>
        <family val="2"/>
        <scheme val="minor"/>
      </rPr>
      <t xml:space="preserve"> mRNA</t>
    </r>
  </si>
  <si>
    <r>
      <rPr>
        <b/>
        <i/>
        <sz val="12"/>
        <color theme="1"/>
        <rFont val="Calibri"/>
        <family val="2"/>
        <scheme val="minor"/>
      </rPr>
      <t>Pdyn</t>
    </r>
    <r>
      <rPr>
        <b/>
        <sz val="12"/>
        <color theme="1"/>
        <rFont val="Calibri"/>
        <family val="2"/>
        <scheme val="minor"/>
      </rPr>
      <t xml:space="preserve"> mRNA</t>
    </r>
  </si>
  <si>
    <r>
      <rPr>
        <b/>
        <i/>
        <sz val="12"/>
        <color rgb="FF000000"/>
        <rFont val="Calibri"/>
        <family val="2"/>
        <scheme val="minor"/>
      </rPr>
      <t>Fosb</t>
    </r>
    <r>
      <rPr>
        <b/>
        <sz val="12"/>
        <color rgb="FF000000"/>
        <rFont val="Calibri"/>
        <family val="2"/>
        <scheme val="minor"/>
      </rPr>
      <t xml:space="preserve"> mRNA</t>
    </r>
  </si>
  <si>
    <t>Normalization</t>
  </si>
  <si>
    <t>Raw Ct values</t>
  </si>
  <si>
    <t>Plate 2</t>
  </si>
  <si>
    <t>Figure 6C RT-qPCR data - Experiment 1</t>
  </si>
  <si>
    <t>Figure 6C RT-qPCR data - Experiment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</si>
</sst>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0000000000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6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7" borderId="1" xfId="0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48"/>
  <sheetViews>
    <sheetView workbookViewId="0">
      <selection activeCell="S16" sqref="S16"/>
    </sheetView>
  </sheetViews>
  <sheetFormatPr baseColWidth="10" defaultRowHeight="16" x14ac:dyDescent="0.2"/>
  <cols>
    <col min="7" max="7" width="17.83203125" bestFit="1" customWidth="1"/>
    <col min="18" max="18" width="17.83203125" bestFit="1" customWidth="1"/>
  </cols>
  <sheetData>
    <row r="1" spans="1:37" x14ac:dyDescent="0.2">
      <c r="A1" s="21" t="s">
        <v>35</v>
      </c>
    </row>
    <row r="2" spans="1:37" x14ac:dyDescent="0.2">
      <c r="A2" s="25" t="s">
        <v>33</v>
      </c>
    </row>
    <row r="3" spans="1:37" x14ac:dyDescent="0.2">
      <c r="A3" s="3" t="s">
        <v>0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5"/>
      <c r="V3" s="3" t="s">
        <v>34</v>
      </c>
      <c r="W3" s="4">
        <v>1</v>
      </c>
      <c r="X3" s="4">
        <v>2</v>
      </c>
      <c r="Y3" s="4">
        <v>3</v>
      </c>
      <c r="Z3" s="4">
        <v>4</v>
      </c>
      <c r="AA3" s="4">
        <v>5</v>
      </c>
      <c r="AB3" s="4">
        <v>6</v>
      </c>
      <c r="AC3" s="4">
        <v>7</v>
      </c>
      <c r="AD3" s="4">
        <v>8</v>
      </c>
      <c r="AE3" s="4">
        <v>9</v>
      </c>
      <c r="AF3" s="4">
        <v>10</v>
      </c>
      <c r="AG3" s="4">
        <v>11</v>
      </c>
      <c r="AH3" s="4">
        <v>12</v>
      </c>
      <c r="AI3" s="5"/>
    </row>
    <row r="4" spans="1:37" x14ac:dyDescent="0.2">
      <c r="A4" s="6" t="s">
        <v>1</v>
      </c>
      <c r="B4" s="7">
        <v>20</v>
      </c>
      <c r="C4" s="7">
        <v>20.05</v>
      </c>
      <c r="D4" s="7">
        <v>19.37</v>
      </c>
      <c r="E4" s="7">
        <v>19.579999999999998</v>
      </c>
      <c r="F4" s="7">
        <v>19.809999999999999</v>
      </c>
      <c r="G4" s="7">
        <v>19.739999999999998</v>
      </c>
      <c r="H4" s="8">
        <v>30.39</v>
      </c>
      <c r="I4" s="8">
        <v>30.36</v>
      </c>
      <c r="J4" s="8">
        <v>31.17</v>
      </c>
      <c r="K4" s="8">
        <v>31.2</v>
      </c>
      <c r="L4" s="8">
        <v>30.62</v>
      </c>
      <c r="M4" s="8">
        <v>30.88</v>
      </c>
      <c r="N4" s="9" t="s">
        <v>2</v>
      </c>
      <c r="V4" s="6" t="s">
        <v>1</v>
      </c>
      <c r="W4" s="11">
        <v>32.25</v>
      </c>
      <c r="X4" s="11">
        <v>32.049999999999997</v>
      </c>
      <c r="Y4" s="11">
        <v>31.63</v>
      </c>
      <c r="Z4" s="11">
        <v>31.84</v>
      </c>
      <c r="AA4" s="11">
        <v>26.4</v>
      </c>
      <c r="AB4" s="11">
        <v>26.47</v>
      </c>
      <c r="AC4" s="10" t="s">
        <v>28</v>
      </c>
      <c r="AD4" s="10" t="s">
        <v>28</v>
      </c>
      <c r="AE4" s="10" t="s">
        <v>28</v>
      </c>
      <c r="AF4" s="10" t="s">
        <v>28</v>
      </c>
      <c r="AG4" s="10" t="s">
        <v>28</v>
      </c>
      <c r="AH4" s="10" t="s">
        <v>28</v>
      </c>
      <c r="AI4" s="12" t="s">
        <v>11</v>
      </c>
    </row>
    <row r="5" spans="1:37" x14ac:dyDescent="0.2">
      <c r="A5" s="6" t="s">
        <v>3</v>
      </c>
      <c r="B5" s="7">
        <v>19.73</v>
      </c>
      <c r="C5" s="7">
        <v>19.7</v>
      </c>
      <c r="D5" s="7">
        <v>20.010000000000002</v>
      </c>
      <c r="E5" s="7">
        <v>19.84</v>
      </c>
      <c r="F5" s="14">
        <v>20.059999999999999</v>
      </c>
      <c r="G5" s="14">
        <v>20.07</v>
      </c>
      <c r="H5" s="8">
        <v>30.24</v>
      </c>
      <c r="I5" s="8">
        <v>30</v>
      </c>
      <c r="J5" s="8">
        <v>28.88</v>
      </c>
      <c r="K5" s="8">
        <v>28.17</v>
      </c>
      <c r="L5" s="8">
        <v>30.74</v>
      </c>
      <c r="M5" s="8">
        <v>30.69</v>
      </c>
      <c r="N5" s="8" t="s">
        <v>4</v>
      </c>
      <c r="V5" s="6" t="s">
        <v>3</v>
      </c>
      <c r="W5" s="11">
        <v>32.590000000000003</v>
      </c>
      <c r="X5" s="11">
        <v>31.9</v>
      </c>
      <c r="Y5" s="11">
        <v>26.31</v>
      </c>
      <c r="Z5" s="11">
        <v>26.61</v>
      </c>
      <c r="AA5" s="11">
        <v>26.73</v>
      </c>
      <c r="AB5" s="11">
        <v>26.75</v>
      </c>
      <c r="AC5" s="10" t="s">
        <v>28</v>
      </c>
      <c r="AD5" s="10" t="s">
        <v>28</v>
      </c>
      <c r="AE5" s="10" t="s">
        <v>28</v>
      </c>
      <c r="AF5" s="10" t="s">
        <v>28</v>
      </c>
      <c r="AG5" s="10" t="s">
        <v>28</v>
      </c>
      <c r="AH5" s="10" t="s">
        <v>28</v>
      </c>
      <c r="AI5" s="5"/>
    </row>
    <row r="6" spans="1:37" x14ac:dyDescent="0.2">
      <c r="A6" s="6" t="s">
        <v>5</v>
      </c>
      <c r="B6" s="7">
        <v>20.27</v>
      </c>
      <c r="C6" s="7">
        <v>19.760000000000002</v>
      </c>
      <c r="D6" s="7">
        <v>20.170000000000002</v>
      </c>
      <c r="E6" s="13">
        <v>20.12</v>
      </c>
      <c r="F6" s="3" t="s">
        <v>28</v>
      </c>
      <c r="G6" s="3" t="s">
        <v>28</v>
      </c>
      <c r="H6" s="8">
        <v>30.64</v>
      </c>
      <c r="I6" s="8">
        <v>30.4</v>
      </c>
      <c r="J6" s="8">
        <v>29.19</v>
      </c>
      <c r="K6" s="8">
        <v>29.01</v>
      </c>
      <c r="L6" s="15" t="s">
        <v>28</v>
      </c>
      <c r="M6" s="15" t="s">
        <v>28</v>
      </c>
      <c r="N6" s="5"/>
      <c r="V6" s="6" t="s">
        <v>5</v>
      </c>
      <c r="W6" s="11">
        <v>32.14</v>
      </c>
      <c r="X6" s="11">
        <v>31.59</v>
      </c>
      <c r="Y6" s="11">
        <v>26.48</v>
      </c>
      <c r="Z6" s="11">
        <v>26.86</v>
      </c>
      <c r="AA6" s="15" t="s">
        <v>28</v>
      </c>
      <c r="AB6" s="15" t="s">
        <v>28</v>
      </c>
      <c r="AC6" s="10" t="s">
        <v>28</v>
      </c>
      <c r="AD6" s="10" t="s">
        <v>28</v>
      </c>
      <c r="AE6" s="10" t="s">
        <v>28</v>
      </c>
      <c r="AF6" s="10" t="s">
        <v>28</v>
      </c>
      <c r="AG6" s="10" t="s">
        <v>28</v>
      </c>
      <c r="AH6" s="10" t="s">
        <v>28</v>
      </c>
      <c r="AI6" s="5"/>
    </row>
    <row r="7" spans="1:37" x14ac:dyDescent="0.2">
      <c r="A7" s="6" t="s">
        <v>6</v>
      </c>
      <c r="B7" s="7">
        <v>19.97</v>
      </c>
      <c r="C7" s="7">
        <v>19.88</v>
      </c>
      <c r="D7" s="7">
        <v>19.43</v>
      </c>
      <c r="E7" s="7">
        <v>19.989999999999998</v>
      </c>
      <c r="F7" s="10" t="s">
        <v>28</v>
      </c>
      <c r="G7" s="10" t="s">
        <v>28</v>
      </c>
      <c r="H7" s="8">
        <v>30.57</v>
      </c>
      <c r="I7" s="8">
        <v>30.35</v>
      </c>
      <c r="J7" s="8">
        <v>29.21</v>
      </c>
      <c r="K7" s="8">
        <v>29.09</v>
      </c>
      <c r="L7" s="10" t="s">
        <v>28</v>
      </c>
      <c r="M7" s="10" t="s">
        <v>28</v>
      </c>
      <c r="N7" s="5"/>
      <c r="V7" s="6" t="s">
        <v>6</v>
      </c>
      <c r="W7" s="11">
        <v>33.86</v>
      </c>
      <c r="X7" s="11">
        <v>34.22</v>
      </c>
      <c r="Y7" s="11">
        <v>26.38</v>
      </c>
      <c r="Z7" s="11">
        <v>26.58</v>
      </c>
      <c r="AA7" s="10" t="s">
        <v>28</v>
      </c>
      <c r="AB7" s="10" t="s">
        <v>28</v>
      </c>
      <c r="AC7" s="10" t="s">
        <v>28</v>
      </c>
      <c r="AD7" s="10" t="s">
        <v>28</v>
      </c>
      <c r="AE7" s="10" t="s">
        <v>28</v>
      </c>
      <c r="AF7" s="10" t="s">
        <v>28</v>
      </c>
      <c r="AG7" s="10" t="s">
        <v>28</v>
      </c>
      <c r="AH7" s="10" t="s">
        <v>28</v>
      </c>
      <c r="AI7" s="5"/>
      <c r="AJ7" s="22"/>
      <c r="AK7" s="22"/>
    </row>
    <row r="8" spans="1:37" x14ac:dyDescent="0.2">
      <c r="A8" s="6" t="s">
        <v>7</v>
      </c>
      <c r="B8" s="7">
        <v>19.64</v>
      </c>
      <c r="C8" s="7">
        <v>19.7</v>
      </c>
      <c r="D8" s="7">
        <v>20.100000000000001</v>
      </c>
      <c r="E8" s="7">
        <v>19.600000000000001</v>
      </c>
      <c r="F8" s="10" t="s">
        <v>28</v>
      </c>
      <c r="G8" s="10" t="s">
        <v>28</v>
      </c>
      <c r="H8" s="8">
        <v>30.75</v>
      </c>
      <c r="I8" s="8">
        <v>30.77</v>
      </c>
      <c r="J8" s="8">
        <v>28.93</v>
      </c>
      <c r="K8" s="8">
        <v>29.04</v>
      </c>
      <c r="L8" s="10" t="s">
        <v>28</v>
      </c>
      <c r="M8" s="10" t="s">
        <v>28</v>
      </c>
      <c r="N8" s="5"/>
      <c r="V8" s="6" t="s">
        <v>7</v>
      </c>
      <c r="W8" s="11">
        <v>33.409999999999997</v>
      </c>
      <c r="X8" s="11">
        <v>33.26</v>
      </c>
      <c r="Y8" s="11">
        <v>29.48</v>
      </c>
      <c r="Z8" s="11">
        <v>29.98</v>
      </c>
      <c r="AA8" s="10" t="s">
        <v>28</v>
      </c>
      <c r="AB8" s="10" t="s">
        <v>28</v>
      </c>
      <c r="AC8" s="10" t="s">
        <v>28</v>
      </c>
      <c r="AD8" s="10" t="s">
        <v>28</v>
      </c>
      <c r="AE8" s="10" t="s">
        <v>28</v>
      </c>
      <c r="AF8" s="10" t="s">
        <v>28</v>
      </c>
      <c r="AG8" s="10" t="s">
        <v>28</v>
      </c>
      <c r="AH8" s="10" t="s">
        <v>28</v>
      </c>
      <c r="AI8" s="5"/>
      <c r="AJ8" s="22"/>
      <c r="AK8" s="22"/>
    </row>
    <row r="9" spans="1:37" x14ac:dyDescent="0.2">
      <c r="A9" s="6" t="s">
        <v>8</v>
      </c>
      <c r="B9" s="7">
        <v>19.579999999999998</v>
      </c>
      <c r="C9" s="7">
        <v>19.53</v>
      </c>
      <c r="D9" s="7">
        <v>19.66</v>
      </c>
      <c r="E9" s="7">
        <v>19.78</v>
      </c>
      <c r="F9" s="10" t="s">
        <v>28</v>
      </c>
      <c r="G9" s="10" t="s">
        <v>28</v>
      </c>
      <c r="H9" s="8">
        <v>30.62</v>
      </c>
      <c r="I9" s="8">
        <v>30.42</v>
      </c>
      <c r="J9" s="8">
        <v>29</v>
      </c>
      <c r="K9" s="8">
        <v>29.09</v>
      </c>
      <c r="L9" s="10" t="s">
        <v>28</v>
      </c>
      <c r="M9" s="10" t="s">
        <v>28</v>
      </c>
      <c r="N9" s="5"/>
      <c r="V9" s="6" t="s">
        <v>8</v>
      </c>
      <c r="W9" s="11">
        <v>34.01</v>
      </c>
      <c r="X9" s="11">
        <v>33.85</v>
      </c>
      <c r="Y9" s="11">
        <v>29.51</v>
      </c>
      <c r="Z9" s="11">
        <v>29.67</v>
      </c>
      <c r="AA9" s="10" t="s">
        <v>28</v>
      </c>
      <c r="AB9" s="10" t="s">
        <v>28</v>
      </c>
      <c r="AC9" s="10" t="s">
        <v>28</v>
      </c>
      <c r="AD9" s="10" t="s">
        <v>28</v>
      </c>
      <c r="AE9" s="10" t="s">
        <v>28</v>
      </c>
      <c r="AF9" s="10" t="s">
        <v>28</v>
      </c>
      <c r="AG9" s="10" t="s">
        <v>28</v>
      </c>
      <c r="AH9" s="10" t="s">
        <v>28</v>
      </c>
      <c r="AI9" s="5"/>
      <c r="AJ9" s="22"/>
      <c r="AK9" s="22"/>
    </row>
    <row r="10" spans="1:37" x14ac:dyDescent="0.2">
      <c r="A10" s="6" t="s">
        <v>9</v>
      </c>
      <c r="B10" s="7">
        <v>20.010000000000002</v>
      </c>
      <c r="C10" s="7">
        <v>20.04</v>
      </c>
      <c r="D10" s="7">
        <v>19.7</v>
      </c>
      <c r="E10" s="7">
        <v>19.62</v>
      </c>
      <c r="F10" s="10" t="s">
        <v>28</v>
      </c>
      <c r="G10" s="10" t="s">
        <v>28</v>
      </c>
      <c r="H10" s="8">
        <v>31.13</v>
      </c>
      <c r="I10" s="8">
        <v>30.83</v>
      </c>
      <c r="J10" s="8">
        <v>29.3</v>
      </c>
      <c r="K10" s="8">
        <v>29.31</v>
      </c>
      <c r="L10" s="10" t="s">
        <v>28</v>
      </c>
      <c r="M10" s="10" t="s">
        <v>28</v>
      </c>
      <c r="N10" s="5"/>
      <c r="V10" s="6" t="s">
        <v>9</v>
      </c>
      <c r="W10" s="11">
        <v>32.33</v>
      </c>
      <c r="X10" s="11">
        <v>32.25</v>
      </c>
      <c r="Y10" s="11">
        <v>29.7</v>
      </c>
      <c r="Z10" s="11">
        <v>29.94</v>
      </c>
      <c r="AA10" s="10" t="s">
        <v>28</v>
      </c>
      <c r="AB10" s="10" t="s">
        <v>28</v>
      </c>
      <c r="AC10" s="10" t="s">
        <v>28</v>
      </c>
      <c r="AD10" s="10" t="s">
        <v>28</v>
      </c>
      <c r="AE10" s="10" t="s">
        <v>28</v>
      </c>
      <c r="AF10" s="10" t="s">
        <v>28</v>
      </c>
      <c r="AG10" s="10" t="s">
        <v>28</v>
      </c>
      <c r="AH10" s="10" t="s">
        <v>28</v>
      </c>
      <c r="AI10" s="5"/>
      <c r="AJ10" s="22"/>
      <c r="AK10" s="22"/>
    </row>
    <row r="11" spans="1:37" x14ac:dyDescent="0.2">
      <c r="A11" s="6" t="s">
        <v>10</v>
      </c>
      <c r="B11" s="7">
        <v>20.04</v>
      </c>
      <c r="C11" s="7">
        <v>20.04</v>
      </c>
      <c r="D11" s="7">
        <v>19.71</v>
      </c>
      <c r="E11" s="7">
        <v>19.399999999999999</v>
      </c>
      <c r="F11" s="10" t="s">
        <v>28</v>
      </c>
      <c r="G11" s="10" t="s">
        <v>28</v>
      </c>
      <c r="H11" s="8">
        <v>31.39</v>
      </c>
      <c r="I11" s="8">
        <v>31.37</v>
      </c>
      <c r="J11" s="8">
        <v>30.75</v>
      </c>
      <c r="K11" s="8">
        <v>30.22</v>
      </c>
      <c r="L11" s="10" t="s">
        <v>28</v>
      </c>
      <c r="M11" s="10" t="s">
        <v>28</v>
      </c>
      <c r="N11" s="5"/>
      <c r="V11" s="6" t="s">
        <v>10</v>
      </c>
      <c r="W11" s="11">
        <v>32.31</v>
      </c>
      <c r="X11" s="11">
        <v>32.21</v>
      </c>
      <c r="Y11" s="11">
        <v>26.1</v>
      </c>
      <c r="Z11" s="11">
        <v>26.24</v>
      </c>
      <c r="AA11" s="10" t="s">
        <v>28</v>
      </c>
      <c r="AB11" s="10" t="s">
        <v>28</v>
      </c>
      <c r="AC11" s="10" t="s">
        <v>28</v>
      </c>
      <c r="AD11" s="10" t="s">
        <v>28</v>
      </c>
      <c r="AE11" s="10" t="s">
        <v>28</v>
      </c>
      <c r="AF11" s="10" t="s">
        <v>28</v>
      </c>
      <c r="AG11" s="10" t="s">
        <v>28</v>
      </c>
      <c r="AH11" s="10" t="s">
        <v>28</v>
      </c>
      <c r="AI11" s="5"/>
      <c r="AJ11" s="22"/>
      <c r="AK11" s="22"/>
    </row>
    <row r="12" spans="1:37" x14ac:dyDescent="0.2"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</row>
    <row r="13" spans="1:37" x14ac:dyDescent="0.2">
      <c r="A13" s="24" t="s">
        <v>32</v>
      </c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</row>
    <row r="14" spans="1:37" x14ac:dyDescent="0.2">
      <c r="A14" s="24" t="s">
        <v>29</v>
      </c>
      <c r="J14" s="25" t="s">
        <v>30</v>
      </c>
      <c r="V14" s="23" t="s">
        <v>31</v>
      </c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</row>
    <row r="15" spans="1:37" x14ac:dyDescent="0.2">
      <c r="A15" s="1" t="s">
        <v>22</v>
      </c>
      <c r="B15" t="s">
        <v>12</v>
      </c>
      <c r="C15" s="16" t="s">
        <v>13</v>
      </c>
      <c r="D15" t="s">
        <v>14</v>
      </c>
      <c r="F15" t="s">
        <v>15</v>
      </c>
      <c r="G15" t="s">
        <v>16</v>
      </c>
      <c r="H15" t="s">
        <v>17</v>
      </c>
      <c r="J15" s="1" t="s">
        <v>22</v>
      </c>
      <c r="K15" t="s">
        <v>12</v>
      </c>
      <c r="L15" t="s">
        <v>13</v>
      </c>
      <c r="M15" t="s">
        <v>14</v>
      </c>
      <c r="O15" t="s">
        <v>18</v>
      </c>
      <c r="P15" t="s">
        <v>19</v>
      </c>
      <c r="Q15" t="s">
        <v>20</v>
      </c>
      <c r="R15" t="s">
        <v>21</v>
      </c>
      <c r="S15" t="s">
        <v>17</v>
      </c>
      <c r="V15" s="1" t="s">
        <v>22</v>
      </c>
      <c r="W15" t="s">
        <v>12</v>
      </c>
      <c r="X15" s="16" t="s">
        <v>13</v>
      </c>
      <c r="Y15" t="s">
        <v>14</v>
      </c>
      <c r="Z15" t="s">
        <v>14</v>
      </c>
      <c r="AA15" s="22"/>
      <c r="AB15" t="s">
        <v>18</v>
      </c>
      <c r="AC15" t="s">
        <v>19</v>
      </c>
      <c r="AD15" t="s">
        <v>20</v>
      </c>
      <c r="AE15" t="s">
        <v>21</v>
      </c>
      <c r="AF15" t="s">
        <v>17</v>
      </c>
      <c r="AG15" s="22"/>
      <c r="AH15" s="22"/>
      <c r="AI15" s="22"/>
      <c r="AJ15" s="22"/>
      <c r="AK15" s="22"/>
    </row>
    <row r="16" spans="1:37" x14ac:dyDescent="0.2">
      <c r="B16" s="19">
        <f>B4</f>
        <v>20</v>
      </c>
      <c r="C16" s="19">
        <f>C4</f>
        <v>20.05</v>
      </c>
      <c r="D16" s="17">
        <f>AVERAGE(B16:C16)</f>
        <v>20.024999999999999</v>
      </c>
      <c r="F16" s="17">
        <f>D16-D$19</f>
        <v>0.10666666666666558</v>
      </c>
      <c r="G16" s="18">
        <f>2^-(F16)</f>
        <v>0.92873141003854931</v>
      </c>
      <c r="H16">
        <f>G16/G$19</f>
        <v>0.92402561306719155</v>
      </c>
      <c r="K16" s="2">
        <f>H4</f>
        <v>30.39</v>
      </c>
      <c r="L16" s="2">
        <f>I4</f>
        <v>30.36</v>
      </c>
      <c r="M16" s="17">
        <f>AVERAGE(K16:L16)</f>
        <v>30.375</v>
      </c>
      <c r="O16" s="17">
        <f>D16</f>
        <v>20.024999999999999</v>
      </c>
      <c r="P16" s="17">
        <f>M16-O16</f>
        <v>10.350000000000001</v>
      </c>
      <c r="Q16" s="17">
        <f>P16-P$19</f>
        <v>-0.10499999999999687</v>
      </c>
      <c r="R16" s="18">
        <f>2^-(Q16)</f>
        <v>1.0754943904573759</v>
      </c>
      <c r="S16">
        <f>R16/R$19</f>
        <v>1.0486845452127951</v>
      </c>
      <c r="W16" s="11">
        <f>W4</f>
        <v>32.25</v>
      </c>
      <c r="X16" s="11">
        <f>X4</f>
        <v>32.049999999999997</v>
      </c>
      <c r="Y16" s="17">
        <f>AVERAGE(W16:X16)</f>
        <v>32.15</v>
      </c>
      <c r="Z16" s="17">
        <f>AVERAGE(X16:Y16)</f>
        <v>32.099999999999994</v>
      </c>
      <c r="AB16" s="17">
        <f>D16</f>
        <v>20.024999999999999</v>
      </c>
      <c r="AC16" s="17">
        <f>Z16-AB16</f>
        <v>12.074999999999996</v>
      </c>
      <c r="AD16" s="17">
        <f>AC16-AC$19</f>
        <v>-0.13937500000000647</v>
      </c>
      <c r="AE16" s="18">
        <f>2^-(AD16)</f>
        <v>1.1014278552475893</v>
      </c>
      <c r="AF16">
        <f>AE16/AE$19</f>
        <v>1.0620342106382867</v>
      </c>
    </row>
    <row r="17" spans="1:32" x14ac:dyDescent="0.2">
      <c r="B17" s="19">
        <f>B5</f>
        <v>19.73</v>
      </c>
      <c r="C17" s="19">
        <f>C5</f>
        <v>19.7</v>
      </c>
      <c r="D17" s="17">
        <f t="shared" ref="D17:D18" si="0">AVERAGE(B17:C17)</f>
        <v>19.715</v>
      </c>
      <c r="F17" s="17">
        <f t="shared" ref="F17:F18" si="1">D17-D$19</f>
        <v>-0.20333333333333314</v>
      </c>
      <c r="G17" s="18">
        <f t="shared" ref="G17:G18" si="2">2^-(F17)</f>
        <v>1.1513554801999808</v>
      </c>
      <c r="H17">
        <f t="shared" ref="H17:H18" si="3">G17/G$19</f>
        <v>1.1455216674602391</v>
      </c>
      <c r="K17" s="2">
        <f>H5</f>
        <v>30.24</v>
      </c>
      <c r="L17" s="2">
        <f>I5</f>
        <v>30</v>
      </c>
      <c r="M17" s="17">
        <f>AVERAGE(K17:L17)</f>
        <v>30.119999999999997</v>
      </c>
      <c r="O17" s="17">
        <f t="shared" ref="O17:O18" si="4">D17</f>
        <v>19.715</v>
      </c>
      <c r="P17" s="17">
        <f t="shared" ref="P17:P18" si="5">M17-O17</f>
        <v>10.404999999999998</v>
      </c>
      <c r="Q17" s="17">
        <f>P17-P$19</f>
        <v>-5.0000000000000711E-2</v>
      </c>
      <c r="R17" s="18">
        <f t="shared" ref="R17:R18" si="6">2^-(Q17)</f>
        <v>1.035264923841378</v>
      </c>
      <c r="S17">
        <f t="shared" ref="S17:S18" si="7">R17/R$19</f>
        <v>1.0094579157885266</v>
      </c>
      <c r="W17" s="11">
        <f t="shared" ref="W17:X17" si="8">W5</f>
        <v>32.590000000000003</v>
      </c>
      <c r="X17" s="11">
        <f t="shared" si="8"/>
        <v>31.9</v>
      </c>
      <c r="Y17" s="17">
        <f t="shared" ref="Y17:Y18" si="9">AVERAGE(W17:X17)</f>
        <v>32.245000000000005</v>
      </c>
      <c r="Z17" s="17">
        <f>AVERAGE(X17:Y17)</f>
        <v>32.072500000000005</v>
      </c>
      <c r="AB17" s="17">
        <f t="shared" ref="AB17:AB18" si="10">D17</f>
        <v>19.715</v>
      </c>
      <c r="AC17" s="17">
        <f t="shared" ref="AC17:AC18" si="11">Z17-AB17</f>
        <v>12.357500000000005</v>
      </c>
      <c r="AD17" s="17">
        <f>AC17-AC$19</f>
        <v>0.14312500000000306</v>
      </c>
      <c r="AE17" s="18">
        <f t="shared" ref="AE17:AE18" si="12">2^-(AD17)</f>
        <v>0.90555551921181188</v>
      </c>
      <c r="AF17">
        <f t="shared" ref="AF17:AF18" si="13">AE17/AE$19</f>
        <v>0.87316744029419291</v>
      </c>
    </row>
    <row r="18" spans="1:32" x14ac:dyDescent="0.2">
      <c r="B18" s="19">
        <f>B6</f>
        <v>20.27</v>
      </c>
      <c r="C18" s="19">
        <f>C6</f>
        <v>19.760000000000002</v>
      </c>
      <c r="D18" s="17">
        <f t="shared" si="0"/>
        <v>20.015000000000001</v>
      </c>
      <c r="E18" s="21"/>
      <c r="F18" s="17">
        <f t="shared" si="1"/>
        <v>9.6666666666667567E-2</v>
      </c>
      <c r="G18" s="18">
        <f t="shared" si="2"/>
        <v>0.93519124785031815</v>
      </c>
      <c r="H18">
        <f t="shared" si="3"/>
        <v>0.93045271947256936</v>
      </c>
      <c r="K18" s="2">
        <f>H6</f>
        <v>30.64</v>
      </c>
      <c r="L18" s="2">
        <f>I6</f>
        <v>30.4</v>
      </c>
      <c r="M18" s="17">
        <f>AVERAGE(K18:L18)</f>
        <v>30.52</v>
      </c>
      <c r="N18" s="21"/>
      <c r="O18" s="17">
        <f t="shared" si="4"/>
        <v>20.015000000000001</v>
      </c>
      <c r="P18" s="17">
        <f t="shared" si="5"/>
        <v>10.504999999999999</v>
      </c>
      <c r="Q18" s="17">
        <f>P18-P$19</f>
        <v>5.0000000000000711E-2</v>
      </c>
      <c r="R18" s="18">
        <f t="shared" si="6"/>
        <v>0.96593632892484504</v>
      </c>
      <c r="S18">
        <f t="shared" si="7"/>
        <v>0.94185753899867863</v>
      </c>
      <c r="W18" s="11">
        <f t="shared" ref="W18:X18" si="14">W6</f>
        <v>32.14</v>
      </c>
      <c r="X18" s="11">
        <f t="shared" si="14"/>
        <v>31.59</v>
      </c>
      <c r="Y18" s="17">
        <f t="shared" si="9"/>
        <v>31.865000000000002</v>
      </c>
      <c r="Z18" s="20">
        <f>AVERAGE(Z16:Z17)</f>
        <v>32.08625</v>
      </c>
      <c r="AB18" s="17">
        <f t="shared" si="10"/>
        <v>20.015000000000001</v>
      </c>
      <c r="AC18" s="17">
        <f t="shared" si="11"/>
        <v>12.071249999999999</v>
      </c>
      <c r="AD18" s="17">
        <f>AC18-AC$19</f>
        <v>-0.14312500000000306</v>
      </c>
      <c r="AE18" s="18">
        <f t="shared" si="12"/>
        <v>1.1042945228475796</v>
      </c>
      <c r="AF18">
        <f t="shared" si="13"/>
        <v>1.0647983490675199</v>
      </c>
    </row>
    <row r="19" spans="1:32" x14ac:dyDescent="0.2">
      <c r="D19" s="20">
        <f>AVERAGE(D16:D18)</f>
        <v>19.918333333333333</v>
      </c>
      <c r="E19" s="21"/>
      <c r="F19" s="20"/>
      <c r="G19" s="20">
        <f>AVERAGE(G16:G18)</f>
        <v>1.0050927126962828</v>
      </c>
      <c r="H19" s="20">
        <f>AVERAGE(H16:H18)</f>
        <v>1</v>
      </c>
      <c r="M19" s="20">
        <f>AVERAGE(M17:M18)</f>
        <v>30.32</v>
      </c>
      <c r="N19" s="21"/>
      <c r="O19" s="20"/>
      <c r="P19" s="20">
        <f>AVERAGE(P17:P18)</f>
        <v>10.454999999999998</v>
      </c>
      <c r="R19" s="20">
        <f>AVERAGE(R16:R18)</f>
        <v>1.0255652144078662</v>
      </c>
      <c r="S19" s="20">
        <f>AVERAGE(S16:S18)</f>
        <v>1.0000000000000002</v>
      </c>
      <c r="Y19" s="20">
        <f>AVERAGE(Y16:Y18)</f>
        <v>32.086666666666673</v>
      </c>
      <c r="Z19" s="20">
        <f>AVERAGE(Z17:Z18)</f>
        <v>32.079374999999999</v>
      </c>
      <c r="AB19" s="20"/>
      <c r="AC19" s="20">
        <f>AVERAGE(AC17:AC18)</f>
        <v>12.214375000000002</v>
      </c>
      <c r="AE19" s="20">
        <f>AVERAGE(AE16:AE18)</f>
        <v>1.0370926324356604</v>
      </c>
      <c r="AF19" s="20">
        <f>AVERAGE(AF16:AF18)</f>
        <v>0.99999999999999989</v>
      </c>
    </row>
    <row r="22" spans="1:32" x14ac:dyDescent="0.2">
      <c r="A22" t="s">
        <v>23</v>
      </c>
      <c r="B22" t="s">
        <v>12</v>
      </c>
      <c r="C22" s="16" t="s">
        <v>13</v>
      </c>
      <c r="D22" t="s">
        <v>14</v>
      </c>
      <c r="F22" t="s">
        <v>15</v>
      </c>
      <c r="G22" t="s">
        <v>16</v>
      </c>
      <c r="H22" t="s">
        <v>17</v>
      </c>
      <c r="J22" t="s">
        <v>23</v>
      </c>
      <c r="K22" t="s">
        <v>12</v>
      </c>
      <c r="L22" t="s">
        <v>13</v>
      </c>
      <c r="M22" t="s">
        <v>14</v>
      </c>
      <c r="O22" t="s">
        <v>18</v>
      </c>
      <c r="P22" t="s">
        <v>19</v>
      </c>
      <c r="Q22" t="s">
        <v>20</v>
      </c>
      <c r="R22" t="s">
        <v>21</v>
      </c>
      <c r="S22" t="s">
        <v>17</v>
      </c>
      <c r="V22" t="s">
        <v>23</v>
      </c>
      <c r="W22" t="s">
        <v>12</v>
      </c>
      <c r="X22" s="16" t="s">
        <v>13</v>
      </c>
      <c r="Y22" t="s">
        <v>14</v>
      </c>
      <c r="Z22" t="s">
        <v>14</v>
      </c>
      <c r="AB22" t="s">
        <v>18</v>
      </c>
      <c r="AC22" t="s">
        <v>19</v>
      </c>
      <c r="AD22" t="s">
        <v>20</v>
      </c>
      <c r="AE22" t="s">
        <v>21</v>
      </c>
      <c r="AF22" t="s">
        <v>17</v>
      </c>
    </row>
    <row r="23" spans="1:32" x14ac:dyDescent="0.2">
      <c r="B23" s="19">
        <f>B7</f>
        <v>19.97</v>
      </c>
      <c r="C23" s="19">
        <f>C7</f>
        <v>19.88</v>
      </c>
      <c r="D23" s="17">
        <f>AVERAGE(B23:C23)</f>
        <v>19.924999999999997</v>
      </c>
      <c r="F23" s="17">
        <f>D23-D$19</f>
        <v>6.6666666666641561E-3</v>
      </c>
      <c r="G23" s="18">
        <f>2^-(F23)</f>
        <v>0.99538967910323073</v>
      </c>
      <c r="H23">
        <f>G23/G$19</f>
        <v>0.99034613078924583</v>
      </c>
      <c r="K23" s="2">
        <f>H7</f>
        <v>30.57</v>
      </c>
      <c r="L23" s="2">
        <f>I7</f>
        <v>30.35</v>
      </c>
      <c r="M23" s="17">
        <f>AVERAGE(K23:L23)</f>
        <v>30.46</v>
      </c>
      <c r="O23" s="17">
        <f>D23</f>
        <v>19.924999999999997</v>
      </c>
      <c r="P23" s="17">
        <f>M23-O23</f>
        <v>10.535000000000004</v>
      </c>
      <c r="Q23" s="17">
        <f>P23-P$19</f>
        <v>8.00000000000054E-2</v>
      </c>
      <c r="R23" s="18">
        <f>2^-(Q23)</f>
        <v>0.94605764672559245</v>
      </c>
      <c r="S23">
        <f>R23/R$19</f>
        <v>0.9224743911305735</v>
      </c>
      <c r="W23" s="11">
        <f>W7</f>
        <v>33.86</v>
      </c>
      <c r="X23" s="11">
        <f>X7</f>
        <v>34.22</v>
      </c>
      <c r="Y23" s="17">
        <f>AVERAGE(W23:X23)</f>
        <v>34.04</v>
      </c>
      <c r="Z23" s="17">
        <f>AVERAGE(X23:Y23)</f>
        <v>34.129999999999995</v>
      </c>
      <c r="AB23" s="17">
        <f>D23</f>
        <v>19.924999999999997</v>
      </c>
      <c r="AC23" s="17">
        <f>Z23-AB23</f>
        <v>14.204999999999998</v>
      </c>
      <c r="AD23" s="17">
        <f>AC23-AC$19</f>
        <v>1.9906249999999961</v>
      </c>
      <c r="AE23" s="18">
        <f>2^-(AD23)</f>
        <v>0.25162985357099027</v>
      </c>
      <c r="AF23">
        <f>AE23/AE$19</f>
        <v>0.2426300657252051</v>
      </c>
    </row>
    <row r="24" spans="1:32" x14ac:dyDescent="0.2">
      <c r="B24" s="19">
        <f>B8</f>
        <v>19.64</v>
      </c>
      <c r="C24" s="19">
        <f>C8</f>
        <v>19.7</v>
      </c>
      <c r="D24" s="17">
        <f t="shared" ref="D24:D25" si="15">AVERAGE(B24:C24)</f>
        <v>19.670000000000002</v>
      </c>
      <c r="F24" s="17">
        <f t="shared" ref="F24:F25" si="16">D24-D$19</f>
        <v>-0.2483333333333313</v>
      </c>
      <c r="G24" s="18">
        <f t="shared" ref="G24:G25" si="17">2^-(F24)</f>
        <v>1.1878340823187574</v>
      </c>
      <c r="H24">
        <f t="shared" ref="H24:H25" si="18">G24/G$19</f>
        <v>1.1818154358439719</v>
      </c>
      <c r="K24" s="2">
        <f>H8</f>
        <v>30.75</v>
      </c>
      <c r="L24" s="2">
        <f>I8</f>
        <v>30.77</v>
      </c>
      <c r="M24" s="17">
        <f>AVERAGE(K24:L24)</f>
        <v>30.759999999999998</v>
      </c>
      <c r="O24" s="17">
        <f t="shared" ref="O24:O25" si="19">D24</f>
        <v>19.670000000000002</v>
      </c>
      <c r="P24" s="17">
        <f t="shared" ref="P24:P25" si="20">M24-O24</f>
        <v>11.089999999999996</v>
      </c>
      <c r="Q24" s="17">
        <f>P24-P$19</f>
        <v>0.63499999999999801</v>
      </c>
      <c r="R24" s="18">
        <f t="shared" ref="R24:R25" si="21">2^-(Q24)</f>
        <v>0.64394081475491372</v>
      </c>
      <c r="S24">
        <f t="shared" ref="S24:S25" si="22">R24/R$19</f>
        <v>0.6278887053776564</v>
      </c>
      <c r="W24" s="11">
        <f t="shared" ref="W24:X24" si="23">W8</f>
        <v>33.409999999999997</v>
      </c>
      <c r="X24" s="11">
        <f t="shared" si="23"/>
        <v>33.26</v>
      </c>
      <c r="Y24" s="17">
        <f t="shared" ref="Y24:Y25" si="24">AVERAGE(W24:X24)</f>
        <v>33.334999999999994</v>
      </c>
      <c r="Z24" s="17">
        <f>AVERAGE(X24:Y24)</f>
        <v>33.297499999999999</v>
      </c>
      <c r="AB24" s="17">
        <f t="shared" ref="AB24:AB25" si="25">D24</f>
        <v>19.670000000000002</v>
      </c>
      <c r="AC24" s="17">
        <f t="shared" ref="AC24:AC25" si="26">Z24-AB24</f>
        <v>13.627499999999998</v>
      </c>
      <c r="AD24" s="17">
        <f>AC24-AC$19</f>
        <v>1.4131249999999955</v>
      </c>
      <c r="AE24" s="18">
        <f t="shared" ref="AE24:AE25" si="27">2^-(AD24)</f>
        <v>0.37549744595125234</v>
      </c>
      <c r="AF24">
        <f t="shared" ref="AF24:AF25" si="28">AE24/AE$19</f>
        <v>0.36206741250237123</v>
      </c>
    </row>
    <row r="25" spans="1:32" x14ac:dyDescent="0.2">
      <c r="B25" s="19">
        <f>B9</f>
        <v>19.579999999999998</v>
      </c>
      <c r="C25" s="19">
        <f>C9</f>
        <v>19.53</v>
      </c>
      <c r="D25" s="17">
        <f t="shared" si="15"/>
        <v>19.555</v>
      </c>
      <c r="E25" s="21"/>
      <c r="F25" s="17">
        <f t="shared" si="16"/>
        <v>-0.36333333333333329</v>
      </c>
      <c r="G25" s="18">
        <f t="shared" si="17"/>
        <v>1.286394669376403</v>
      </c>
      <c r="H25">
        <f t="shared" si="18"/>
        <v>1.2798766254363676</v>
      </c>
      <c r="K25" s="2">
        <f>H9</f>
        <v>30.62</v>
      </c>
      <c r="L25" s="2">
        <f>I9</f>
        <v>30.42</v>
      </c>
      <c r="M25" s="17">
        <f>AVERAGE(K25:L25)</f>
        <v>30.520000000000003</v>
      </c>
      <c r="N25" s="21"/>
      <c r="O25" s="17">
        <f t="shared" si="19"/>
        <v>19.555</v>
      </c>
      <c r="P25" s="17">
        <f t="shared" si="20"/>
        <v>10.965000000000003</v>
      </c>
      <c r="Q25" s="17">
        <f>P25-P$19</f>
        <v>0.51000000000000512</v>
      </c>
      <c r="R25" s="18">
        <f t="shared" si="21"/>
        <v>0.70222243786899607</v>
      </c>
      <c r="S25">
        <f t="shared" si="22"/>
        <v>0.68471748846750857</v>
      </c>
      <c r="W25" s="11">
        <f t="shared" ref="W25:X25" si="29">W9</f>
        <v>34.01</v>
      </c>
      <c r="X25" s="11">
        <f t="shared" si="29"/>
        <v>33.85</v>
      </c>
      <c r="Y25" s="17">
        <f t="shared" si="24"/>
        <v>33.93</v>
      </c>
      <c r="Z25" s="20">
        <f>AVERAGE(Z23:Z24)</f>
        <v>33.713749999999997</v>
      </c>
      <c r="AB25" s="17">
        <f t="shared" si="25"/>
        <v>19.555</v>
      </c>
      <c r="AC25" s="17">
        <f t="shared" si="26"/>
        <v>14.158749999999998</v>
      </c>
      <c r="AD25" s="17">
        <f>AC25-AC$19</f>
        <v>1.9443749999999955</v>
      </c>
      <c r="AE25" s="18">
        <f t="shared" si="27"/>
        <v>0.25982731305205903</v>
      </c>
      <c r="AF25">
        <f t="shared" si="28"/>
        <v>0.25053433504955336</v>
      </c>
    </row>
    <row r="26" spans="1:32" x14ac:dyDescent="0.2">
      <c r="D26" s="20">
        <f>AVERAGE(D23:D25)</f>
        <v>19.716666666666665</v>
      </c>
      <c r="E26" s="21"/>
      <c r="F26" s="20"/>
      <c r="G26" s="20">
        <f>AVERAGE(G23:G25)</f>
        <v>1.156539476932797</v>
      </c>
      <c r="H26" s="20">
        <f>AVERAGE(H23:H25)</f>
        <v>1.1506793973565284</v>
      </c>
      <c r="M26" s="20">
        <f>AVERAGE(M24:M25)</f>
        <v>30.64</v>
      </c>
      <c r="N26" s="21"/>
      <c r="O26" s="20"/>
      <c r="P26" s="20">
        <f>AVERAGE(P24:P25)</f>
        <v>11.0275</v>
      </c>
      <c r="R26" s="20">
        <f>AVERAGE(R24:R25)</f>
        <v>0.67308162631195489</v>
      </c>
      <c r="S26" s="20">
        <f>AVERAGE(S23:S25)</f>
        <v>0.74502686165857945</v>
      </c>
      <c r="Y26" s="20">
        <f>AVERAGE(Y23:Y25)</f>
        <v>33.768333333333338</v>
      </c>
      <c r="Z26" s="20">
        <f>AVERAGE(Z24:Z25)</f>
        <v>33.505624999999995</v>
      </c>
      <c r="AB26" s="20"/>
      <c r="AC26" s="20">
        <f>AVERAGE(AC24:AC25)</f>
        <v>13.893124999999998</v>
      </c>
      <c r="AE26" s="20">
        <f>AVERAGE(AE23:AE25)</f>
        <v>0.29565153752476719</v>
      </c>
      <c r="AF26" s="20">
        <f>AVERAGE(AF23:AF25)</f>
        <v>0.28507727109237657</v>
      </c>
    </row>
    <row r="27" spans="1:32" x14ac:dyDescent="0.2">
      <c r="A27" t="s">
        <v>24</v>
      </c>
      <c r="B27" t="s">
        <v>12</v>
      </c>
      <c r="C27" s="16" t="s">
        <v>13</v>
      </c>
      <c r="D27" t="s">
        <v>14</v>
      </c>
      <c r="F27" t="s">
        <v>15</v>
      </c>
      <c r="G27" t="s">
        <v>16</v>
      </c>
      <c r="H27" t="s">
        <v>17</v>
      </c>
      <c r="J27" t="s">
        <v>24</v>
      </c>
      <c r="K27" t="s">
        <v>12</v>
      </c>
      <c r="L27" t="s">
        <v>13</v>
      </c>
      <c r="M27" t="s">
        <v>14</v>
      </c>
      <c r="O27" t="s">
        <v>18</v>
      </c>
      <c r="P27" t="s">
        <v>19</v>
      </c>
      <c r="Q27" t="s">
        <v>20</v>
      </c>
      <c r="R27" t="s">
        <v>21</v>
      </c>
      <c r="S27" t="s">
        <v>17</v>
      </c>
      <c r="V27" t="s">
        <v>24</v>
      </c>
      <c r="W27" t="s">
        <v>12</v>
      </c>
      <c r="X27" s="16" t="s">
        <v>13</v>
      </c>
      <c r="Y27" t="s">
        <v>14</v>
      </c>
      <c r="Z27" t="s">
        <v>14</v>
      </c>
      <c r="AB27" t="s">
        <v>18</v>
      </c>
      <c r="AC27" t="s">
        <v>19</v>
      </c>
      <c r="AD27" t="s">
        <v>20</v>
      </c>
      <c r="AE27" t="s">
        <v>21</v>
      </c>
      <c r="AF27" t="s">
        <v>17</v>
      </c>
    </row>
    <row r="28" spans="1:32" x14ac:dyDescent="0.2">
      <c r="B28" s="19">
        <f>B10</f>
        <v>20.010000000000002</v>
      </c>
      <c r="C28" s="19">
        <f>C10</f>
        <v>20.04</v>
      </c>
      <c r="D28" s="17">
        <f>AVERAGE(B28:C28)</f>
        <v>20.024999999999999</v>
      </c>
      <c r="F28" s="17">
        <f>D28-D$19</f>
        <v>0.10666666666666558</v>
      </c>
      <c r="G28" s="18">
        <f>2^-(F28)</f>
        <v>0.92873141003854931</v>
      </c>
      <c r="H28">
        <f>G28/G$19</f>
        <v>0.92402561306719155</v>
      </c>
      <c r="K28" s="2">
        <f>H10</f>
        <v>31.13</v>
      </c>
      <c r="L28" s="2">
        <f>I10</f>
        <v>30.83</v>
      </c>
      <c r="M28" s="17">
        <f>AVERAGE(K28:L28)</f>
        <v>30.979999999999997</v>
      </c>
      <c r="O28" s="17">
        <f>D28</f>
        <v>20.024999999999999</v>
      </c>
      <c r="P28" s="17">
        <f>M28-O28</f>
        <v>10.954999999999998</v>
      </c>
      <c r="Q28" s="17">
        <f>P28-P$19</f>
        <v>0.5</v>
      </c>
      <c r="R28" s="18">
        <f>2^-(Q28)</f>
        <v>0.70710678118654746</v>
      </c>
      <c r="S28">
        <f>R28/R$19</f>
        <v>0.68948007523325749</v>
      </c>
      <c r="W28" s="11">
        <f>W10</f>
        <v>32.33</v>
      </c>
      <c r="X28" s="11">
        <f>X10</f>
        <v>32.25</v>
      </c>
      <c r="Y28" s="17">
        <f>AVERAGE(W28:X28)</f>
        <v>32.29</v>
      </c>
      <c r="Z28" s="17">
        <f>AVERAGE(X28:Y28)</f>
        <v>32.269999999999996</v>
      </c>
      <c r="AB28" s="17">
        <f>D28</f>
        <v>20.024999999999999</v>
      </c>
      <c r="AC28" s="17">
        <f>Z28-AB28</f>
        <v>12.244999999999997</v>
      </c>
      <c r="AD28" s="17">
        <f>AC28-AC$19</f>
        <v>3.0624999999995239E-2</v>
      </c>
      <c r="AE28" s="18">
        <f>2^-(AD28)</f>
        <v>0.97899608796981108</v>
      </c>
      <c r="AF28">
        <f>AE28/AE$19</f>
        <v>0.94398133527435546</v>
      </c>
    </row>
    <row r="29" spans="1:32" x14ac:dyDescent="0.2">
      <c r="B29" s="19">
        <f>B11</f>
        <v>20.04</v>
      </c>
      <c r="C29" s="19">
        <f>C11</f>
        <v>20.04</v>
      </c>
      <c r="D29" s="17">
        <f t="shared" ref="D29:D30" si="30">AVERAGE(B29:C29)</f>
        <v>20.04</v>
      </c>
      <c r="F29" s="17">
        <f t="shared" ref="F29:F30" si="31">D29-D$19</f>
        <v>0.12166666666666615</v>
      </c>
      <c r="G29" s="18">
        <f t="shared" ref="G29:G30" si="32">2^-(F29)</f>
        <v>0.9191252219665309</v>
      </c>
      <c r="H29">
        <f t="shared" ref="H29:H30" si="33">G29/G$19</f>
        <v>0.91446809867008816</v>
      </c>
      <c r="K29" s="2">
        <f>H11</f>
        <v>31.39</v>
      </c>
      <c r="L29" s="2">
        <f>I11</f>
        <v>31.37</v>
      </c>
      <c r="M29" s="17">
        <f>AVERAGE(K29:L29)</f>
        <v>31.380000000000003</v>
      </c>
      <c r="O29" s="17">
        <f t="shared" ref="O29:O30" si="34">D29</f>
        <v>20.04</v>
      </c>
      <c r="P29" s="17">
        <f>M29-O29</f>
        <v>11.340000000000003</v>
      </c>
      <c r="Q29" s="17">
        <f>P29-P$19</f>
        <v>0.88500000000000512</v>
      </c>
      <c r="R29" s="18">
        <f t="shared" ref="R29:R30" si="35">2^-(Q29)</f>
        <v>0.54148752276296042</v>
      </c>
      <c r="S29">
        <f t="shared" ref="S29:S30" si="36">R29/R$19</f>
        <v>0.52798936153036424</v>
      </c>
      <c r="W29" s="11">
        <f>W11</f>
        <v>32.31</v>
      </c>
      <c r="X29" s="11">
        <f>X11</f>
        <v>32.21</v>
      </c>
      <c r="Y29" s="17">
        <f t="shared" ref="Y29:Y30" si="37">AVERAGE(W29:X29)</f>
        <v>32.260000000000005</v>
      </c>
      <c r="Z29" s="17">
        <f>AVERAGE(X29:Y29)</f>
        <v>32.234999999999999</v>
      </c>
      <c r="AB29" s="17">
        <f t="shared" ref="AB29:AB30" si="38">D29</f>
        <v>20.04</v>
      </c>
      <c r="AC29" s="17">
        <f t="shared" ref="AC29:AC30" si="39">Z29-AB29</f>
        <v>12.195</v>
      </c>
      <c r="AD29" s="17">
        <f>AC29-AC$19</f>
        <v>-1.9375000000001918E-2</v>
      </c>
      <c r="AE29" s="18">
        <f t="shared" ref="AE29:AE30" si="40">2^-(AD29)</f>
        <v>1.013520310453071</v>
      </c>
      <c r="AF29">
        <f t="shared" ref="AF29:AF30" si="41">AE29/AE$19</f>
        <v>0.97727076517048561</v>
      </c>
    </row>
    <row r="30" spans="1:32" x14ac:dyDescent="0.2">
      <c r="B30" s="19">
        <f>D4</f>
        <v>19.37</v>
      </c>
      <c r="C30" s="19">
        <f>E4</f>
        <v>19.579999999999998</v>
      </c>
      <c r="D30" s="17">
        <f t="shared" si="30"/>
        <v>19.475000000000001</v>
      </c>
      <c r="E30" s="21"/>
      <c r="F30" s="17">
        <f t="shared" si="31"/>
        <v>-0.44333333333333158</v>
      </c>
      <c r="G30" s="18">
        <f t="shared" si="32"/>
        <v>1.3597423728128488</v>
      </c>
      <c r="H30">
        <f t="shared" si="33"/>
        <v>1.3528526827790597</v>
      </c>
      <c r="K30" s="2">
        <f>J4</f>
        <v>31.17</v>
      </c>
      <c r="L30" s="2">
        <f>K4</f>
        <v>31.2</v>
      </c>
      <c r="M30" s="17">
        <f>AVERAGE(K30:L30)</f>
        <v>31.185000000000002</v>
      </c>
      <c r="N30" s="21"/>
      <c r="O30" s="17">
        <f t="shared" si="34"/>
        <v>19.475000000000001</v>
      </c>
      <c r="P30" s="17">
        <f>M30-O30</f>
        <v>11.71</v>
      </c>
      <c r="Q30" s="17">
        <f>P30-P$19</f>
        <v>1.2550000000000026</v>
      </c>
      <c r="R30" s="18">
        <f t="shared" si="35"/>
        <v>0.41899356733397358</v>
      </c>
      <c r="S30">
        <f t="shared" si="36"/>
        <v>0.40854892643359519</v>
      </c>
      <c r="W30" s="11">
        <f>Y4</f>
        <v>31.63</v>
      </c>
      <c r="X30" s="11">
        <f>Z4</f>
        <v>31.84</v>
      </c>
      <c r="Y30" s="17">
        <f t="shared" si="37"/>
        <v>31.734999999999999</v>
      </c>
      <c r="Z30" s="20">
        <f>AVERAGE(Z28:Z29)</f>
        <v>32.252499999999998</v>
      </c>
      <c r="AB30" s="17">
        <f t="shared" si="38"/>
        <v>19.475000000000001</v>
      </c>
      <c r="AC30" s="17">
        <f t="shared" si="39"/>
        <v>12.777499999999996</v>
      </c>
      <c r="AD30" s="17">
        <f>AC30-AC$19</f>
        <v>0.5631249999999941</v>
      </c>
      <c r="AE30" s="18">
        <f t="shared" si="40"/>
        <v>0.67683449374550353</v>
      </c>
      <c r="AF30">
        <f t="shared" si="41"/>
        <v>0.65262684602813748</v>
      </c>
    </row>
    <row r="31" spans="1:32" x14ac:dyDescent="0.2">
      <c r="D31" s="20">
        <f>AVERAGE(D28:D30)</f>
        <v>19.846666666666668</v>
      </c>
      <c r="E31" s="21"/>
      <c r="F31" s="20"/>
      <c r="G31" s="20">
        <f>AVERAGE(G28:G30)</f>
        <v>1.069199668272643</v>
      </c>
      <c r="H31" s="20">
        <f>AVERAGE(H28:H30)</f>
        <v>1.0637821315054465</v>
      </c>
      <c r="M31" s="20">
        <f>AVERAGE(M29:M30)</f>
        <v>31.282500000000002</v>
      </c>
      <c r="N31" s="21"/>
      <c r="O31" s="20"/>
      <c r="P31" s="20">
        <f>AVERAGE(P29:P30)</f>
        <v>11.525000000000002</v>
      </c>
      <c r="R31" s="20">
        <f>AVERAGE(R29:R30)</f>
        <v>0.48024054504846703</v>
      </c>
      <c r="S31" s="20">
        <f>AVERAGE(S28:S30)</f>
        <v>0.54200612106573898</v>
      </c>
      <c r="Y31" s="20">
        <f>AVERAGE(Y28:Y30)</f>
        <v>32.095000000000006</v>
      </c>
      <c r="Z31" s="20">
        <f>AVERAGE(Z29:Z30)</f>
        <v>32.243749999999999</v>
      </c>
      <c r="AB31" s="20"/>
      <c r="AC31" s="20">
        <f>AVERAGE(AC29:AC30)</f>
        <v>12.486249999999998</v>
      </c>
      <c r="AE31" s="20">
        <f>AVERAGE(AE28:AE30)</f>
        <v>0.8897836307227952</v>
      </c>
      <c r="AF31" s="20">
        <f>AVERAGE(AF28:AF30)</f>
        <v>0.85795964882432629</v>
      </c>
    </row>
    <row r="33" spans="1:32" x14ac:dyDescent="0.2">
      <c r="A33" t="s">
        <v>25</v>
      </c>
      <c r="B33" t="s">
        <v>12</v>
      </c>
      <c r="C33" s="16" t="s">
        <v>13</v>
      </c>
      <c r="D33" t="s">
        <v>14</v>
      </c>
      <c r="F33" t="s">
        <v>15</v>
      </c>
      <c r="G33" t="s">
        <v>16</v>
      </c>
      <c r="H33" t="s">
        <v>17</v>
      </c>
      <c r="J33" t="s">
        <v>25</v>
      </c>
      <c r="K33" t="s">
        <v>12</v>
      </c>
      <c r="L33" t="s">
        <v>13</v>
      </c>
      <c r="M33" t="s">
        <v>14</v>
      </c>
      <c r="O33" t="s">
        <v>18</v>
      </c>
      <c r="P33" t="s">
        <v>19</v>
      </c>
      <c r="Q33" t="s">
        <v>20</v>
      </c>
      <c r="R33" t="s">
        <v>21</v>
      </c>
      <c r="S33" t="s">
        <v>17</v>
      </c>
      <c r="V33" t="s">
        <v>25</v>
      </c>
      <c r="W33" t="s">
        <v>12</v>
      </c>
      <c r="X33" s="16" t="s">
        <v>13</v>
      </c>
      <c r="Y33" t="s">
        <v>14</v>
      </c>
      <c r="Z33" t="s">
        <v>14</v>
      </c>
      <c r="AB33" t="s">
        <v>18</v>
      </c>
      <c r="AC33" t="s">
        <v>19</v>
      </c>
      <c r="AD33" t="s">
        <v>20</v>
      </c>
      <c r="AE33" t="s">
        <v>21</v>
      </c>
      <c r="AF33" t="s">
        <v>17</v>
      </c>
    </row>
    <row r="34" spans="1:32" x14ac:dyDescent="0.2">
      <c r="B34" s="19">
        <f>D5</f>
        <v>20.010000000000002</v>
      </c>
      <c r="C34" s="19">
        <f>E5</f>
        <v>19.84</v>
      </c>
      <c r="D34" s="17">
        <f>AVERAGE(B34:C34)</f>
        <v>19.925000000000001</v>
      </c>
      <c r="F34" s="17">
        <f>D34-D$19</f>
        <v>6.6666666666677088E-3</v>
      </c>
      <c r="G34" s="18">
        <f>2^-(F34)</f>
        <v>0.9953896791032284</v>
      </c>
      <c r="H34">
        <f>G34/G$19</f>
        <v>0.9903461307892435</v>
      </c>
      <c r="K34" s="2">
        <f>J5</f>
        <v>28.88</v>
      </c>
      <c r="L34" s="2">
        <f>K5</f>
        <v>28.17</v>
      </c>
      <c r="M34" s="17">
        <f>AVERAGE(K34:L34)</f>
        <v>28.524999999999999</v>
      </c>
      <c r="O34" s="17">
        <f>D34</f>
        <v>19.925000000000001</v>
      </c>
      <c r="P34" s="17">
        <f>M34-O34</f>
        <v>8.5999999999999979</v>
      </c>
      <c r="Q34" s="17">
        <f>P34-P$19</f>
        <v>-1.8550000000000004</v>
      </c>
      <c r="R34" s="18">
        <f>2^-(Q34)</f>
        <v>3.6175175102443533</v>
      </c>
      <c r="S34">
        <f>R34/R$19</f>
        <v>3.5273402992056537</v>
      </c>
      <c r="W34" s="11">
        <f>Y5</f>
        <v>26.31</v>
      </c>
      <c r="X34" s="11">
        <f>Z5</f>
        <v>26.61</v>
      </c>
      <c r="Y34" s="17">
        <f>AVERAGE(W34:X34)</f>
        <v>26.46</v>
      </c>
      <c r="Z34" s="17">
        <f>AVERAGE(X34:Y34)</f>
        <v>26.535</v>
      </c>
      <c r="AB34" s="17">
        <f>D34</f>
        <v>19.925000000000001</v>
      </c>
      <c r="AC34" s="17">
        <f>Z34-AB34</f>
        <v>6.6099999999999994</v>
      </c>
      <c r="AD34" s="17">
        <f>AC34-AC$19</f>
        <v>-5.6043750000000028</v>
      </c>
      <c r="AE34" s="18">
        <f>2^-(AD34)</f>
        <v>48.650239427605577</v>
      </c>
      <c r="AF34">
        <f>AE34/AE$19</f>
        <v>46.910216027037258</v>
      </c>
    </row>
    <row r="35" spans="1:32" x14ac:dyDescent="0.2">
      <c r="B35" s="19">
        <f>D6</f>
        <v>20.170000000000002</v>
      </c>
      <c r="C35" s="19">
        <f>E6</f>
        <v>20.12</v>
      </c>
      <c r="D35" s="17">
        <f t="shared" ref="D35:D36" si="42">AVERAGE(B35:C35)</f>
        <v>20.145000000000003</v>
      </c>
      <c r="F35" s="17">
        <f t="shared" ref="F35:F36" si="43">D35-D$19</f>
        <v>0.22666666666667012</v>
      </c>
      <c r="G35" s="18">
        <f t="shared" ref="G35:G36" si="44">2^-(F35)</f>
        <v>0.85460717426489752</v>
      </c>
      <c r="H35">
        <f t="shared" ref="H35" si="45">G35/G$19</f>
        <v>0.85027695800550618</v>
      </c>
      <c r="K35" s="2">
        <f>J6</f>
        <v>29.19</v>
      </c>
      <c r="L35" s="2">
        <f>K6</f>
        <v>29.01</v>
      </c>
      <c r="M35" s="17">
        <f>AVERAGE(K35:L35)</f>
        <v>29.1</v>
      </c>
      <c r="O35" s="17">
        <f t="shared" ref="O35:O36" si="46">D35</f>
        <v>20.145000000000003</v>
      </c>
      <c r="P35" s="17">
        <f t="shared" ref="P35:P36" si="47">M35-O35</f>
        <v>8.9549999999999983</v>
      </c>
      <c r="Q35" s="17">
        <f>P35-P$19</f>
        <v>-1.5</v>
      </c>
      <c r="R35" s="18">
        <f t="shared" ref="R35:R36" si="48">2^-(Q35)</f>
        <v>2.8284271247461898</v>
      </c>
      <c r="S35">
        <f t="shared" ref="S35:S36" si="49">R35/R$19</f>
        <v>2.75792030093303</v>
      </c>
      <c r="W35" s="11">
        <f>Y6</f>
        <v>26.48</v>
      </c>
      <c r="X35" s="11">
        <f>Z6</f>
        <v>26.86</v>
      </c>
      <c r="Y35" s="17">
        <f t="shared" ref="Y35:Y36" si="50">AVERAGE(W35:X35)</f>
        <v>26.67</v>
      </c>
      <c r="Z35" s="17">
        <f>AVERAGE(X35:Y35)</f>
        <v>26.765000000000001</v>
      </c>
      <c r="AB35" s="17">
        <f t="shared" ref="AB35:AB36" si="51">D35</f>
        <v>20.145000000000003</v>
      </c>
      <c r="AC35" s="17">
        <f t="shared" ref="AC35:AC36" si="52">Z35-AB35</f>
        <v>6.6199999999999974</v>
      </c>
      <c r="AD35" s="17">
        <f>AC35-AC$19</f>
        <v>-5.5943750000000048</v>
      </c>
      <c r="AE35" s="18">
        <f t="shared" ref="AE35:AE36" si="53">2^-(AD35)</f>
        <v>48.314187676770146</v>
      </c>
      <c r="AF35">
        <f t="shared" ref="AF35:AF36" si="54">AE35/AE$19</f>
        <v>46.586183495780915</v>
      </c>
    </row>
    <row r="36" spans="1:32" x14ac:dyDescent="0.2">
      <c r="B36" s="19">
        <f>D7</f>
        <v>19.43</v>
      </c>
      <c r="C36" s="19">
        <f>E7</f>
        <v>19.989999999999998</v>
      </c>
      <c r="D36" s="17">
        <f t="shared" si="42"/>
        <v>19.71</v>
      </c>
      <c r="E36" s="21"/>
      <c r="F36" s="17">
        <f t="shared" si="43"/>
        <v>-0.20833333333333215</v>
      </c>
      <c r="G36" s="18">
        <f t="shared" si="44"/>
        <v>1.155352696872272</v>
      </c>
      <c r="H36">
        <f>G36/G$19</f>
        <v>1.1494986306018464</v>
      </c>
      <c r="K36" s="2">
        <f>J7</f>
        <v>29.21</v>
      </c>
      <c r="L36" s="2">
        <f>K7</f>
        <v>29.09</v>
      </c>
      <c r="M36" s="17">
        <f>AVERAGE(K36:L36)</f>
        <v>29.15</v>
      </c>
      <c r="N36" s="21"/>
      <c r="O36" s="17">
        <f t="shared" si="46"/>
        <v>19.71</v>
      </c>
      <c r="P36" s="17">
        <f t="shared" si="47"/>
        <v>9.4399999999999977</v>
      </c>
      <c r="Q36" s="17">
        <f>P36-P$19</f>
        <v>-1.0150000000000006</v>
      </c>
      <c r="R36" s="18">
        <f t="shared" si="48"/>
        <v>2.0209028929735284</v>
      </c>
      <c r="S36">
        <f t="shared" si="49"/>
        <v>1.9705259739531469</v>
      </c>
      <c r="W36" s="11">
        <f>Y7</f>
        <v>26.38</v>
      </c>
      <c r="X36" s="11">
        <f>Z7</f>
        <v>26.58</v>
      </c>
      <c r="Y36" s="17">
        <f t="shared" si="50"/>
        <v>26.479999999999997</v>
      </c>
      <c r="Z36" s="20">
        <f>AVERAGE(Z34:Z35)</f>
        <v>26.65</v>
      </c>
      <c r="AB36" s="17">
        <f t="shared" si="51"/>
        <v>19.71</v>
      </c>
      <c r="AC36" s="17">
        <f t="shared" si="52"/>
        <v>6.9399999999999977</v>
      </c>
      <c r="AD36" s="17">
        <f>AC36-AC$19</f>
        <v>-5.2743750000000045</v>
      </c>
      <c r="AE36" s="18">
        <f t="shared" si="53"/>
        <v>38.703040408072283</v>
      </c>
      <c r="AF36">
        <f t="shared" si="54"/>
        <v>37.318788310332884</v>
      </c>
    </row>
    <row r="37" spans="1:32" x14ac:dyDescent="0.2">
      <c r="D37" s="20">
        <f>AVERAGE(D34:D36)</f>
        <v>19.926666666666669</v>
      </c>
      <c r="E37" s="21"/>
      <c r="F37" s="20"/>
      <c r="G37" s="20">
        <f>AVERAGE(G34:G36)</f>
        <v>1.0017831834134661</v>
      </c>
      <c r="H37" s="20">
        <f>AVERAGE(H34:H36)</f>
        <v>0.99670723979886533</v>
      </c>
      <c r="M37" s="20">
        <f>AVERAGE(M35:M36)</f>
        <v>29.125</v>
      </c>
      <c r="N37" s="21"/>
      <c r="O37" s="20"/>
      <c r="P37" s="20">
        <f>AVERAGE(P35:P36)</f>
        <v>9.197499999999998</v>
      </c>
      <c r="R37" s="20">
        <f>AVERAGE(R35:R36)</f>
        <v>2.4246650088598591</v>
      </c>
      <c r="S37" s="20">
        <f>AVERAGE(S34:S36)</f>
        <v>2.75192885803061</v>
      </c>
      <c r="Y37" s="20">
        <f>AVERAGE(Y34:Y36)</f>
        <v>26.536666666666665</v>
      </c>
      <c r="Z37" s="20">
        <f>AVERAGE(Z35:Z36)</f>
        <v>26.7075</v>
      </c>
      <c r="AB37" s="20"/>
      <c r="AC37" s="20">
        <f>AVERAGE(AC35:AC36)</f>
        <v>6.7799999999999976</v>
      </c>
      <c r="AE37" s="20">
        <f>AVERAGE(AE34:AE36)</f>
        <v>45.222489170816004</v>
      </c>
      <c r="AF37" s="20">
        <f>AVERAGE(AF34:AF36)</f>
        <v>43.60506261105035</v>
      </c>
    </row>
    <row r="39" spans="1:32" x14ac:dyDescent="0.2">
      <c r="A39" t="s">
        <v>26</v>
      </c>
      <c r="B39" t="s">
        <v>12</v>
      </c>
      <c r="C39" s="16" t="s">
        <v>13</v>
      </c>
      <c r="D39" t="s">
        <v>14</v>
      </c>
      <c r="F39" t="s">
        <v>15</v>
      </c>
      <c r="G39" t="s">
        <v>16</v>
      </c>
      <c r="H39" t="s">
        <v>17</v>
      </c>
      <c r="J39" t="s">
        <v>26</v>
      </c>
      <c r="K39" t="s">
        <v>12</v>
      </c>
      <c r="L39" t="s">
        <v>13</v>
      </c>
      <c r="M39" t="s">
        <v>14</v>
      </c>
      <c r="O39" t="s">
        <v>18</v>
      </c>
      <c r="P39" t="s">
        <v>19</v>
      </c>
      <c r="Q39" t="s">
        <v>20</v>
      </c>
      <c r="R39" t="s">
        <v>21</v>
      </c>
      <c r="S39" t="s">
        <v>17</v>
      </c>
      <c r="V39" t="s">
        <v>26</v>
      </c>
      <c r="W39" t="s">
        <v>12</v>
      </c>
      <c r="X39" s="16" t="s">
        <v>13</v>
      </c>
      <c r="Y39" t="s">
        <v>14</v>
      </c>
      <c r="Z39" t="s">
        <v>14</v>
      </c>
      <c r="AB39" t="s">
        <v>18</v>
      </c>
      <c r="AC39" t="s">
        <v>19</v>
      </c>
      <c r="AD39" t="s">
        <v>20</v>
      </c>
      <c r="AE39" t="s">
        <v>21</v>
      </c>
      <c r="AF39" t="s">
        <v>17</v>
      </c>
    </row>
    <row r="40" spans="1:32" x14ac:dyDescent="0.2">
      <c r="B40" s="19">
        <f>D8</f>
        <v>20.100000000000001</v>
      </c>
      <c r="C40" s="19">
        <f>E8</f>
        <v>19.600000000000001</v>
      </c>
      <c r="D40" s="17">
        <f>AVERAGE(B40:C40)</f>
        <v>19.850000000000001</v>
      </c>
      <c r="F40" s="17">
        <f>D40-D$19</f>
        <v>-6.8333333333331581E-2</v>
      </c>
      <c r="G40" s="18">
        <f>2^-(F40)</f>
        <v>1.0485047035589277</v>
      </c>
      <c r="H40">
        <f>G40/G$19</f>
        <v>1.0431920262820202</v>
      </c>
      <c r="K40" s="2">
        <f>J8</f>
        <v>28.93</v>
      </c>
      <c r="L40" s="2">
        <f>K8</f>
        <v>29.04</v>
      </c>
      <c r="M40" s="17">
        <f>AVERAGE(K40:L40)</f>
        <v>28.984999999999999</v>
      </c>
      <c r="O40" s="17">
        <f>D40</f>
        <v>19.850000000000001</v>
      </c>
      <c r="P40" s="17">
        <f>M40-O40</f>
        <v>9.134999999999998</v>
      </c>
      <c r="Q40" s="17">
        <f>P40-P$19</f>
        <v>-1.3200000000000003</v>
      </c>
      <c r="R40" s="18">
        <f>2^-(Q40)</f>
        <v>2.4966610978032242</v>
      </c>
      <c r="S40">
        <f>R40/R$19</f>
        <v>2.4344245131644109</v>
      </c>
      <c r="W40" s="11">
        <f>Y8</f>
        <v>29.48</v>
      </c>
      <c r="X40" s="11">
        <f>Z8</f>
        <v>29.98</v>
      </c>
      <c r="Y40" s="17">
        <f>AVERAGE(W40:X40)</f>
        <v>29.73</v>
      </c>
      <c r="Z40" s="17">
        <f>AVERAGE(X40:Y40)</f>
        <v>29.855</v>
      </c>
      <c r="AB40" s="17">
        <f>D40</f>
        <v>19.850000000000001</v>
      </c>
      <c r="AC40" s="17">
        <f>Z40-AB40</f>
        <v>10.004999999999999</v>
      </c>
      <c r="AD40" s="17">
        <f>AC40-AC$19</f>
        <v>-2.2093750000000032</v>
      </c>
      <c r="AE40" s="18">
        <f>2^-(AD40)</f>
        <v>4.6247487818422588</v>
      </c>
      <c r="AF40">
        <f>AE40/AE$19</f>
        <v>4.4593401179418475</v>
      </c>
    </row>
    <row r="41" spans="1:32" x14ac:dyDescent="0.2">
      <c r="B41" s="19">
        <f>D9</f>
        <v>19.66</v>
      </c>
      <c r="C41" s="19">
        <f>E9</f>
        <v>19.78</v>
      </c>
      <c r="D41" s="17">
        <f t="shared" ref="D41:D42" si="55">AVERAGE(B41:C41)</f>
        <v>19.72</v>
      </c>
      <c r="F41" s="17">
        <f t="shared" ref="F41:F42" si="56">D41-D$19</f>
        <v>-0.19833333333333414</v>
      </c>
      <c r="G41" s="18">
        <f t="shared" ref="G41:G42" si="57">2^-(F41)</f>
        <v>1.1473720928467956</v>
      </c>
      <c r="H41">
        <f t="shared" ref="H41:H42" si="58">G41/G$19</f>
        <v>1.1415584635658449</v>
      </c>
      <c r="K41" s="2">
        <f>J9</f>
        <v>29</v>
      </c>
      <c r="L41" s="2">
        <f>K9</f>
        <v>29.09</v>
      </c>
      <c r="M41" s="17">
        <f>AVERAGE(K41:L41)</f>
        <v>29.045000000000002</v>
      </c>
      <c r="O41" s="17">
        <f t="shared" ref="O41:O42" si="59">D41</f>
        <v>19.72</v>
      </c>
      <c r="P41" s="17">
        <f t="shared" ref="P41:P42" si="60">M41-O41</f>
        <v>9.3250000000000028</v>
      </c>
      <c r="Q41" s="17">
        <f>P41-P$19</f>
        <v>-1.1299999999999955</v>
      </c>
      <c r="R41" s="18">
        <f t="shared" ref="R41:R42" si="61">2^-(Q41)</f>
        <v>2.1885874025214722</v>
      </c>
      <c r="S41">
        <f t="shared" ref="S41:S42" si="62">R41/R$19</f>
        <v>2.134030456351919</v>
      </c>
      <c r="W41" s="11">
        <f>Y9</f>
        <v>29.51</v>
      </c>
      <c r="X41" s="11">
        <f>Z9</f>
        <v>29.67</v>
      </c>
      <c r="Y41" s="17">
        <f t="shared" ref="Y41:Y42" si="63">AVERAGE(W41:X41)</f>
        <v>29.590000000000003</v>
      </c>
      <c r="Z41" s="17">
        <f>AVERAGE(X41:Y41)</f>
        <v>29.630000000000003</v>
      </c>
      <c r="AB41" s="17">
        <f t="shared" ref="AB41:AB42" si="64">D41</f>
        <v>19.72</v>
      </c>
      <c r="AC41" s="17">
        <f t="shared" ref="AC41:AC42" si="65">Z41-AB41</f>
        <v>9.9100000000000037</v>
      </c>
      <c r="AD41" s="17">
        <f>AC41-AC$19</f>
        <v>-2.3043749999999985</v>
      </c>
      <c r="AE41" s="18">
        <f t="shared" ref="AE41:AE42" si="66">2^-(AD41)</f>
        <v>4.9395341947971403</v>
      </c>
      <c r="AF41">
        <f t="shared" ref="AF41:AF42" si="67">AE41/AE$19</f>
        <v>4.7628669226936982</v>
      </c>
    </row>
    <row r="42" spans="1:32" x14ac:dyDescent="0.2">
      <c r="B42" s="19">
        <f>D10</f>
        <v>19.7</v>
      </c>
      <c r="C42" s="19">
        <f>E10</f>
        <v>19.62</v>
      </c>
      <c r="D42" s="17">
        <f t="shared" si="55"/>
        <v>19.66</v>
      </c>
      <c r="E42" s="21"/>
      <c r="F42" s="17">
        <f t="shared" si="56"/>
        <v>-0.25833333333333286</v>
      </c>
      <c r="G42" s="18">
        <f t="shared" si="57"/>
        <v>1.1960961217374035</v>
      </c>
      <c r="H42">
        <f t="shared" si="58"/>
        <v>1.1900356122657889</v>
      </c>
      <c r="K42" s="2">
        <f>J10</f>
        <v>29.3</v>
      </c>
      <c r="L42" s="2">
        <f>K10</f>
        <v>29.31</v>
      </c>
      <c r="M42" s="17">
        <f>AVERAGE(K42:L42)</f>
        <v>29.305</v>
      </c>
      <c r="N42" s="21"/>
      <c r="O42" s="17">
        <f t="shared" si="59"/>
        <v>19.66</v>
      </c>
      <c r="P42" s="17">
        <f t="shared" si="60"/>
        <v>9.6449999999999996</v>
      </c>
      <c r="Q42" s="17">
        <f>P42-P$19</f>
        <v>-0.80999999999999872</v>
      </c>
      <c r="R42" s="18">
        <f t="shared" si="61"/>
        <v>1.7532114426320686</v>
      </c>
      <c r="S42">
        <f t="shared" si="62"/>
        <v>1.7095075164423608</v>
      </c>
      <c r="W42" s="11">
        <f>Y10</f>
        <v>29.7</v>
      </c>
      <c r="X42" s="11">
        <f>Z10</f>
        <v>29.94</v>
      </c>
      <c r="Y42" s="17">
        <f t="shared" si="63"/>
        <v>29.82</v>
      </c>
      <c r="Z42" s="20">
        <f>AVERAGE(Z40:Z41)</f>
        <v>29.7425</v>
      </c>
      <c r="AB42" s="17">
        <f t="shared" si="64"/>
        <v>19.66</v>
      </c>
      <c r="AC42" s="17">
        <f t="shared" si="65"/>
        <v>10.0825</v>
      </c>
      <c r="AD42" s="17">
        <f>AC42-AC$19</f>
        <v>-2.1318750000000026</v>
      </c>
      <c r="AE42" s="18">
        <f t="shared" si="66"/>
        <v>4.3828673028248177</v>
      </c>
      <c r="AF42">
        <f t="shared" si="67"/>
        <v>4.2261097666188698</v>
      </c>
    </row>
    <row r="43" spans="1:32" x14ac:dyDescent="0.2">
      <c r="D43" s="20">
        <f>AVERAGE(D40:D42)</f>
        <v>19.743333333333336</v>
      </c>
      <c r="E43" s="21"/>
      <c r="F43" s="20"/>
      <c r="G43" s="20">
        <f>AVERAGE(G40:G42)</f>
        <v>1.1306576393810424</v>
      </c>
      <c r="H43" s="20">
        <f>AVERAGE(H40:H42)</f>
        <v>1.1249287007045512</v>
      </c>
      <c r="M43" s="20">
        <f>AVERAGE(M41:M42)</f>
        <v>29.175000000000001</v>
      </c>
      <c r="N43" s="21"/>
      <c r="O43" s="20"/>
      <c r="P43" s="20">
        <f>AVERAGE(P41:P42)</f>
        <v>9.4850000000000012</v>
      </c>
      <c r="R43" s="20">
        <f>AVERAGE(R41:R42)</f>
        <v>1.9708994225767704</v>
      </c>
      <c r="S43" s="20">
        <f>AVERAGE(S40:S42)</f>
        <v>2.0926541619862302</v>
      </c>
      <c r="Y43" s="20">
        <f>AVERAGE(Y40:Y42)</f>
        <v>29.713333333333338</v>
      </c>
      <c r="Z43" s="20">
        <f>AVERAGE(Z41:Z42)</f>
        <v>29.686250000000001</v>
      </c>
      <c r="AB43" s="20"/>
      <c r="AC43" s="20">
        <f>AVERAGE(AC41:AC42)</f>
        <v>9.9962500000000016</v>
      </c>
      <c r="AE43" s="20">
        <f>AVERAGE(AE40:AE42)</f>
        <v>4.6490500931547389</v>
      </c>
      <c r="AF43" s="20">
        <f>AVERAGE(AF40:AF42)</f>
        <v>4.4827722690848049</v>
      </c>
    </row>
    <row r="44" spans="1:32" x14ac:dyDescent="0.2">
      <c r="A44" t="s">
        <v>27</v>
      </c>
      <c r="B44" t="s">
        <v>12</v>
      </c>
      <c r="C44" s="16" t="s">
        <v>13</v>
      </c>
      <c r="D44" t="s">
        <v>14</v>
      </c>
      <c r="F44" t="s">
        <v>15</v>
      </c>
      <c r="G44" t="s">
        <v>16</v>
      </c>
      <c r="H44" t="s">
        <v>17</v>
      </c>
      <c r="J44" t="s">
        <v>27</v>
      </c>
      <c r="K44" t="s">
        <v>12</v>
      </c>
      <c r="L44" t="s">
        <v>13</v>
      </c>
      <c r="M44" t="s">
        <v>14</v>
      </c>
      <c r="O44" t="s">
        <v>18</v>
      </c>
      <c r="P44" t="s">
        <v>19</v>
      </c>
      <c r="Q44" t="s">
        <v>20</v>
      </c>
      <c r="R44" t="s">
        <v>21</v>
      </c>
      <c r="S44" t="s">
        <v>17</v>
      </c>
      <c r="V44" t="s">
        <v>27</v>
      </c>
      <c r="W44" t="s">
        <v>12</v>
      </c>
      <c r="X44" s="16" t="s">
        <v>13</v>
      </c>
      <c r="Y44" t="s">
        <v>14</v>
      </c>
      <c r="Z44" t="s">
        <v>14</v>
      </c>
      <c r="AB44" t="s">
        <v>18</v>
      </c>
      <c r="AC44" t="s">
        <v>19</v>
      </c>
      <c r="AD44" t="s">
        <v>20</v>
      </c>
      <c r="AE44" t="s">
        <v>21</v>
      </c>
      <c r="AF44" t="s">
        <v>17</v>
      </c>
    </row>
    <row r="45" spans="1:32" x14ac:dyDescent="0.2">
      <c r="B45" s="19">
        <f>D11</f>
        <v>19.71</v>
      </c>
      <c r="C45" s="19">
        <f>E11</f>
        <v>19.399999999999999</v>
      </c>
      <c r="D45" s="17">
        <f>AVERAGE(B45:C45)</f>
        <v>19.555</v>
      </c>
      <c r="F45" s="17">
        <f>D45-D$19</f>
        <v>-0.36333333333333329</v>
      </c>
      <c r="G45" s="18">
        <f>2^-(F45)</f>
        <v>1.286394669376403</v>
      </c>
      <c r="H45">
        <f>G45/G$19</f>
        <v>1.2798766254363676</v>
      </c>
      <c r="K45" s="2">
        <f>J11</f>
        <v>30.75</v>
      </c>
      <c r="L45" s="2">
        <f>K11</f>
        <v>30.22</v>
      </c>
      <c r="M45" s="17">
        <f>AVERAGE(K45:L45)</f>
        <v>30.484999999999999</v>
      </c>
      <c r="O45" s="17">
        <f>D45</f>
        <v>19.555</v>
      </c>
      <c r="P45" s="17">
        <f>M45-O45</f>
        <v>10.93</v>
      </c>
      <c r="Q45" s="17">
        <f>P45-P$19</f>
        <v>0.47500000000000142</v>
      </c>
      <c r="R45" s="18">
        <f>2^-(Q45)</f>
        <v>0.71946679000540936</v>
      </c>
      <c r="S45">
        <f>R45/R$19</f>
        <v>0.70153197465927131</v>
      </c>
      <c r="W45" s="11">
        <f>Y11</f>
        <v>26.1</v>
      </c>
      <c r="X45" s="11">
        <f>Z11</f>
        <v>26.24</v>
      </c>
      <c r="Y45" s="17">
        <f>AVERAGE(W45:X45)</f>
        <v>26.17</v>
      </c>
      <c r="Z45" s="17">
        <f>AVERAGE(X45:Y45)</f>
        <v>26.204999999999998</v>
      </c>
      <c r="AB45" s="17">
        <f>D45</f>
        <v>19.555</v>
      </c>
      <c r="AC45" s="17">
        <f>Z45-AB45</f>
        <v>6.6499999999999986</v>
      </c>
      <c r="AD45" s="17">
        <f>AC45-AC$19</f>
        <v>-5.5643750000000036</v>
      </c>
      <c r="AE45" s="18">
        <f>2^-(AD45)</f>
        <v>47.319896072052835</v>
      </c>
      <c r="AF45">
        <f>AE45/AE$19</f>
        <v>45.627453702876906</v>
      </c>
    </row>
    <row r="46" spans="1:32" x14ac:dyDescent="0.2">
      <c r="B46" s="19">
        <f>F4</f>
        <v>19.809999999999999</v>
      </c>
      <c r="C46" s="19">
        <f>G4</f>
        <v>19.739999999999998</v>
      </c>
      <c r="D46" s="17">
        <f t="shared" ref="D46:D47" si="68">AVERAGE(B46:C46)</f>
        <v>19.774999999999999</v>
      </c>
      <c r="F46" s="17">
        <f t="shared" ref="F46:F47" si="69">D46-D$19</f>
        <v>-0.14333333333333442</v>
      </c>
      <c r="G46" s="18">
        <f t="shared" ref="G46:G47" si="70">2^-(F46)</f>
        <v>1.1044540007443524</v>
      </c>
      <c r="H46">
        <f t="shared" ref="H46:H47" si="71">G46/G$19</f>
        <v>1.0988578335042556</v>
      </c>
      <c r="K46" s="2">
        <f>L4</f>
        <v>30.62</v>
      </c>
      <c r="L46" s="2">
        <f>M4</f>
        <v>30.88</v>
      </c>
      <c r="M46" s="17">
        <f>AVERAGE(K46:L46)</f>
        <v>30.75</v>
      </c>
      <c r="O46" s="17">
        <f t="shared" ref="O46:O47" si="72">D46</f>
        <v>19.774999999999999</v>
      </c>
      <c r="P46" s="17">
        <f t="shared" ref="P46:P47" si="73">M46-O46</f>
        <v>10.975000000000001</v>
      </c>
      <c r="Q46" s="17">
        <f>P46-P$19</f>
        <v>0.52000000000000313</v>
      </c>
      <c r="R46" s="18">
        <f t="shared" ref="R46:R47" si="74">2^-(Q46)</f>
        <v>0.69737183317520124</v>
      </c>
      <c r="S46">
        <f t="shared" ref="S46:S47" si="75">R46/R$19</f>
        <v>0.67998779929157893</v>
      </c>
      <c r="W46" s="11">
        <f>AA4</f>
        <v>26.4</v>
      </c>
      <c r="X46" s="11">
        <f>AB4</f>
        <v>26.47</v>
      </c>
      <c r="Y46" s="17">
        <f t="shared" ref="Y46:Y47" si="76">AVERAGE(W46:X46)</f>
        <v>26.434999999999999</v>
      </c>
      <c r="Z46" s="17">
        <f>AVERAGE(X46:Y46)</f>
        <v>26.452500000000001</v>
      </c>
      <c r="AB46" s="17">
        <f t="shared" ref="AB46:AB47" si="77">D46</f>
        <v>19.774999999999999</v>
      </c>
      <c r="AC46" s="17">
        <f t="shared" ref="AC46:AC47" si="78">Z46-AB46</f>
        <v>6.677500000000002</v>
      </c>
      <c r="AD46" s="17">
        <f>AC46-AC$19</f>
        <v>-5.5368750000000002</v>
      </c>
      <c r="AE46" s="18">
        <f t="shared" ref="AE46:AE47" si="79">2^-(AD46)</f>
        <v>46.426447931239309</v>
      </c>
      <c r="AF46">
        <f t="shared" ref="AF46:AF47" si="80">AE46/AE$19</f>
        <v>44.765960608749701</v>
      </c>
    </row>
    <row r="47" spans="1:32" x14ac:dyDescent="0.2">
      <c r="B47" s="19">
        <f>F5</f>
        <v>20.059999999999999</v>
      </c>
      <c r="C47" s="19">
        <f>G5</f>
        <v>20.07</v>
      </c>
      <c r="D47" s="17">
        <f t="shared" si="68"/>
        <v>20.064999999999998</v>
      </c>
      <c r="E47" s="21"/>
      <c r="F47" s="17">
        <f t="shared" si="69"/>
        <v>0.14666666666666472</v>
      </c>
      <c r="G47" s="18">
        <f t="shared" si="70"/>
        <v>0.90333520079118357</v>
      </c>
      <c r="H47">
        <f t="shared" si="71"/>
        <v>0.89875808408547475</v>
      </c>
      <c r="K47" s="2">
        <f>L5</f>
        <v>30.74</v>
      </c>
      <c r="L47" s="2">
        <f>M5</f>
        <v>30.69</v>
      </c>
      <c r="M47" s="17">
        <f>AVERAGE(K47:L47)</f>
        <v>30.715</v>
      </c>
      <c r="N47" s="21"/>
      <c r="O47" s="17">
        <f t="shared" si="72"/>
        <v>20.064999999999998</v>
      </c>
      <c r="P47" s="17">
        <f t="shared" si="73"/>
        <v>10.650000000000002</v>
      </c>
      <c r="Q47" s="17">
        <f>P47-P$19</f>
        <v>0.19500000000000384</v>
      </c>
      <c r="R47" s="18">
        <f t="shared" si="74"/>
        <v>0.87357289591669196</v>
      </c>
      <c r="S47">
        <f t="shared" si="75"/>
        <v>0.85179653487084139</v>
      </c>
      <c r="W47" s="11">
        <f>AA5</f>
        <v>26.73</v>
      </c>
      <c r="X47" s="11">
        <f>AB5</f>
        <v>26.75</v>
      </c>
      <c r="Y47" s="17">
        <f t="shared" si="76"/>
        <v>26.740000000000002</v>
      </c>
      <c r="Z47" s="20">
        <f>AVERAGE(Z45:Z46)</f>
        <v>26.328749999999999</v>
      </c>
      <c r="AB47" s="17">
        <f t="shared" si="77"/>
        <v>20.064999999999998</v>
      </c>
      <c r="AC47" s="17">
        <f t="shared" si="78"/>
        <v>6.2637500000000017</v>
      </c>
      <c r="AD47" s="17">
        <f>AC47-AC$19</f>
        <v>-5.9506250000000005</v>
      </c>
      <c r="AE47" s="18">
        <f t="shared" si="79"/>
        <v>61.84671229483547</v>
      </c>
      <c r="AF47">
        <f t="shared" si="80"/>
        <v>59.634704133984236</v>
      </c>
    </row>
    <row r="48" spans="1:32" x14ac:dyDescent="0.2">
      <c r="D48" s="20">
        <f>AVERAGE(D45:D47)</f>
        <v>19.798333333333332</v>
      </c>
      <c r="E48" s="21"/>
      <c r="F48" s="20"/>
      <c r="G48" s="20">
        <f>AVERAGE(G45:G47)</f>
        <v>1.0980612903039797</v>
      </c>
      <c r="H48" s="20">
        <f>AVERAGE(H45:H47)</f>
        <v>1.0924975143420326</v>
      </c>
      <c r="M48" s="20">
        <f>AVERAGE(M46:M47)</f>
        <v>30.732500000000002</v>
      </c>
      <c r="N48" s="21"/>
      <c r="O48" s="20"/>
      <c r="P48" s="20">
        <f>AVERAGE(P46:P47)</f>
        <v>10.812500000000002</v>
      </c>
      <c r="R48" s="20">
        <f>AVERAGE(R46:R47)</f>
        <v>0.7854723645459466</v>
      </c>
      <c r="S48" s="20">
        <f>AVERAGE(S45:S47)</f>
        <v>0.74443876960723054</v>
      </c>
      <c r="Y48" s="20">
        <f>AVERAGE(Y45:Y47)</f>
        <v>26.448333333333334</v>
      </c>
      <c r="Z48" s="20">
        <f>AVERAGE(Z46:Z47)</f>
        <v>26.390625</v>
      </c>
      <c r="AB48" s="20"/>
      <c r="AC48" s="20">
        <f>AVERAGE(AC46:AC47)</f>
        <v>6.4706250000000018</v>
      </c>
      <c r="AE48" s="20">
        <f>AVERAGE(AE45:AE47)</f>
        <v>51.864352099375871</v>
      </c>
      <c r="AF48" s="20">
        <f>AVERAGE(AF45:AF47)</f>
        <v>50.009372815203612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58963-90B9-C74D-AB1C-3A6ABD800A5E}">
  <dimension ref="A1:AX48"/>
  <sheetViews>
    <sheetView tabSelected="1" topLeftCell="A2" workbookViewId="0">
      <selection activeCell="S36" sqref="S36"/>
    </sheetView>
  </sheetViews>
  <sheetFormatPr baseColWidth="10" defaultRowHeight="16" x14ac:dyDescent="0.2"/>
  <cols>
    <col min="18" max="18" width="17.5" bestFit="1" customWidth="1"/>
    <col min="31" max="31" width="12.1640625" bestFit="1" customWidth="1"/>
  </cols>
  <sheetData>
    <row r="1" spans="1:35" x14ac:dyDescent="0.2">
      <c r="A1" s="21" t="s">
        <v>36</v>
      </c>
    </row>
    <row r="2" spans="1:35" x14ac:dyDescent="0.2">
      <c r="A2" s="25" t="s">
        <v>33</v>
      </c>
    </row>
    <row r="3" spans="1:35" x14ac:dyDescent="0.2">
      <c r="A3" s="3" t="s">
        <v>0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5"/>
      <c r="V3" s="3" t="s">
        <v>34</v>
      </c>
      <c r="W3" s="4">
        <v>1</v>
      </c>
      <c r="X3" s="4">
        <v>2</v>
      </c>
      <c r="Y3" s="4">
        <v>3</v>
      </c>
      <c r="Z3" s="4">
        <v>4</v>
      </c>
      <c r="AA3" s="4">
        <v>5</v>
      </c>
      <c r="AB3" s="4">
        <v>6</v>
      </c>
      <c r="AC3" s="4">
        <v>7</v>
      </c>
      <c r="AD3" s="4">
        <v>8</v>
      </c>
      <c r="AE3" s="4">
        <v>9</v>
      </c>
      <c r="AF3" s="4">
        <v>10</v>
      </c>
      <c r="AG3" s="4">
        <v>11</v>
      </c>
      <c r="AH3" s="4">
        <v>12</v>
      </c>
      <c r="AI3" s="5"/>
    </row>
    <row r="4" spans="1:35" x14ac:dyDescent="0.2">
      <c r="A4" s="6" t="s">
        <v>1</v>
      </c>
      <c r="B4" s="7">
        <v>19.78</v>
      </c>
      <c r="C4" s="7">
        <v>19.47</v>
      </c>
      <c r="D4" s="7">
        <v>19.510000000000002</v>
      </c>
      <c r="E4" s="7">
        <v>19.850000000000001</v>
      </c>
      <c r="F4" s="7">
        <v>19.59</v>
      </c>
      <c r="G4" s="7">
        <v>19.5</v>
      </c>
      <c r="H4" s="8">
        <v>32.909999999999997</v>
      </c>
      <c r="I4" s="8">
        <v>33.22</v>
      </c>
      <c r="J4" s="8">
        <v>32.270000000000003</v>
      </c>
      <c r="K4" s="8">
        <v>32.119999999999997</v>
      </c>
      <c r="L4" s="8">
        <v>34.86</v>
      </c>
      <c r="M4" s="8">
        <v>34.450000000000003</v>
      </c>
      <c r="N4" s="9" t="s">
        <v>2</v>
      </c>
      <c r="V4" s="6" t="s">
        <v>1</v>
      </c>
      <c r="W4" s="11">
        <v>33.47</v>
      </c>
      <c r="X4" s="11">
        <v>33.450000000000003</v>
      </c>
      <c r="Y4" s="11">
        <v>32.94</v>
      </c>
      <c r="Z4" s="11">
        <v>32.94</v>
      </c>
      <c r="AA4" s="11">
        <v>30.24</v>
      </c>
      <c r="AB4" s="11">
        <v>30.34</v>
      </c>
      <c r="AC4" s="10" t="s">
        <v>28</v>
      </c>
      <c r="AD4" s="10" t="s">
        <v>28</v>
      </c>
      <c r="AE4" s="10" t="s">
        <v>28</v>
      </c>
      <c r="AF4" s="10" t="s">
        <v>28</v>
      </c>
      <c r="AG4" s="10" t="s">
        <v>28</v>
      </c>
      <c r="AH4" s="10" t="s">
        <v>28</v>
      </c>
      <c r="AI4" s="12" t="s">
        <v>11</v>
      </c>
    </row>
    <row r="5" spans="1:35" x14ac:dyDescent="0.2">
      <c r="A5" s="6" t="s">
        <v>3</v>
      </c>
      <c r="B5" s="7">
        <v>19.47</v>
      </c>
      <c r="C5" s="7">
        <v>19.27</v>
      </c>
      <c r="D5" s="7">
        <v>19.600000000000001</v>
      </c>
      <c r="E5" s="7">
        <v>20.03</v>
      </c>
      <c r="F5" s="14">
        <v>19.670000000000002</v>
      </c>
      <c r="G5" s="14">
        <v>19.5</v>
      </c>
      <c r="H5" s="8">
        <v>32.130000000000003</v>
      </c>
      <c r="I5" s="8">
        <v>32.549999999999997</v>
      </c>
      <c r="J5" s="8">
        <v>31.38</v>
      </c>
      <c r="K5" s="8">
        <v>31.47</v>
      </c>
      <c r="L5" s="8">
        <v>33.57</v>
      </c>
      <c r="M5" s="8">
        <v>33.36</v>
      </c>
      <c r="N5" s="8" t="s">
        <v>4</v>
      </c>
      <c r="V5" s="6" t="s">
        <v>3</v>
      </c>
      <c r="W5" s="11">
        <v>32.479999999999997</v>
      </c>
      <c r="X5" s="11">
        <v>32.630000000000003</v>
      </c>
      <c r="Y5" s="11">
        <v>28.48</v>
      </c>
      <c r="Z5" s="11">
        <v>28.55</v>
      </c>
      <c r="AA5" s="11">
        <v>29.76</v>
      </c>
      <c r="AB5" s="11">
        <v>29.57</v>
      </c>
      <c r="AC5" s="10" t="s">
        <v>28</v>
      </c>
      <c r="AD5" s="10" t="s">
        <v>28</v>
      </c>
      <c r="AE5" s="10" t="s">
        <v>28</v>
      </c>
      <c r="AF5" s="10" t="s">
        <v>28</v>
      </c>
      <c r="AG5" s="10" t="s">
        <v>28</v>
      </c>
      <c r="AH5" s="10" t="s">
        <v>28</v>
      </c>
      <c r="AI5" s="5"/>
    </row>
    <row r="6" spans="1:35" x14ac:dyDescent="0.2">
      <c r="A6" s="6" t="s">
        <v>5</v>
      </c>
      <c r="B6" s="7">
        <v>19.77</v>
      </c>
      <c r="C6" s="7">
        <v>19.53</v>
      </c>
      <c r="D6" s="7">
        <v>19.66</v>
      </c>
      <c r="E6" s="13">
        <v>20.010000000000002</v>
      </c>
      <c r="F6" s="3" t="s">
        <v>28</v>
      </c>
      <c r="G6" s="3" t="s">
        <v>28</v>
      </c>
      <c r="H6" s="8">
        <v>34.619999999999997</v>
      </c>
      <c r="I6" s="8">
        <v>34.799999999999997</v>
      </c>
      <c r="J6" s="8">
        <v>31.94</v>
      </c>
      <c r="K6" s="8">
        <v>32.03</v>
      </c>
      <c r="L6" s="15" t="s">
        <v>28</v>
      </c>
      <c r="M6" s="15" t="s">
        <v>28</v>
      </c>
      <c r="N6" s="5"/>
      <c r="V6" s="6" t="s">
        <v>5</v>
      </c>
      <c r="W6" s="11">
        <v>35.33</v>
      </c>
      <c r="X6" s="11">
        <v>34.82</v>
      </c>
      <c r="Y6" s="11">
        <v>29.37</v>
      </c>
      <c r="Z6" s="11">
        <v>29.24</v>
      </c>
      <c r="AA6" s="15" t="s">
        <v>28</v>
      </c>
      <c r="AB6" s="15" t="s">
        <v>28</v>
      </c>
      <c r="AC6" s="10" t="s">
        <v>28</v>
      </c>
      <c r="AD6" s="10" t="s">
        <v>28</v>
      </c>
      <c r="AE6" s="10" t="s">
        <v>28</v>
      </c>
      <c r="AF6" s="10" t="s">
        <v>28</v>
      </c>
      <c r="AG6" s="10" t="s">
        <v>28</v>
      </c>
      <c r="AH6" s="10" t="s">
        <v>28</v>
      </c>
      <c r="AI6" s="5"/>
    </row>
    <row r="7" spans="1:35" x14ac:dyDescent="0.2">
      <c r="A7" s="6" t="s">
        <v>6</v>
      </c>
      <c r="B7" s="7">
        <v>19.899999999999999</v>
      </c>
      <c r="C7" s="7">
        <v>19.510000000000002</v>
      </c>
      <c r="D7" s="7">
        <v>20.170000000000002</v>
      </c>
      <c r="E7" s="7">
        <v>20.399999999999999</v>
      </c>
      <c r="F7" s="10" t="s">
        <v>28</v>
      </c>
      <c r="G7" s="10" t="s">
        <v>28</v>
      </c>
      <c r="H7" s="8">
        <v>34.36</v>
      </c>
      <c r="I7" s="8">
        <v>33.840000000000003</v>
      </c>
      <c r="J7" s="8">
        <v>33.270000000000003</v>
      </c>
      <c r="K7" s="8">
        <v>33.119999999999997</v>
      </c>
      <c r="L7" s="10" t="s">
        <v>28</v>
      </c>
      <c r="M7" s="10" t="s">
        <v>28</v>
      </c>
      <c r="N7" s="5"/>
      <c r="V7" s="6" t="s">
        <v>6</v>
      </c>
      <c r="W7" s="11">
        <v>36.21</v>
      </c>
      <c r="X7" s="11">
        <v>35.299999999999997</v>
      </c>
      <c r="Y7" s="11">
        <v>31.83</v>
      </c>
      <c r="Z7" s="11">
        <v>31.84</v>
      </c>
      <c r="AA7" s="10" t="s">
        <v>28</v>
      </c>
      <c r="AB7" s="10" t="s">
        <v>28</v>
      </c>
      <c r="AC7" s="10" t="s">
        <v>28</v>
      </c>
      <c r="AD7" s="10" t="s">
        <v>28</v>
      </c>
      <c r="AE7" s="10" t="s">
        <v>28</v>
      </c>
      <c r="AF7" s="10" t="s">
        <v>28</v>
      </c>
      <c r="AG7" s="10" t="s">
        <v>28</v>
      </c>
      <c r="AH7" s="10" t="s">
        <v>28</v>
      </c>
      <c r="AI7" s="5"/>
    </row>
    <row r="8" spans="1:35" x14ac:dyDescent="0.2">
      <c r="A8" s="6" t="s">
        <v>7</v>
      </c>
      <c r="B8" s="7">
        <v>19.64</v>
      </c>
      <c r="C8" s="7">
        <v>19.38</v>
      </c>
      <c r="D8" s="7">
        <v>20.04</v>
      </c>
      <c r="E8" s="7">
        <v>20.13</v>
      </c>
      <c r="F8" s="10" t="s">
        <v>28</v>
      </c>
      <c r="G8" s="10" t="s">
        <v>28</v>
      </c>
      <c r="H8" s="8">
        <v>33.93</v>
      </c>
      <c r="I8" s="8">
        <v>33.729999999999997</v>
      </c>
      <c r="J8" s="8">
        <v>33.11</v>
      </c>
      <c r="K8" s="8">
        <v>32.869999999999997</v>
      </c>
      <c r="L8" s="10" t="s">
        <v>28</v>
      </c>
      <c r="M8" s="10" t="s">
        <v>28</v>
      </c>
      <c r="N8" s="5"/>
      <c r="V8" s="6" t="s">
        <v>7</v>
      </c>
      <c r="W8" s="11">
        <v>35.31</v>
      </c>
      <c r="X8" s="11">
        <v>34.9</v>
      </c>
      <c r="Y8" s="11">
        <v>32.81</v>
      </c>
      <c r="Z8" s="11">
        <v>33.119999999999997</v>
      </c>
      <c r="AA8" s="10" t="s">
        <v>28</v>
      </c>
      <c r="AB8" s="10" t="s">
        <v>28</v>
      </c>
      <c r="AC8" s="10" t="s">
        <v>28</v>
      </c>
      <c r="AD8" s="10" t="s">
        <v>28</v>
      </c>
      <c r="AE8" s="10" t="s">
        <v>28</v>
      </c>
      <c r="AF8" s="10" t="s">
        <v>28</v>
      </c>
      <c r="AG8" s="10" t="s">
        <v>28</v>
      </c>
      <c r="AH8" s="10" t="s">
        <v>28</v>
      </c>
      <c r="AI8" s="5"/>
    </row>
    <row r="9" spans="1:35" x14ac:dyDescent="0.2">
      <c r="A9" s="6" t="s">
        <v>8</v>
      </c>
      <c r="B9" s="7">
        <v>19.97</v>
      </c>
      <c r="C9" s="7">
        <v>19.72</v>
      </c>
      <c r="D9" s="7">
        <v>19.41</v>
      </c>
      <c r="E9" s="7">
        <v>19.89</v>
      </c>
      <c r="F9" s="10" t="s">
        <v>28</v>
      </c>
      <c r="G9" s="10" t="s">
        <v>28</v>
      </c>
      <c r="H9" s="8">
        <v>35.590000000000003</v>
      </c>
      <c r="I9" s="8">
        <v>34.86</v>
      </c>
      <c r="J9" s="8">
        <v>31.91</v>
      </c>
      <c r="K9" s="8">
        <v>32.06</v>
      </c>
      <c r="L9" s="10" t="s">
        <v>28</v>
      </c>
      <c r="M9" s="10" t="s">
        <v>28</v>
      </c>
      <c r="N9" s="5"/>
      <c r="V9" s="6" t="s">
        <v>8</v>
      </c>
      <c r="W9" s="11">
        <v>37.43</v>
      </c>
      <c r="X9" s="11">
        <v>37.56</v>
      </c>
      <c r="Y9" s="11">
        <v>33.340000000000003</v>
      </c>
      <c r="Z9" s="11">
        <v>33.56</v>
      </c>
      <c r="AA9" s="10" t="s">
        <v>28</v>
      </c>
      <c r="AB9" s="10" t="s">
        <v>28</v>
      </c>
      <c r="AC9" s="10" t="s">
        <v>28</v>
      </c>
      <c r="AD9" s="10" t="s">
        <v>28</v>
      </c>
      <c r="AE9" s="10" t="s">
        <v>28</v>
      </c>
      <c r="AF9" s="10" t="s">
        <v>28</v>
      </c>
      <c r="AG9" s="10" t="s">
        <v>28</v>
      </c>
      <c r="AH9" s="10" t="s">
        <v>28</v>
      </c>
      <c r="AI9" s="5"/>
    </row>
    <row r="10" spans="1:35" x14ac:dyDescent="0.2">
      <c r="A10" s="6" t="s">
        <v>9</v>
      </c>
      <c r="B10" s="7">
        <v>19.53</v>
      </c>
      <c r="C10" s="7">
        <v>19.36</v>
      </c>
      <c r="D10" s="7">
        <v>19.77</v>
      </c>
      <c r="E10" s="7">
        <v>19.7</v>
      </c>
      <c r="F10" s="10" t="s">
        <v>28</v>
      </c>
      <c r="G10" s="10" t="s">
        <v>28</v>
      </c>
      <c r="H10" s="8">
        <v>34.590000000000003</v>
      </c>
      <c r="I10" s="8">
        <v>34.18</v>
      </c>
      <c r="J10" s="8">
        <v>31.29</v>
      </c>
      <c r="K10" s="8">
        <v>31.5</v>
      </c>
      <c r="L10" s="10" t="s">
        <v>28</v>
      </c>
      <c r="M10" s="10" t="s">
        <v>28</v>
      </c>
      <c r="N10" s="5"/>
      <c r="V10" s="6" t="s">
        <v>9</v>
      </c>
      <c r="W10" s="11">
        <v>34.35</v>
      </c>
      <c r="X10" s="11">
        <v>34.270000000000003</v>
      </c>
      <c r="Y10" s="11">
        <v>32.74</v>
      </c>
      <c r="Z10" s="11">
        <v>32.71</v>
      </c>
      <c r="AA10" s="10" t="s">
        <v>28</v>
      </c>
      <c r="AB10" s="10" t="s">
        <v>28</v>
      </c>
      <c r="AC10" s="10" t="s">
        <v>28</v>
      </c>
      <c r="AD10" s="10" t="s">
        <v>28</v>
      </c>
      <c r="AE10" s="10" t="s">
        <v>28</v>
      </c>
      <c r="AF10" s="10" t="s">
        <v>28</v>
      </c>
      <c r="AG10" s="10" t="s">
        <v>28</v>
      </c>
      <c r="AH10" s="10" t="s">
        <v>28</v>
      </c>
      <c r="AI10" s="5"/>
    </row>
    <row r="11" spans="1:35" x14ac:dyDescent="0.2">
      <c r="A11" s="6" t="s">
        <v>10</v>
      </c>
      <c r="B11" s="7">
        <v>20.309999999999999</v>
      </c>
      <c r="C11" s="7">
        <v>20.09</v>
      </c>
      <c r="D11" s="7">
        <v>20.059999999999999</v>
      </c>
      <c r="E11" s="7">
        <v>19.91</v>
      </c>
      <c r="F11" s="10" t="s">
        <v>28</v>
      </c>
      <c r="G11" s="10" t="s">
        <v>28</v>
      </c>
      <c r="H11" s="8">
        <v>35.049999999999997</v>
      </c>
      <c r="I11" s="8">
        <v>35.36</v>
      </c>
      <c r="J11" s="8">
        <v>32.72</v>
      </c>
      <c r="K11" s="8">
        <v>32.46</v>
      </c>
      <c r="L11" s="10" t="s">
        <v>28</v>
      </c>
      <c r="M11" s="10" t="s">
        <v>28</v>
      </c>
      <c r="N11" s="5"/>
      <c r="V11" s="6" t="s">
        <v>10</v>
      </c>
      <c r="W11" s="11">
        <v>34.479999999999997</v>
      </c>
      <c r="X11" s="11">
        <v>34.99</v>
      </c>
      <c r="Y11" s="11">
        <v>29.96</v>
      </c>
      <c r="Z11" s="11">
        <v>30.14</v>
      </c>
      <c r="AA11" s="10" t="s">
        <v>28</v>
      </c>
      <c r="AB11" s="10" t="s">
        <v>28</v>
      </c>
      <c r="AC11" s="10" t="s">
        <v>28</v>
      </c>
      <c r="AD11" s="10" t="s">
        <v>28</v>
      </c>
      <c r="AE11" s="10" t="s">
        <v>28</v>
      </c>
      <c r="AF11" s="10" t="s">
        <v>28</v>
      </c>
      <c r="AG11" s="10" t="s">
        <v>28</v>
      </c>
      <c r="AH11" s="10" t="s">
        <v>28</v>
      </c>
      <c r="AI11" s="5"/>
    </row>
    <row r="13" spans="1:35" x14ac:dyDescent="0.2">
      <c r="A13" s="24" t="s">
        <v>32</v>
      </c>
    </row>
    <row r="14" spans="1:35" x14ac:dyDescent="0.2">
      <c r="A14" s="24" t="s">
        <v>29</v>
      </c>
      <c r="J14" s="25" t="s">
        <v>30</v>
      </c>
      <c r="V14" s="23" t="s">
        <v>31</v>
      </c>
    </row>
    <row r="15" spans="1:35" x14ac:dyDescent="0.2">
      <c r="A15" s="1" t="s">
        <v>22</v>
      </c>
      <c r="B15" t="s">
        <v>12</v>
      </c>
      <c r="C15" s="16" t="s">
        <v>13</v>
      </c>
      <c r="D15" t="s">
        <v>14</v>
      </c>
      <c r="F15" t="s">
        <v>15</v>
      </c>
      <c r="G15" t="s">
        <v>16</v>
      </c>
      <c r="H15" t="s">
        <v>17</v>
      </c>
      <c r="J15" s="1" t="s">
        <v>22</v>
      </c>
      <c r="K15" t="s">
        <v>12</v>
      </c>
      <c r="L15" t="s">
        <v>13</v>
      </c>
      <c r="M15" t="s">
        <v>14</v>
      </c>
      <c r="O15" t="s">
        <v>18</v>
      </c>
      <c r="P15" t="s">
        <v>19</v>
      </c>
      <c r="Q15" t="s">
        <v>20</v>
      </c>
      <c r="R15" t="s">
        <v>21</v>
      </c>
      <c r="S15" t="s">
        <v>17</v>
      </c>
      <c r="V15" s="1" t="s">
        <v>22</v>
      </c>
      <c r="W15" t="s">
        <v>12</v>
      </c>
      <c r="X15" s="16" t="s">
        <v>13</v>
      </c>
      <c r="Y15" t="s">
        <v>14</v>
      </c>
      <c r="AA15" t="s">
        <v>18</v>
      </c>
      <c r="AB15" t="s">
        <v>19</v>
      </c>
      <c r="AC15" t="s">
        <v>20</v>
      </c>
      <c r="AD15" t="s">
        <v>21</v>
      </c>
      <c r="AE15" t="s">
        <v>17</v>
      </c>
    </row>
    <row r="16" spans="1:35" x14ac:dyDescent="0.2">
      <c r="B16" s="19">
        <f>B4</f>
        <v>19.78</v>
      </c>
      <c r="C16" s="19">
        <f>C4</f>
        <v>19.47</v>
      </c>
      <c r="D16" s="17">
        <f>AVERAGE(B16:C16)</f>
        <v>19.625</v>
      </c>
      <c r="F16" s="17">
        <f>D16-D$19</f>
        <v>7.6666666666667993E-2</v>
      </c>
      <c r="G16" s="18">
        <f>2^-(F16)</f>
        <v>0.94824603117449646</v>
      </c>
      <c r="H16">
        <f>G16/G$19</f>
        <v>0.94453788710869502</v>
      </c>
      <c r="K16" s="2">
        <f>H4</f>
        <v>32.909999999999997</v>
      </c>
      <c r="L16" s="2">
        <f>I4</f>
        <v>33.22</v>
      </c>
      <c r="M16" s="17">
        <f>AVERAGE(K16:L16)</f>
        <v>33.064999999999998</v>
      </c>
      <c r="O16" s="17">
        <f>D16</f>
        <v>19.625</v>
      </c>
      <c r="P16" s="17">
        <f>M16-O16</f>
        <v>13.439999999999998</v>
      </c>
      <c r="Q16" s="17">
        <f>P16-P$19</f>
        <v>-0.57500000000000284</v>
      </c>
      <c r="R16" s="18">
        <f>2^-(Q16)</f>
        <v>1.4896774631227052</v>
      </c>
      <c r="S16">
        <f>R16/R$19</f>
        <v>1.1692864018105908</v>
      </c>
      <c r="W16" s="11">
        <f>W4</f>
        <v>33.47</v>
      </c>
      <c r="X16" s="11">
        <f>X4</f>
        <v>33.450000000000003</v>
      </c>
      <c r="Y16" s="17">
        <f>AVERAGE(W16:X16)</f>
        <v>33.46</v>
      </c>
      <c r="AA16" s="17">
        <f>E16</f>
        <v>0</v>
      </c>
      <c r="AB16" s="17">
        <f>Y16-AA16</f>
        <v>33.46</v>
      </c>
      <c r="AC16" s="17">
        <f>AB16-AB$19</f>
        <v>-0.35499999999999687</v>
      </c>
      <c r="AD16" s="18">
        <f>2^-(AC16)</f>
        <v>1.278985581277426</v>
      </c>
      <c r="AE16">
        <f>AD16/AD$19</f>
        <v>0.90950041510841106</v>
      </c>
      <c r="AF16" s="1"/>
      <c r="AG16" s="1"/>
      <c r="AH16" s="17"/>
    </row>
    <row r="17" spans="1:50" x14ac:dyDescent="0.2">
      <c r="B17" s="19">
        <f>B5</f>
        <v>19.47</v>
      </c>
      <c r="C17" s="19">
        <f>C5</f>
        <v>19.27</v>
      </c>
      <c r="D17" s="17">
        <f t="shared" ref="D17:D18" si="0">AVERAGE(B17:C17)</f>
        <v>19.369999999999997</v>
      </c>
      <c r="F17" s="17">
        <f t="shared" ref="F17:F18" si="1">D17-D$19</f>
        <v>-0.17833333333333456</v>
      </c>
      <c r="G17" s="18">
        <f t="shared" ref="G17:G18" si="2">2^-(F17)</f>
        <v>1.1315758821885011</v>
      </c>
      <c r="H17">
        <f t="shared" ref="H17:H18" si="3">G17/G$19</f>
        <v>1.1271508213344694</v>
      </c>
      <c r="K17" s="2">
        <f>H5</f>
        <v>32.130000000000003</v>
      </c>
      <c r="L17" s="2">
        <f>I5</f>
        <v>32.549999999999997</v>
      </c>
      <c r="M17" s="17">
        <f t="shared" ref="M17:M18" si="4">AVERAGE(K17:L17)</f>
        <v>32.340000000000003</v>
      </c>
      <c r="O17" s="17">
        <f t="shared" ref="O17:O18" si="5">D17</f>
        <v>19.369999999999997</v>
      </c>
      <c r="P17" s="17">
        <f t="shared" ref="P17:P18" si="6">M17-O17</f>
        <v>12.970000000000006</v>
      </c>
      <c r="Q17" s="17">
        <f>P17-P$19</f>
        <v>-1.0449999999999946</v>
      </c>
      <c r="R17" s="18">
        <f t="shared" ref="R17:R18" si="7">2^-(Q17)</f>
        <v>2.06336635860271</v>
      </c>
      <c r="S17">
        <f t="shared" ref="S17:S18" si="8">R17/R$19</f>
        <v>1.619589666081195</v>
      </c>
      <c r="W17" s="11">
        <f>W5</f>
        <v>32.479999999999997</v>
      </c>
      <c r="X17" s="11">
        <f>X5</f>
        <v>32.630000000000003</v>
      </c>
      <c r="Y17" s="17">
        <f t="shared" ref="Y17:Y18" si="9">AVERAGE(W17:X17)</f>
        <v>32.555</v>
      </c>
      <c r="AA17" s="17">
        <f t="shared" ref="AA17:AA18" si="10">E17</f>
        <v>0</v>
      </c>
      <c r="AB17" s="17">
        <f t="shared" ref="AB17:AB18" si="11">Y17-AA17</f>
        <v>32.555</v>
      </c>
      <c r="AC17" s="17">
        <f>AB17-AB$19</f>
        <v>-1.259999999999998</v>
      </c>
      <c r="AD17" s="18">
        <f t="shared" ref="AD17:AD18" si="12">2^-(AC17)</f>
        <v>2.3949574092378541</v>
      </c>
      <c r="AE17">
        <f t="shared" ref="AE17:AE18" si="13">AD17/AD$19</f>
        <v>1.7030799953923126</v>
      </c>
      <c r="AF17" s="1"/>
      <c r="AG17" s="1"/>
      <c r="AH17" s="17"/>
    </row>
    <row r="18" spans="1:50" x14ac:dyDescent="0.2">
      <c r="B18" s="19">
        <f>B6</f>
        <v>19.77</v>
      </c>
      <c r="C18" s="19">
        <f>C6</f>
        <v>19.53</v>
      </c>
      <c r="D18" s="17">
        <f t="shared" si="0"/>
        <v>19.649999999999999</v>
      </c>
      <c r="E18" s="21"/>
      <c r="F18" s="17">
        <f t="shared" si="1"/>
        <v>0.10166666666666657</v>
      </c>
      <c r="G18" s="18">
        <f t="shared" si="2"/>
        <v>0.93195573192707848</v>
      </c>
      <c r="H18">
        <f t="shared" si="3"/>
        <v>0.92831129155683556</v>
      </c>
      <c r="K18" s="2">
        <f>H6</f>
        <v>34.619999999999997</v>
      </c>
      <c r="L18" s="2">
        <f>I6</f>
        <v>34.799999999999997</v>
      </c>
      <c r="M18" s="17">
        <f t="shared" si="4"/>
        <v>34.709999999999994</v>
      </c>
      <c r="N18" s="21"/>
      <c r="O18" s="17">
        <f t="shared" si="5"/>
        <v>19.649999999999999</v>
      </c>
      <c r="P18" s="17">
        <f t="shared" si="6"/>
        <v>15.059999999999995</v>
      </c>
      <c r="Q18" s="17">
        <f>P18-P$19</f>
        <v>1.0449999999999946</v>
      </c>
      <c r="R18" s="18">
        <f t="shared" si="7"/>
        <v>0.48464490846753433</v>
      </c>
      <c r="S18">
        <f t="shared" si="8"/>
        <v>0.38041033391880485</v>
      </c>
      <c r="W18" s="11">
        <f>W6</f>
        <v>35.33</v>
      </c>
      <c r="X18" s="11">
        <f>X6</f>
        <v>34.82</v>
      </c>
      <c r="Y18" s="17">
        <f t="shared" si="9"/>
        <v>35.075000000000003</v>
      </c>
      <c r="Z18" s="21"/>
      <c r="AA18" s="17">
        <f t="shared" si="10"/>
        <v>0</v>
      </c>
      <c r="AB18" s="17">
        <f t="shared" si="11"/>
        <v>35.075000000000003</v>
      </c>
      <c r="AC18" s="17">
        <f>AB18-AB$19</f>
        <v>1.2600000000000051</v>
      </c>
      <c r="AD18" s="18">
        <f t="shared" si="12"/>
        <v>0.41754395971418323</v>
      </c>
      <c r="AE18">
        <f t="shared" si="13"/>
        <v>0.29692000460768758</v>
      </c>
      <c r="AF18" s="1"/>
      <c r="AG18" s="1"/>
      <c r="AH18" s="17"/>
      <c r="AI18" s="21"/>
    </row>
    <row r="19" spans="1:50" x14ac:dyDescent="0.2">
      <c r="D19" s="20">
        <f>AVERAGE(D16:D18)</f>
        <v>19.548333333333332</v>
      </c>
      <c r="E19" s="21"/>
      <c r="F19" s="20"/>
      <c r="G19" s="20">
        <f>AVERAGE(G16:G18)</f>
        <v>1.0039258817633587</v>
      </c>
      <c r="H19" s="20">
        <f>AVERAGE(H16:H18)</f>
        <v>1</v>
      </c>
      <c r="M19" s="20">
        <f>AVERAGE(M17:M18)</f>
        <v>33.524999999999999</v>
      </c>
      <c r="N19" s="21"/>
      <c r="O19" s="20"/>
      <c r="P19" s="20">
        <f>AVERAGE(P17:P18)</f>
        <v>14.015000000000001</v>
      </c>
      <c r="R19" s="20">
        <f>AVERAGE(R17:R18)</f>
        <v>1.2740056335351222</v>
      </c>
      <c r="S19" s="20">
        <f>AVERAGE(S16:S18)</f>
        <v>1.0564288006035303</v>
      </c>
      <c r="Y19" s="20">
        <f>AVERAGE(Y16:Y18)</f>
        <v>33.696666666666665</v>
      </c>
      <c r="Z19" s="21"/>
      <c r="AA19" s="20"/>
      <c r="AB19" s="20">
        <f>AVERAGE(AB17:AB18)</f>
        <v>33.814999999999998</v>
      </c>
      <c r="AD19" s="20">
        <f>AVERAGE(AD17:AD18)</f>
        <v>1.4062506844760185</v>
      </c>
      <c r="AE19" s="20">
        <f>AVERAGE(AE16:AE18)</f>
        <v>0.96983347170280376</v>
      </c>
      <c r="AH19" s="20"/>
      <c r="AI19" s="21"/>
    </row>
    <row r="22" spans="1:50" x14ac:dyDescent="0.2">
      <c r="A22" t="s">
        <v>23</v>
      </c>
      <c r="B22" t="s">
        <v>12</v>
      </c>
      <c r="C22" s="16" t="s">
        <v>13</v>
      </c>
      <c r="D22" t="s">
        <v>14</v>
      </c>
      <c r="F22" t="s">
        <v>15</v>
      </c>
      <c r="G22" t="s">
        <v>16</v>
      </c>
      <c r="H22" t="s">
        <v>17</v>
      </c>
      <c r="J22" t="s">
        <v>23</v>
      </c>
      <c r="K22" t="s">
        <v>12</v>
      </c>
      <c r="L22" t="s">
        <v>13</v>
      </c>
      <c r="M22" t="s">
        <v>14</v>
      </c>
      <c r="O22" t="s">
        <v>18</v>
      </c>
      <c r="P22" t="s">
        <v>19</v>
      </c>
      <c r="Q22" t="s">
        <v>20</v>
      </c>
      <c r="R22" t="s">
        <v>21</v>
      </c>
      <c r="S22" t="s">
        <v>17</v>
      </c>
      <c r="V22" t="s">
        <v>23</v>
      </c>
      <c r="W22" t="s">
        <v>12</v>
      </c>
      <c r="X22" s="16" t="s">
        <v>13</v>
      </c>
      <c r="Y22" t="s">
        <v>14</v>
      </c>
      <c r="AA22" t="s">
        <v>18</v>
      </c>
      <c r="AB22" t="s">
        <v>19</v>
      </c>
      <c r="AC22" t="s">
        <v>20</v>
      </c>
      <c r="AD22" t="s">
        <v>21</v>
      </c>
      <c r="AE22" t="s">
        <v>17</v>
      </c>
    </row>
    <row r="23" spans="1:50" x14ac:dyDescent="0.2">
      <c r="B23" s="19">
        <f>B7</f>
        <v>19.899999999999999</v>
      </c>
      <c r="C23" s="19">
        <f>C7</f>
        <v>19.510000000000002</v>
      </c>
      <c r="D23" s="17">
        <f>AVERAGE(B23:C23)</f>
        <v>19.704999999999998</v>
      </c>
      <c r="F23" s="17">
        <f>D23-D$19</f>
        <v>0.15666666666666629</v>
      </c>
      <c r="G23" s="18">
        <f>2^-(F23)</f>
        <v>0.89709540876983129</v>
      </c>
      <c r="H23">
        <f>G23/G$19</f>
        <v>0.89358729072121967</v>
      </c>
      <c r="K23" s="2">
        <f>H7</f>
        <v>34.36</v>
      </c>
      <c r="L23" s="2">
        <f>I7</f>
        <v>33.840000000000003</v>
      </c>
      <c r="M23" s="17">
        <f>AVERAGE(K23:L23)</f>
        <v>34.1</v>
      </c>
      <c r="O23" s="17">
        <f>D23</f>
        <v>19.704999999999998</v>
      </c>
      <c r="P23" s="17">
        <f>M23-O23</f>
        <v>14.395000000000003</v>
      </c>
      <c r="Q23" s="17">
        <f>P23-P$19</f>
        <v>0.38000000000000256</v>
      </c>
      <c r="R23" s="18">
        <f>2^-(Q23)</f>
        <v>0.76843759064400485</v>
      </c>
      <c r="S23">
        <f>R23/R$19</f>
        <v>0.60316655626689608</v>
      </c>
      <c r="W23" s="11">
        <f>W7</f>
        <v>36.21</v>
      </c>
      <c r="X23" s="11">
        <f>X7</f>
        <v>35.299999999999997</v>
      </c>
      <c r="Y23" s="17">
        <f>AVERAGE(W23:X23)</f>
        <v>35.754999999999995</v>
      </c>
      <c r="AA23" s="17">
        <f>E23</f>
        <v>0</v>
      </c>
      <c r="AB23" s="17">
        <f>Y23-AA23</f>
        <v>35.754999999999995</v>
      </c>
      <c r="AC23" s="17">
        <f>AB23-AB$19</f>
        <v>1.9399999999999977</v>
      </c>
      <c r="AD23" s="18">
        <f>2^-(AC23)</f>
        <v>0.2606164402102808</v>
      </c>
      <c r="AE23">
        <f>AD23/AD$19</f>
        <v>0.18532715616589285</v>
      </c>
      <c r="AF23" s="1"/>
      <c r="AG23" s="1"/>
      <c r="AH23" s="17"/>
      <c r="AI23">
        <v>3</v>
      </c>
    </row>
    <row r="24" spans="1:50" x14ac:dyDescent="0.2">
      <c r="B24" s="19">
        <f>B8</f>
        <v>19.64</v>
      </c>
      <c r="C24" s="19">
        <f>C8</f>
        <v>19.38</v>
      </c>
      <c r="D24" s="17">
        <f t="shared" ref="D24:D25" si="14">AVERAGE(B24:C24)</f>
        <v>19.509999999999998</v>
      </c>
      <c r="F24" s="17">
        <f t="shared" ref="F24:F25" si="15">D24-D$19</f>
        <v>-3.8333333333333997E-2</v>
      </c>
      <c r="G24" s="18">
        <f t="shared" ref="G24:G25" si="16">2^-(F24)</f>
        <v>1.0269267887809792</v>
      </c>
      <c r="H24">
        <f t="shared" ref="H24:H25" si="17">G24/G$19</f>
        <v>1.0229109612925011</v>
      </c>
      <c r="K24" s="2">
        <f>H8</f>
        <v>33.93</v>
      </c>
      <c r="L24" s="2">
        <f>I8</f>
        <v>33.729999999999997</v>
      </c>
      <c r="M24" s="17">
        <f t="shared" ref="M24:M25" si="18">AVERAGE(K24:L24)</f>
        <v>33.83</v>
      </c>
      <c r="O24" s="17">
        <f t="shared" ref="O24:O25" si="19">D24</f>
        <v>19.509999999999998</v>
      </c>
      <c r="P24" s="17">
        <f t="shared" ref="P24:P25" si="20">M24-O24</f>
        <v>14.32</v>
      </c>
      <c r="Q24" s="17">
        <f>P24-P$19</f>
        <v>0.30499999999999972</v>
      </c>
      <c r="R24" s="18">
        <f t="shared" ref="R24:R25" si="21">2^-(Q24)</f>
        <v>0.80944221654740856</v>
      </c>
      <c r="S24">
        <f t="shared" ref="S24:S25" si="22">R24/R$19</f>
        <v>0.63535214856260958</v>
      </c>
      <c r="W24" s="11">
        <f>W8</f>
        <v>35.31</v>
      </c>
      <c r="X24" s="11">
        <f>X8</f>
        <v>34.9</v>
      </c>
      <c r="Y24" s="17">
        <f t="shared" ref="Y24:Y25" si="23">AVERAGE(W24:X24)</f>
        <v>35.105000000000004</v>
      </c>
      <c r="AA24" s="17">
        <f t="shared" ref="AA24:AA25" si="24">E24</f>
        <v>0</v>
      </c>
      <c r="AB24" s="17">
        <f t="shared" ref="AB24:AB25" si="25">Y24-AA24</f>
        <v>35.105000000000004</v>
      </c>
      <c r="AC24" s="17">
        <f>AB24-AB$19</f>
        <v>1.2900000000000063</v>
      </c>
      <c r="AD24" s="18">
        <f t="shared" ref="AD24:AD25" si="26">2^-(AC24)</f>
        <v>0.40895102927888882</v>
      </c>
      <c r="AE24">
        <f t="shared" ref="AE24:AE25" si="27">AD24/AD$19</f>
        <v>0.29080947927237283</v>
      </c>
      <c r="AF24" s="1"/>
      <c r="AG24" s="1"/>
      <c r="AH24" s="17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</row>
    <row r="25" spans="1:50" x14ac:dyDescent="0.2">
      <c r="B25" s="19">
        <f>B9</f>
        <v>19.97</v>
      </c>
      <c r="C25" s="19">
        <f>C9</f>
        <v>19.72</v>
      </c>
      <c r="D25" s="17">
        <f t="shared" si="14"/>
        <v>19.844999999999999</v>
      </c>
      <c r="E25" s="21"/>
      <c r="F25" s="17">
        <f t="shared" si="15"/>
        <v>0.29666666666666686</v>
      </c>
      <c r="G25" s="18">
        <f t="shared" si="16"/>
        <v>0.81413126760570009</v>
      </c>
      <c r="H25">
        <f t="shared" si="17"/>
        <v>0.81094758327747118</v>
      </c>
      <c r="K25" s="2">
        <f>H9</f>
        <v>35.590000000000003</v>
      </c>
      <c r="L25" s="2">
        <f>I9</f>
        <v>34.86</v>
      </c>
      <c r="M25" s="17">
        <f t="shared" si="18"/>
        <v>35.225000000000001</v>
      </c>
      <c r="N25" s="21"/>
      <c r="O25" s="17">
        <f t="shared" si="19"/>
        <v>19.844999999999999</v>
      </c>
      <c r="P25" s="17">
        <f t="shared" si="20"/>
        <v>15.380000000000003</v>
      </c>
      <c r="Q25" s="17">
        <f>P25-P$19</f>
        <v>1.365000000000002</v>
      </c>
      <c r="R25" s="18">
        <f t="shared" si="21"/>
        <v>0.38823443750051934</v>
      </c>
      <c r="S25">
        <f t="shared" si="22"/>
        <v>0.30473525962616266</v>
      </c>
      <c r="W25" s="11">
        <f>W9</f>
        <v>37.43</v>
      </c>
      <c r="X25" s="11">
        <f>X9</f>
        <v>37.56</v>
      </c>
      <c r="Y25" s="17">
        <f t="shared" si="23"/>
        <v>37.495000000000005</v>
      </c>
      <c r="Z25" s="21"/>
      <c r="AA25" s="17">
        <f t="shared" si="24"/>
        <v>0</v>
      </c>
      <c r="AB25" s="17">
        <f t="shared" si="25"/>
        <v>37.495000000000005</v>
      </c>
      <c r="AC25" s="17">
        <f>AB25-AB$19</f>
        <v>3.6800000000000068</v>
      </c>
      <c r="AD25" s="18">
        <f t="shared" si="26"/>
        <v>7.8020659306350382E-2</v>
      </c>
      <c r="AE25">
        <f t="shared" si="27"/>
        <v>5.548133072406046E-2</v>
      </c>
      <c r="AF25" s="1"/>
      <c r="AG25" s="1"/>
      <c r="AH25" s="17"/>
      <c r="AI25" s="21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</row>
    <row r="26" spans="1:50" x14ac:dyDescent="0.2">
      <c r="D26" s="20">
        <f>AVERAGE(D23:D25)</f>
        <v>19.686666666666664</v>
      </c>
      <c r="E26" s="21"/>
      <c r="F26" s="20"/>
      <c r="G26" s="20">
        <f>AVERAGE(G23:G25)</f>
        <v>0.91271782171883686</v>
      </c>
      <c r="H26" s="20">
        <f>AVERAGE(H23:H25)</f>
        <v>0.90914861176373074</v>
      </c>
      <c r="M26" s="20">
        <f>AVERAGE(M24:M25)</f>
        <v>34.527500000000003</v>
      </c>
      <c r="N26" s="21"/>
      <c r="O26" s="20"/>
      <c r="P26" s="20">
        <f>AVERAGE(P24:P25)</f>
        <v>14.850000000000001</v>
      </c>
      <c r="R26" s="20">
        <f>AVERAGE(R24:R25)</f>
        <v>0.59883832702396389</v>
      </c>
      <c r="S26" s="20">
        <f>AVERAGE(S23:S25)</f>
        <v>0.51441798815188944</v>
      </c>
      <c r="Y26" s="20">
        <f>AVERAGE(Y23:Y25)</f>
        <v>36.118333333333332</v>
      </c>
      <c r="Z26" s="21"/>
      <c r="AA26" s="20"/>
      <c r="AB26" s="20">
        <f>AVERAGE(AB24:AB25)</f>
        <v>36.300000000000004</v>
      </c>
      <c r="AD26" s="20">
        <f>AVERAGE(AD24:AD25)</f>
        <v>0.2434858442926196</v>
      </c>
      <c r="AE26" s="20">
        <f>AVERAGE(AE23:AE25)</f>
        <v>0.17720598872077539</v>
      </c>
      <c r="AH26" s="20"/>
      <c r="AI26" s="21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</row>
    <row r="27" spans="1:50" x14ac:dyDescent="0.2">
      <c r="A27" t="s">
        <v>24</v>
      </c>
      <c r="B27" t="s">
        <v>12</v>
      </c>
      <c r="C27" s="16" t="s">
        <v>13</v>
      </c>
      <c r="D27" t="s">
        <v>14</v>
      </c>
      <c r="F27" t="s">
        <v>15</v>
      </c>
      <c r="G27" t="s">
        <v>16</v>
      </c>
      <c r="H27" t="s">
        <v>17</v>
      </c>
      <c r="J27" t="s">
        <v>24</v>
      </c>
      <c r="K27" t="s">
        <v>12</v>
      </c>
      <c r="L27" t="s">
        <v>13</v>
      </c>
      <c r="M27" t="s">
        <v>14</v>
      </c>
      <c r="O27" t="s">
        <v>18</v>
      </c>
      <c r="P27" t="s">
        <v>19</v>
      </c>
      <c r="Q27" t="s">
        <v>20</v>
      </c>
      <c r="R27" t="s">
        <v>21</v>
      </c>
      <c r="S27" t="s">
        <v>17</v>
      </c>
      <c r="V27" t="s">
        <v>24</v>
      </c>
      <c r="W27" t="s">
        <v>12</v>
      </c>
      <c r="X27" s="16" t="s">
        <v>13</v>
      </c>
      <c r="Y27" t="s">
        <v>14</v>
      </c>
      <c r="AA27" t="s">
        <v>18</v>
      </c>
      <c r="AB27" t="s">
        <v>19</v>
      </c>
      <c r="AC27" t="s">
        <v>20</v>
      </c>
      <c r="AD27" t="s">
        <v>21</v>
      </c>
      <c r="AE27" t="s">
        <v>17</v>
      </c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</row>
    <row r="28" spans="1:50" x14ac:dyDescent="0.2">
      <c r="B28" s="19">
        <f>B10</f>
        <v>19.53</v>
      </c>
      <c r="C28" s="19">
        <f>C10</f>
        <v>19.36</v>
      </c>
      <c r="D28" s="17">
        <f>AVERAGE(B28:C28)</f>
        <v>19.445</v>
      </c>
      <c r="F28" s="17">
        <f>D28-D$19</f>
        <v>-0.10333333333333172</v>
      </c>
      <c r="G28" s="18">
        <f>2^-(F28)</f>
        <v>1.0742526480132844</v>
      </c>
      <c r="H28">
        <f>G28/G$19</f>
        <v>1.0700517513567827</v>
      </c>
      <c r="K28" s="2">
        <f>H10</f>
        <v>34.590000000000003</v>
      </c>
      <c r="L28" s="2">
        <f>I10</f>
        <v>34.18</v>
      </c>
      <c r="M28" s="17">
        <f>AVERAGE(K28:L28)</f>
        <v>34.385000000000005</v>
      </c>
      <c r="O28" s="17">
        <f>D28</f>
        <v>19.445</v>
      </c>
      <c r="P28" s="17">
        <f>M28-O28</f>
        <v>14.940000000000005</v>
      </c>
      <c r="Q28" s="17">
        <f>P28-P$19</f>
        <v>0.92500000000000426</v>
      </c>
      <c r="R28" s="18">
        <f>2^-(Q28)</f>
        <v>0.52668051797741633</v>
      </c>
      <c r="S28">
        <f>R28/R$19</f>
        <v>0.41340517193474141</v>
      </c>
      <c r="W28" s="11">
        <f>W10</f>
        <v>34.35</v>
      </c>
      <c r="X28" s="11">
        <f>X10</f>
        <v>34.270000000000003</v>
      </c>
      <c r="Y28" s="17">
        <f>AVERAGE(W28:X28)</f>
        <v>34.31</v>
      </c>
      <c r="AA28" s="17">
        <f>E28</f>
        <v>0</v>
      </c>
      <c r="AB28" s="17">
        <f>Y28-AA28</f>
        <v>34.31</v>
      </c>
      <c r="AC28" s="17">
        <f>AB28-AB$19</f>
        <v>0.49500000000000455</v>
      </c>
      <c r="AD28" s="18">
        <f>2^-(AC28)</f>
        <v>0.70956167810018911</v>
      </c>
      <c r="AE28">
        <f>AD28/AD$19</f>
        <v>0.50457694771866235</v>
      </c>
      <c r="AF28" s="1"/>
      <c r="AG28" s="1"/>
      <c r="AH28" s="17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</row>
    <row r="29" spans="1:50" x14ac:dyDescent="0.2">
      <c r="B29" s="19">
        <f>B11</f>
        <v>20.309999999999999</v>
      </c>
      <c r="C29" s="19">
        <f>C11</f>
        <v>20.09</v>
      </c>
      <c r="D29" s="17">
        <f t="shared" ref="D29:D30" si="28">AVERAGE(B29:C29)</f>
        <v>20.2</v>
      </c>
      <c r="F29" s="17">
        <f t="shared" ref="F29:F30" si="29">D29-D$19</f>
        <v>0.65166666666666728</v>
      </c>
      <c r="G29" s="18">
        <f t="shared" ref="G29:G30" si="30">2^-(F29)</f>
        <v>0.63654452366269809</v>
      </c>
      <c r="H29">
        <f t="shared" ref="H29:H30" si="31">G29/G$19</f>
        <v>0.63405529753315171</v>
      </c>
      <c r="K29" s="2">
        <f>H11</f>
        <v>35.049999999999997</v>
      </c>
      <c r="L29" s="2">
        <f>I11</f>
        <v>35.36</v>
      </c>
      <c r="M29" s="17">
        <f t="shared" ref="M29:M30" si="32">AVERAGE(K29:L29)</f>
        <v>35.204999999999998</v>
      </c>
      <c r="O29" s="17">
        <f t="shared" ref="O29:O30" si="33">D29</f>
        <v>20.2</v>
      </c>
      <c r="P29" s="17">
        <f t="shared" ref="P29:P30" si="34">M29-O29</f>
        <v>15.004999999999999</v>
      </c>
      <c r="Q29" s="17">
        <f>P29-P$19</f>
        <v>0.98999999999999844</v>
      </c>
      <c r="R29" s="18">
        <f t="shared" ref="R29:R30" si="35">2^-(Q29)</f>
        <v>0.50347777502836</v>
      </c>
      <c r="S29">
        <f t="shared" ref="S29:S30" si="36">R29/R$19</f>
        <v>0.39519273838005359</v>
      </c>
      <c r="W29" s="11">
        <f>W11</f>
        <v>34.479999999999997</v>
      </c>
      <c r="X29" s="11">
        <f>X11</f>
        <v>34.99</v>
      </c>
      <c r="Y29" s="17">
        <f t="shared" ref="Y29:Y30" si="37">AVERAGE(W29:X29)</f>
        <v>34.734999999999999</v>
      </c>
      <c r="AA29" s="17">
        <f t="shared" ref="AA29:AA30" si="38">E29</f>
        <v>0</v>
      </c>
      <c r="AB29" s="17">
        <f t="shared" ref="AB29:AB30" si="39">Y29-AA29</f>
        <v>34.734999999999999</v>
      </c>
      <c r="AC29" s="17">
        <f>AB29-AB$19</f>
        <v>0.92000000000000171</v>
      </c>
      <c r="AD29" s="18">
        <f t="shared" ref="AD29:AD30" si="40">2^-(AC29)</f>
        <v>0.52850902028068958</v>
      </c>
      <c r="AE29">
        <f t="shared" ref="AE29:AE30" si="41">AD29/AD$19</f>
        <v>0.37582845371386731</v>
      </c>
      <c r="AF29" s="1"/>
      <c r="AG29" s="1"/>
      <c r="AH29" s="17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</row>
    <row r="30" spans="1:50" x14ac:dyDescent="0.2">
      <c r="B30" s="19">
        <f>D4</f>
        <v>19.510000000000002</v>
      </c>
      <c r="C30" s="19">
        <f>E4</f>
        <v>19.850000000000001</v>
      </c>
      <c r="D30" s="17">
        <f t="shared" si="28"/>
        <v>19.68</v>
      </c>
      <c r="E30" s="21"/>
      <c r="F30" s="17">
        <f t="shared" si="29"/>
        <v>0.13166666666666771</v>
      </c>
      <c r="G30" s="18">
        <f t="shared" si="30"/>
        <v>0.91277636030186071</v>
      </c>
      <c r="H30">
        <f t="shared" si="31"/>
        <v>0.90920692142989956</v>
      </c>
      <c r="K30" s="2">
        <f>J4</f>
        <v>32.270000000000003</v>
      </c>
      <c r="L30" s="2">
        <f>K4</f>
        <v>32.119999999999997</v>
      </c>
      <c r="M30" s="17">
        <f t="shared" si="32"/>
        <v>32.195</v>
      </c>
      <c r="N30" s="21"/>
      <c r="O30" s="17">
        <f t="shared" si="33"/>
        <v>19.68</v>
      </c>
      <c r="P30" s="17">
        <f t="shared" si="34"/>
        <v>12.515000000000001</v>
      </c>
      <c r="Q30" s="17">
        <f>P30-P$19</f>
        <v>-1.5</v>
      </c>
      <c r="R30" s="18">
        <f t="shared" si="35"/>
        <v>2.8284271247461898</v>
      </c>
      <c r="S30">
        <f t="shared" si="36"/>
        <v>2.2201056653869302</v>
      </c>
      <c r="W30" s="11">
        <f>Y4</f>
        <v>32.94</v>
      </c>
      <c r="X30" s="11">
        <f>Z4</f>
        <v>32.94</v>
      </c>
      <c r="Y30" s="17">
        <f t="shared" si="37"/>
        <v>32.94</v>
      </c>
      <c r="Z30" s="21"/>
      <c r="AA30" s="17">
        <f t="shared" si="38"/>
        <v>0</v>
      </c>
      <c r="AB30" s="17">
        <f t="shared" si="39"/>
        <v>32.94</v>
      </c>
      <c r="AC30" s="17">
        <f>AB30-AB$19</f>
        <v>-0.875</v>
      </c>
      <c r="AD30" s="18">
        <f t="shared" si="40"/>
        <v>1.8340080864093424</v>
      </c>
      <c r="AE30">
        <f t="shared" si="41"/>
        <v>1.3041828933172823</v>
      </c>
      <c r="AF30" s="1"/>
      <c r="AG30" s="1"/>
      <c r="AH30" s="17"/>
      <c r="AI30" s="21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</row>
    <row r="31" spans="1:50" x14ac:dyDescent="0.2">
      <c r="D31" s="20">
        <f>AVERAGE(D28:D30)</f>
        <v>19.774999999999999</v>
      </c>
      <c r="E31" s="21"/>
      <c r="F31" s="20"/>
      <c r="G31" s="20">
        <f>AVERAGE(G28:G30)</f>
        <v>0.87452451065928105</v>
      </c>
      <c r="H31" s="20">
        <f>AVERAGE(H28:H30)</f>
        <v>0.87110465677327797</v>
      </c>
      <c r="M31" s="20">
        <f>AVERAGE(M29:M30)</f>
        <v>33.700000000000003</v>
      </c>
      <c r="N31" s="21"/>
      <c r="O31" s="20"/>
      <c r="P31" s="20">
        <f>AVERAGE(P29:P30)</f>
        <v>13.76</v>
      </c>
      <c r="R31" s="20">
        <f>AVERAGE(R29:R30)</f>
        <v>1.6659524498872749</v>
      </c>
      <c r="S31" s="20">
        <f>AVERAGE(S28:S30)</f>
        <v>1.0095678585672416</v>
      </c>
      <c r="Y31" s="20">
        <f>AVERAGE(Y28:Y30)</f>
        <v>33.994999999999997</v>
      </c>
      <c r="Z31" s="21"/>
      <c r="AA31" s="20"/>
      <c r="AB31" s="20">
        <f>AVERAGE(AB29:AB30)</f>
        <v>33.837499999999999</v>
      </c>
      <c r="AD31" s="20">
        <f>AVERAGE(AD29:AD30)</f>
        <v>1.1812585533450159</v>
      </c>
      <c r="AE31" s="20">
        <f>AVERAGE(AE28:AE30)</f>
        <v>0.72819609824993725</v>
      </c>
      <c r="AH31" s="20"/>
      <c r="AI31" s="21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</row>
    <row r="33" spans="1:35" x14ac:dyDescent="0.2">
      <c r="A33" t="s">
        <v>25</v>
      </c>
      <c r="B33" t="s">
        <v>12</v>
      </c>
      <c r="C33" s="16" t="s">
        <v>13</v>
      </c>
      <c r="D33" t="s">
        <v>14</v>
      </c>
      <c r="F33" t="s">
        <v>15</v>
      </c>
      <c r="G33" t="s">
        <v>16</v>
      </c>
      <c r="H33" t="s">
        <v>17</v>
      </c>
      <c r="J33" t="s">
        <v>25</v>
      </c>
      <c r="K33" t="s">
        <v>12</v>
      </c>
      <c r="L33" t="s">
        <v>13</v>
      </c>
      <c r="M33" t="s">
        <v>14</v>
      </c>
      <c r="O33" t="s">
        <v>18</v>
      </c>
      <c r="P33" t="s">
        <v>19</v>
      </c>
      <c r="Q33" t="s">
        <v>20</v>
      </c>
      <c r="R33" t="s">
        <v>21</v>
      </c>
      <c r="S33" t="s">
        <v>17</v>
      </c>
      <c r="V33" t="s">
        <v>25</v>
      </c>
      <c r="W33" t="s">
        <v>12</v>
      </c>
      <c r="X33" s="16" t="s">
        <v>13</v>
      </c>
      <c r="Y33" t="s">
        <v>14</v>
      </c>
      <c r="AA33" t="s">
        <v>18</v>
      </c>
      <c r="AB33" t="s">
        <v>19</v>
      </c>
      <c r="AC33" t="s">
        <v>20</v>
      </c>
      <c r="AD33" t="s">
        <v>21</v>
      </c>
      <c r="AE33" t="s">
        <v>17</v>
      </c>
    </row>
    <row r="34" spans="1:35" x14ac:dyDescent="0.2">
      <c r="B34" s="19">
        <f>D5</f>
        <v>19.600000000000001</v>
      </c>
      <c r="C34" s="19">
        <f>E5</f>
        <v>20.03</v>
      </c>
      <c r="D34" s="17">
        <f>AVERAGE(B34:C34)</f>
        <v>19.815000000000001</v>
      </c>
      <c r="F34" s="17">
        <f>D34-D$19</f>
        <v>0.26666666666666927</v>
      </c>
      <c r="G34" s="18">
        <f>2^-(F34)</f>
        <v>0.8312378961427862</v>
      </c>
      <c r="H34">
        <f>G34/G$19</f>
        <v>0.82798731583924057</v>
      </c>
      <c r="K34" s="2">
        <f>J5</f>
        <v>31.38</v>
      </c>
      <c r="L34" s="2">
        <f>K5</f>
        <v>31.47</v>
      </c>
      <c r="M34" s="17">
        <f>AVERAGE(K34:L34)</f>
        <v>31.424999999999997</v>
      </c>
      <c r="O34" s="17">
        <f>D34</f>
        <v>19.815000000000001</v>
      </c>
      <c r="P34" s="17">
        <f>M34-O34</f>
        <v>11.609999999999996</v>
      </c>
      <c r="Q34" s="17">
        <f>P34-P$19</f>
        <v>-2.4050000000000047</v>
      </c>
      <c r="R34" s="18">
        <f>2^-(Q34)</f>
        <v>5.2963556415816058</v>
      </c>
      <c r="S34">
        <f>R34/R$19</f>
        <v>4.1572466417477534</v>
      </c>
      <c r="W34" s="11">
        <f>Y5</f>
        <v>28.48</v>
      </c>
      <c r="X34" s="11">
        <f>Z5</f>
        <v>28.55</v>
      </c>
      <c r="Y34" s="17">
        <f>AVERAGE(W34:X34)</f>
        <v>28.515000000000001</v>
      </c>
      <c r="AA34" s="17">
        <f>E34</f>
        <v>0</v>
      </c>
      <c r="AB34" s="17">
        <f>Y34-AA34</f>
        <v>28.515000000000001</v>
      </c>
      <c r="AC34" s="17">
        <f>AB34-AB$19</f>
        <v>-5.2999999999999972</v>
      </c>
      <c r="AD34" s="18">
        <f>2^-(AC34)</f>
        <v>39.396621227037237</v>
      </c>
      <c r="AE34">
        <f>AD34/AD$19</f>
        <v>28.015361458626963</v>
      </c>
      <c r="AF34" s="1"/>
      <c r="AG34" s="1"/>
      <c r="AH34" s="17"/>
    </row>
    <row r="35" spans="1:35" x14ac:dyDescent="0.2">
      <c r="B35" s="19">
        <f>D6</f>
        <v>19.66</v>
      </c>
      <c r="C35" s="19">
        <f>E6</f>
        <v>20.010000000000002</v>
      </c>
      <c r="D35" s="17">
        <f t="shared" ref="D35:D36" si="42">AVERAGE(B35:C35)</f>
        <v>19.835000000000001</v>
      </c>
      <c r="F35" s="17">
        <f t="shared" ref="F35:F36" si="43">D35-D$19</f>
        <v>0.28666666666666885</v>
      </c>
      <c r="G35" s="18">
        <f t="shared" ref="G35:G36" si="44">2^-(F35)</f>
        <v>0.81979399839027045</v>
      </c>
      <c r="H35">
        <f t="shared" ref="H35:H36" si="45">G35/G$19</f>
        <v>0.81658816978633186</v>
      </c>
      <c r="K35" s="2">
        <f>J6</f>
        <v>31.94</v>
      </c>
      <c r="L35" s="2">
        <f>K6</f>
        <v>32.03</v>
      </c>
      <c r="M35" s="17">
        <f t="shared" ref="M35:M36" si="46">AVERAGE(K35:L35)</f>
        <v>31.984999999999999</v>
      </c>
      <c r="O35" s="17">
        <f t="shared" ref="O35:O36" si="47">D35</f>
        <v>19.835000000000001</v>
      </c>
      <c r="P35" s="17">
        <f t="shared" ref="P35:P36" si="48">M35-O35</f>
        <v>12.149999999999999</v>
      </c>
      <c r="Q35" s="17">
        <f>P35-P$19</f>
        <v>-1.865000000000002</v>
      </c>
      <c r="R35" s="18">
        <f t="shared" ref="R35:R36" si="49">2^-(Q35)</f>
        <v>3.642679334367918</v>
      </c>
      <c r="S35">
        <f t="shared" ref="S35:S36" si="50">R35/R$19</f>
        <v>2.8592333020225187</v>
      </c>
      <c r="W35" s="11">
        <f>Y6</f>
        <v>29.37</v>
      </c>
      <c r="X35" s="11">
        <f>Z6</f>
        <v>29.24</v>
      </c>
      <c r="Y35" s="17">
        <f t="shared" ref="Y35:Y36" si="51">AVERAGE(W35:X35)</f>
        <v>29.305</v>
      </c>
      <c r="AA35" s="17">
        <f t="shared" ref="AA35:AA36" si="52">E35</f>
        <v>0</v>
      </c>
      <c r="AB35" s="17">
        <f t="shared" ref="AB35:AB36" si="53">Y35-AA35</f>
        <v>29.305</v>
      </c>
      <c r="AC35" s="17">
        <f>AB35-AB$19</f>
        <v>-4.509999999999998</v>
      </c>
      <c r="AD35" s="18">
        <f t="shared" ref="AD35:AD36" si="54">2^-(AC35)</f>
        <v>22.784803129553111</v>
      </c>
      <c r="AE35">
        <f t="shared" ref="AE35:AE36" si="55">AD35/AD$19</f>
        <v>16.202518783514712</v>
      </c>
      <c r="AF35" s="1"/>
      <c r="AG35" s="1"/>
      <c r="AH35" s="17"/>
    </row>
    <row r="36" spans="1:35" x14ac:dyDescent="0.2">
      <c r="B36" s="19">
        <f>D7</f>
        <v>20.170000000000002</v>
      </c>
      <c r="C36" s="19">
        <f>E7</f>
        <v>20.399999999999999</v>
      </c>
      <c r="D36" s="17">
        <f t="shared" si="42"/>
        <v>20.285</v>
      </c>
      <c r="E36" s="21"/>
      <c r="F36" s="17">
        <f t="shared" si="43"/>
        <v>0.73666666666666814</v>
      </c>
      <c r="G36" s="18">
        <f t="shared" si="44"/>
        <v>0.60012433333263326</v>
      </c>
      <c r="H36">
        <f t="shared" si="45"/>
        <v>0.59777752943129336</v>
      </c>
      <c r="K36" s="2">
        <f>J7</f>
        <v>33.270000000000003</v>
      </c>
      <c r="L36" s="2">
        <f>K7</f>
        <v>33.119999999999997</v>
      </c>
      <c r="M36" s="17">
        <f t="shared" si="46"/>
        <v>33.195</v>
      </c>
      <c r="N36" s="21"/>
      <c r="O36" s="17">
        <f t="shared" si="47"/>
        <v>20.285</v>
      </c>
      <c r="P36" s="17">
        <f t="shared" si="48"/>
        <v>12.91</v>
      </c>
      <c r="Q36" s="17">
        <f>P36-P$19</f>
        <v>-1.1050000000000004</v>
      </c>
      <c r="R36" s="18">
        <f t="shared" si="49"/>
        <v>2.1509887809147568</v>
      </c>
      <c r="S36">
        <f t="shared" si="50"/>
        <v>1.6883667735017576</v>
      </c>
      <c r="W36" s="11">
        <f>Y7</f>
        <v>31.83</v>
      </c>
      <c r="X36" s="11">
        <f>Z7</f>
        <v>31.84</v>
      </c>
      <c r="Y36" s="17">
        <f t="shared" si="51"/>
        <v>31.835000000000001</v>
      </c>
      <c r="Z36" s="21"/>
      <c r="AA36" s="17">
        <f t="shared" si="52"/>
        <v>0</v>
      </c>
      <c r="AB36" s="17">
        <f t="shared" si="53"/>
        <v>31.835000000000001</v>
      </c>
      <c r="AC36" s="17">
        <f>AB36-AB$19</f>
        <v>-1.9799999999999969</v>
      </c>
      <c r="AD36" s="18">
        <f t="shared" si="54"/>
        <v>3.9449308179734284</v>
      </c>
      <c r="AE36">
        <f t="shared" si="55"/>
        <v>2.8052827717864148</v>
      </c>
      <c r="AF36" s="1"/>
      <c r="AG36" s="1"/>
      <c r="AH36" s="17"/>
      <c r="AI36" s="21"/>
    </row>
    <row r="37" spans="1:35" x14ac:dyDescent="0.2">
      <c r="D37" s="20">
        <f>AVERAGE(D34:D36)</f>
        <v>19.978333333333335</v>
      </c>
      <c r="E37" s="21"/>
      <c r="F37" s="20"/>
      <c r="G37" s="20">
        <f>AVERAGE(G34:G36)</f>
        <v>0.75038540928856323</v>
      </c>
      <c r="H37" s="20">
        <f>AVERAGE(H34:H36)</f>
        <v>0.74745100501895523</v>
      </c>
      <c r="M37" s="20">
        <f>AVERAGE(M35:M36)</f>
        <v>32.590000000000003</v>
      </c>
      <c r="N37" s="21"/>
      <c r="O37" s="20"/>
      <c r="P37" s="20">
        <f>AVERAGE(P35:P36)</f>
        <v>12.53</v>
      </c>
      <c r="R37" s="20">
        <f>AVERAGE(R35:R36)</f>
        <v>2.8968340576413372</v>
      </c>
      <c r="S37" s="20">
        <f>AVERAGE(S34:S36)</f>
        <v>2.90161557242401</v>
      </c>
      <c r="Y37" s="20">
        <f>AVERAGE(Y34:Y36)</f>
        <v>29.885000000000002</v>
      </c>
      <c r="Z37" s="21"/>
      <c r="AA37" s="20"/>
      <c r="AB37" s="20">
        <f>AVERAGE(AB35:AB36)</f>
        <v>30.57</v>
      </c>
      <c r="AD37" s="20">
        <f>AVERAGE(AD35:AD36)</f>
        <v>13.36486697376327</v>
      </c>
      <c r="AE37" s="20">
        <f>AVERAGE(AE34:AE36)</f>
        <v>15.674387671309363</v>
      </c>
      <c r="AH37" s="20"/>
      <c r="AI37" s="21"/>
    </row>
    <row r="39" spans="1:35" x14ac:dyDescent="0.2">
      <c r="A39" t="s">
        <v>26</v>
      </c>
      <c r="B39" t="s">
        <v>12</v>
      </c>
      <c r="C39" s="16" t="s">
        <v>13</v>
      </c>
      <c r="D39" t="s">
        <v>14</v>
      </c>
      <c r="F39" t="s">
        <v>15</v>
      </c>
      <c r="G39" t="s">
        <v>16</v>
      </c>
      <c r="H39" t="s">
        <v>17</v>
      </c>
      <c r="J39" t="s">
        <v>26</v>
      </c>
      <c r="K39" t="s">
        <v>12</v>
      </c>
      <c r="L39" t="s">
        <v>13</v>
      </c>
      <c r="M39" t="s">
        <v>14</v>
      </c>
      <c r="O39" t="s">
        <v>18</v>
      </c>
      <c r="P39" t="s">
        <v>19</v>
      </c>
      <c r="Q39" t="s">
        <v>20</v>
      </c>
      <c r="R39" t="s">
        <v>21</v>
      </c>
      <c r="S39" t="s">
        <v>17</v>
      </c>
      <c r="V39" t="s">
        <v>26</v>
      </c>
      <c r="W39" t="s">
        <v>12</v>
      </c>
      <c r="X39" s="16" t="s">
        <v>13</v>
      </c>
      <c r="Y39" t="s">
        <v>14</v>
      </c>
      <c r="AA39" t="s">
        <v>18</v>
      </c>
      <c r="AB39" t="s">
        <v>19</v>
      </c>
      <c r="AC39" t="s">
        <v>20</v>
      </c>
      <c r="AD39" t="s">
        <v>21</v>
      </c>
      <c r="AE39" t="s">
        <v>17</v>
      </c>
    </row>
    <row r="40" spans="1:35" x14ac:dyDescent="0.2">
      <c r="B40" s="19">
        <f>D8</f>
        <v>20.04</v>
      </c>
      <c r="C40" s="19">
        <f>E8</f>
        <v>20.13</v>
      </c>
      <c r="D40" s="17">
        <f>AVERAGE(B40:C40)</f>
        <v>20.085000000000001</v>
      </c>
      <c r="F40" s="17">
        <f>D40-D$19</f>
        <v>0.53666666666666885</v>
      </c>
      <c r="G40" s="18">
        <f>2^-(F40)</f>
        <v>0.68936183449288779</v>
      </c>
      <c r="H40">
        <f>G40/G$19</f>
        <v>0.68666606471191793</v>
      </c>
      <c r="K40" s="2">
        <f>J8</f>
        <v>33.11</v>
      </c>
      <c r="L40" s="2">
        <f>K8</f>
        <v>32.869999999999997</v>
      </c>
      <c r="M40" s="17">
        <f>AVERAGE(K40:L40)</f>
        <v>32.989999999999995</v>
      </c>
      <c r="O40" s="17">
        <f>D40</f>
        <v>20.085000000000001</v>
      </c>
      <c r="P40" s="17">
        <f>M40-O40</f>
        <v>12.904999999999994</v>
      </c>
      <c r="Q40" s="17">
        <f>P40-P$19</f>
        <v>-1.1100000000000065</v>
      </c>
      <c r="R40" s="18">
        <f>2^-(Q40)</f>
        <v>2.1584564730088642</v>
      </c>
      <c r="S40">
        <f>R40/R$19</f>
        <v>1.6942283583311637</v>
      </c>
      <c r="W40" s="11">
        <f>Y8</f>
        <v>32.81</v>
      </c>
      <c r="X40" s="11">
        <f>Z8</f>
        <v>33.119999999999997</v>
      </c>
      <c r="Y40" s="17">
        <f>AVERAGE(W40:X40)</f>
        <v>32.965000000000003</v>
      </c>
      <c r="AA40" s="17">
        <f>E40</f>
        <v>0</v>
      </c>
      <c r="AB40" s="17">
        <f>Y40-AA40</f>
        <v>32.965000000000003</v>
      </c>
      <c r="AC40" s="17">
        <f>AB40-AB$19</f>
        <v>-0.84999999999999432</v>
      </c>
      <c r="AD40" s="18">
        <f>2^-(AC40)</f>
        <v>1.8025009252216535</v>
      </c>
      <c r="AE40">
        <f>AD40/AD$19</f>
        <v>1.2817778118225638</v>
      </c>
      <c r="AF40" s="1"/>
      <c r="AG40" s="1"/>
      <c r="AH40" s="17"/>
    </row>
    <row r="41" spans="1:35" x14ac:dyDescent="0.2">
      <c r="B41" s="19">
        <f>D9</f>
        <v>19.41</v>
      </c>
      <c r="C41" s="19">
        <f>E9</f>
        <v>19.89</v>
      </c>
      <c r="D41" s="17">
        <f t="shared" ref="D41:D42" si="56">AVERAGE(B41:C41)</f>
        <v>19.649999999999999</v>
      </c>
      <c r="F41" s="17">
        <f t="shared" ref="F41:F42" si="57">D41-D$19</f>
        <v>0.10166666666666657</v>
      </c>
      <c r="G41" s="18">
        <f t="shared" ref="G41:G42" si="58">2^-(F41)</f>
        <v>0.93195573192707848</v>
      </c>
      <c r="H41">
        <f t="shared" ref="H41:H42" si="59">G41/G$19</f>
        <v>0.92831129155683556</v>
      </c>
      <c r="K41" s="2">
        <f>J9</f>
        <v>31.91</v>
      </c>
      <c r="L41" s="2">
        <f>K9</f>
        <v>32.06</v>
      </c>
      <c r="M41" s="17">
        <f t="shared" ref="M41:M42" si="60">AVERAGE(K41:L41)</f>
        <v>31.984999999999999</v>
      </c>
      <c r="O41" s="17">
        <f t="shared" ref="O41:O42" si="61">D41</f>
        <v>19.649999999999999</v>
      </c>
      <c r="P41" s="17">
        <f t="shared" ref="P41:P42" si="62">M41-O41</f>
        <v>12.335000000000001</v>
      </c>
      <c r="Q41" s="17">
        <f>P41-P$19</f>
        <v>-1.6799999999999997</v>
      </c>
      <c r="R41" s="18">
        <f t="shared" ref="R41:R42" si="63">2^-(Q41)</f>
        <v>3.2042795103584876</v>
      </c>
      <c r="S41">
        <f t="shared" ref="S41:S42" si="64">R41/R$19</f>
        <v>2.5151219319707594</v>
      </c>
      <c r="W41" s="11">
        <f>Y9</f>
        <v>33.340000000000003</v>
      </c>
      <c r="X41" s="11">
        <f>Z9</f>
        <v>33.56</v>
      </c>
      <c r="Y41" s="17">
        <f t="shared" ref="Y41:Y42" si="65">AVERAGE(W41:X41)</f>
        <v>33.450000000000003</v>
      </c>
      <c r="AA41" s="17">
        <f t="shared" ref="AA41:AA42" si="66">E41</f>
        <v>0</v>
      </c>
      <c r="AB41" s="17">
        <f t="shared" ref="AB41:AB42" si="67">Y41-AA41</f>
        <v>33.450000000000003</v>
      </c>
      <c r="AC41" s="17">
        <f>AB41-AB$19</f>
        <v>-0.36499999999999488</v>
      </c>
      <c r="AD41" s="18">
        <f t="shared" ref="AD41:AD42" si="68">2^-(AC41)</f>
        <v>1.287881629509821</v>
      </c>
      <c r="AE41">
        <f t="shared" ref="AE41:AE42" si="69">AD41/AD$19</f>
        <v>0.91582649077230283</v>
      </c>
      <c r="AF41" s="1"/>
      <c r="AG41" s="1"/>
      <c r="AH41" s="17"/>
    </row>
    <row r="42" spans="1:35" x14ac:dyDescent="0.2">
      <c r="B42" s="19">
        <f>D10</f>
        <v>19.77</v>
      </c>
      <c r="C42" s="19">
        <f>E10</f>
        <v>19.7</v>
      </c>
      <c r="D42" s="17">
        <f t="shared" si="56"/>
        <v>19.734999999999999</v>
      </c>
      <c r="E42" s="21"/>
      <c r="F42" s="17">
        <f t="shared" si="57"/>
        <v>0.18666666666666742</v>
      </c>
      <c r="G42" s="18">
        <f t="shared" si="58"/>
        <v>0.87863345222121325</v>
      </c>
      <c r="H42">
        <f t="shared" si="59"/>
        <v>0.875197530198072</v>
      </c>
      <c r="K42" s="2">
        <f>J10</f>
        <v>31.29</v>
      </c>
      <c r="L42" s="2">
        <f>K10</f>
        <v>31.5</v>
      </c>
      <c r="M42" s="17">
        <f t="shared" si="60"/>
        <v>31.395</v>
      </c>
      <c r="N42" s="21"/>
      <c r="O42" s="17">
        <f t="shared" si="61"/>
        <v>19.734999999999999</v>
      </c>
      <c r="P42" s="17">
        <f t="shared" si="62"/>
        <v>11.66</v>
      </c>
      <c r="Q42" s="17">
        <f>P42-P$19</f>
        <v>-2.3550000000000004</v>
      </c>
      <c r="R42" s="18">
        <f t="shared" si="63"/>
        <v>5.1159423251097165</v>
      </c>
      <c r="S42">
        <f t="shared" si="64"/>
        <v>4.0156355595649558</v>
      </c>
      <c r="W42" s="11">
        <f>Y10</f>
        <v>32.74</v>
      </c>
      <c r="X42" s="11">
        <f>Z10</f>
        <v>32.71</v>
      </c>
      <c r="Y42" s="17">
        <f t="shared" si="65"/>
        <v>32.725000000000001</v>
      </c>
      <c r="Z42" s="21"/>
      <c r="AA42" s="17">
        <f t="shared" si="66"/>
        <v>0</v>
      </c>
      <c r="AB42" s="17">
        <f t="shared" si="67"/>
        <v>32.725000000000001</v>
      </c>
      <c r="AC42" s="17">
        <f>AB42-AB$19</f>
        <v>-1.0899999999999963</v>
      </c>
      <c r="AD42" s="18">
        <f t="shared" si="68"/>
        <v>2.1287403649067143</v>
      </c>
      <c r="AE42">
        <f t="shared" si="69"/>
        <v>1.5137701893456512</v>
      </c>
      <c r="AF42" s="1"/>
      <c r="AG42" s="1"/>
      <c r="AH42" s="17"/>
      <c r="AI42" s="21"/>
    </row>
    <row r="43" spans="1:35" x14ac:dyDescent="0.2">
      <c r="D43" s="20">
        <f>AVERAGE(D40:D42)</f>
        <v>19.823333333333334</v>
      </c>
      <c r="E43" s="21"/>
      <c r="F43" s="20"/>
      <c r="G43" s="20">
        <f>AVERAGE(G40:G42)</f>
        <v>0.83331700621372651</v>
      </c>
      <c r="H43" s="20">
        <f>AVERAGE(H40:H42)</f>
        <v>0.83005829548894183</v>
      </c>
      <c r="M43" s="20">
        <f>AVERAGE(M41:M42)</f>
        <v>31.689999999999998</v>
      </c>
      <c r="N43" s="21"/>
      <c r="O43" s="20"/>
      <c r="P43" s="20">
        <f>AVERAGE(P41:P42)</f>
        <v>11.9975</v>
      </c>
      <c r="R43" s="20">
        <f>AVERAGE(R41:R42)</f>
        <v>4.1601109177341016</v>
      </c>
      <c r="S43" s="20">
        <f>AVERAGE(S40:S42)</f>
        <v>2.7416619499556263</v>
      </c>
      <c r="Y43" s="20">
        <f>AVERAGE(Y40:Y42)</f>
        <v>33.046666666666674</v>
      </c>
      <c r="Z43" s="21"/>
      <c r="AA43" s="20"/>
      <c r="AB43" s="20">
        <f>AVERAGE(AB41:AB42)</f>
        <v>33.087500000000006</v>
      </c>
      <c r="AD43" s="20">
        <f>AVERAGE(AD41:AD42)</f>
        <v>1.7083109972082675</v>
      </c>
      <c r="AE43" s="20">
        <f>AVERAGE(AE40:AE42)</f>
        <v>1.2371248306468392</v>
      </c>
      <c r="AH43" s="20"/>
      <c r="AI43" s="21"/>
    </row>
    <row r="44" spans="1:35" x14ac:dyDescent="0.2">
      <c r="A44" t="s">
        <v>27</v>
      </c>
      <c r="B44" t="s">
        <v>12</v>
      </c>
      <c r="C44" s="16" t="s">
        <v>13</v>
      </c>
      <c r="D44" t="s">
        <v>14</v>
      </c>
      <c r="F44" t="s">
        <v>15</v>
      </c>
      <c r="G44" t="s">
        <v>16</v>
      </c>
      <c r="H44" t="s">
        <v>17</v>
      </c>
      <c r="J44" t="s">
        <v>27</v>
      </c>
      <c r="K44" t="s">
        <v>12</v>
      </c>
      <c r="L44" t="s">
        <v>13</v>
      </c>
      <c r="M44" t="s">
        <v>14</v>
      </c>
      <c r="O44" t="s">
        <v>18</v>
      </c>
      <c r="P44" t="s">
        <v>19</v>
      </c>
      <c r="Q44" t="s">
        <v>20</v>
      </c>
      <c r="R44" t="s">
        <v>21</v>
      </c>
      <c r="S44" t="s">
        <v>17</v>
      </c>
      <c r="V44" t="s">
        <v>27</v>
      </c>
      <c r="W44" t="s">
        <v>12</v>
      </c>
      <c r="X44" s="16" t="s">
        <v>13</v>
      </c>
      <c r="Y44" t="s">
        <v>14</v>
      </c>
      <c r="AA44" t="s">
        <v>18</v>
      </c>
      <c r="AB44" t="s">
        <v>19</v>
      </c>
      <c r="AC44" t="s">
        <v>20</v>
      </c>
      <c r="AD44" t="s">
        <v>21</v>
      </c>
      <c r="AE44" t="s">
        <v>17</v>
      </c>
    </row>
    <row r="45" spans="1:35" x14ac:dyDescent="0.2">
      <c r="B45" s="19">
        <f>D11</f>
        <v>20.059999999999999</v>
      </c>
      <c r="C45" s="19">
        <f>E11</f>
        <v>19.91</v>
      </c>
      <c r="D45" s="17">
        <f>AVERAGE(B45:C45)</f>
        <v>19.984999999999999</v>
      </c>
      <c r="F45" s="17">
        <f>D45-D$19</f>
        <v>0.43666666666666742</v>
      </c>
      <c r="G45" s="18">
        <f>2^-(F45)</f>
        <v>0.73883972029481415</v>
      </c>
      <c r="H45">
        <f>G45/G$19</f>
        <v>0.73595046578246337</v>
      </c>
      <c r="K45" s="2">
        <f>J11</f>
        <v>32.72</v>
      </c>
      <c r="L45" s="2">
        <f>K11</f>
        <v>32.46</v>
      </c>
      <c r="M45" s="17">
        <f>AVERAGE(K45:L45)</f>
        <v>32.590000000000003</v>
      </c>
      <c r="O45" s="17">
        <f>D45</f>
        <v>19.984999999999999</v>
      </c>
      <c r="P45" s="17">
        <f>M45-O45</f>
        <v>12.605000000000004</v>
      </c>
      <c r="Q45" s="17">
        <f>P45-P$19</f>
        <v>-1.4099999999999966</v>
      </c>
      <c r="R45" s="18">
        <f>2^-(Q45)</f>
        <v>2.6573716281930166</v>
      </c>
      <c r="S45">
        <f>R45/R$19</f>
        <v>2.0858397782899267</v>
      </c>
      <c r="W45" s="11">
        <f>Y11</f>
        <v>29.96</v>
      </c>
      <c r="X45" s="11">
        <f>Z11</f>
        <v>30.14</v>
      </c>
      <c r="Y45" s="17">
        <f>AVERAGE(W45:X45)</f>
        <v>30.05</v>
      </c>
      <c r="AA45" s="17">
        <f>E45</f>
        <v>0</v>
      </c>
      <c r="AB45" s="17">
        <f>Y45-AA45</f>
        <v>30.05</v>
      </c>
      <c r="AC45" s="17">
        <f>AB45-AB$19</f>
        <v>-3.764999999999997</v>
      </c>
      <c r="AD45" s="18">
        <f>2^-(AC45)</f>
        <v>13.594959986218377</v>
      </c>
      <c r="AE45">
        <f>AD45/AD$19</f>
        <v>9.6675223957554763</v>
      </c>
      <c r="AF45" s="1"/>
      <c r="AG45" s="1"/>
      <c r="AH45" s="17"/>
    </row>
    <row r="46" spans="1:35" x14ac:dyDescent="0.2">
      <c r="B46" s="19">
        <f>F4</f>
        <v>19.59</v>
      </c>
      <c r="C46" s="19">
        <f>G4</f>
        <v>19.5</v>
      </c>
      <c r="D46" s="17">
        <f t="shared" ref="D46:D47" si="70">AVERAGE(B46:C46)</f>
        <v>19.545000000000002</v>
      </c>
      <c r="F46" s="17">
        <f t="shared" ref="F46:F47" si="71">D46-D$19</f>
        <v>-3.3333333333303017E-3</v>
      </c>
      <c r="G46" s="18">
        <f t="shared" ref="G46:G47" si="72">2^-(F46)</f>
        <v>1.0023131618421708</v>
      </c>
      <c r="H46">
        <f t="shared" ref="H46:H47" si="73">G46/G$19</f>
        <v>0.99839358666761802</v>
      </c>
      <c r="K46" s="2">
        <f>L4</f>
        <v>34.86</v>
      </c>
      <c r="L46" s="2">
        <f>M4</f>
        <v>34.450000000000003</v>
      </c>
      <c r="M46" s="17">
        <f t="shared" ref="M46:M47" si="74">AVERAGE(K46:L46)</f>
        <v>34.655000000000001</v>
      </c>
      <c r="O46" s="17">
        <f t="shared" ref="O46:O47" si="75">D46</f>
        <v>19.545000000000002</v>
      </c>
      <c r="P46" s="17">
        <f t="shared" ref="P46:P47" si="76">M46-O46</f>
        <v>15.11</v>
      </c>
      <c r="Q46" s="17">
        <f>P46-P$19</f>
        <v>1.0949999999999989</v>
      </c>
      <c r="R46" s="18">
        <f t="shared" ref="R46:R47" si="77">2^-(Q46)</f>
        <v>0.4681361237172465</v>
      </c>
      <c r="S46">
        <f t="shared" ref="S46:S47" si="78">R46/R$19</f>
        <v>0.36745216143060389</v>
      </c>
      <c r="W46" s="11">
        <f>AA4</f>
        <v>30.24</v>
      </c>
      <c r="X46" s="11">
        <f>AB4</f>
        <v>30.34</v>
      </c>
      <c r="Y46" s="17">
        <f t="shared" ref="Y46:Y47" si="79">AVERAGE(W46:X46)</f>
        <v>30.29</v>
      </c>
      <c r="AA46" s="17">
        <f t="shared" ref="AA46:AA47" si="80">E46</f>
        <v>0</v>
      </c>
      <c r="AB46" s="17">
        <f t="shared" ref="AB46:AB47" si="81">Y46-AA46</f>
        <v>30.29</v>
      </c>
      <c r="AC46" s="17">
        <f>AB46-AB$19</f>
        <v>-3.5249999999999986</v>
      </c>
      <c r="AD46" s="18">
        <f t="shared" ref="AD46:AD47" si="82">2^-(AC46)</f>
        <v>11.511468640086546</v>
      </c>
      <c r="AE46">
        <f t="shared" ref="AE46:AE47" si="83">AD46/AD$19</f>
        <v>8.185929270765703</v>
      </c>
      <c r="AF46" s="1"/>
      <c r="AG46" s="1"/>
      <c r="AH46" s="17"/>
    </row>
    <row r="47" spans="1:35" x14ac:dyDescent="0.2">
      <c r="B47" s="19">
        <f>F5</f>
        <v>19.670000000000002</v>
      </c>
      <c r="C47" s="19">
        <f>G5</f>
        <v>19.5</v>
      </c>
      <c r="D47" s="17">
        <f t="shared" si="70"/>
        <v>19.585000000000001</v>
      </c>
      <c r="E47" s="21"/>
      <c r="F47" s="17">
        <f t="shared" si="71"/>
        <v>3.6666666666668846E-2</v>
      </c>
      <c r="G47" s="18">
        <f t="shared" si="72"/>
        <v>0.97490485572223884</v>
      </c>
      <c r="H47">
        <f t="shared" si="73"/>
        <v>0.97109246153695572</v>
      </c>
      <c r="K47" s="2">
        <f>L5</f>
        <v>33.57</v>
      </c>
      <c r="L47" s="2">
        <f>M5</f>
        <v>33.36</v>
      </c>
      <c r="M47" s="17">
        <f t="shared" si="74"/>
        <v>33.465000000000003</v>
      </c>
      <c r="N47" s="21"/>
      <c r="O47" s="17">
        <f t="shared" si="75"/>
        <v>19.585000000000001</v>
      </c>
      <c r="P47" s="17">
        <f t="shared" si="76"/>
        <v>13.880000000000003</v>
      </c>
      <c r="Q47" s="17">
        <f>P47-P$19</f>
        <v>-0.13499999999999801</v>
      </c>
      <c r="R47" s="18">
        <f t="shared" si="77"/>
        <v>1.0980928137870483</v>
      </c>
      <c r="S47">
        <f t="shared" si="78"/>
        <v>0.86192147419321097</v>
      </c>
      <c r="W47" s="11">
        <f>AA5</f>
        <v>29.76</v>
      </c>
      <c r="X47" s="11">
        <f>AB5</f>
        <v>29.57</v>
      </c>
      <c r="Y47" s="17">
        <f t="shared" si="79"/>
        <v>29.664999999999999</v>
      </c>
      <c r="Z47" s="21"/>
      <c r="AA47" s="17">
        <f t="shared" si="80"/>
        <v>0</v>
      </c>
      <c r="AB47" s="17">
        <f t="shared" si="81"/>
        <v>29.664999999999999</v>
      </c>
      <c r="AC47" s="17">
        <f>AB47-AB$19</f>
        <v>-4.1499999999999986</v>
      </c>
      <c r="AD47" s="18">
        <f t="shared" si="82"/>
        <v>17.753111553085503</v>
      </c>
      <c r="AE47">
        <f t="shared" si="83"/>
        <v>12.624428737398603</v>
      </c>
      <c r="AF47" s="1"/>
      <c r="AG47" s="1"/>
      <c r="AH47" s="17"/>
      <c r="AI47" s="21"/>
    </row>
    <row r="48" spans="1:35" x14ac:dyDescent="0.2">
      <c r="D48" s="20">
        <f>AVERAGE(D45:D47)</f>
        <v>19.705000000000002</v>
      </c>
      <c r="E48" s="21"/>
      <c r="F48" s="20"/>
      <c r="G48" s="20">
        <f>AVERAGE(G45:G47)</f>
        <v>0.90535257928640789</v>
      </c>
      <c r="H48" s="20">
        <f>AVERAGE(H45:H47)</f>
        <v>0.90181217132901237</v>
      </c>
      <c r="M48" s="20">
        <f>AVERAGE(M46:M47)</f>
        <v>34.06</v>
      </c>
      <c r="N48" s="21"/>
      <c r="O48" s="20"/>
      <c r="P48" s="20">
        <f>AVERAGE(P46:P47)</f>
        <v>14.495000000000001</v>
      </c>
      <c r="R48" s="20">
        <f>AVERAGE(R46:R47)</f>
        <v>0.78311446875214741</v>
      </c>
      <c r="S48" s="20">
        <f>AVERAGE(S45:S47)</f>
        <v>1.1050711379712472</v>
      </c>
      <c r="Y48" s="20">
        <f>AVERAGE(Y45:Y47)</f>
        <v>30.001666666666665</v>
      </c>
      <c r="Z48" s="21"/>
      <c r="AA48" s="20"/>
      <c r="AB48" s="20">
        <f>AVERAGE(AB46:AB47)</f>
        <v>29.977499999999999</v>
      </c>
      <c r="AD48" s="20">
        <f>AVERAGE(AD46:AD47)</f>
        <v>14.632290096586026</v>
      </c>
      <c r="AE48" s="20">
        <f>AVERAGE(AE45:AE47)</f>
        <v>10.159293467973262</v>
      </c>
      <c r="AH48" s="20"/>
      <c r="AI48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Experiment 1</vt:lpstr>
      <vt:lpstr>Experiment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Jeremy Day</cp:lastModifiedBy>
  <cp:lastPrinted>2022-03-08T17:44:43Z</cp:lastPrinted>
  <dcterms:created xsi:type="dcterms:W3CDTF">2022-03-08T17:07:39Z</dcterms:created>
  <dcterms:modified xsi:type="dcterms:W3CDTF">2023-11-06T16:32:32Z</dcterms:modified>
</cp:coreProperties>
</file>