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marcoleonti/Desktop/TOM_Latest/eLife/submit/JO revision/"/>
    </mc:Choice>
  </mc:AlternateContent>
  <xr:revisionPtr revIDLastSave="0" documentId="13_ncr:1_{B9A5CEAB-727A-7C4E-9405-EC07FC90C9E7}" xr6:coauthVersionLast="47" xr6:coauthVersionMax="47" xr10:uidLastSave="{00000000-0000-0000-0000-000000000000}"/>
  <bookViews>
    <workbookView xWindow="1280" yWindow="660" windowWidth="26560" windowHeight="16260" xr2:uid="{19B282BC-E526-3841-B10F-BA1281EF80A4}"/>
  </bookViews>
  <sheets>
    <sheet name="SF5_HeatMap_Sig.Pars_Only"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50" i="3" l="1"/>
  <c r="Y50" i="3"/>
  <c r="X50" i="3"/>
  <c r="W50" i="3"/>
  <c r="V50" i="3"/>
  <c r="U50" i="3"/>
  <c r="T50" i="3"/>
  <c r="S50" i="3"/>
  <c r="R50" i="3"/>
  <c r="Q50" i="3"/>
  <c r="P50" i="3"/>
  <c r="O50" i="3"/>
  <c r="N50" i="3"/>
  <c r="M50" i="3"/>
  <c r="L50" i="3"/>
  <c r="K50" i="3"/>
  <c r="J50" i="3"/>
  <c r="I50" i="3"/>
  <c r="H50" i="3"/>
  <c r="G50" i="3"/>
  <c r="F50" i="3"/>
  <c r="E50" i="3"/>
  <c r="D50" i="3"/>
  <c r="C50" i="3"/>
  <c r="B50" i="3"/>
  <c r="AB47" i="3"/>
  <c r="AA47" i="3"/>
  <c r="AB46" i="3"/>
  <c r="AA46" i="3"/>
  <c r="AB45" i="3"/>
  <c r="AA45" i="3"/>
  <c r="AB44" i="3"/>
  <c r="AA44" i="3"/>
  <c r="AB43" i="3"/>
  <c r="AA43" i="3"/>
  <c r="AB42" i="3"/>
  <c r="AA42" i="3"/>
  <c r="AB41" i="3"/>
  <c r="AA41" i="3"/>
  <c r="AB40" i="3"/>
  <c r="AA40" i="3"/>
  <c r="AB39" i="3"/>
  <c r="AA39" i="3"/>
  <c r="AB38" i="3"/>
  <c r="AA38" i="3"/>
  <c r="AB37" i="3"/>
  <c r="AA37" i="3"/>
  <c r="AB36" i="3"/>
  <c r="AA36" i="3"/>
  <c r="AB35" i="3"/>
  <c r="AA35" i="3"/>
  <c r="AB34" i="3"/>
  <c r="AA34" i="3"/>
  <c r="AB33" i="3"/>
  <c r="AA33" i="3"/>
  <c r="AB32" i="3"/>
  <c r="AA32" i="3"/>
  <c r="AB31" i="3"/>
  <c r="AA31" i="3"/>
  <c r="AB30" i="3"/>
  <c r="AA30" i="3"/>
  <c r="AB29" i="3"/>
  <c r="AA29" i="3"/>
  <c r="AB28" i="3"/>
  <c r="AA28" i="3"/>
  <c r="AB27" i="3"/>
  <c r="AA27" i="3"/>
  <c r="AB26" i="3"/>
  <c r="AA26" i="3"/>
  <c r="AB25" i="3"/>
  <c r="AA25" i="3"/>
  <c r="AB24" i="3"/>
  <c r="AA24" i="3"/>
  <c r="AB23" i="3"/>
  <c r="AA23" i="3"/>
  <c r="AB22" i="3"/>
  <c r="AA22" i="3"/>
  <c r="AB21" i="3"/>
  <c r="AA21" i="3"/>
  <c r="AB20" i="3"/>
  <c r="AA20" i="3"/>
  <c r="AB19" i="3"/>
  <c r="AA19" i="3"/>
  <c r="AB18" i="3"/>
  <c r="AA18" i="3"/>
  <c r="AB17" i="3"/>
  <c r="AA17" i="3"/>
  <c r="AB16" i="3"/>
  <c r="AA16" i="3"/>
  <c r="AB15" i="3"/>
  <c r="AA15" i="3"/>
  <c r="AB14" i="3"/>
  <c r="AA14" i="3"/>
  <c r="AB13" i="3"/>
  <c r="AA13" i="3"/>
  <c r="AB12" i="3"/>
  <c r="AA12" i="3"/>
  <c r="AB11" i="3"/>
  <c r="AA11" i="3"/>
  <c r="AB10" i="3"/>
  <c r="AA10" i="3"/>
  <c r="AB9" i="3"/>
  <c r="AA9" i="3"/>
  <c r="AB8" i="3"/>
  <c r="AA8" i="3"/>
  <c r="AB7" i="3"/>
  <c r="AA7" i="3"/>
  <c r="AB6" i="3"/>
  <c r="AA6" i="3"/>
  <c r="AB5" i="3"/>
  <c r="AA5" i="3"/>
  <c r="AB4" i="3"/>
  <c r="AA4" i="3"/>
  <c r="AB3" i="3"/>
  <c r="AA3" i="3"/>
  <c r="AB2" i="3"/>
  <c r="AA2" i="3"/>
</calcChain>
</file>

<file path=xl/sharedStrings.xml><?xml version="1.0" encoding="utf-8"?>
<sst xmlns="http://schemas.openxmlformats.org/spreadsheetml/2006/main" count="75" uniqueCount="75">
  <si>
    <t>T</t>
  </si>
  <si>
    <t>N</t>
  </si>
  <si>
    <t>P</t>
  </si>
  <si>
    <t>Negative</t>
  </si>
  <si>
    <t>Positive</t>
  </si>
  <si>
    <t>Antidotes (ANTI)</t>
  </si>
  <si>
    <t>Cardiac problems (CARD)</t>
  </si>
  <si>
    <t>Ears (EARS)</t>
  </si>
  <si>
    <t>Eyes (EYES)</t>
  </si>
  <si>
    <t>Fevers (inc. malaria) (FEVE)</t>
  </si>
  <si>
    <t>Food (FOOD)</t>
  </si>
  <si>
    <t>Gastric (diarrheal conditions) (GA.DI)</t>
  </si>
  <si>
    <t>Gastric (liver) (GA.LI)</t>
  </si>
  <si>
    <t>Gastric function (GA.FU)</t>
  </si>
  <si>
    <t>Gastric (purgatives and laxatives) (GA.PL)</t>
  </si>
  <si>
    <t>Gout (GOUT)</t>
  </si>
  <si>
    <t>Gynaecology (abortion, menses) (GY.AE)</t>
  </si>
  <si>
    <t>Gynaecology (breast) (GY.BR)</t>
  </si>
  <si>
    <t>Gynacology (other) (GY.OT)</t>
  </si>
  <si>
    <t>Gynaecology (uterine conditions) (GY.UT)</t>
  </si>
  <si>
    <t>Gynaecology (vaginal discharge) (GY.VD)</t>
  </si>
  <si>
    <t>Humoral management (HMM)</t>
  </si>
  <si>
    <t>Libido regulators (LIBI)</t>
  </si>
  <si>
    <t>Mouth (mouth, teeth gums) (MOUTH)</t>
  </si>
  <si>
    <t>Musculoskeletal  (external) (MU.EX)</t>
  </si>
  <si>
    <t>Musculoskeletal  (internal) (MU.IN)</t>
  </si>
  <si>
    <t>Neurological (pain) (NS.PA)</t>
  </si>
  <si>
    <t>Neurological (psychiatric disorders) (NS.PS)</t>
  </si>
  <si>
    <t>Neurological  (sciatica) (NS.SC)</t>
  </si>
  <si>
    <t>Neurological (various incl. epilepsy) (NS.VA)</t>
  </si>
  <si>
    <t>Nose (NOSE)</t>
  </si>
  <si>
    <t>Parasites (PARA)</t>
  </si>
  <si>
    <t>Poisons (POIS)</t>
  </si>
  <si>
    <t>Repellents (REPE)</t>
  </si>
  <si>
    <t>Respiratory (cough) (RE.CO)</t>
  </si>
  <si>
    <t>Respiratory (breathing difficulties) (RE.BD)</t>
  </si>
  <si>
    <t>Respiratory (other) (RE.CO)</t>
  </si>
  <si>
    <t>Skin (animal bites) (SK.AB)</t>
  </si>
  <si>
    <t>Skin (cosmetics) (SK.CO)</t>
  </si>
  <si>
    <t>Skin (infections) (SK.IF)</t>
  </si>
  <si>
    <t>Skin (inflammation) (SK.IN)</t>
  </si>
  <si>
    <t>Skin (other) (SK.OT)</t>
  </si>
  <si>
    <t>Skin (topical ulcers) (SK.UL)</t>
  </si>
  <si>
    <t>Skin (wounds) (SK.WO)</t>
  </si>
  <si>
    <t>Spleen (SPLE)</t>
  </si>
  <si>
    <t>Urinary (calculus) (UR.CA)</t>
  </si>
  <si>
    <t>Urinary (diuretics) (UR.DI)</t>
  </si>
  <si>
    <t>Urinary (other) (UR.OT)</t>
  </si>
  <si>
    <t>Various uses (VAR)</t>
  </si>
  <si>
    <t>Vascular (haemorrhoids &amp; varices) (VASC)</t>
  </si>
  <si>
    <t>Sour/Acidic (SOUR)</t>
  </si>
  <si>
    <t>Smoky (SMOK)</t>
  </si>
  <si>
    <t>Bitter (BITT)</t>
  </si>
  <si>
    <t>Starchy (STAR)</t>
  </si>
  <si>
    <t>Aromatic (AROM)</t>
  </si>
  <si>
    <t>Astringent (ASTR)</t>
  </si>
  <si>
    <t>Balsamic (BALS)</t>
  </si>
  <si>
    <t>Burning/Hot (BURN)</t>
  </si>
  <si>
    <t>Warming (WARM)</t>
  </si>
  <si>
    <t>Sweet (SWEE)</t>
  </si>
  <si>
    <t>Herby/Leafy (HERB)</t>
  </si>
  <si>
    <t>Fruity (FRUI)</t>
  </si>
  <si>
    <t>Woody (WOOD)</t>
  </si>
  <si>
    <t>Musky (MUSK)</t>
  </si>
  <si>
    <t>Nutty (NUTT)</t>
  </si>
  <si>
    <t>Straw-like (STRW)</t>
  </si>
  <si>
    <t>Stinky (STNK)</t>
  </si>
  <si>
    <t>Fresh/cooling (FRES)</t>
  </si>
  <si>
    <t>Salty (SALT)</t>
  </si>
  <si>
    <t>Soapy (SOAP)</t>
  </si>
  <si>
    <t>Mucilaginous (MUCI)</t>
  </si>
  <si>
    <t>Stinging (STGI)</t>
  </si>
  <si>
    <t xml:space="preserve">Heat map showing the strength of the association between chemosensory quality and therapeutic use. Parameters estimated from our binary response models estimating the statistical phylogenetic relationship between strength of each of the 22 chemosensory qualities and whether a drug is used for any individual therapeutic purpose are shown for significant parameters only. All other variables are zeroed and coloured white for visualization purposes. Note the highly negative parameter estimate for the association between smoky and andrology. This is owing to the fact that none of the studied plant drugs that are used for this purpose were scored by any participant to have a smoky quality. </t>
  </si>
  <si>
    <t>Andrology (ANDR)</t>
  </si>
  <si>
    <t xml:space="preserve">                                               TASTE/FLAVOUR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</si>
</sst>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8"/>
      <color theme="1"/>
      <name val="Arial"/>
      <family val="2"/>
    </font>
    <font>
      <b/>
      <sz val="9"/>
      <color theme="1"/>
      <name val="Arial"/>
      <family val="2"/>
    </font>
    <font>
      <sz val="9"/>
      <color theme="1"/>
      <name val="Arial"/>
      <family val="2"/>
    </font>
    <font>
      <sz val="8"/>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499984740745262"/>
        <bgColor indexed="64"/>
      </patternFill>
    </fill>
  </fills>
  <borders count="3">
    <border>
      <left/>
      <right/>
      <top/>
      <bottom/>
      <diagonal/>
    </border>
    <border diagonalDown="1">
      <left/>
      <right/>
      <top/>
      <bottom/>
      <diagonal style="thin">
        <color auto="1"/>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2" fontId="3" fillId="0" borderId="2" xfId="0" applyNumberFormat="1" applyFont="1" applyBorder="1"/>
    <xf numFmtId="2" fontId="3" fillId="3" borderId="2" xfId="0" applyNumberFormat="1" applyFont="1" applyFill="1" applyBorder="1"/>
    <xf numFmtId="0" fontId="2" fillId="0" borderId="0" xfId="0" applyFont="1"/>
    <xf numFmtId="1" fontId="2" fillId="0" borderId="0" xfId="0" applyNumberFormat="1" applyFont="1"/>
    <xf numFmtId="2" fontId="3" fillId="0" borderId="0" xfId="0" applyNumberFormat="1" applyFont="1"/>
    <xf numFmtId="1" fontId="0" fillId="0" borderId="0" xfId="0" applyNumberFormat="1"/>
    <xf numFmtId="0" fontId="1" fillId="2" borderId="0" xfId="0" applyFont="1" applyFill="1"/>
    <xf numFmtId="0" fontId="1" fillId="2" borderId="0" xfId="0" applyFont="1" applyFill="1" applyAlignment="1">
      <alignment textRotation="90"/>
    </xf>
    <xf numFmtId="0" fontId="4" fillId="0" borderId="0" xfId="0" applyFont="1"/>
    <xf numFmtId="0" fontId="3" fillId="0" borderId="0" xfId="0" applyFont="1"/>
    <xf numFmtId="0" fontId="2" fillId="2" borderId="1" xfId="0" applyFont="1" applyFill="1" applyBorder="1" applyAlignment="1">
      <alignment horizontal="center" wrapText="1"/>
    </xf>
    <xf numFmtId="0" fontId="5" fillId="0" borderId="0" xfId="0" applyFont="1"/>
    <xf numFmtId="1" fontId="3" fillId="0" borderId="0" xfId="0" applyNumberFormat="1" applyFont="1"/>
    <xf numFmtId="0" fontId="1" fillId="2" borderId="0" xfId="0" applyFont="1" applyFill="1" applyAlignment="1">
      <alignment textRotation="255"/>
    </xf>
    <xf numFmtId="1" fontId="1" fillId="2" borderId="0" xfId="0" applyNumberFormat="1" applyFont="1" applyFill="1" applyAlignment="1">
      <alignment textRotation="255"/>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54FD8-2323-6147-AA4E-B165CCF08CBC}">
  <dimension ref="A1:AB52"/>
  <sheetViews>
    <sheetView tabSelected="1" zoomScale="150" zoomScaleNormal="150" workbookViewId="0">
      <pane ySplit="3220" topLeftCell="A39" activePane="bottomLeft"/>
      <selection pane="bottomLeft" activeCell="A50" sqref="A50"/>
    </sheetView>
  </sheetViews>
  <sheetFormatPr baseColWidth="10" defaultRowHeight="16" x14ac:dyDescent="0.2"/>
  <cols>
    <col min="1" max="1" width="36.1640625" style="12" customWidth="1"/>
  </cols>
  <sheetData>
    <row r="1" spans="1:28" s="9" customFormat="1" ht="85" x14ac:dyDescent="0.15">
      <c r="A1" s="11" t="s">
        <v>74</v>
      </c>
      <c r="B1" s="8" t="s">
        <v>50</v>
      </c>
      <c r="C1" s="8" t="s">
        <v>51</v>
      </c>
      <c r="D1" s="8" t="s">
        <v>52</v>
      </c>
      <c r="E1" s="8" t="s">
        <v>53</v>
      </c>
      <c r="F1" s="8" t="s">
        <v>54</v>
      </c>
      <c r="G1" s="8" t="s">
        <v>55</v>
      </c>
      <c r="H1" s="8" t="s">
        <v>56</v>
      </c>
      <c r="I1" s="8" t="s">
        <v>57</v>
      </c>
      <c r="J1" s="8" t="s">
        <v>58</v>
      </c>
      <c r="K1" s="8" t="s">
        <v>59</v>
      </c>
      <c r="L1" s="8" t="s">
        <v>60</v>
      </c>
      <c r="M1" s="8" t="s">
        <v>61</v>
      </c>
      <c r="N1" s="8" t="s">
        <v>62</v>
      </c>
      <c r="O1" s="8" t="s">
        <v>63</v>
      </c>
      <c r="P1" s="8" t="s">
        <v>64</v>
      </c>
      <c r="Q1" s="8" t="s">
        <v>65</v>
      </c>
      <c r="R1" s="8" t="s">
        <v>71</v>
      </c>
      <c r="S1" s="8" t="s">
        <v>66</v>
      </c>
      <c r="T1" s="8" t="s">
        <v>67</v>
      </c>
      <c r="U1" s="8" t="s">
        <v>68</v>
      </c>
      <c r="V1" s="8" t="s">
        <v>69</v>
      </c>
      <c r="W1" s="8" t="s">
        <v>70</v>
      </c>
      <c r="X1" s="14" t="s">
        <v>0</v>
      </c>
      <c r="Y1" s="15" t="s">
        <v>1</v>
      </c>
      <c r="Z1" s="15" t="s">
        <v>2</v>
      </c>
      <c r="AA1" s="7" t="s">
        <v>3</v>
      </c>
      <c r="AB1" s="7" t="s">
        <v>4</v>
      </c>
    </row>
    <row r="2" spans="1:28" x14ac:dyDescent="0.2">
      <c r="A2" s="3" t="s">
        <v>73</v>
      </c>
      <c r="B2" s="1">
        <v>0</v>
      </c>
      <c r="C2" s="2">
        <v>-29.96</v>
      </c>
      <c r="D2" s="1">
        <v>0</v>
      </c>
      <c r="E2" s="1">
        <v>0</v>
      </c>
      <c r="F2" s="1">
        <v>0</v>
      </c>
      <c r="G2" s="1">
        <v>0</v>
      </c>
      <c r="H2" s="1">
        <v>0</v>
      </c>
      <c r="I2" s="1">
        <v>0</v>
      </c>
      <c r="J2" s="1">
        <v>0</v>
      </c>
      <c r="K2" s="1">
        <v>-0.58386953414337395</v>
      </c>
      <c r="L2" s="1">
        <v>0</v>
      </c>
      <c r="M2" s="1">
        <v>0</v>
      </c>
      <c r="N2" s="1">
        <v>0</v>
      </c>
      <c r="O2" s="1">
        <v>0</v>
      </c>
      <c r="P2" s="1">
        <v>0</v>
      </c>
      <c r="Q2" s="1">
        <v>0</v>
      </c>
      <c r="R2" s="1">
        <v>0</v>
      </c>
      <c r="S2" s="1">
        <v>0</v>
      </c>
      <c r="T2" s="1">
        <v>0</v>
      </c>
      <c r="U2" s="1">
        <v>0</v>
      </c>
      <c r="V2" s="1">
        <v>0</v>
      </c>
      <c r="W2" s="1">
        <v>0</v>
      </c>
      <c r="X2" s="3">
        <v>2</v>
      </c>
      <c r="Y2" s="4">
        <v>2</v>
      </c>
      <c r="Z2" s="4"/>
      <c r="AA2" s="5" t="str">
        <f>CONCATENATE(IF(B2 &lt; 0, CONCATENATE(B$1, "; "), ""),IF(C2 &lt; 0, CONCATENATE(C$1, "; "), ""),IF(D2 &lt; 0, CONCATENATE(D$1, "; "), ""),IF(E2 &lt; 0, CONCATENATE(E$1, "; "), ""),IF(F2 &lt; 0, CONCATENATE(F$1, "; "), ""),IF(G2 &lt; 0, CONCATENATE(G$1, "; "), ""),IF(H2 &lt; 0, CONCATENATE(H$1, "; "), ""),IF(I2 &lt; 0, CONCATENATE(I$1, "; "), ""),IF(J2 &lt; 0, CONCATENATE(J$1, "; "), ""),IF(K2 &lt; 0, CONCATENATE(K$1, "; "), ""),IF(L2 &lt; 0, CONCATENATE(L$1, "; "), ""),IF(M2 &lt; 0, CONCATENATE(M$1, "; "), ""),IF(N2 &lt; 0, CONCATENATE(N$1, "; "), ""),IF(O2 &lt; 0, CONCATENATE(O$1, "; "), ""),IF(P2 &lt; 0, CONCATENATE(P$1, "; "), ""),IF(Q2 &lt; 0, CONCATENATE(Q$1, "; "), ""),IF(R2 &lt; 0, CONCATENATE(R$1, "; "), ""),IF(S2 &lt; 0, CONCATENATE(S$1, "; "), ""),IF(T2 &lt; 0, CONCATENATE(T$1, "; "), ""),IF(U2 &lt; 0, CONCATENATE(U$1, "; "), ""),IF(V2 &lt; 0, CONCATENATE(V$1, "; "), ""),IF(W2 &lt; 0, CONCATENATE(W$1, "; "), "") )</f>
        <v xml:space="preserve">Smoky (SMOK); Sweet (SWEE); </v>
      </c>
      <c r="AB2" s="5" t="str">
        <f>CONCATENATE(IF(B2 &gt; 0, CONCATENATE(B$1, "; "), ""),IF(C2 &gt; 0, CONCATENATE(C$1, "; "), ""),IF(D2 &gt; 0, CONCATENATE(D$1, "; "), ""),IF(E2 &gt; 0, CONCATENATE(E$1, "; "), ""),IF(F2 &gt; 0, CONCATENATE(F$1, "; "), ""),IF(G2 &gt; 0, CONCATENATE(G$1, "; "), ""),IF(H2 &gt; 0, CONCATENATE(H$1, "; "), ""),IF(I2 &gt; 0, CONCATENATE(I$1, "; "), ""),IF(J2 &gt; 0, CONCATENATE(J$1, "; "), ""),IF(K2 &gt; 0, CONCATENATE(K$1, "; "), ""),IF(L2 &gt; 0, CONCATENATE(L$1, "; "), ""),IF(M2 &gt; 0, CONCATENATE(M$1, "; "), ""),IF(N2 &gt; 0, CONCATENATE(N$1, "; "), ""),IF(O2 &gt; 0, CONCATENATE(O$1, "; "), ""),IF(P2 &gt; 0, CONCATENATE(P$1, "; "), ""),IF(Q2 &gt; 0, CONCATENATE(Q$1, "; "), ""),IF(R2 &gt; 0, CONCATENATE(R$1, "; "), ""),IF(S2 &gt; 0, CONCATENATE(S$1, "; "), ""),IF(T2 &gt; 0, CONCATENATE(T$1, "; "), ""),IF(U2 &gt; 0, CONCATENATE(U$1, "; "), ""),IF(V2 &gt; 0, CONCATENATE(V$1, "; "), ""),IF(W2 &gt; 0, CONCATENATE(W$1, "; "), "") )</f>
        <v/>
      </c>
    </row>
    <row r="3" spans="1:28" x14ac:dyDescent="0.2">
      <c r="A3" s="3" t="s">
        <v>5</v>
      </c>
      <c r="B3" s="1">
        <v>-0.304538069518207</v>
      </c>
      <c r="C3" s="1">
        <v>0</v>
      </c>
      <c r="D3" s="1">
        <v>0</v>
      </c>
      <c r="E3" s="1">
        <v>0</v>
      </c>
      <c r="F3" s="1">
        <v>0</v>
      </c>
      <c r="G3" s="1">
        <v>0</v>
      </c>
      <c r="H3" s="1">
        <v>0</v>
      </c>
      <c r="I3" s="1">
        <v>0</v>
      </c>
      <c r="J3" s="1">
        <v>0</v>
      </c>
      <c r="K3" s="1">
        <v>0</v>
      </c>
      <c r="L3" s="1">
        <v>0</v>
      </c>
      <c r="M3" s="1">
        <v>-0.30157214646490599</v>
      </c>
      <c r="N3" s="1">
        <v>0</v>
      </c>
      <c r="O3" s="1">
        <v>0.360029456641552</v>
      </c>
      <c r="P3" s="1">
        <v>0.30360782789339102</v>
      </c>
      <c r="Q3" s="1">
        <v>0</v>
      </c>
      <c r="R3" s="1">
        <v>0</v>
      </c>
      <c r="S3" s="1">
        <v>0</v>
      </c>
      <c r="T3" s="1">
        <v>0</v>
      </c>
      <c r="U3" s="1">
        <v>0</v>
      </c>
      <c r="V3" s="1">
        <v>0.29112569240009301</v>
      </c>
      <c r="W3" s="1">
        <v>0</v>
      </c>
      <c r="X3" s="3">
        <v>5</v>
      </c>
      <c r="Y3" s="4">
        <v>2</v>
      </c>
      <c r="Z3" s="4">
        <v>3</v>
      </c>
      <c r="AA3" s="5" t="str">
        <f t="shared" ref="AA3:AA47" si="0">CONCATENATE(IF(B3 &lt; 0, CONCATENATE(B$1, "; "), ""),IF(C3 &lt; 0, CONCATENATE(C$1, "; "), ""),IF(D3 &lt; 0, CONCATENATE(D$1, "; "), ""),IF(E3 &lt; 0, CONCATENATE(E$1, "; "), ""),IF(F3 &lt; 0, CONCATENATE(F$1, "; "), ""),IF(G3 &lt; 0, CONCATENATE(G$1, "; "), ""),IF(H3 &lt; 0, CONCATENATE(H$1, "; "), ""),IF(I3 &lt; 0, CONCATENATE(I$1, "; "), ""),IF(J3 &lt; 0, CONCATENATE(J$1, "; "), ""),IF(K3 &lt; 0, CONCATENATE(K$1, "; "), ""),IF(L3 &lt; 0, CONCATENATE(L$1, "; "), ""),IF(M3 &lt; 0, CONCATENATE(M$1, "; "), ""),IF(N3 &lt; 0, CONCATENATE(N$1, "; "), ""),IF(O3 &lt; 0, CONCATENATE(O$1, "; "), ""),IF(P3 &lt; 0, CONCATENATE(P$1, "; "), ""),IF(Q3 &lt; 0, CONCATENATE(Q$1, "; "), ""),IF(R3 &lt; 0, CONCATENATE(R$1, "; "), ""),IF(S3 &lt; 0, CONCATENATE(S$1, "; "), ""),IF(T3 &lt; 0, CONCATENATE(T$1, "; "), ""),IF(U3 &lt; 0, CONCATENATE(U$1, "; "), ""),IF(V3 &lt; 0, CONCATENATE(V$1, "; "), ""),IF(W3 &lt; 0, CONCATENATE(W$1, "; "), "") )</f>
        <v xml:space="preserve">Sour/Acidic (SOUR); Fruity (FRUI); </v>
      </c>
      <c r="AB3" s="5" t="str">
        <f t="shared" ref="AB3:AB47" si="1">CONCATENATE(IF(B3 &gt; 0, CONCATENATE(B$1, "; "), ""),IF(C3 &gt; 0, CONCATENATE(C$1, "; "), ""),IF(D3 &gt; 0, CONCATENATE(D$1, "; "), ""),IF(E3 &gt; 0, CONCATENATE(E$1, "; "), ""),IF(F3 &gt; 0, CONCATENATE(F$1, "; "), ""),IF(G3 &gt; 0, CONCATENATE(G$1, "; "), ""),IF(H3 &gt; 0, CONCATENATE(H$1, "; "), ""),IF(I3 &gt; 0, CONCATENATE(I$1, "; "), ""),IF(J3 &gt; 0, CONCATENATE(J$1, "; "), ""),IF(K3 &gt; 0, CONCATENATE(K$1, "; "), ""),IF(L3 &gt; 0, CONCATENATE(L$1, "; "), ""),IF(M3 &gt; 0, CONCATENATE(M$1, "; "), ""),IF(N3 &gt; 0, CONCATENATE(N$1, "; "), ""),IF(O3 &gt; 0, CONCATENATE(O$1, "; "), ""),IF(P3 &gt; 0, CONCATENATE(P$1, "; "), ""),IF(Q3 &gt; 0, CONCATENATE(Q$1, "; "), ""),IF(R3 &gt; 0, CONCATENATE(R$1, "; "), ""),IF(S3 &gt; 0, CONCATENATE(S$1, "; "), ""),IF(T3 &gt; 0, CONCATENATE(T$1, "; "), ""),IF(U3 &gt; 0, CONCATENATE(U$1, "; "), ""),IF(V3 &gt; 0, CONCATENATE(V$1, "; "), ""),IF(W3 &gt; 0, CONCATENATE(W$1, "; "), "") )</f>
        <v xml:space="preserve">Musky (MUSK); Nutty (NUTT); Soapy (SOAP); </v>
      </c>
    </row>
    <row r="4" spans="1:28" x14ac:dyDescent="0.2">
      <c r="A4" s="3" t="s">
        <v>6</v>
      </c>
      <c r="B4" s="1">
        <v>0</v>
      </c>
      <c r="C4" s="1">
        <v>0</v>
      </c>
      <c r="D4" s="1">
        <v>0.47087334806603698</v>
      </c>
      <c r="E4" s="1">
        <v>0</v>
      </c>
      <c r="F4" s="1">
        <v>0</v>
      </c>
      <c r="G4" s="1">
        <v>0</v>
      </c>
      <c r="H4" s="1">
        <v>0</v>
      </c>
      <c r="I4" s="1">
        <v>0</v>
      </c>
      <c r="J4" s="1">
        <v>0</v>
      </c>
      <c r="K4" s="1">
        <v>0</v>
      </c>
      <c r="L4" s="1">
        <v>0</v>
      </c>
      <c r="M4" s="1">
        <v>0</v>
      </c>
      <c r="N4" s="1">
        <v>0</v>
      </c>
      <c r="O4" s="1">
        <v>0</v>
      </c>
      <c r="P4" s="1">
        <v>0</v>
      </c>
      <c r="Q4" s="1">
        <v>0</v>
      </c>
      <c r="R4" s="1">
        <v>0</v>
      </c>
      <c r="S4" s="1">
        <v>0</v>
      </c>
      <c r="T4" s="1">
        <v>0</v>
      </c>
      <c r="U4" s="1">
        <v>0</v>
      </c>
      <c r="V4" s="1">
        <v>0.56816296897243301</v>
      </c>
      <c r="W4" s="1">
        <v>0</v>
      </c>
      <c r="X4" s="3">
        <v>2</v>
      </c>
      <c r="Y4" s="4"/>
      <c r="Z4" s="4">
        <v>2</v>
      </c>
      <c r="AA4" s="5" t="str">
        <f t="shared" si="0"/>
        <v/>
      </c>
      <c r="AB4" s="5" t="str">
        <f t="shared" si="1"/>
        <v xml:space="preserve">Bitter (BITT); Soapy (SOAP); </v>
      </c>
    </row>
    <row r="5" spans="1:28" x14ac:dyDescent="0.2">
      <c r="A5" s="3" t="s">
        <v>7</v>
      </c>
      <c r="B5" s="1">
        <v>0</v>
      </c>
      <c r="C5" s="1">
        <v>0</v>
      </c>
      <c r="D5" s="1">
        <v>0</v>
      </c>
      <c r="E5" s="1">
        <v>0</v>
      </c>
      <c r="F5" s="1">
        <v>0</v>
      </c>
      <c r="G5" s="1">
        <v>0</v>
      </c>
      <c r="H5" s="1">
        <v>0</v>
      </c>
      <c r="I5" s="1">
        <v>0.49462669840212897</v>
      </c>
      <c r="J5" s="1">
        <v>0</v>
      </c>
      <c r="K5" s="1">
        <v>0.88837541297895595</v>
      </c>
      <c r="L5" s="1">
        <v>0</v>
      </c>
      <c r="M5" s="1">
        <v>0</v>
      </c>
      <c r="N5" s="1">
        <v>0</v>
      </c>
      <c r="O5" s="1">
        <v>0</v>
      </c>
      <c r="P5" s="1">
        <v>0</v>
      </c>
      <c r="Q5" s="1">
        <v>0</v>
      </c>
      <c r="R5" s="1">
        <v>0</v>
      </c>
      <c r="S5" s="1">
        <v>0</v>
      </c>
      <c r="T5" s="1">
        <v>0</v>
      </c>
      <c r="U5" s="1">
        <v>0</v>
      </c>
      <c r="V5" s="1">
        <v>0</v>
      </c>
      <c r="W5" s="1">
        <v>0</v>
      </c>
      <c r="X5" s="3">
        <v>2</v>
      </c>
      <c r="Y5" s="4"/>
      <c r="Z5" s="4">
        <v>2</v>
      </c>
      <c r="AA5" s="5" t="str">
        <f t="shared" si="0"/>
        <v/>
      </c>
      <c r="AB5" s="5" t="str">
        <f t="shared" si="1"/>
        <v xml:space="preserve">Burning/Hot (BURN); Sweet (SWEE); </v>
      </c>
    </row>
    <row r="6" spans="1:28" x14ac:dyDescent="0.2">
      <c r="A6" s="3" t="s">
        <v>8</v>
      </c>
      <c r="B6" s="1">
        <v>-0.38090484161270999</v>
      </c>
      <c r="C6" s="1">
        <v>0</v>
      </c>
      <c r="D6" s="1">
        <v>0</v>
      </c>
      <c r="E6" s="1">
        <v>0</v>
      </c>
      <c r="F6" s="1">
        <v>0</v>
      </c>
      <c r="G6" s="1">
        <v>0</v>
      </c>
      <c r="H6" s="1">
        <v>0</v>
      </c>
      <c r="I6" s="1">
        <v>0.36594223221170002</v>
      </c>
      <c r="J6" s="1">
        <v>0</v>
      </c>
      <c r="K6" s="1">
        <v>0.33875172860994801</v>
      </c>
      <c r="L6" s="1">
        <v>0</v>
      </c>
      <c r="M6" s="1">
        <v>0</v>
      </c>
      <c r="N6" s="1">
        <v>0</v>
      </c>
      <c r="O6" s="1">
        <v>0</v>
      </c>
      <c r="P6" s="1">
        <v>0</v>
      </c>
      <c r="Q6" s="1">
        <v>0</v>
      </c>
      <c r="R6" s="1">
        <v>0</v>
      </c>
      <c r="S6" s="1">
        <v>0</v>
      </c>
      <c r="T6" s="1">
        <v>0</v>
      </c>
      <c r="U6" s="1">
        <v>0</v>
      </c>
      <c r="V6" s="1">
        <v>0</v>
      </c>
      <c r="W6" s="1">
        <v>0</v>
      </c>
      <c r="X6" s="3">
        <v>3</v>
      </c>
      <c r="Y6" s="4">
        <v>1</v>
      </c>
      <c r="Z6" s="4">
        <v>2</v>
      </c>
      <c r="AA6" s="5" t="str">
        <f t="shared" si="0"/>
        <v xml:space="preserve">Sour/Acidic (SOUR); </v>
      </c>
      <c r="AB6" s="5" t="str">
        <f t="shared" si="1"/>
        <v xml:space="preserve">Burning/Hot (BURN); Sweet (SWEE); </v>
      </c>
    </row>
    <row r="7" spans="1:28" x14ac:dyDescent="0.2">
      <c r="A7" s="3" t="s">
        <v>9</v>
      </c>
      <c r="B7" s="1">
        <v>-0.48963823009419399</v>
      </c>
      <c r="C7" s="1">
        <v>0</v>
      </c>
      <c r="D7" s="1">
        <v>0</v>
      </c>
      <c r="E7" s="1">
        <v>0</v>
      </c>
      <c r="F7" s="1">
        <v>0</v>
      </c>
      <c r="G7" s="1">
        <v>-0.52042062260689503</v>
      </c>
      <c r="H7" s="1">
        <v>0</v>
      </c>
      <c r="I7" s="1">
        <v>0.39249171695439899</v>
      </c>
      <c r="J7" s="1">
        <v>0</v>
      </c>
      <c r="K7" s="1">
        <v>0</v>
      </c>
      <c r="L7" s="1">
        <v>0</v>
      </c>
      <c r="M7" s="1">
        <v>0</v>
      </c>
      <c r="N7" s="1">
        <v>0</v>
      </c>
      <c r="O7" s="1">
        <v>0</v>
      </c>
      <c r="P7" s="1">
        <v>0</v>
      </c>
      <c r="Q7" s="1">
        <v>0</v>
      </c>
      <c r="R7" s="1">
        <v>0</v>
      </c>
      <c r="S7" s="1">
        <v>0</v>
      </c>
      <c r="T7" s="1">
        <v>0</v>
      </c>
      <c r="U7" s="1">
        <v>0</v>
      </c>
      <c r="V7" s="1">
        <v>0</v>
      </c>
      <c r="W7" s="1">
        <v>0</v>
      </c>
      <c r="X7" s="3">
        <v>3</v>
      </c>
      <c r="Y7" s="4">
        <v>2</v>
      </c>
      <c r="Z7" s="4">
        <v>1</v>
      </c>
      <c r="AA7" s="5" t="str">
        <f t="shared" si="0"/>
        <v xml:space="preserve">Sour/Acidic (SOUR); Astringent (ASTR); </v>
      </c>
      <c r="AB7" s="5" t="str">
        <f t="shared" si="1"/>
        <v xml:space="preserve">Burning/Hot (BURN); </v>
      </c>
    </row>
    <row r="8" spans="1:28" x14ac:dyDescent="0.2">
      <c r="A8" s="3" t="s">
        <v>10</v>
      </c>
      <c r="B8" s="1">
        <v>0</v>
      </c>
      <c r="C8" s="1">
        <v>0</v>
      </c>
      <c r="D8" s="1">
        <v>-0.23484680319892401</v>
      </c>
      <c r="E8" s="1">
        <v>0.35441430932593998</v>
      </c>
      <c r="F8" s="1">
        <v>0</v>
      </c>
      <c r="G8" s="1">
        <v>0</v>
      </c>
      <c r="H8" s="1">
        <v>0</v>
      </c>
      <c r="I8" s="1">
        <v>0</v>
      </c>
      <c r="J8" s="1">
        <v>0</v>
      </c>
      <c r="K8" s="1">
        <v>0</v>
      </c>
      <c r="L8" s="1">
        <v>0</v>
      </c>
      <c r="M8" s="1">
        <v>0</v>
      </c>
      <c r="N8" s="1">
        <v>-0.58945535677179395</v>
      </c>
      <c r="O8" s="1">
        <v>0</v>
      </c>
      <c r="P8" s="1">
        <v>0.437141018895226</v>
      </c>
      <c r="Q8" s="1">
        <v>0</v>
      </c>
      <c r="R8" s="1">
        <v>-0.186589860170915</v>
      </c>
      <c r="S8" s="1">
        <v>0</v>
      </c>
      <c r="T8" s="1">
        <v>0</v>
      </c>
      <c r="U8" s="1">
        <v>0.38281537274920202</v>
      </c>
      <c r="V8" s="1">
        <v>0</v>
      </c>
      <c r="W8" s="1">
        <v>0</v>
      </c>
      <c r="X8" s="3">
        <v>6</v>
      </c>
      <c r="Y8" s="4">
        <v>3</v>
      </c>
      <c r="Z8" s="4">
        <v>3</v>
      </c>
      <c r="AA8" s="5" t="str">
        <f t="shared" si="0"/>
        <v xml:space="preserve">Bitter (BITT); Woody (WOOD); Stinging (STGI); </v>
      </c>
      <c r="AB8" s="5" t="str">
        <f t="shared" si="1"/>
        <v xml:space="preserve">Starchy (STAR); Nutty (NUTT); Salty (SALT); </v>
      </c>
    </row>
    <row r="9" spans="1:28" x14ac:dyDescent="0.2">
      <c r="A9" s="3" t="s">
        <v>11</v>
      </c>
      <c r="B9" s="1">
        <v>0</v>
      </c>
      <c r="C9" s="1">
        <v>0</v>
      </c>
      <c r="D9" s="1">
        <v>0</v>
      </c>
      <c r="E9" s="1">
        <v>0.53961037211111296</v>
      </c>
      <c r="F9" s="1">
        <v>0</v>
      </c>
      <c r="G9" s="1">
        <v>0.20057004879507601</v>
      </c>
      <c r="H9" s="1">
        <v>0</v>
      </c>
      <c r="I9" s="1">
        <v>0</v>
      </c>
      <c r="J9" s="1">
        <v>0</v>
      </c>
      <c r="K9" s="1">
        <v>0</v>
      </c>
      <c r="L9" s="1">
        <v>0</v>
      </c>
      <c r="M9" s="1">
        <v>0</v>
      </c>
      <c r="N9" s="1">
        <v>0.23460574941373499</v>
      </c>
      <c r="O9" s="1">
        <v>0</v>
      </c>
      <c r="P9" s="1">
        <v>0</v>
      </c>
      <c r="Q9" s="1">
        <v>0</v>
      </c>
      <c r="R9" s="1">
        <v>0</v>
      </c>
      <c r="S9" s="1">
        <v>0</v>
      </c>
      <c r="T9" s="1">
        <v>0</v>
      </c>
      <c r="U9" s="1">
        <v>0.35134327443235303</v>
      </c>
      <c r="V9" s="1">
        <v>0</v>
      </c>
      <c r="W9" s="1">
        <v>0</v>
      </c>
      <c r="X9" s="3">
        <v>4</v>
      </c>
      <c r="Y9" s="4"/>
      <c r="Z9" s="4">
        <v>4</v>
      </c>
      <c r="AA9" s="5" t="str">
        <f t="shared" si="0"/>
        <v/>
      </c>
      <c r="AB9" s="5" t="str">
        <f t="shared" si="1"/>
        <v xml:space="preserve">Starchy (STAR); Astringent (ASTR); Woody (WOOD); Salty (SALT); </v>
      </c>
    </row>
    <row r="10" spans="1:28" x14ac:dyDescent="0.2">
      <c r="A10" s="3" t="s">
        <v>12</v>
      </c>
      <c r="B10" s="1">
        <v>0.33017264125450102</v>
      </c>
      <c r="C10" s="1">
        <v>0</v>
      </c>
      <c r="D10" s="1">
        <v>0.325663624195626</v>
      </c>
      <c r="E10" s="1">
        <v>0</v>
      </c>
      <c r="F10" s="1">
        <v>0.28309513322935098</v>
      </c>
      <c r="G10" s="1">
        <v>0</v>
      </c>
      <c r="H10" s="1">
        <v>0</v>
      </c>
      <c r="I10" s="1">
        <v>0</v>
      </c>
      <c r="J10" s="1">
        <v>0</v>
      </c>
      <c r="K10" s="1">
        <v>-0.26438999677424102</v>
      </c>
      <c r="L10" s="1">
        <v>0</v>
      </c>
      <c r="M10" s="1">
        <v>0</v>
      </c>
      <c r="N10" s="1">
        <v>0</v>
      </c>
      <c r="O10" s="1">
        <v>0</v>
      </c>
      <c r="P10" s="1">
        <v>0</v>
      </c>
      <c r="Q10" s="1">
        <v>0</v>
      </c>
      <c r="R10" s="1">
        <v>0</v>
      </c>
      <c r="S10" s="1">
        <v>0</v>
      </c>
      <c r="T10" s="1">
        <v>0</v>
      </c>
      <c r="U10" s="1">
        <v>0</v>
      </c>
      <c r="V10" s="1">
        <v>0</v>
      </c>
      <c r="W10" s="1">
        <v>0</v>
      </c>
      <c r="X10" s="3">
        <v>4</v>
      </c>
      <c r="Y10" s="4">
        <v>1</v>
      </c>
      <c r="Z10" s="4">
        <v>3</v>
      </c>
      <c r="AA10" s="5" t="str">
        <f t="shared" si="0"/>
        <v xml:space="preserve">Sweet (SWEE); </v>
      </c>
      <c r="AB10" s="5" t="str">
        <f t="shared" si="1"/>
        <v xml:space="preserve">Sour/Acidic (SOUR); Bitter (BITT); Aromatic (AROM); </v>
      </c>
    </row>
    <row r="11" spans="1:28" x14ac:dyDescent="0.2">
      <c r="A11" s="3" t="s">
        <v>13</v>
      </c>
      <c r="B11" s="1">
        <v>0</v>
      </c>
      <c r="C11" s="1">
        <v>0</v>
      </c>
      <c r="D11" s="1">
        <v>0</v>
      </c>
      <c r="E11" s="1">
        <v>0</v>
      </c>
      <c r="F11" s="1">
        <v>0</v>
      </c>
      <c r="G11" s="1">
        <v>0</v>
      </c>
      <c r="H11" s="1">
        <v>0</v>
      </c>
      <c r="I11" s="1">
        <v>0</v>
      </c>
      <c r="J11" s="1">
        <v>0</v>
      </c>
      <c r="K11" s="1">
        <v>0.30324304189214901</v>
      </c>
      <c r="L11" s="1">
        <v>0</v>
      </c>
      <c r="M11" s="1">
        <v>0</v>
      </c>
      <c r="N11" s="1">
        <v>-0.24797756434811299</v>
      </c>
      <c r="O11" s="1">
        <v>0.23675848608623801</v>
      </c>
      <c r="P11" s="1">
        <v>-0.34544170304780297</v>
      </c>
      <c r="Q11" s="1">
        <v>0</v>
      </c>
      <c r="R11" s="1">
        <v>0</v>
      </c>
      <c r="S11" s="1">
        <v>0</v>
      </c>
      <c r="T11" s="1">
        <v>0</v>
      </c>
      <c r="U11" s="1">
        <v>0.17980907466291901</v>
      </c>
      <c r="V11" s="1">
        <v>0.254517224355162</v>
      </c>
      <c r="W11" s="1">
        <v>0</v>
      </c>
      <c r="X11" s="3">
        <v>6</v>
      </c>
      <c r="Y11" s="4">
        <v>2</v>
      </c>
      <c r="Z11" s="4">
        <v>4</v>
      </c>
      <c r="AA11" s="5" t="str">
        <f t="shared" si="0"/>
        <v xml:space="preserve">Woody (WOOD); Nutty (NUTT); </v>
      </c>
      <c r="AB11" s="5" t="str">
        <f t="shared" si="1"/>
        <v xml:space="preserve">Sweet (SWEE); Musky (MUSK); Salty (SALT); Soapy (SOAP); </v>
      </c>
    </row>
    <row r="12" spans="1:28" x14ac:dyDescent="0.2">
      <c r="A12" s="3" t="s">
        <v>14</v>
      </c>
      <c r="B12" s="1">
        <v>0</v>
      </c>
      <c r="C12" s="1">
        <v>0</v>
      </c>
      <c r="D12" s="1">
        <v>0</v>
      </c>
      <c r="E12" s="1">
        <v>0</v>
      </c>
      <c r="F12" s="1">
        <v>0</v>
      </c>
      <c r="G12" s="1">
        <v>0</v>
      </c>
      <c r="H12" s="1">
        <v>0</v>
      </c>
      <c r="I12" s="1">
        <v>0</v>
      </c>
      <c r="J12" s="1">
        <v>0</v>
      </c>
      <c r="K12" s="1">
        <v>0</v>
      </c>
      <c r="L12" s="1">
        <v>-0.25745278770295998</v>
      </c>
      <c r="M12" s="1">
        <v>0</v>
      </c>
      <c r="N12" s="1">
        <v>0</v>
      </c>
      <c r="O12" s="1">
        <v>0</v>
      </c>
      <c r="P12" s="1">
        <v>0</v>
      </c>
      <c r="Q12" s="1">
        <v>0</v>
      </c>
      <c r="R12" s="1">
        <v>0</v>
      </c>
      <c r="S12" s="1">
        <v>0</v>
      </c>
      <c r="T12" s="1">
        <v>0</v>
      </c>
      <c r="U12" s="1">
        <v>0.32402919716420903</v>
      </c>
      <c r="V12" s="1">
        <v>0</v>
      </c>
      <c r="W12" s="1">
        <v>0</v>
      </c>
      <c r="X12" s="3">
        <v>2</v>
      </c>
      <c r="Y12" s="4">
        <v>1</v>
      </c>
      <c r="Z12" s="4">
        <v>1</v>
      </c>
      <c r="AA12" s="5" t="str">
        <f t="shared" si="0"/>
        <v xml:space="preserve">Herby/Leafy (HERB); </v>
      </c>
      <c r="AB12" s="5" t="str">
        <f t="shared" si="1"/>
        <v xml:space="preserve">Salty (SALT); </v>
      </c>
    </row>
    <row r="13" spans="1:28" x14ac:dyDescent="0.2">
      <c r="A13" s="3" t="s">
        <v>15</v>
      </c>
      <c r="B13" s="1">
        <v>0</v>
      </c>
      <c r="C13" s="1">
        <v>0</v>
      </c>
      <c r="D13" s="1">
        <v>0</v>
      </c>
      <c r="E13" s="1">
        <v>0</v>
      </c>
      <c r="F13" s="1">
        <v>0</v>
      </c>
      <c r="G13" s="1">
        <v>0</v>
      </c>
      <c r="H13" s="1">
        <v>0</v>
      </c>
      <c r="I13" s="1">
        <v>0.415479805560169</v>
      </c>
      <c r="J13" s="1">
        <v>0</v>
      </c>
      <c r="K13" s="1">
        <v>0</v>
      </c>
      <c r="L13" s="1">
        <v>0</v>
      </c>
      <c r="M13" s="1">
        <v>0</v>
      </c>
      <c r="N13" s="1">
        <v>0</v>
      </c>
      <c r="O13" s="1">
        <v>0</v>
      </c>
      <c r="P13" s="1">
        <v>0</v>
      </c>
      <c r="Q13" s="1">
        <v>-0.70218356264939696</v>
      </c>
      <c r="R13" s="1">
        <v>0</v>
      </c>
      <c r="S13" s="1">
        <v>0</v>
      </c>
      <c r="T13" s="1">
        <v>0</v>
      </c>
      <c r="U13" s="1">
        <v>0</v>
      </c>
      <c r="V13" s="1">
        <v>0</v>
      </c>
      <c r="W13" s="1">
        <v>0</v>
      </c>
      <c r="X13" s="3">
        <v>2</v>
      </c>
      <c r="Y13" s="4">
        <v>1</v>
      </c>
      <c r="Z13" s="4">
        <v>1</v>
      </c>
      <c r="AA13" s="5" t="str">
        <f t="shared" si="0"/>
        <v xml:space="preserve">Straw-like (STRW); </v>
      </c>
      <c r="AB13" s="5" t="str">
        <f t="shared" si="1"/>
        <v xml:space="preserve">Burning/Hot (BURN); </v>
      </c>
    </row>
    <row r="14" spans="1:28" x14ac:dyDescent="0.2">
      <c r="A14" s="3" t="s">
        <v>16</v>
      </c>
      <c r="B14" s="1">
        <v>0</v>
      </c>
      <c r="C14" s="1">
        <v>0</v>
      </c>
      <c r="D14" s="1">
        <v>0</v>
      </c>
      <c r="E14" s="1">
        <v>0</v>
      </c>
      <c r="F14" s="1">
        <v>0</v>
      </c>
      <c r="G14" s="1">
        <v>0</v>
      </c>
      <c r="H14" s="1">
        <v>0</v>
      </c>
      <c r="I14" s="1">
        <v>0</v>
      </c>
      <c r="J14" s="1">
        <v>0</v>
      </c>
      <c r="K14" s="1">
        <v>0.20516628354310501</v>
      </c>
      <c r="L14" s="1">
        <v>0</v>
      </c>
      <c r="M14" s="1">
        <v>0</v>
      </c>
      <c r="N14" s="1">
        <v>0</v>
      </c>
      <c r="O14" s="1">
        <v>0.21838053213985401</v>
      </c>
      <c r="P14" s="1">
        <v>0</v>
      </c>
      <c r="Q14" s="1">
        <v>0</v>
      </c>
      <c r="R14" s="1">
        <v>0.15859140064545399</v>
      </c>
      <c r="S14" s="1">
        <v>0</v>
      </c>
      <c r="T14" s="1">
        <v>0</v>
      </c>
      <c r="U14" s="1">
        <v>0</v>
      </c>
      <c r="V14" s="1">
        <v>0.34614793885738698</v>
      </c>
      <c r="W14" s="1">
        <v>0</v>
      </c>
      <c r="X14" s="3">
        <v>4</v>
      </c>
      <c r="Y14" s="4"/>
      <c r="Z14" s="4">
        <v>4</v>
      </c>
      <c r="AA14" s="5" t="str">
        <f t="shared" si="0"/>
        <v/>
      </c>
      <c r="AB14" s="5" t="str">
        <f t="shared" si="1"/>
        <v xml:space="preserve">Sweet (SWEE); Musky (MUSK); Stinging (STGI); Soapy (SOAP); </v>
      </c>
    </row>
    <row r="15" spans="1:28" x14ac:dyDescent="0.2">
      <c r="A15" s="3" t="s">
        <v>17</v>
      </c>
      <c r="B15" s="1">
        <v>0</v>
      </c>
      <c r="C15" s="1">
        <v>-0.68772106613114903</v>
      </c>
      <c r="D15" s="1">
        <v>0</v>
      </c>
      <c r="E15" s="1">
        <v>0</v>
      </c>
      <c r="F15" s="1">
        <v>0</v>
      </c>
      <c r="G15" s="1">
        <v>0</v>
      </c>
      <c r="H15" s="1">
        <v>0</v>
      </c>
      <c r="I15" s="1">
        <v>0</v>
      </c>
      <c r="J15" s="1">
        <v>0</v>
      </c>
      <c r="K15" s="1">
        <v>0</v>
      </c>
      <c r="L15" s="1">
        <v>0</v>
      </c>
      <c r="M15" s="1">
        <v>0</v>
      </c>
      <c r="N15" s="1">
        <v>0</v>
      </c>
      <c r="O15" s="1">
        <v>0</v>
      </c>
      <c r="P15" s="1">
        <v>0</v>
      </c>
      <c r="Q15" s="1">
        <v>0</v>
      </c>
      <c r="R15" s="1">
        <v>0</v>
      </c>
      <c r="S15" s="1">
        <v>0</v>
      </c>
      <c r="T15" s="1">
        <v>0.36937351792842599</v>
      </c>
      <c r="U15" s="1">
        <v>0</v>
      </c>
      <c r="V15" s="1">
        <v>0</v>
      </c>
      <c r="W15" s="1">
        <v>0</v>
      </c>
      <c r="X15" s="3">
        <v>2</v>
      </c>
      <c r="Y15" s="4">
        <v>1</v>
      </c>
      <c r="Z15" s="4">
        <v>1</v>
      </c>
      <c r="AA15" s="5" t="str">
        <f t="shared" si="0"/>
        <v xml:space="preserve">Smoky (SMOK); </v>
      </c>
      <c r="AB15" s="5" t="str">
        <f t="shared" si="1"/>
        <v xml:space="preserve">Fresh/cooling (FRES); </v>
      </c>
    </row>
    <row r="16" spans="1:28" x14ac:dyDescent="0.2">
      <c r="A16" s="3" t="s">
        <v>18</v>
      </c>
      <c r="B16" s="1">
        <v>0</v>
      </c>
      <c r="C16" s="1">
        <v>0</v>
      </c>
      <c r="D16" s="1">
        <v>0</v>
      </c>
      <c r="E16" s="1">
        <v>0</v>
      </c>
      <c r="F16" s="1">
        <v>0</v>
      </c>
      <c r="G16" s="1">
        <v>0</v>
      </c>
      <c r="H16" s="1">
        <v>0</v>
      </c>
      <c r="I16" s="1">
        <v>0</v>
      </c>
      <c r="J16" s="1">
        <v>0</v>
      </c>
      <c r="K16" s="1">
        <v>0</v>
      </c>
      <c r="L16" s="1">
        <v>0</v>
      </c>
      <c r="M16" s="1">
        <v>0</v>
      </c>
      <c r="N16" s="1">
        <v>0</v>
      </c>
      <c r="O16" s="1">
        <v>0</v>
      </c>
      <c r="P16" s="1">
        <v>0</v>
      </c>
      <c r="Q16" s="1">
        <v>0</v>
      </c>
      <c r="R16" s="1">
        <v>0</v>
      </c>
      <c r="S16" s="1">
        <v>0</v>
      </c>
      <c r="T16" s="1">
        <v>0</v>
      </c>
      <c r="U16" s="1">
        <v>0</v>
      </c>
      <c r="V16" s="1">
        <v>0</v>
      </c>
      <c r="W16" s="1">
        <v>0</v>
      </c>
      <c r="X16" s="3">
        <v>0</v>
      </c>
      <c r="Y16" s="4"/>
      <c r="Z16" s="4"/>
      <c r="AA16" s="5" t="str">
        <f t="shared" si="0"/>
        <v/>
      </c>
      <c r="AB16" s="5" t="str">
        <f t="shared" si="1"/>
        <v/>
      </c>
    </row>
    <row r="17" spans="1:28" x14ac:dyDescent="0.2">
      <c r="A17" s="3" t="s">
        <v>19</v>
      </c>
      <c r="B17" s="1">
        <v>0</v>
      </c>
      <c r="C17" s="1">
        <v>0</v>
      </c>
      <c r="D17" s="1">
        <v>0</v>
      </c>
      <c r="E17" s="1">
        <v>0</v>
      </c>
      <c r="F17" s="1">
        <v>0</v>
      </c>
      <c r="G17" s="1">
        <v>0</v>
      </c>
      <c r="H17" s="1">
        <v>0</v>
      </c>
      <c r="I17" s="1">
        <v>0</v>
      </c>
      <c r="J17" s="1">
        <v>0</v>
      </c>
      <c r="K17" s="1">
        <v>0</v>
      </c>
      <c r="L17" s="1">
        <v>0</v>
      </c>
      <c r="M17" s="1">
        <v>0</v>
      </c>
      <c r="N17" s="1">
        <v>0</v>
      </c>
      <c r="O17" s="1">
        <v>0</v>
      </c>
      <c r="P17" s="1">
        <v>0</v>
      </c>
      <c r="Q17" s="1">
        <v>-0.47010031809870201</v>
      </c>
      <c r="R17" s="1">
        <v>0</v>
      </c>
      <c r="S17" s="1">
        <v>0</v>
      </c>
      <c r="T17" s="1">
        <v>0</v>
      </c>
      <c r="U17" s="1">
        <v>0</v>
      </c>
      <c r="V17" s="1">
        <v>0</v>
      </c>
      <c r="W17" s="1">
        <v>0</v>
      </c>
      <c r="X17" s="3">
        <v>1</v>
      </c>
      <c r="Y17" s="4">
        <v>1</v>
      </c>
      <c r="Z17" s="4"/>
      <c r="AA17" s="5" t="str">
        <f t="shared" si="0"/>
        <v xml:space="preserve">Straw-like (STRW); </v>
      </c>
      <c r="AB17" s="5" t="str">
        <f t="shared" si="1"/>
        <v/>
      </c>
    </row>
    <row r="18" spans="1:28" x14ac:dyDescent="0.2">
      <c r="A18" s="3" t="s">
        <v>20</v>
      </c>
      <c r="B18" s="1">
        <v>0</v>
      </c>
      <c r="C18" s="1">
        <v>0</v>
      </c>
      <c r="D18" s="1">
        <v>0</v>
      </c>
      <c r="E18" s="1">
        <v>0</v>
      </c>
      <c r="F18" s="1">
        <v>0</v>
      </c>
      <c r="G18" s="1">
        <v>0</v>
      </c>
      <c r="H18" s="1">
        <v>0</v>
      </c>
      <c r="I18" s="1">
        <v>-1.5942970440522299</v>
      </c>
      <c r="J18" s="1">
        <v>0</v>
      </c>
      <c r="K18" s="1">
        <v>0</v>
      </c>
      <c r="L18" s="1">
        <v>0</v>
      </c>
      <c r="M18" s="1">
        <v>0</v>
      </c>
      <c r="N18" s="1">
        <v>0.49527120291305299</v>
      </c>
      <c r="O18" s="1">
        <v>0</v>
      </c>
      <c r="P18" s="1">
        <v>0</v>
      </c>
      <c r="Q18" s="1">
        <v>0</v>
      </c>
      <c r="R18" s="1">
        <v>0</v>
      </c>
      <c r="S18" s="1">
        <v>0</v>
      </c>
      <c r="T18" s="1">
        <v>0</v>
      </c>
      <c r="U18" s="1">
        <v>0</v>
      </c>
      <c r="V18" s="1">
        <v>0</v>
      </c>
      <c r="W18" s="1">
        <v>0</v>
      </c>
      <c r="X18" s="3">
        <v>2</v>
      </c>
      <c r="Y18" s="4">
        <v>1</v>
      </c>
      <c r="Z18" s="4">
        <v>1</v>
      </c>
      <c r="AA18" s="5" t="str">
        <f t="shared" si="0"/>
        <v xml:space="preserve">Burning/Hot (BURN); </v>
      </c>
      <c r="AB18" s="5" t="str">
        <f t="shared" si="1"/>
        <v xml:space="preserve">Woody (WOOD); </v>
      </c>
    </row>
    <row r="19" spans="1:28" x14ac:dyDescent="0.2">
      <c r="A19" s="3" t="s">
        <v>21</v>
      </c>
      <c r="B19" s="1">
        <v>0</v>
      </c>
      <c r="C19" s="1">
        <v>0</v>
      </c>
      <c r="D19" s="1">
        <v>0.361463293471111</v>
      </c>
      <c r="E19" s="1">
        <v>0</v>
      </c>
      <c r="F19" s="1">
        <v>0</v>
      </c>
      <c r="G19" s="1">
        <v>-0.58218307078101805</v>
      </c>
      <c r="H19" s="1">
        <v>0</v>
      </c>
      <c r="I19" s="1">
        <v>0</v>
      </c>
      <c r="J19" s="1">
        <v>0</v>
      </c>
      <c r="K19" s="1">
        <v>0</v>
      </c>
      <c r="L19" s="1">
        <v>0</v>
      </c>
      <c r="M19" s="1">
        <v>0</v>
      </c>
      <c r="N19" s="1">
        <v>0</v>
      </c>
      <c r="O19" s="1">
        <v>0</v>
      </c>
      <c r="P19" s="1">
        <v>0</v>
      </c>
      <c r="Q19" s="1">
        <v>0</v>
      </c>
      <c r="R19" s="1">
        <v>0</v>
      </c>
      <c r="S19" s="1">
        <v>0</v>
      </c>
      <c r="T19" s="1">
        <v>0</v>
      </c>
      <c r="U19" s="1">
        <v>0</v>
      </c>
      <c r="V19" s="1">
        <v>0</v>
      </c>
      <c r="W19" s="1">
        <v>0</v>
      </c>
      <c r="X19" s="3">
        <v>2</v>
      </c>
      <c r="Y19" s="4">
        <v>1</v>
      </c>
      <c r="Z19" s="4">
        <v>1</v>
      </c>
      <c r="AA19" s="5" t="str">
        <f t="shared" si="0"/>
        <v xml:space="preserve">Astringent (ASTR); </v>
      </c>
      <c r="AB19" s="5" t="str">
        <f t="shared" si="1"/>
        <v xml:space="preserve">Bitter (BITT); </v>
      </c>
    </row>
    <row r="20" spans="1:28" x14ac:dyDescent="0.2">
      <c r="A20" s="3" t="s">
        <v>22</v>
      </c>
      <c r="B20" s="1">
        <v>0</v>
      </c>
      <c r="C20" s="1">
        <v>0</v>
      </c>
      <c r="D20" s="1">
        <v>0</v>
      </c>
      <c r="E20" s="1">
        <v>0.67030414449376496</v>
      </c>
      <c r="F20" s="1">
        <v>0</v>
      </c>
      <c r="G20" s="1">
        <v>0</v>
      </c>
      <c r="H20" s="1">
        <v>0</v>
      </c>
      <c r="I20" s="1">
        <v>0</v>
      </c>
      <c r="J20" s="1">
        <v>0</v>
      </c>
      <c r="K20" s="1">
        <v>-0.50690640129131603</v>
      </c>
      <c r="L20" s="1">
        <v>0</v>
      </c>
      <c r="M20" s="1">
        <v>0</v>
      </c>
      <c r="N20" s="1">
        <v>0</v>
      </c>
      <c r="O20" s="1">
        <v>0</v>
      </c>
      <c r="P20" s="1">
        <v>0.46771619442940598</v>
      </c>
      <c r="Q20" s="1">
        <v>0</v>
      </c>
      <c r="R20" s="1">
        <v>0</v>
      </c>
      <c r="S20" s="1">
        <v>0</v>
      </c>
      <c r="T20" s="1">
        <v>0</v>
      </c>
      <c r="U20" s="1">
        <v>0</v>
      </c>
      <c r="V20" s="1">
        <v>0</v>
      </c>
      <c r="W20" s="1">
        <v>0</v>
      </c>
      <c r="X20" s="3">
        <v>3</v>
      </c>
      <c r="Y20" s="4">
        <v>1</v>
      </c>
      <c r="Z20" s="4">
        <v>2</v>
      </c>
      <c r="AA20" s="5" t="str">
        <f t="shared" si="0"/>
        <v xml:space="preserve">Sweet (SWEE); </v>
      </c>
      <c r="AB20" s="5" t="str">
        <f t="shared" si="1"/>
        <v xml:space="preserve">Starchy (STAR); Nutty (NUTT); </v>
      </c>
    </row>
    <row r="21" spans="1:28" x14ac:dyDescent="0.2">
      <c r="A21" s="3" t="s">
        <v>23</v>
      </c>
      <c r="B21" s="1">
        <v>0</v>
      </c>
      <c r="C21" s="1">
        <v>0.71138274929931899</v>
      </c>
      <c r="D21" s="1">
        <v>0</v>
      </c>
      <c r="E21" s="1">
        <v>0.48620755172804597</v>
      </c>
      <c r="F21" s="1">
        <v>0</v>
      </c>
      <c r="G21" s="1">
        <v>0</v>
      </c>
      <c r="H21" s="1">
        <v>0</v>
      </c>
      <c r="I21" s="1">
        <v>0.40438898631078102</v>
      </c>
      <c r="J21" s="1">
        <v>0</v>
      </c>
      <c r="K21" s="1">
        <v>0.31831013776162598</v>
      </c>
      <c r="L21" s="1">
        <v>0</v>
      </c>
      <c r="M21" s="1">
        <v>0.60692764558412005</v>
      </c>
      <c r="N21" s="1">
        <v>0</v>
      </c>
      <c r="O21" s="1">
        <v>0</v>
      </c>
      <c r="P21" s="1">
        <v>0</v>
      </c>
      <c r="Q21" s="1">
        <v>0</v>
      </c>
      <c r="R21" s="1">
        <v>0</v>
      </c>
      <c r="S21" s="1">
        <v>0</v>
      </c>
      <c r="T21" s="1">
        <v>0</v>
      </c>
      <c r="U21" s="1">
        <v>0</v>
      </c>
      <c r="V21" s="1">
        <v>0</v>
      </c>
      <c r="W21" s="1">
        <v>0</v>
      </c>
      <c r="X21" s="3">
        <v>5</v>
      </c>
      <c r="Y21" s="4"/>
      <c r="Z21" s="4">
        <v>5</v>
      </c>
      <c r="AA21" s="5" t="str">
        <f t="shared" si="0"/>
        <v/>
      </c>
      <c r="AB21" s="5" t="str">
        <f t="shared" si="1"/>
        <v xml:space="preserve">Smoky (SMOK); Starchy (STAR); Burning/Hot (BURN); Sweet (SWEE); Fruity (FRUI); </v>
      </c>
    </row>
    <row r="22" spans="1:28" x14ac:dyDescent="0.2">
      <c r="A22" s="3" t="s">
        <v>24</v>
      </c>
      <c r="B22" s="1">
        <v>0</v>
      </c>
      <c r="C22" s="1">
        <v>0</v>
      </c>
      <c r="D22" s="1">
        <v>0</v>
      </c>
      <c r="E22" s="1">
        <v>0.58049347781115002</v>
      </c>
      <c r="F22" s="1">
        <v>0</v>
      </c>
      <c r="G22" s="1">
        <v>0.51606335467920394</v>
      </c>
      <c r="H22" s="1">
        <v>0</v>
      </c>
      <c r="I22" s="1">
        <v>0</v>
      </c>
      <c r="J22" s="1">
        <v>0</v>
      </c>
      <c r="K22" s="1">
        <v>0</v>
      </c>
      <c r="L22" s="1">
        <v>-0.30411711178852702</v>
      </c>
      <c r="M22" s="1">
        <v>0</v>
      </c>
      <c r="N22" s="1">
        <v>0</v>
      </c>
      <c r="O22" s="1">
        <v>0</v>
      </c>
      <c r="P22" s="1">
        <v>0</v>
      </c>
      <c r="Q22" s="1">
        <v>0</v>
      </c>
      <c r="R22" s="1">
        <v>0</v>
      </c>
      <c r="S22" s="1">
        <v>0</v>
      </c>
      <c r="T22" s="1">
        <v>0</v>
      </c>
      <c r="U22" s="1">
        <v>0</v>
      </c>
      <c r="V22" s="1">
        <v>0</v>
      </c>
      <c r="W22" s="1">
        <v>0</v>
      </c>
      <c r="X22" s="3">
        <v>3</v>
      </c>
      <c r="Y22" s="4">
        <v>1</v>
      </c>
      <c r="Z22" s="4">
        <v>2</v>
      </c>
      <c r="AA22" s="5" t="str">
        <f t="shared" si="0"/>
        <v xml:space="preserve">Herby/Leafy (HERB); </v>
      </c>
      <c r="AB22" s="5" t="str">
        <f t="shared" si="1"/>
        <v xml:space="preserve">Starchy (STAR); Astringent (ASTR); </v>
      </c>
    </row>
    <row r="23" spans="1:28" x14ac:dyDescent="0.2">
      <c r="A23" s="3" t="s">
        <v>25</v>
      </c>
      <c r="B23" s="1">
        <v>0</v>
      </c>
      <c r="C23" s="1">
        <v>0</v>
      </c>
      <c r="D23" s="1">
        <v>0</v>
      </c>
      <c r="E23" s="1">
        <v>0</v>
      </c>
      <c r="F23" s="1">
        <v>0</v>
      </c>
      <c r="G23" s="1">
        <v>0</v>
      </c>
      <c r="H23" s="1">
        <v>0</v>
      </c>
      <c r="I23" s="1">
        <v>0.572420446623506</v>
      </c>
      <c r="J23" s="1">
        <v>0</v>
      </c>
      <c r="K23" s="1">
        <v>0</v>
      </c>
      <c r="L23" s="1">
        <v>0</v>
      </c>
      <c r="M23" s="1">
        <v>0</v>
      </c>
      <c r="N23" s="1">
        <v>0</v>
      </c>
      <c r="O23" s="1">
        <v>0</v>
      </c>
      <c r="P23" s="1">
        <v>0</v>
      </c>
      <c r="Q23" s="1">
        <v>0</v>
      </c>
      <c r="R23" s="1">
        <v>0</v>
      </c>
      <c r="S23" s="1">
        <v>0</v>
      </c>
      <c r="T23" s="1">
        <v>0</v>
      </c>
      <c r="U23" s="1">
        <v>0</v>
      </c>
      <c r="V23" s="1">
        <v>0</v>
      </c>
      <c r="W23" s="1">
        <v>0</v>
      </c>
      <c r="X23" s="3">
        <v>1</v>
      </c>
      <c r="Y23" s="4">
        <v>1</v>
      </c>
      <c r="Z23" s="4"/>
      <c r="AA23" s="5" t="str">
        <f t="shared" si="0"/>
        <v/>
      </c>
      <c r="AB23" s="5" t="str">
        <f t="shared" si="1"/>
        <v xml:space="preserve">Burning/Hot (BURN); </v>
      </c>
    </row>
    <row r="24" spans="1:28" x14ac:dyDescent="0.2">
      <c r="A24" s="3" t="s">
        <v>26</v>
      </c>
      <c r="B24" s="1">
        <v>-0.26414753578530997</v>
      </c>
      <c r="C24" s="1">
        <v>0</v>
      </c>
      <c r="D24" s="1">
        <v>0</v>
      </c>
      <c r="E24" s="1">
        <v>0</v>
      </c>
      <c r="F24" s="1">
        <v>0.18958742177903501</v>
      </c>
      <c r="G24" s="1">
        <v>0</v>
      </c>
      <c r="H24" s="1">
        <v>0</v>
      </c>
      <c r="I24" s="1">
        <v>0</v>
      </c>
      <c r="J24" s="1">
        <v>0</v>
      </c>
      <c r="K24" s="1">
        <v>0.191754696928533</v>
      </c>
      <c r="L24" s="1">
        <v>0</v>
      </c>
      <c r="M24" s="1">
        <v>0</v>
      </c>
      <c r="N24" s="1">
        <v>0</v>
      </c>
      <c r="O24" s="1">
        <v>0</v>
      </c>
      <c r="P24" s="1">
        <v>0</v>
      </c>
      <c r="Q24" s="1">
        <v>0</v>
      </c>
      <c r="R24" s="1">
        <v>0</v>
      </c>
      <c r="S24" s="1">
        <v>0</v>
      </c>
      <c r="T24" s="1">
        <v>0.30422419613787</v>
      </c>
      <c r="U24" s="1">
        <v>-0.30949694351555901</v>
      </c>
      <c r="V24" s="1">
        <v>0</v>
      </c>
      <c r="W24" s="1">
        <v>0</v>
      </c>
      <c r="X24" s="3">
        <v>5</v>
      </c>
      <c r="Y24" s="4">
        <v>2</v>
      </c>
      <c r="Z24" s="4">
        <v>3</v>
      </c>
      <c r="AA24" s="5" t="str">
        <f t="shared" si="0"/>
        <v xml:space="preserve">Sour/Acidic (SOUR); Salty (SALT); </v>
      </c>
      <c r="AB24" s="5" t="str">
        <f t="shared" si="1"/>
        <v xml:space="preserve">Aromatic (AROM); Sweet (SWEE); Fresh/cooling (FRES); </v>
      </c>
    </row>
    <row r="25" spans="1:28" x14ac:dyDescent="0.2">
      <c r="A25" s="3" t="s">
        <v>27</v>
      </c>
      <c r="B25" s="1">
        <v>0</v>
      </c>
      <c r="C25" s="1">
        <v>0</v>
      </c>
      <c r="D25" s="1">
        <v>0</v>
      </c>
      <c r="E25" s="1">
        <v>0</v>
      </c>
      <c r="F25" s="1">
        <v>0</v>
      </c>
      <c r="G25" s="1">
        <v>0</v>
      </c>
      <c r="H25" s="1">
        <v>0</v>
      </c>
      <c r="I25" s="1">
        <v>0.46263858036481498</v>
      </c>
      <c r="J25" s="1">
        <v>0</v>
      </c>
      <c r="K25" s="1">
        <v>0.34718053683983802</v>
      </c>
      <c r="L25" s="1">
        <v>0</v>
      </c>
      <c r="M25" s="1">
        <v>0</v>
      </c>
      <c r="N25" s="1">
        <v>0</v>
      </c>
      <c r="O25" s="1">
        <v>0</v>
      </c>
      <c r="P25" s="1">
        <v>0</v>
      </c>
      <c r="Q25" s="1">
        <v>0</v>
      </c>
      <c r="R25" s="1">
        <v>0</v>
      </c>
      <c r="S25" s="1">
        <v>0</v>
      </c>
      <c r="T25" s="1">
        <v>0</v>
      </c>
      <c r="U25" s="1">
        <v>0</v>
      </c>
      <c r="V25" s="1">
        <v>0.41898633851405198</v>
      </c>
      <c r="W25" s="1">
        <v>0</v>
      </c>
      <c r="X25" s="3">
        <v>3</v>
      </c>
      <c r="Y25" s="4"/>
      <c r="Z25" s="4">
        <v>3</v>
      </c>
      <c r="AA25" s="5" t="str">
        <f t="shared" si="0"/>
        <v/>
      </c>
      <c r="AB25" s="5" t="str">
        <f t="shared" si="1"/>
        <v xml:space="preserve">Burning/Hot (BURN); Sweet (SWEE); Soapy (SOAP); </v>
      </c>
    </row>
    <row r="26" spans="1:28" x14ac:dyDescent="0.2">
      <c r="A26" s="3" t="s">
        <v>28</v>
      </c>
      <c r="B26" s="1">
        <v>-0.50074672291974098</v>
      </c>
      <c r="C26" s="1">
        <v>0</v>
      </c>
      <c r="D26" s="1">
        <v>0.43887018179696702</v>
      </c>
      <c r="E26" s="1">
        <v>0</v>
      </c>
      <c r="F26" s="1">
        <v>0.27473063376055801</v>
      </c>
      <c r="G26" s="1">
        <v>0</v>
      </c>
      <c r="H26" s="1">
        <v>0</v>
      </c>
      <c r="I26" s="1">
        <v>0</v>
      </c>
      <c r="J26" s="1">
        <v>0</v>
      </c>
      <c r="K26" s="1">
        <v>0</v>
      </c>
      <c r="L26" s="1">
        <v>0</v>
      </c>
      <c r="M26" s="1">
        <v>0</v>
      </c>
      <c r="N26" s="1">
        <v>0</v>
      </c>
      <c r="O26" s="1">
        <v>0</v>
      </c>
      <c r="P26" s="1">
        <v>0</v>
      </c>
      <c r="Q26" s="1">
        <v>0</v>
      </c>
      <c r="R26" s="1">
        <v>0</v>
      </c>
      <c r="S26" s="1">
        <v>0</v>
      </c>
      <c r="T26" s="1">
        <v>0</v>
      </c>
      <c r="U26" s="1">
        <v>0</v>
      </c>
      <c r="V26" s="1">
        <v>0</v>
      </c>
      <c r="W26" s="1">
        <v>0</v>
      </c>
      <c r="X26" s="3">
        <v>3</v>
      </c>
      <c r="Y26" s="4">
        <v>1</v>
      </c>
      <c r="Z26" s="4">
        <v>2</v>
      </c>
      <c r="AA26" s="5" t="str">
        <f t="shared" si="0"/>
        <v xml:space="preserve">Sour/Acidic (SOUR); </v>
      </c>
      <c r="AB26" s="5" t="str">
        <f t="shared" si="1"/>
        <v xml:space="preserve">Bitter (BITT); Aromatic (AROM); </v>
      </c>
    </row>
    <row r="27" spans="1:28" x14ac:dyDescent="0.2">
      <c r="A27" s="3" t="s">
        <v>29</v>
      </c>
      <c r="B27" s="1">
        <v>-0.76678825610401502</v>
      </c>
      <c r="C27" s="1">
        <v>0</v>
      </c>
      <c r="D27" s="1">
        <v>0</v>
      </c>
      <c r="E27" s="1">
        <v>0</v>
      </c>
      <c r="F27" s="1">
        <v>0</v>
      </c>
      <c r="G27" s="1">
        <v>0</v>
      </c>
      <c r="H27" s="1">
        <v>0</v>
      </c>
      <c r="I27" s="1">
        <v>0.31717960336350998</v>
      </c>
      <c r="J27" s="1">
        <v>0</v>
      </c>
      <c r="K27" s="1">
        <v>0</v>
      </c>
      <c r="L27" s="1">
        <v>0</v>
      </c>
      <c r="M27" s="1">
        <v>0</v>
      </c>
      <c r="N27" s="1">
        <v>0.28367864146782701</v>
      </c>
      <c r="O27" s="1">
        <v>0</v>
      </c>
      <c r="P27" s="1">
        <v>0</v>
      </c>
      <c r="Q27" s="1">
        <v>0</v>
      </c>
      <c r="R27" s="1">
        <v>0</v>
      </c>
      <c r="S27" s="1">
        <v>0.28733188468867998</v>
      </c>
      <c r="T27" s="1">
        <v>0</v>
      </c>
      <c r="U27" s="1">
        <v>0</v>
      </c>
      <c r="V27" s="1">
        <v>0</v>
      </c>
      <c r="W27" s="1">
        <v>0</v>
      </c>
      <c r="X27" s="3">
        <v>4</v>
      </c>
      <c r="Y27" s="4">
        <v>1</v>
      </c>
      <c r="Z27" s="4">
        <v>3</v>
      </c>
      <c r="AA27" s="5" t="str">
        <f t="shared" si="0"/>
        <v xml:space="preserve">Sour/Acidic (SOUR); </v>
      </c>
      <c r="AB27" s="5" t="str">
        <f t="shared" si="1"/>
        <v xml:space="preserve">Burning/Hot (BURN); Woody (WOOD); Stinky (STNK); </v>
      </c>
    </row>
    <row r="28" spans="1:28" x14ac:dyDescent="0.2">
      <c r="A28" s="3" t="s">
        <v>30</v>
      </c>
      <c r="B28" s="1">
        <v>0</v>
      </c>
      <c r="C28" s="1">
        <v>0</v>
      </c>
      <c r="D28" s="1">
        <v>0</v>
      </c>
      <c r="E28" s="1">
        <v>0.95692357210991097</v>
      </c>
      <c r="F28" s="1">
        <v>0.273938953853746</v>
      </c>
      <c r="G28" s="1">
        <v>0</v>
      </c>
      <c r="H28" s="1">
        <v>0</v>
      </c>
      <c r="I28" s="1">
        <v>0</v>
      </c>
      <c r="J28" s="1">
        <v>0</v>
      </c>
      <c r="K28" s="1">
        <v>0</v>
      </c>
      <c r="L28" s="1">
        <v>0</v>
      </c>
      <c r="M28" s="1">
        <v>0</v>
      </c>
      <c r="N28" s="1">
        <v>0</v>
      </c>
      <c r="O28" s="1">
        <v>0</v>
      </c>
      <c r="P28" s="1">
        <v>0</v>
      </c>
      <c r="Q28" s="1">
        <v>0</v>
      </c>
      <c r="R28" s="1">
        <v>0</v>
      </c>
      <c r="S28" s="1">
        <v>0</v>
      </c>
      <c r="T28" s="1">
        <v>0</v>
      </c>
      <c r="U28" s="1">
        <v>0</v>
      </c>
      <c r="V28" s="1">
        <v>0</v>
      </c>
      <c r="W28" s="1">
        <v>0</v>
      </c>
      <c r="X28" s="3">
        <v>2</v>
      </c>
      <c r="Y28" s="4"/>
      <c r="Z28" s="4">
        <v>2</v>
      </c>
      <c r="AA28" s="5" t="str">
        <f t="shared" si="0"/>
        <v/>
      </c>
      <c r="AB28" s="5" t="str">
        <f t="shared" si="1"/>
        <v xml:space="preserve">Starchy (STAR); Aromatic (AROM); </v>
      </c>
    </row>
    <row r="29" spans="1:28" x14ac:dyDescent="0.2">
      <c r="A29" s="3" t="s">
        <v>31</v>
      </c>
      <c r="B29" s="1">
        <v>0</v>
      </c>
      <c r="C29" s="1">
        <v>0</v>
      </c>
      <c r="D29" s="1">
        <v>0</v>
      </c>
      <c r="E29" s="1">
        <v>0.45844213781579302</v>
      </c>
      <c r="F29" s="1">
        <v>0</v>
      </c>
      <c r="G29" s="1">
        <v>0</v>
      </c>
      <c r="H29" s="1">
        <v>0</v>
      </c>
      <c r="I29" s="1">
        <v>0</v>
      </c>
      <c r="J29" s="1">
        <v>0</v>
      </c>
      <c r="K29" s="1">
        <v>0</v>
      </c>
      <c r="L29" s="1">
        <v>0</v>
      </c>
      <c r="M29" s="1">
        <v>-0.38868630761782003</v>
      </c>
      <c r="N29" s="1">
        <v>0</v>
      </c>
      <c r="O29" s="1">
        <v>0</v>
      </c>
      <c r="P29" s="1">
        <v>0</v>
      </c>
      <c r="Q29" s="1">
        <v>0</v>
      </c>
      <c r="R29" s="1">
        <v>0</v>
      </c>
      <c r="S29" s="1">
        <v>0</v>
      </c>
      <c r="T29" s="1">
        <v>0</v>
      </c>
      <c r="U29" s="1">
        <v>0</v>
      </c>
      <c r="V29" s="1">
        <v>0</v>
      </c>
      <c r="W29" s="1">
        <v>0</v>
      </c>
      <c r="X29" s="3">
        <v>2</v>
      </c>
      <c r="Y29" s="4">
        <v>1</v>
      </c>
      <c r="Z29" s="4">
        <v>1</v>
      </c>
      <c r="AA29" s="5" t="str">
        <f t="shared" si="0"/>
        <v xml:space="preserve">Fruity (FRUI); </v>
      </c>
      <c r="AB29" s="5" t="str">
        <f t="shared" si="1"/>
        <v xml:space="preserve">Starchy (STAR); </v>
      </c>
    </row>
    <row r="30" spans="1:28" x14ac:dyDescent="0.2">
      <c r="A30" s="3" t="s">
        <v>32</v>
      </c>
      <c r="B30" s="1">
        <v>0</v>
      </c>
      <c r="C30" s="1">
        <v>0</v>
      </c>
      <c r="D30" s="1">
        <v>0</v>
      </c>
      <c r="E30" s="1">
        <v>0</v>
      </c>
      <c r="F30" s="1">
        <v>0.32992401631012802</v>
      </c>
      <c r="G30" s="1">
        <v>0</v>
      </c>
      <c r="H30" s="1">
        <v>0</v>
      </c>
      <c r="I30" s="1">
        <v>0</v>
      </c>
      <c r="J30" s="1">
        <v>0</v>
      </c>
      <c r="K30" s="1">
        <v>0.46507445323836999</v>
      </c>
      <c r="L30" s="1">
        <v>0</v>
      </c>
      <c r="M30" s="1">
        <v>0</v>
      </c>
      <c r="N30" s="1">
        <v>0</v>
      </c>
      <c r="O30" s="1">
        <v>0</v>
      </c>
      <c r="P30" s="1">
        <v>0</v>
      </c>
      <c r="Q30" s="1">
        <v>0</v>
      </c>
      <c r="R30" s="1">
        <v>0</v>
      </c>
      <c r="S30" s="1">
        <v>0</v>
      </c>
      <c r="T30" s="1">
        <v>0</v>
      </c>
      <c r="U30" s="1">
        <v>-0.41499434040199201</v>
      </c>
      <c r="V30" s="1">
        <v>0.43506176074799402</v>
      </c>
      <c r="W30" s="1">
        <v>0</v>
      </c>
      <c r="X30" s="3">
        <v>4</v>
      </c>
      <c r="Y30" s="4">
        <v>1</v>
      </c>
      <c r="Z30" s="4">
        <v>3</v>
      </c>
      <c r="AA30" s="5" t="str">
        <f t="shared" si="0"/>
        <v xml:space="preserve">Salty (SALT); </v>
      </c>
      <c r="AB30" s="5" t="str">
        <f t="shared" si="1"/>
        <v xml:space="preserve">Aromatic (AROM); Sweet (SWEE); Soapy (SOAP); </v>
      </c>
    </row>
    <row r="31" spans="1:28" x14ac:dyDescent="0.2">
      <c r="A31" s="3" t="s">
        <v>33</v>
      </c>
      <c r="B31" s="1">
        <v>0</v>
      </c>
      <c r="C31" s="1">
        <v>0</v>
      </c>
      <c r="D31" s="1">
        <v>0</v>
      </c>
      <c r="E31" s="1">
        <v>0</v>
      </c>
      <c r="F31" s="1">
        <v>0</v>
      </c>
      <c r="G31" s="1">
        <v>0</v>
      </c>
      <c r="H31" s="1">
        <v>0.35467934122896999</v>
      </c>
      <c r="I31" s="1">
        <v>0</v>
      </c>
      <c r="J31" s="1">
        <v>0</v>
      </c>
      <c r="K31" s="1">
        <v>0</v>
      </c>
      <c r="L31" s="1">
        <v>0</v>
      </c>
      <c r="M31" s="1">
        <v>0</v>
      </c>
      <c r="N31" s="1">
        <v>0</v>
      </c>
      <c r="O31" s="1">
        <v>0</v>
      </c>
      <c r="P31" s="1">
        <v>0</v>
      </c>
      <c r="Q31" s="1">
        <v>0</v>
      </c>
      <c r="R31" s="1">
        <v>0</v>
      </c>
      <c r="S31" s="1">
        <v>0</v>
      </c>
      <c r="T31" s="1">
        <v>0</v>
      </c>
      <c r="U31" s="1">
        <v>0</v>
      </c>
      <c r="V31" s="1">
        <v>0.29641856569943198</v>
      </c>
      <c r="W31" s="1">
        <v>0</v>
      </c>
      <c r="X31" s="3">
        <v>2</v>
      </c>
      <c r="Y31" s="4"/>
      <c r="Z31" s="4">
        <v>2</v>
      </c>
      <c r="AA31" s="5" t="str">
        <f t="shared" si="0"/>
        <v/>
      </c>
      <c r="AB31" s="5" t="str">
        <f t="shared" si="1"/>
        <v xml:space="preserve">Balsamic (BALS); Soapy (SOAP); </v>
      </c>
    </row>
    <row r="32" spans="1:28" x14ac:dyDescent="0.2">
      <c r="A32" s="3" t="s">
        <v>34</v>
      </c>
      <c r="B32" s="1">
        <v>-0.236011521729901</v>
      </c>
      <c r="C32" s="1">
        <v>0</v>
      </c>
      <c r="D32" s="1">
        <v>0</v>
      </c>
      <c r="E32" s="1">
        <v>0.355671335544121</v>
      </c>
      <c r="F32" s="1">
        <v>0</v>
      </c>
      <c r="G32" s="1">
        <v>-0.33964175464205898</v>
      </c>
      <c r="H32" s="1">
        <v>0</v>
      </c>
      <c r="I32" s="1">
        <v>0</v>
      </c>
      <c r="J32" s="1">
        <v>0</v>
      </c>
      <c r="K32" s="1">
        <v>0.29576307319095502</v>
      </c>
      <c r="L32" s="1">
        <v>0</v>
      </c>
      <c r="M32" s="1">
        <v>0</v>
      </c>
      <c r="N32" s="1">
        <v>0</v>
      </c>
      <c r="O32" s="1">
        <v>0.35168513488112002</v>
      </c>
      <c r="P32" s="1">
        <v>-0.26517185925896503</v>
      </c>
      <c r="Q32" s="1">
        <v>0</v>
      </c>
      <c r="R32" s="1">
        <v>0</v>
      </c>
      <c r="S32" s="1">
        <v>0</v>
      </c>
      <c r="T32" s="1">
        <v>0</v>
      </c>
      <c r="U32" s="1">
        <v>0</v>
      </c>
      <c r="V32" s="1">
        <v>0</v>
      </c>
      <c r="W32" s="1">
        <v>0</v>
      </c>
      <c r="X32" s="3">
        <v>6</v>
      </c>
      <c r="Y32" s="4">
        <v>3</v>
      </c>
      <c r="Z32" s="4">
        <v>3</v>
      </c>
      <c r="AA32" s="5" t="str">
        <f t="shared" si="0"/>
        <v xml:space="preserve">Sour/Acidic (SOUR); Astringent (ASTR); Nutty (NUTT); </v>
      </c>
      <c r="AB32" s="5" t="str">
        <f t="shared" si="1"/>
        <v xml:space="preserve">Starchy (STAR); Sweet (SWEE); Musky (MUSK); </v>
      </c>
    </row>
    <row r="33" spans="1:28" x14ac:dyDescent="0.2">
      <c r="A33" s="3" t="s">
        <v>35</v>
      </c>
      <c r="B33" s="1">
        <v>0</v>
      </c>
      <c r="C33" s="1">
        <v>0</v>
      </c>
      <c r="D33" s="1">
        <v>0.23650452784952999</v>
      </c>
      <c r="E33" s="1">
        <v>0</v>
      </c>
      <c r="F33" s="1">
        <v>0</v>
      </c>
      <c r="G33" s="1">
        <v>0</v>
      </c>
      <c r="H33" s="1">
        <v>0.26506581169957799</v>
      </c>
      <c r="I33" s="1">
        <v>0</v>
      </c>
      <c r="J33" s="1">
        <v>0</v>
      </c>
      <c r="K33" s="1">
        <v>0</v>
      </c>
      <c r="L33" s="1">
        <v>0</v>
      </c>
      <c r="M33" s="1">
        <v>0</v>
      </c>
      <c r="N33" s="1">
        <v>-0.44351679013824202</v>
      </c>
      <c r="O33" s="1">
        <v>0.25123363876150201</v>
      </c>
      <c r="P33" s="1">
        <v>0</v>
      </c>
      <c r="Q33" s="1">
        <v>0</v>
      </c>
      <c r="R33" s="1">
        <v>0.25679733169214197</v>
      </c>
      <c r="S33" s="1">
        <v>0</v>
      </c>
      <c r="T33" s="1">
        <v>0.31623294240400102</v>
      </c>
      <c r="U33" s="1">
        <v>0</v>
      </c>
      <c r="V33" s="1">
        <v>0</v>
      </c>
      <c r="W33" s="1">
        <v>0</v>
      </c>
      <c r="X33" s="3">
        <v>6</v>
      </c>
      <c r="Y33" s="4">
        <v>1</v>
      </c>
      <c r="Z33" s="4">
        <v>5</v>
      </c>
      <c r="AA33" s="5" t="str">
        <f t="shared" si="0"/>
        <v xml:space="preserve">Woody (WOOD); </v>
      </c>
      <c r="AB33" s="5" t="str">
        <f t="shared" si="1"/>
        <v xml:space="preserve">Bitter (BITT); Balsamic (BALS); Musky (MUSK); Stinging (STGI); Fresh/cooling (FRES); </v>
      </c>
    </row>
    <row r="34" spans="1:28" x14ac:dyDescent="0.2">
      <c r="A34" s="3" t="s">
        <v>36</v>
      </c>
      <c r="B34" s="1">
        <v>-0.347813754362853</v>
      </c>
      <c r="C34" s="1">
        <v>0</v>
      </c>
      <c r="D34" s="1">
        <v>0.32390837459643501</v>
      </c>
      <c r="E34" s="1">
        <v>0</v>
      </c>
      <c r="F34" s="1">
        <v>0</v>
      </c>
      <c r="G34" s="1">
        <v>0</v>
      </c>
      <c r="H34" s="1">
        <v>0</v>
      </c>
      <c r="I34" s="1">
        <v>0</v>
      </c>
      <c r="J34" s="1">
        <v>0</v>
      </c>
      <c r="K34" s="1">
        <v>0.33944688594738898</v>
      </c>
      <c r="L34" s="1">
        <v>0</v>
      </c>
      <c r="M34" s="1">
        <v>0</v>
      </c>
      <c r="N34" s="1">
        <v>0</v>
      </c>
      <c r="O34" s="1">
        <v>0.45988364624706202</v>
      </c>
      <c r="P34" s="1">
        <v>0.62607607806486099</v>
      </c>
      <c r="Q34" s="1">
        <v>0</v>
      </c>
      <c r="R34" s="1">
        <v>0</v>
      </c>
      <c r="S34" s="1">
        <v>0</v>
      </c>
      <c r="T34" s="1">
        <v>0</v>
      </c>
      <c r="U34" s="1">
        <v>0</v>
      </c>
      <c r="V34" s="1">
        <v>0</v>
      </c>
      <c r="W34" s="1">
        <v>0</v>
      </c>
      <c r="X34" s="3">
        <v>5</v>
      </c>
      <c r="Y34" s="4">
        <v>1</v>
      </c>
      <c r="Z34" s="4">
        <v>4</v>
      </c>
      <c r="AA34" s="5" t="str">
        <f t="shared" si="0"/>
        <v xml:space="preserve">Sour/Acidic (SOUR); </v>
      </c>
      <c r="AB34" s="5" t="str">
        <f t="shared" si="1"/>
        <v xml:space="preserve">Bitter (BITT); Sweet (SWEE); Musky (MUSK); Nutty (NUTT); </v>
      </c>
    </row>
    <row r="35" spans="1:28" x14ac:dyDescent="0.2">
      <c r="A35" s="3" t="s">
        <v>37</v>
      </c>
      <c r="B35" s="1">
        <v>-0.41100737316959901</v>
      </c>
      <c r="C35" s="1">
        <v>0</v>
      </c>
      <c r="D35" s="1">
        <v>0</v>
      </c>
      <c r="E35" s="1">
        <v>0.61831827505612802</v>
      </c>
      <c r="F35" s="1">
        <v>0</v>
      </c>
      <c r="G35" s="1">
        <v>0</v>
      </c>
      <c r="H35" s="1">
        <v>0</v>
      </c>
      <c r="I35" s="1">
        <v>0</v>
      </c>
      <c r="J35" s="1">
        <v>0</v>
      </c>
      <c r="K35" s="1">
        <v>0</v>
      </c>
      <c r="L35" s="1">
        <v>0</v>
      </c>
      <c r="M35" s="1">
        <v>0</v>
      </c>
      <c r="N35" s="1">
        <v>0</v>
      </c>
      <c r="O35" s="1">
        <v>0</v>
      </c>
      <c r="P35" s="1">
        <v>0.75066908259326603</v>
      </c>
      <c r="Q35" s="1">
        <v>0</v>
      </c>
      <c r="R35" s="1">
        <v>0</v>
      </c>
      <c r="S35" s="1">
        <v>0</v>
      </c>
      <c r="T35" s="1">
        <v>0</v>
      </c>
      <c r="U35" s="1">
        <v>0</v>
      </c>
      <c r="V35" s="1">
        <v>0</v>
      </c>
      <c r="W35" s="1">
        <v>0</v>
      </c>
      <c r="X35" s="3">
        <v>3</v>
      </c>
      <c r="Y35" s="4">
        <v>1</v>
      </c>
      <c r="Z35" s="4">
        <v>2</v>
      </c>
      <c r="AA35" s="5" t="str">
        <f t="shared" si="0"/>
        <v xml:space="preserve">Sour/Acidic (SOUR); </v>
      </c>
      <c r="AB35" s="5" t="str">
        <f t="shared" si="1"/>
        <v xml:space="preserve">Starchy (STAR); Nutty (NUTT); </v>
      </c>
    </row>
    <row r="36" spans="1:28" x14ac:dyDescent="0.2">
      <c r="A36" s="3" t="s">
        <v>38</v>
      </c>
      <c r="B36" s="1">
        <v>-0.37650630311834699</v>
      </c>
      <c r="C36" s="1">
        <v>0</v>
      </c>
      <c r="D36" s="1">
        <v>0.13651991303491301</v>
      </c>
      <c r="E36" s="1">
        <v>0</v>
      </c>
      <c r="F36" s="1">
        <v>0</v>
      </c>
      <c r="G36" s="1">
        <v>0.19709446085916599</v>
      </c>
      <c r="H36" s="1">
        <v>0</v>
      </c>
      <c r="I36" s="1">
        <v>0</v>
      </c>
      <c r="J36" s="1">
        <v>0</v>
      </c>
      <c r="K36" s="1">
        <v>0</v>
      </c>
      <c r="L36" s="1">
        <v>0</v>
      </c>
      <c r="M36" s="1">
        <v>0</v>
      </c>
      <c r="N36" s="1">
        <v>0</v>
      </c>
      <c r="O36" s="1">
        <v>0.28637259311991298</v>
      </c>
      <c r="P36" s="1">
        <v>0</v>
      </c>
      <c r="Q36" s="1">
        <v>0</v>
      </c>
      <c r="R36" s="1">
        <v>0</v>
      </c>
      <c r="S36" s="1">
        <v>0</v>
      </c>
      <c r="T36" s="1">
        <v>0</v>
      </c>
      <c r="U36" s="1">
        <v>0</v>
      </c>
      <c r="V36" s="1">
        <v>0.27771458498245599</v>
      </c>
      <c r="W36" s="1">
        <v>0</v>
      </c>
      <c r="X36" s="3">
        <v>5</v>
      </c>
      <c r="Y36" s="4">
        <v>1</v>
      </c>
      <c r="Z36" s="4">
        <v>4</v>
      </c>
      <c r="AA36" s="5" t="str">
        <f t="shared" si="0"/>
        <v xml:space="preserve">Sour/Acidic (SOUR); </v>
      </c>
      <c r="AB36" s="5" t="str">
        <f t="shared" si="1"/>
        <v xml:space="preserve">Bitter (BITT); Astringent (ASTR); Musky (MUSK); Soapy (SOAP); </v>
      </c>
    </row>
    <row r="37" spans="1:28" x14ac:dyDescent="0.2">
      <c r="A37" s="3" t="s">
        <v>39</v>
      </c>
      <c r="B37" s="1">
        <v>-0.365287085150585</v>
      </c>
      <c r="C37" s="1">
        <v>0</v>
      </c>
      <c r="D37" s="1">
        <v>0.19013697116391701</v>
      </c>
      <c r="E37" s="1">
        <v>0.26778949538338398</v>
      </c>
      <c r="F37" s="1">
        <v>0</v>
      </c>
      <c r="G37" s="1">
        <v>0</v>
      </c>
      <c r="H37" s="1">
        <v>0</v>
      </c>
      <c r="I37" s="1">
        <v>0</v>
      </c>
      <c r="J37" s="1">
        <v>0</v>
      </c>
      <c r="K37" s="1">
        <v>0</v>
      </c>
      <c r="L37" s="1">
        <v>0</v>
      </c>
      <c r="M37" s="1">
        <v>0</v>
      </c>
      <c r="N37" s="1">
        <v>0</v>
      </c>
      <c r="O37" s="1">
        <v>0</v>
      </c>
      <c r="P37" s="1">
        <v>0.28627089096008301</v>
      </c>
      <c r="Q37" s="1">
        <v>0</v>
      </c>
      <c r="R37" s="1">
        <v>0</v>
      </c>
      <c r="S37" s="1">
        <v>0</v>
      </c>
      <c r="T37" s="1">
        <v>0</v>
      </c>
      <c r="U37" s="1">
        <v>-0.18069048906587601</v>
      </c>
      <c r="V37" s="1">
        <v>0</v>
      </c>
      <c r="W37" s="1">
        <v>0</v>
      </c>
      <c r="X37" s="3">
        <v>5</v>
      </c>
      <c r="Y37" s="4">
        <v>2</v>
      </c>
      <c r="Z37" s="4">
        <v>3</v>
      </c>
      <c r="AA37" s="5" t="str">
        <f t="shared" si="0"/>
        <v xml:space="preserve">Sour/Acidic (SOUR); Salty (SALT); </v>
      </c>
      <c r="AB37" s="5" t="str">
        <f t="shared" si="1"/>
        <v xml:space="preserve">Bitter (BITT); Starchy (STAR); Nutty (NUTT); </v>
      </c>
    </row>
    <row r="38" spans="1:28" x14ac:dyDescent="0.2">
      <c r="A38" s="3" t="s">
        <v>40</v>
      </c>
      <c r="B38" s="1">
        <v>0</v>
      </c>
      <c r="C38" s="1">
        <v>0</v>
      </c>
      <c r="D38" s="1">
        <v>0</v>
      </c>
      <c r="E38" s="1">
        <v>0</v>
      </c>
      <c r="F38" s="1">
        <v>0</v>
      </c>
      <c r="G38" s="1">
        <v>0</v>
      </c>
      <c r="H38" s="1">
        <v>0</v>
      </c>
      <c r="I38" s="1">
        <v>0</v>
      </c>
      <c r="J38" s="1">
        <v>0</v>
      </c>
      <c r="K38" s="1">
        <v>0</v>
      </c>
      <c r="L38" s="1">
        <v>0</v>
      </c>
      <c r="M38" s="1">
        <v>0</v>
      </c>
      <c r="N38" s="1">
        <v>-0.320515997826819</v>
      </c>
      <c r="O38" s="1">
        <v>0.22542824772574899</v>
      </c>
      <c r="P38" s="1">
        <v>0</v>
      </c>
      <c r="Q38" s="1">
        <v>0</v>
      </c>
      <c r="R38" s="1">
        <v>0</v>
      </c>
      <c r="S38" s="1">
        <v>0</v>
      </c>
      <c r="T38" s="1">
        <v>0</v>
      </c>
      <c r="U38" s="1">
        <v>0.174814087489052</v>
      </c>
      <c r="V38" s="1">
        <v>0</v>
      </c>
      <c r="W38" s="1">
        <v>0.341089098760194</v>
      </c>
      <c r="X38" s="3">
        <v>4</v>
      </c>
      <c r="Y38" s="4">
        <v>1</v>
      </c>
      <c r="Z38" s="4">
        <v>3</v>
      </c>
      <c r="AA38" s="5" t="str">
        <f t="shared" si="0"/>
        <v xml:space="preserve">Woody (WOOD); </v>
      </c>
      <c r="AB38" s="5" t="str">
        <f t="shared" si="1"/>
        <v xml:space="preserve">Musky (MUSK); Salty (SALT); Mucilaginous (MUCI); </v>
      </c>
    </row>
    <row r="39" spans="1:28" x14ac:dyDescent="0.2">
      <c r="A39" s="3" t="s">
        <v>41</v>
      </c>
      <c r="B39" s="1">
        <v>0</v>
      </c>
      <c r="C39" s="1">
        <v>0</v>
      </c>
      <c r="D39" s="1">
        <v>0</v>
      </c>
      <c r="E39" s="1">
        <v>0.30028733460934498</v>
      </c>
      <c r="F39" s="1">
        <v>0</v>
      </c>
      <c r="G39" s="1">
        <v>0</v>
      </c>
      <c r="H39" s="1">
        <v>0</v>
      </c>
      <c r="I39" s="1">
        <v>0</v>
      </c>
      <c r="J39" s="1">
        <v>0</v>
      </c>
      <c r="K39" s="1">
        <v>0</v>
      </c>
      <c r="L39" s="1">
        <v>0</v>
      </c>
      <c r="M39" s="1">
        <v>0</v>
      </c>
      <c r="N39" s="1">
        <v>0</v>
      </c>
      <c r="O39" s="1">
        <v>0.28038167894984201</v>
      </c>
      <c r="P39" s="1">
        <v>0</v>
      </c>
      <c r="Q39" s="1">
        <v>-0.33944450520820402</v>
      </c>
      <c r="R39" s="1">
        <v>0</v>
      </c>
      <c r="S39" s="1">
        <v>0</v>
      </c>
      <c r="T39" s="1">
        <v>0</v>
      </c>
      <c r="U39" s="1">
        <v>0</v>
      </c>
      <c r="V39" s="1">
        <v>0</v>
      </c>
      <c r="W39" s="1">
        <v>0</v>
      </c>
      <c r="X39" s="3">
        <v>3</v>
      </c>
      <c r="Y39" s="4">
        <v>1</v>
      </c>
      <c r="Z39" s="4">
        <v>2</v>
      </c>
      <c r="AA39" s="5" t="str">
        <f t="shared" si="0"/>
        <v xml:space="preserve">Straw-like (STRW); </v>
      </c>
      <c r="AB39" s="5" t="str">
        <f t="shared" si="1"/>
        <v xml:space="preserve">Starchy (STAR); Musky (MUSK); </v>
      </c>
    </row>
    <row r="40" spans="1:28" x14ac:dyDescent="0.2">
      <c r="A40" s="3" t="s">
        <v>42</v>
      </c>
      <c r="B40" s="1">
        <v>0</v>
      </c>
      <c r="C40" s="1">
        <v>0</v>
      </c>
      <c r="D40" s="1">
        <v>0</v>
      </c>
      <c r="E40" s="1">
        <v>0.43845530745127598</v>
      </c>
      <c r="F40" s="1">
        <v>0</v>
      </c>
      <c r="G40" s="1">
        <v>0</v>
      </c>
      <c r="H40" s="1">
        <v>0</v>
      </c>
      <c r="I40" s="1">
        <v>0</v>
      </c>
      <c r="J40" s="1">
        <v>0</v>
      </c>
      <c r="K40" s="1">
        <v>0.21508145525362399</v>
      </c>
      <c r="L40" s="1">
        <v>0</v>
      </c>
      <c r="M40" s="1">
        <v>0</v>
      </c>
      <c r="N40" s="1">
        <v>-0.204280693893586</v>
      </c>
      <c r="O40" s="1">
        <v>0</v>
      </c>
      <c r="P40" s="1">
        <v>0</v>
      </c>
      <c r="Q40" s="1">
        <v>0</v>
      </c>
      <c r="R40" s="1">
        <v>0</v>
      </c>
      <c r="S40" s="1">
        <v>0</v>
      </c>
      <c r="T40" s="1">
        <v>0</v>
      </c>
      <c r="U40" s="1">
        <v>0</v>
      </c>
      <c r="V40" s="1">
        <v>0</v>
      </c>
      <c r="W40" s="1">
        <v>0</v>
      </c>
      <c r="X40" s="3">
        <v>3</v>
      </c>
      <c r="Y40" s="4">
        <v>1</v>
      </c>
      <c r="Z40" s="4">
        <v>2</v>
      </c>
      <c r="AA40" s="5" t="str">
        <f t="shared" si="0"/>
        <v xml:space="preserve">Woody (WOOD); </v>
      </c>
      <c r="AB40" s="5" t="str">
        <f t="shared" si="1"/>
        <v xml:space="preserve">Starchy (STAR); Sweet (SWEE); </v>
      </c>
    </row>
    <row r="41" spans="1:28" x14ac:dyDescent="0.2">
      <c r="A41" s="3" t="s">
        <v>43</v>
      </c>
      <c r="B41" s="1">
        <v>0</v>
      </c>
      <c r="C41" s="1">
        <v>-1.05790885870866</v>
      </c>
      <c r="D41" s="1">
        <v>0</v>
      </c>
      <c r="E41" s="1">
        <v>0</v>
      </c>
      <c r="F41" s="1">
        <v>0</v>
      </c>
      <c r="G41" s="1">
        <v>0</v>
      </c>
      <c r="H41" s="1">
        <v>0</v>
      </c>
      <c r="I41" s="1">
        <v>0</v>
      </c>
      <c r="J41" s="1">
        <v>0</v>
      </c>
      <c r="K41" s="1">
        <v>0</v>
      </c>
      <c r="L41" s="1">
        <v>0</v>
      </c>
      <c r="M41" s="1">
        <v>0</v>
      </c>
      <c r="N41" s="1">
        <v>0</v>
      </c>
      <c r="O41" s="1">
        <v>0</v>
      </c>
      <c r="P41" s="1">
        <v>0.51510353947626597</v>
      </c>
      <c r="Q41" s="1">
        <v>0</v>
      </c>
      <c r="R41" s="1">
        <v>0</v>
      </c>
      <c r="S41" s="1">
        <v>0</v>
      </c>
      <c r="T41" s="1">
        <v>0</v>
      </c>
      <c r="U41" s="1">
        <v>0</v>
      </c>
      <c r="V41" s="1">
        <v>0.332720202004472</v>
      </c>
      <c r="W41" s="1">
        <v>0</v>
      </c>
      <c r="X41" s="3">
        <v>3</v>
      </c>
      <c r="Y41" s="4">
        <v>1</v>
      </c>
      <c r="Z41" s="4">
        <v>2</v>
      </c>
      <c r="AA41" s="5" t="str">
        <f t="shared" si="0"/>
        <v xml:space="preserve">Smoky (SMOK); </v>
      </c>
      <c r="AB41" s="5" t="str">
        <f t="shared" si="1"/>
        <v xml:space="preserve">Nutty (NUTT); Soapy (SOAP); </v>
      </c>
    </row>
    <row r="42" spans="1:28" x14ac:dyDescent="0.2">
      <c r="A42" s="3" t="s">
        <v>44</v>
      </c>
      <c r="B42" s="1">
        <v>0</v>
      </c>
      <c r="C42" s="1">
        <v>0</v>
      </c>
      <c r="D42" s="1">
        <v>0</v>
      </c>
      <c r="E42" s="1">
        <v>0</v>
      </c>
      <c r="F42" s="1">
        <v>0</v>
      </c>
      <c r="G42" s="1">
        <v>0</v>
      </c>
      <c r="H42" s="1">
        <v>0</v>
      </c>
      <c r="I42" s="1">
        <v>0</v>
      </c>
      <c r="J42" s="1">
        <v>0</v>
      </c>
      <c r="K42" s="1">
        <v>0</v>
      </c>
      <c r="L42" s="1">
        <v>0</v>
      </c>
      <c r="M42" s="1">
        <v>0.64258720357883503</v>
      </c>
      <c r="N42" s="1">
        <v>0</v>
      </c>
      <c r="O42" s="1">
        <v>0</v>
      </c>
      <c r="P42" s="1">
        <v>0</v>
      </c>
      <c r="Q42" s="1">
        <v>0</v>
      </c>
      <c r="R42" s="1">
        <v>0</v>
      </c>
      <c r="S42" s="1">
        <v>0</v>
      </c>
      <c r="T42" s="1">
        <v>0</v>
      </c>
      <c r="U42" s="1">
        <v>0</v>
      </c>
      <c r="V42" s="1">
        <v>0</v>
      </c>
      <c r="W42" s="1">
        <v>0</v>
      </c>
      <c r="X42" s="3">
        <v>1</v>
      </c>
      <c r="Y42" s="4"/>
      <c r="Z42" s="4">
        <v>1</v>
      </c>
      <c r="AA42" s="5" t="str">
        <f t="shared" si="0"/>
        <v/>
      </c>
      <c r="AB42" s="5" t="str">
        <f t="shared" si="1"/>
        <v xml:space="preserve">Fruity (FRUI); </v>
      </c>
    </row>
    <row r="43" spans="1:28" x14ac:dyDescent="0.2">
      <c r="A43" s="3" t="s">
        <v>45</v>
      </c>
      <c r="B43" s="1">
        <v>0</v>
      </c>
      <c r="C43" s="1">
        <v>0</v>
      </c>
      <c r="D43" s="1">
        <v>0</v>
      </c>
      <c r="E43" s="1">
        <v>0</v>
      </c>
      <c r="F43" s="1">
        <v>0</v>
      </c>
      <c r="G43" s="1">
        <v>-0.50334301230863498</v>
      </c>
      <c r="H43" s="1">
        <v>0</v>
      </c>
      <c r="I43" s="1">
        <v>0</v>
      </c>
      <c r="J43" s="1">
        <v>0</v>
      </c>
      <c r="K43" s="1">
        <v>0.438740729225301</v>
      </c>
      <c r="L43" s="1">
        <v>0</v>
      </c>
      <c r="M43" s="1">
        <v>0</v>
      </c>
      <c r="N43" s="1">
        <v>0</v>
      </c>
      <c r="O43" s="1">
        <v>0</v>
      </c>
      <c r="P43" s="1">
        <v>0</v>
      </c>
      <c r="Q43" s="1">
        <v>0</v>
      </c>
      <c r="R43" s="1">
        <v>0</v>
      </c>
      <c r="S43" s="1">
        <v>0</v>
      </c>
      <c r="T43" s="1">
        <v>0</v>
      </c>
      <c r="U43" s="1">
        <v>0</v>
      </c>
      <c r="V43" s="1">
        <v>0</v>
      </c>
      <c r="W43" s="1">
        <v>0</v>
      </c>
      <c r="X43" s="3">
        <v>2</v>
      </c>
      <c r="Y43" s="4">
        <v>1</v>
      </c>
      <c r="Z43" s="4">
        <v>1</v>
      </c>
      <c r="AA43" s="5" t="str">
        <f t="shared" si="0"/>
        <v xml:space="preserve">Astringent (ASTR); </v>
      </c>
      <c r="AB43" s="5" t="str">
        <f t="shared" si="1"/>
        <v xml:space="preserve">Sweet (SWEE); </v>
      </c>
    </row>
    <row r="44" spans="1:28" x14ac:dyDescent="0.2">
      <c r="A44" s="3" t="s">
        <v>46</v>
      </c>
      <c r="B44" s="1">
        <v>0</v>
      </c>
      <c r="C44" s="1">
        <v>0</v>
      </c>
      <c r="D44" s="1">
        <v>0</v>
      </c>
      <c r="E44" s="1">
        <v>0</v>
      </c>
      <c r="F44" s="1">
        <v>0</v>
      </c>
      <c r="G44" s="1">
        <v>0</v>
      </c>
      <c r="H44" s="1">
        <v>0</v>
      </c>
      <c r="I44" s="1">
        <v>0</v>
      </c>
      <c r="J44" s="1">
        <v>0</v>
      </c>
      <c r="K44" s="1">
        <v>0</v>
      </c>
      <c r="L44" s="1">
        <v>-0.137863520114586</v>
      </c>
      <c r="M44" s="1">
        <v>0</v>
      </c>
      <c r="N44" s="1">
        <v>0</v>
      </c>
      <c r="O44" s="1">
        <v>0</v>
      </c>
      <c r="P44" s="1">
        <v>0</v>
      </c>
      <c r="Q44" s="1">
        <v>0</v>
      </c>
      <c r="R44" s="1">
        <v>0</v>
      </c>
      <c r="S44" s="1">
        <v>0</v>
      </c>
      <c r="T44" s="1">
        <v>0</v>
      </c>
      <c r="U44" s="1">
        <v>-0.17179833172828601</v>
      </c>
      <c r="V44" s="1">
        <v>0.26810898044849801</v>
      </c>
      <c r="W44" s="1">
        <v>0</v>
      </c>
      <c r="X44" s="3">
        <v>3</v>
      </c>
      <c r="Y44" s="4">
        <v>2</v>
      </c>
      <c r="Z44" s="4">
        <v>1</v>
      </c>
      <c r="AA44" s="5" t="str">
        <f>CONCATENATE(IF(B44 &lt; 0, CONCATENATE(B$1, "; "), ""),IF(C44 &lt; 0, CONCATENATE(C$1, "; "), ""),IF(D44 &lt; 0, CONCATENATE(D$1, "; "), ""),IF(E44 &lt; 0, CONCATENATE(E$1, "; "), ""),IF(F44 &lt; 0, CONCATENATE(F$1, "; "), ""),IF(G44 &lt; 0, CONCATENATE(G$1, "; "), ""),IF(H44 &lt; 0, CONCATENATE(H$1, "; "), ""),IF(I44 &lt; 0, CONCATENATE(I$1, "; "), ""),IF(J44 &lt; 0, CONCATENATE(J$1, "; "), ""),IF(K44 &lt; 0, CONCATENATE(K$1, "; "), ""),IF(L44 &lt; 0, CONCATENATE(L$1, "; "), ""),IF(M44 &lt; 0, CONCATENATE(M$1, "; "), ""),IF(N44 &lt; 0, CONCATENATE(N$1, "; "), ""),IF(O44 &lt; 0, CONCATENATE(O$1, "; "), ""),IF(P44 &lt; 0, CONCATENATE(P$1, "; "), ""),IF(Q44 &lt; 0, CONCATENATE(Q$1, "; "), ""),IF(R44 &lt; 0, CONCATENATE(R$1, "; "), ""),IF(S44 &lt; 0, CONCATENATE(S$1, "; "), ""),IF(T44 &lt; 0, CONCATENATE(T$1, "; "), ""),IF(U44 &lt; 0, CONCATENATE(U$1, "; "), ""),IF(V44 &lt; 0, CONCATENATE(V$1, "; "), ""),IF(W44 &lt; 0, CONCATENATE(W$1, "; "), "") )</f>
        <v xml:space="preserve">Herby/Leafy (HERB); Salty (SALT); </v>
      </c>
      <c r="AB44" s="5" t="str">
        <f t="shared" si="1"/>
        <v xml:space="preserve">Soapy (SOAP); </v>
      </c>
    </row>
    <row r="45" spans="1:28" x14ac:dyDescent="0.2">
      <c r="A45" s="3" t="s">
        <v>47</v>
      </c>
      <c r="B45" s="1">
        <v>-0.35450989919384202</v>
      </c>
      <c r="C45" s="1">
        <v>0</v>
      </c>
      <c r="D45" s="1">
        <v>0</v>
      </c>
      <c r="E45" s="1">
        <v>0</v>
      </c>
      <c r="F45" s="1">
        <v>0</v>
      </c>
      <c r="G45" s="1">
        <v>-0.51543499760596201</v>
      </c>
      <c r="H45" s="1">
        <v>0</v>
      </c>
      <c r="I45" s="1">
        <v>0.33267223180373601</v>
      </c>
      <c r="J45" s="1">
        <v>0</v>
      </c>
      <c r="K45" s="1">
        <v>0.41172245254696799</v>
      </c>
      <c r="L45" s="1">
        <v>0</v>
      </c>
      <c r="M45" s="1">
        <v>0</v>
      </c>
      <c r="N45" s="1">
        <v>0</v>
      </c>
      <c r="O45" s="1">
        <v>0</v>
      </c>
      <c r="P45" s="1">
        <v>0</v>
      </c>
      <c r="Q45" s="1">
        <v>0</v>
      </c>
      <c r="R45" s="1">
        <v>0</v>
      </c>
      <c r="S45" s="1">
        <v>0</v>
      </c>
      <c r="T45" s="1">
        <v>0</v>
      </c>
      <c r="U45" s="1">
        <v>0</v>
      </c>
      <c r="V45" s="1">
        <v>0.38002246355838298</v>
      </c>
      <c r="W45" s="1">
        <v>0</v>
      </c>
      <c r="X45" s="3">
        <v>5</v>
      </c>
      <c r="Y45" s="4">
        <v>2</v>
      </c>
      <c r="Z45" s="4">
        <v>3</v>
      </c>
      <c r="AA45" s="5" t="str">
        <f t="shared" si="0"/>
        <v xml:space="preserve">Sour/Acidic (SOUR); Astringent (ASTR); </v>
      </c>
      <c r="AB45" s="5" t="str">
        <f t="shared" si="1"/>
        <v xml:space="preserve">Burning/Hot (BURN); Sweet (SWEE); Soapy (SOAP); </v>
      </c>
    </row>
    <row r="46" spans="1:28" x14ac:dyDescent="0.2">
      <c r="A46" s="3" t="s">
        <v>48</v>
      </c>
      <c r="B46" s="1">
        <v>0</v>
      </c>
      <c r="C46" s="1">
        <v>0</v>
      </c>
      <c r="D46" s="1">
        <v>0</v>
      </c>
      <c r="E46" s="1">
        <v>0</v>
      </c>
      <c r="F46" s="1">
        <v>0</v>
      </c>
      <c r="G46" s="1">
        <v>0</v>
      </c>
      <c r="H46" s="1">
        <v>0</v>
      </c>
      <c r="I46" s="1">
        <v>0</v>
      </c>
      <c r="J46" s="1">
        <v>0</v>
      </c>
      <c r="K46" s="1">
        <v>-0.57153932673894403</v>
      </c>
      <c r="L46" s="1">
        <v>0</v>
      </c>
      <c r="M46" s="1">
        <v>0</v>
      </c>
      <c r="N46" s="1">
        <v>0</v>
      </c>
      <c r="O46" s="1">
        <v>0</v>
      </c>
      <c r="P46" s="1">
        <v>-0.551823361463185</v>
      </c>
      <c r="Q46" s="1">
        <v>-1.04971082892401</v>
      </c>
      <c r="R46" s="1">
        <v>0</v>
      </c>
      <c r="S46" s="1">
        <v>0</v>
      </c>
      <c r="T46" s="1">
        <v>0</v>
      </c>
      <c r="U46" s="1">
        <v>0</v>
      </c>
      <c r="V46" s="1">
        <v>0.34932346713051299</v>
      </c>
      <c r="W46" s="1">
        <v>0</v>
      </c>
      <c r="X46" s="3">
        <v>4</v>
      </c>
      <c r="Y46" s="4">
        <v>3</v>
      </c>
      <c r="Z46" s="4">
        <v>1</v>
      </c>
      <c r="AA46" s="5" t="str">
        <f t="shared" si="0"/>
        <v xml:space="preserve">Sweet (SWEE); Nutty (NUTT); Straw-like (STRW); </v>
      </c>
      <c r="AB46" s="5" t="str">
        <f t="shared" si="1"/>
        <v xml:space="preserve">Soapy (SOAP); </v>
      </c>
    </row>
    <row r="47" spans="1:28" x14ac:dyDescent="0.2">
      <c r="A47" s="3" t="s">
        <v>49</v>
      </c>
      <c r="B47" s="1">
        <v>0</v>
      </c>
      <c r="C47" s="1">
        <v>0</v>
      </c>
      <c r="D47" s="1">
        <v>0</v>
      </c>
      <c r="E47" s="1">
        <v>-1.7128473931016499</v>
      </c>
      <c r="F47" s="1">
        <v>0</v>
      </c>
      <c r="G47" s="1">
        <v>0</v>
      </c>
      <c r="H47" s="1">
        <v>0</v>
      </c>
      <c r="I47" s="1">
        <v>0.68543047675135504</v>
      </c>
      <c r="J47" s="1">
        <v>0</v>
      </c>
      <c r="K47" s="1">
        <v>0</v>
      </c>
      <c r="L47" s="1">
        <v>0</v>
      </c>
      <c r="M47" s="1">
        <v>0</v>
      </c>
      <c r="N47" s="1">
        <v>0</v>
      </c>
      <c r="O47" s="1">
        <v>0</v>
      </c>
      <c r="P47" s="1">
        <v>0</v>
      </c>
      <c r="Q47" s="1">
        <v>0</v>
      </c>
      <c r="R47" s="1">
        <v>0</v>
      </c>
      <c r="S47" s="1">
        <v>0</v>
      </c>
      <c r="T47" s="1">
        <v>0</v>
      </c>
      <c r="U47" s="1">
        <v>0</v>
      </c>
      <c r="V47" s="1">
        <v>0</v>
      </c>
      <c r="W47" s="1">
        <v>0</v>
      </c>
      <c r="X47" s="3">
        <v>2</v>
      </c>
      <c r="Y47" s="4">
        <v>1</v>
      </c>
      <c r="Z47" s="4">
        <v>1</v>
      </c>
      <c r="AA47" s="5" t="str">
        <f t="shared" si="0"/>
        <v xml:space="preserve">Starchy (STAR); </v>
      </c>
      <c r="AB47" s="5" t="str">
        <f t="shared" si="1"/>
        <v xml:space="preserve">Burning/Hot (BURN); </v>
      </c>
    </row>
    <row r="48" spans="1:28" x14ac:dyDescent="0.2">
      <c r="A48" s="3"/>
      <c r="B48" s="5"/>
      <c r="C48" s="5"/>
      <c r="D48" s="5"/>
      <c r="E48" s="5"/>
      <c r="F48" s="5"/>
      <c r="G48" s="5"/>
      <c r="H48" s="5"/>
      <c r="I48" s="5"/>
      <c r="J48" s="5"/>
      <c r="K48" s="5"/>
      <c r="L48" s="5"/>
      <c r="M48" s="5"/>
      <c r="N48" s="5"/>
      <c r="O48" s="5"/>
      <c r="P48" s="5"/>
      <c r="Q48" s="5"/>
      <c r="R48" s="5"/>
      <c r="S48" s="5"/>
      <c r="T48" s="5"/>
      <c r="U48" s="5"/>
      <c r="V48" s="5"/>
      <c r="W48" s="5"/>
      <c r="X48" s="3"/>
      <c r="Y48" s="4"/>
      <c r="Z48" s="4"/>
      <c r="AA48" s="5"/>
      <c r="AB48" s="5"/>
    </row>
    <row r="49" spans="1:28" x14ac:dyDescent="0.2">
      <c r="Y49" s="6"/>
      <c r="Z49" s="6"/>
    </row>
    <row r="50" spans="1:28" s="10" customFormat="1" ht="12" x14ac:dyDescent="0.15">
      <c r="B50" s="5">
        <f>SUM(B2:B47)</f>
        <v>-4.4677269515048028</v>
      </c>
      <c r="C50" s="5">
        <f>SUM(C2:C47)</f>
        <v>-30.994247175540494</v>
      </c>
      <c r="D50" s="5">
        <f t="shared" ref="D50:W50" si="2">SUM(D2:D47)</f>
        <v>2.2490934309756119</v>
      </c>
      <c r="E50" s="5">
        <f t="shared" si="2"/>
        <v>4.3140699203383219</v>
      </c>
      <c r="F50" s="5">
        <f t="shared" si="2"/>
        <v>1.3512761589328179</v>
      </c>
      <c r="G50" s="5">
        <f t="shared" si="2"/>
        <v>-1.5472955936111232</v>
      </c>
      <c r="H50" s="5">
        <f t="shared" si="2"/>
        <v>0.61974515292854804</v>
      </c>
      <c r="I50" s="5">
        <f t="shared" si="2"/>
        <v>2.8489737342938701</v>
      </c>
      <c r="J50" s="5">
        <f t="shared" si="2"/>
        <v>0</v>
      </c>
      <c r="K50" s="5">
        <f t="shared" si="2"/>
        <v>2.8319056290088871</v>
      </c>
      <c r="L50" s="5">
        <f t="shared" si="2"/>
        <v>-0.69943341960607308</v>
      </c>
      <c r="M50" s="5">
        <f t="shared" si="2"/>
        <v>0.55925639508022906</v>
      </c>
      <c r="N50" s="5">
        <f t="shared" si="2"/>
        <v>-0.79219080918393892</v>
      </c>
      <c r="O50" s="5">
        <f t="shared" si="2"/>
        <v>2.6701534145528316</v>
      </c>
      <c r="P50" s="5">
        <f t="shared" si="2"/>
        <v>2.2241477085425463</v>
      </c>
      <c r="Q50" s="5">
        <f t="shared" si="2"/>
        <v>-2.5614392148803131</v>
      </c>
      <c r="R50" s="5">
        <f t="shared" si="2"/>
        <v>0.22879887216668096</v>
      </c>
      <c r="S50" s="5">
        <f t="shared" si="2"/>
        <v>0.28733188468867998</v>
      </c>
      <c r="T50" s="5">
        <f t="shared" si="2"/>
        <v>0.989830656470297</v>
      </c>
      <c r="U50" s="5">
        <f t="shared" si="2"/>
        <v>0.33583090178602221</v>
      </c>
      <c r="V50" s="5">
        <f t="shared" si="2"/>
        <v>4.2183101876708751</v>
      </c>
      <c r="W50" s="5">
        <f t="shared" si="2"/>
        <v>0.341089098760194</v>
      </c>
      <c r="X50" s="13">
        <f>SUM(X2:X47)</f>
        <v>149</v>
      </c>
      <c r="Y50" s="13">
        <f>SUM(Y2:Y47)</f>
        <v>50</v>
      </c>
      <c r="Z50" s="13">
        <f>SUM(Z2:Z47)</f>
        <v>99</v>
      </c>
      <c r="AA50" s="5"/>
      <c r="AB50" s="5"/>
    </row>
    <row r="52" spans="1:28" s="10" customFormat="1" ht="28" customHeight="1" x14ac:dyDescent="0.15">
      <c r="A52" s="10" t="s">
        <v>72</v>
      </c>
    </row>
  </sheetData>
  <conditionalFormatting sqref="B3:W48 B2 D2:W2 AA2:AB48">
    <cfRule type="colorScale" priority="1">
      <colorScale>
        <cfvo type="min"/>
        <cfvo type="percentile" val="50"/>
        <cfvo type="max"/>
        <color theme="8"/>
        <color theme="0"/>
        <color rgb="FFC00000"/>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SF5_HeatMap_Sig.Pars_Only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Marco Leonti</cp:lastModifiedBy>
  <dcterms:created xsi:type="dcterms:W3CDTF">2021-05-11T10:35:26Z</dcterms:created>
  <dcterms:modified xsi:type="dcterms:W3CDTF">2023-11-05T18:20:31Z</dcterms:modified>
</cp:coreProperties>
</file>