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din\ownCloud\MyenCours\Paper m2,2G Dragony\DATA Folder Links\"/>
    </mc:Choice>
  </mc:AlternateContent>
  <xr:revisionPtr revIDLastSave="0" documentId="8_{0D112C39-9F19-471B-8906-827C8F877526}" xr6:coauthVersionLast="36" xr6:coauthVersionMax="36" xr10:uidLastSave="{00000000-0000-0000-0000-000000000000}"/>
  <bookViews>
    <workbookView xWindow="0" yWindow="0" windowWidth="38400" windowHeight="17160" xr2:uid="{DFF664EB-352D-45F8-A2A1-7EB9B577F1EA}"/>
  </bookViews>
  <sheets>
    <sheet name="Delta Ct CoV-Gapdh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69" i="1" l="1"/>
  <c r="AB69" i="1"/>
  <c r="AA69" i="1"/>
  <c r="AC68" i="1"/>
  <c r="AB68" i="1"/>
  <c r="AA68" i="1"/>
  <c r="AC67" i="1"/>
  <c r="AB67" i="1"/>
  <c r="AA67" i="1"/>
  <c r="AH61" i="1"/>
  <c r="AK61" i="1" s="1"/>
  <c r="AK60" i="1"/>
  <c r="AH60" i="1"/>
  <c r="AJ60" i="1" s="1"/>
  <c r="AJ59" i="1"/>
  <c r="AI59" i="1"/>
  <c r="AH59" i="1"/>
  <c r="AK59" i="1" s="1"/>
  <c r="G55" i="1"/>
  <c r="F55" i="1"/>
  <c r="H55" i="1" s="1"/>
  <c r="H54" i="1"/>
  <c r="G54" i="1"/>
  <c r="F54" i="1"/>
  <c r="H53" i="1"/>
  <c r="J53" i="1" s="1"/>
  <c r="P23" i="1" s="1"/>
  <c r="W18" i="1" s="1"/>
  <c r="G53" i="1"/>
  <c r="F53" i="1"/>
  <c r="G52" i="1"/>
  <c r="F52" i="1"/>
  <c r="H52" i="1" s="1"/>
  <c r="H51" i="1"/>
  <c r="J50" i="1" s="1"/>
  <c r="P22" i="1" s="1"/>
  <c r="W14" i="1" s="1"/>
  <c r="G51" i="1"/>
  <c r="F51" i="1"/>
  <c r="H50" i="1"/>
  <c r="G50" i="1"/>
  <c r="F50" i="1"/>
  <c r="G49" i="1"/>
  <c r="F49" i="1"/>
  <c r="H49" i="1" s="1"/>
  <c r="G48" i="1"/>
  <c r="F48" i="1"/>
  <c r="H48" i="1" s="1"/>
  <c r="I47" i="1" s="1"/>
  <c r="O21" i="1" s="1"/>
  <c r="V10" i="1" s="1"/>
  <c r="H47" i="1"/>
  <c r="J47" i="1" s="1"/>
  <c r="P21" i="1" s="1"/>
  <c r="W10" i="1" s="1"/>
  <c r="G47" i="1"/>
  <c r="F47" i="1"/>
  <c r="G46" i="1"/>
  <c r="H46" i="1" s="1"/>
  <c r="F46" i="1"/>
  <c r="G45" i="1"/>
  <c r="F45" i="1"/>
  <c r="H45" i="1" s="1"/>
  <c r="G44" i="1"/>
  <c r="F44" i="1"/>
  <c r="H44" i="1" s="1"/>
  <c r="G43" i="1"/>
  <c r="F43" i="1"/>
  <c r="H43" i="1" s="1"/>
  <c r="G42" i="1"/>
  <c r="F42" i="1"/>
  <c r="H42" i="1" s="1"/>
  <c r="G41" i="1"/>
  <c r="F41" i="1"/>
  <c r="H41" i="1" s="1"/>
  <c r="G40" i="1"/>
  <c r="H40" i="1" s="1"/>
  <c r="F40" i="1"/>
  <c r="G39" i="1"/>
  <c r="F39" i="1"/>
  <c r="H39" i="1" s="1"/>
  <c r="G38" i="1"/>
  <c r="F38" i="1"/>
  <c r="H38" i="1" s="1"/>
  <c r="H37" i="1"/>
  <c r="G37" i="1"/>
  <c r="F37" i="1"/>
  <c r="G36" i="1"/>
  <c r="F36" i="1"/>
  <c r="H36" i="1" s="1"/>
  <c r="G35" i="1"/>
  <c r="F35" i="1"/>
  <c r="H35" i="1" s="1"/>
  <c r="H34" i="1"/>
  <c r="G34" i="1"/>
  <c r="F34" i="1"/>
  <c r="G33" i="1"/>
  <c r="F33" i="1"/>
  <c r="H33" i="1" s="1"/>
  <c r="G32" i="1"/>
  <c r="F32" i="1"/>
  <c r="H32" i="1" s="1"/>
  <c r="H31" i="1"/>
  <c r="G31" i="1"/>
  <c r="F31" i="1"/>
  <c r="G30" i="1"/>
  <c r="F30" i="1"/>
  <c r="H30" i="1" s="1"/>
  <c r="G29" i="1"/>
  <c r="F29" i="1"/>
  <c r="H29" i="1" s="1"/>
  <c r="H28" i="1"/>
  <c r="G28" i="1"/>
  <c r="F28" i="1"/>
  <c r="G27" i="1"/>
  <c r="F27" i="1"/>
  <c r="H27" i="1" s="1"/>
  <c r="G26" i="1"/>
  <c r="F26" i="1"/>
  <c r="H26" i="1" s="1"/>
  <c r="H25" i="1"/>
  <c r="G25" i="1"/>
  <c r="F25" i="1"/>
  <c r="G24" i="1"/>
  <c r="F24" i="1"/>
  <c r="H24" i="1" s="1"/>
  <c r="G23" i="1"/>
  <c r="H23" i="1" s="1"/>
  <c r="F23" i="1"/>
  <c r="G22" i="1"/>
  <c r="H22" i="1" s="1"/>
  <c r="F22" i="1"/>
  <c r="G21" i="1"/>
  <c r="H21" i="1" s="1"/>
  <c r="F21" i="1"/>
  <c r="H20" i="1"/>
  <c r="J20" i="1" s="1"/>
  <c r="P12" i="1" s="1"/>
  <c r="W4" i="1" s="1"/>
  <c r="G20" i="1"/>
  <c r="F20" i="1"/>
  <c r="H19" i="1"/>
  <c r="G19" i="1"/>
  <c r="F19" i="1"/>
  <c r="G18" i="1"/>
  <c r="F18" i="1"/>
  <c r="H18" i="1" s="1"/>
  <c r="H17" i="1"/>
  <c r="G17" i="1"/>
  <c r="F17" i="1"/>
  <c r="G16" i="1"/>
  <c r="F16" i="1"/>
  <c r="H16" i="1" s="1"/>
  <c r="G15" i="1"/>
  <c r="F15" i="1"/>
  <c r="H15" i="1" s="1"/>
  <c r="G14" i="1"/>
  <c r="F14" i="1"/>
  <c r="H14" i="1" s="1"/>
  <c r="G13" i="1"/>
  <c r="F13" i="1"/>
  <c r="H13" i="1" s="1"/>
  <c r="H12" i="1"/>
  <c r="G12" i="1"/>
  <c r="F12" i="1"/>
  <c r="G11" i="1"/>
  <c r="F11" i="1"/>
  <c r="H11" i="1" s="1"/>
  <c r="H10" i="1"/>
  <c r="G10" i="1"/>
  <c r="F10" i="1"/>
  <c r="G9" i="1"/>
  <c r="F9" i="1"/>
  <c r="H9" i="1" s="1"/>
  <c r="H8" i="1"/>
  <c r="J8" i="1" s="1"/>
  <c r="P8" i="1" s="1"/>
  <c r="W3" i="1" s="1"/>
  <c r="G8" i="1"/>
  <c r="F8" i="1"/>
  <c r="J11" i="1" l="1"/>
  <c r="P9" i="1" s="1"/>
  <c r="W7" i="1" s="1"/>
  <c r="I11" i="1"/>
  <c r="O9" i="1" s="1"/>
  <c r="V7" i="1" s="1"/>
  <c r="J32" i="1"/>
  <c r="P16" i="1" s="1"/>
  <c r="W5" i="1" s="1"/>
  <c r="I32" i="1"/>
  <c r="O16" i="1" s="1"/>
  <c r="V5" i="1" s="1"/>
  <c r="J14" i="1"/>
  <c r="P10" i="1" s="1"/>
  <c r="W11" i="1" s="1"/>
  <c r="I14" i="1"/>
  <c r="O10" i="1" s="1"/>
  <c r="V11" i="1" s="1"/>
  <c r="J35" i="1"/>
  <c r="P17" i="1" s="1"/>
  <c r="W9" i="1" s="1"/>
  <c r="I35" i="1"/>
  <c r="O17" i="1" s="1"/>
  <c r="V9" i="1" s="1"/>
  <c r="J29" i="1"/>
  <c r="P15" i="1" s="1"/>
  <c r="W16" i="1" s="1"/>
  <c r="I29" i="1"/>
  <c r="O15" i="1" s="1"/>
  <c r="V16" i="1" s="1"/>
  <c r="I44" i="1"/>
  <c r="O20" i="1" s="1"/>
  <c r="V6" i="1" s="1"/>
  <c r="J44" i="1"/>
  <c r="P20" i="1" s="1"/>
  <c r="W6" i="1" s="1"/>
  <c r="J23" i="1"/>
  <c r="P13" i="1" s="1"/>
  <c r="W8" i="1" s="1"/>
  <c r="I23" i="1"/>
  <c r="O13" i="1" s="1"/>
  <c r="V8" i="1" s="1"/>
  <c r="J17" i="1"/>
  <c r="P11" i="1" s="1"/>
  <c r="W15" i="1" s="1"/>
  <c r="J38" i="1"/>
  <c r="P18" i="1" s="1"/>
  <c r="W13" i="1" s="1"/>
  <c r="I38" i="1"/>
  <c r="O18" i="1" s="1"/>
  <c r="V13" i="1" s="1"/>
  <c r="J26" i="1"/>
  <c r="P14" i="1" s="1"/>
  <c r="W12" i="1" s="1"/>
  <c r="I26" i="1"/>
  <c r="O14" i="1" s="1"/>
  <c r="V12" i="1" s="1"/>
  <c r="J41" i="1"/>
  <c r="P19" i="1" s="1"/>
  <c r="W17" i="1" s="1"/>
  <c r="I41" i="1"/>
  <c r="O19" i="1" s="1"/>
  <c r="V17" i="1" s="1"/>
  <c r="AI60" i="1"/>
  <c r="I20" i="1"/>
  <c r="O12" i="1" s="1"/>
  <c r="V4" i="1" s="1"/>
  <c r="I53" i="1"/>
  <c r="O23" i="1" s="1"/>
  <c r="V18" i="1" s="1"/>
  <c r="AI61" i="1"/>
  <c r="AJ61" i="1"/>
  <c r="I17" i="1"/>
  <c r="O11" i="1" s="1"/>
  <c r="V15" i="1" s="1"/>
  <c r="I8" i="1"/>
  <c r="O8" i="1" s="1"/>
  <c r="V3" i="1" s="1"/>
  <c r="I50" i="1"/>
  <c r="O22" i="1" s="1"/>
  <c r="V14" i="1" s="1"/>
</calcChain>
</file>

<file path=xl/sharedStrings.xml><?xml version="1.0" encoding="utf-8"?>
<sst xmlns="http://schemas.openxmlformats.org/spreadsheetml/2006/main" count="208" uniqueCount="138">
  <si>
    <t>Manip TRMT1 M364</t>
  </si>
  <si>
    <t>Format 96w</t>
  </si>
  <si>
    <t>average</t>
  </si>
  <si>
    <t>SD</t>
  </si>
  <si>
    <t>24 hpi</t>
  </si>
  <si>
    <t>NI</t>
  </si>
  <si>
    <t>Ct</t>
  </si>
  <si>
    <t xml:space="preserve">KO </t>
  </si>
  <si>
    <t xml:space="preserve">wt </t>
  </si>
  <si>
    <t>Q530N</t>
  </si>
  <si>
    <t>Pos</t>
  </si>
  <si>
    <t>CtCoV2</t>
  </si>
  <si>
    <t>Ct GAPDH</t>
  </si>
  <si>
    <t>expression CoV-2</t>
  </si>
  <si>
    <t>expression gapdh</t>
  </si>
  <si>
    <t>CoV2/gapdh</t>
  </si>
  <si>
    <t>Average</t>
  </si>
  <si>
    <t>MOI 0.05</t>
  </si>
  <si>
    <t>Ct Ni</t>
  </si>
  <si>
    <t>A1</t>
  </si>
  <si>
    <t>A13</t>
  </si>
  <si>
    <t>A2</t>
  </si>
  <si>
    <t>A14</t>
  </si>
  <si>
    <t>Ct 0.05</t>
  </si>
  <si>
    <t>A3</t>
  </si>
  <si>
    <t>A15</t>
  </si>
  <si>
    <t>Ct 0.1</t>
  </si>
  <si>
    <t>A4</t>
  </si>
  <si>
    <t>A16</t>
  </si>
  <si>
    <t>Ct 0.2</t>
  </si>
  <si>
    <t>MOI 0.1</t>
  </si>
  <si>
    <t>A5</t>
  </si>
  <si>
    <t>A17</t>
  </si>
  <si>
    <t>KO Ni</t>
  </si>
  <si>
    <t>A6</t>
  </si>
  <si>
    <t>A18</t>
  </si>
  <si>
    <t>KO 0.05</t>
  </si>
  <si>
    <t>A7</t>
  </si>
  <si>
    <t>A19</t>
  </si>
  <si>
    <t>KO 0.1</t>
  </si>
  <si>
    <t>A8</t>
  </si>
  <si>
    <t>A20</t>
  </si>
  <si>
    <t>KO 0.2</t>
  </si>
  <si>
    <t>MOI 0.2</t>
  </si>
  <si>
    <t>A9</t>
  </si>
  <si>
    <t>A21</t>
  </si>
  <si>
    <t>wt Ni</t>
  </si>
  <si>
    <t>A10</t>
  </si>
  <si>
    <t>A22</t>
  </si>
  <si>
    <t>wt 0.05</t>
  </si>
  <si>
    <t>A11</t>
  </si>
  <si>
    <t>A23</t>
  </si>
  <si>
    <t>wt 0.1</t>
  </si>
  <si>
    <t>A12</t>
  </si>
  <si>
    <t>A24</t>
  </si>
  <si>
    <t>wt 0.2</t>
  </si>
  <si>
    <t>B1</t>
  </si>
  <si>
    <t>B13</t>
  </si>
  <si>
    <t>Q530 Ni</t>
  </si>
  <si>
    <t>B2</t>
  </si>
  <si>
    <t>B14</t>
  </si>
  <si>
    <t>Q530 0.05</t>
  </si>
  <si>
    <t>B3</t>
  </si>
  <si>
    <t>B15</t>
  </si>
  <si>
    <t>Q530 0.1</t>
  </si>
  <si>
    <t>B4</t>
  </si>
  <si>
    <t>B16</t>
  </si>
  <si>
    <t>Q530 0.2</t>
  </si>
  <si>
    <t>B5</t>
  </si>
  <si>
    <t>B17</t>
  </si>
  <si>
    <t>B6</t>
  </si>
  <si>
    <t>B18</t>
  </si>
  <si>
    <t>B7</t>
  </si>
  <si>
    <t>B19</t>
  </si>
  <si>
    <t>B8</t>
  </si>
  <si>
    <t>B20</t>
  </si>
  <si>
    <t>B9</t>
  </si>
  <si>
    <t>B21</t>
  </si>
  <si>
    <t>B10</t>
  </si>
  <si>
    <t>B22</t>
  </si>
  <si>
    <t>B11</t>
  </si>
  <si>
    <t>B23</t>
  </si>
  <si>
    <t>B12</t>
  </si>
  <si>
    <t>B24</t>
  </si>
  <si>
    <t>C1</t>
  </si>
  <si>
    <t>C13</t>
  </si>
  <si>
    <t>C2</t>
  </si>
  <si>
    <t>C14</t>
  </si>
  <si>
    <t>C3</t>
  </si>
  <si>
    <t>C15</t>
  </si>
  <si>
    <t>C4</t>
  </si>
  <si>
    <t>C16</t>
  </si>
  <si>
    <t>C5</t>
  </si>
  <si>
    <t>C17</t>
  </si>
  <si>
    <t>C6</t>
  </si>
  <si>
    <t>C18</t>
  </si>
  <si>
    <t>C7</t>
  </si>
  <si>
    <t>C19</t>
  </si>
  <si>
    <t>C8</t>
  </si>
  <si>
    <t>C20</t>
  </si>
  <si>
    <t>C9</t>
  </si>
  <si>
    <t>C21</t>
  </si>
  <si>
    <t>C10</t>
  </si>
  <si>
    <t>C22</t>
  </si>
  <si>
    <t>C11</t>
  </si>
  <si>
    <t>C23</t>
  </si>
  <si>
    <t>C12</t>
  </si>
  <si>
    <t>C24</t>
  </si>
  <si>
    <t>D1</t>
  </si>
  <si>
    <t>D13</t>
  </si>
  <si>
    <t>D2</t>
  </si>
  <si>
    <t>D14</t>
  </si>
  <si>
    <t>D3</t>
  </si>
  <si>
    <t>D15</t>
  </si>
  <si>
    <t>D4</t>
  </si>
  <si>
    <t>D16</t>
  </si>
  <si>
    <t>D5</t>
  </si>
  <si>
    <t>D17</t>
  </si>
  <si>
    <t>D6</t>
  </si>
  <si>
    <t>D18</t>
  </si>
  <si>
    <t>D7</t>
  </si>
  <si>
    <t>D19</t>
  </si>
  <si>
    <t>D8</t>
  </si>
  <si>
    <t>D20</t>
  </si>
  <si>
    <t>D9</t>
  </si>
  <si>
    <t>D21</t>
  </si>
  <si>
    <t>D10</t>
  </si>
  <si>
    <t>D22</t>
  </si>
  <si>
    <t>D11</t>
  </si>
  <si>
    <t>D23</t>
  </si>
  <si>
    <t>D12</t>
  </si>
  <si>
    <t>D24</t>
  </si>
  <si>
    <t>Moyennes</t>
  </si>
  <si>
    <t>Ecart types</t>
  </si>
  <si>
    <t>Ctl</t>
  </si>
  <si>
    <t>TRMT1-KO</t>
  </si>
  <si>
    <t>wt</t>
  </si>
  <si>
    <t>MOI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</si>
</sst>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Fill="1"/>
    <xf numFmtId="0" fontId="0" fillId="0" borderId="0" xfId="0" applyFont="1"/>
    <xf numFmtId="0" fontId="0" fillId="2" borderId="0" xfId="0" applyFill="1"/>
    <xf numFmtId="0" fontId="0" fillId="2" borderId="0" xfId="0" applyFill="1" applyBorder="1"/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aseline="0"/>
              <a:t>SARS-CoV-2 RNA level relative to Gapdh</a:t>
            </a:r>
            <a:endParaRPr lang="fr-F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'Delta Ct CoV-Gapdh'!$P$8:$P$27</c:f>
                <c:numCache>
                  <c:formatCode>General</c:formatCode>
                  <c:ptCount val="20"/>
                  <c:pt idx="0">
                    <c:v>4.0477160611662841E-4</c:v>
                  </c:pt>
                  <c:pt idx="1">
                    <c:v>0.18023217699921898</c:v>
                  </c:pt>
                  <c:pt idx="2">
                    <c:v>0.37639374305993256</c:v>
                  </c:pt>
                  <c:pt idx="3">
                    <c:v>0.30319729510774679</c:v>
                  </c:pt>
                  <c:pt idx="4">
                    <c:v>1.4974830431233523E-5</c:v>
                  </c:pt>
                  <c:pt idx="5">
                    <c:v>0.17218648814216661</c:v>
                  </c:pt>
                  <c:pt idx="6">
                    <c:v>0.18733755220419041</c:v>
                  </c:pt>
                  <c:pt idx="7">
                    <c:v>0.26688810052053841</c:v>
                  </c:pt>
                  <c:pt idx="8">
                    <c:v>2.5110079348946987E-5</c:v>
                  </c:pt>
                  <c:pt idx="9">
                    <c:v>0.21391713080303065</c:v>
                  </c:pt>
                  <c:pt idx="10">
                    <c:v>0.23862789652150701</c:v>
                  </c:pt>
                  <c:pt idx="11">
                    <c:v>0.67960843538571425</c:v>
                  </c:pt>
                  <c:pt idx="12">
                    <c:v>1.0350375940975779E-4</c:v>
                  </c:pt>
                  <c:pt idx="13">
                    <c:v>0.36385957286467779</c:v>
                  </c:pt>
                  <c:pt idx="14">
                    <c:v>0.35223436308984662</c:v>
                  </c:pt>
                  <c:pt idx="15">
                    <c:v>0.58326831318625239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'Delta Ct CoV-Gapdh'!$N$8:$N$23</c:f>
              <c:strCache>
                <c:ptCount val="16"/>
                <c:pt idx="0">
                  <c:v>Ct Ni</c:v>
                </c:pt>
                <c:pt idx="1">
                  <c:v>Ct 0.05</c:v>
                </c:pt>
                <c:pt idx="2">
                  <c:v>Ct 0.1</c:v>
                </c:pt>
                <c:pt idx="3">
                  <c:v>Ct 0.2</c:v>
                </c:pt>
                <c:pt idx="4">
                  <c:v>KO Ni</c:v>
                </c:pt>
                <c:pt idx="5">
                  <c:v>KO 0.05</c:v>
                </c:pt>
                <c:pt idx="6">
                  <c:v>KO 0.1</c:v>
                </c:pt>
                <c:pt idx="7">
                  <c:v>KO 0.2</c:v>
                </c:pt>
                <c:pt idx="8">
                  <c:v>wt Ni</c:v>
                </c:pt>
                <c:pt idx="9">
                  <c:v>wt 0.05</c:v>
                </c:pt>
                <c:pt idx="10">
                  <c:v>wt 0.1</c:v>
                </c:pt>
                <c:pt idx="11">
                  <c:v>wt 0.2</c:v>
                </c:pt>
                <c:pt idx="12">
                  <c:v>Q530 Ni</c:v>
                </c:pt>
                <c:pt idx="13">
                  <c:v>Q530 0.05</c:v>
                </c:pt>
                <c:pt idx="14">
                  <c:v>Q530 0.1</c:v>
                </c:pt>
                <c:pt idx="15">
                  <c:v>Q530 0.2</c:v>
                </c:pt>
              </c:strCache>
            </c:strRef>
          </c:cat>
          <c:val>
            <c:numRef>
              <c:f>'Delta Ct CoV-Gapdh'!$O$8:$O$23</c:f>
              <c:numCache>
                <c:formatCode>General</c:formatCode>
                <c:ptCount val="16"/>
                <c:pt idx="0">
                  <c:v>3.0415926371321953E-4</c:v>
                </c:pt>
                <c:pt idx="1">
                  <c:v>0.71849838254756959</c:v>
                </c:pt>
                <c:pt idx="2">
                  <c:v>1.2706681692401214</c:v>
                </c:pt>
                <c:pt idx="3">
                  <c:v>3.2732582852079779</c:v>
                </c:pt>
                <c:pt idx="4">
                  <c:v>1.0129921362944212E-4</c:v>
                </c:pt>
                <c:pt idx="5">
                  <c:v>0.10473011874040589</c:v>
                </c:pt>
                <c:pt idx="6">
                  <c:v>0.44792914368784148</c:v>
                </c:pt>
                <c:pt idx="7">
                  <c:v>0.72406501786973843</c:v>
                </c:pt>
                <c:pt idx="8">
                  <c:v>1.993992686232386E-4</c:v>
                </c:pt>
                <c:pt idx="9">
                  <c:v>0.34303670146089732</c:v>
                </c:pt>
                <c:pt idx="10">
                  <c:v>1.2126376504177021</c:v>
                </c:pt>
                <c:pt idx="11">
                  <c:v>1.5450620024881987</c:v>
                </c:pt>
                <c:pt idx="12">
                  <c:v>1.2483990576529343E-4</c:v>
                </c:pt>
                <c:pt idx="13">
                  <c:v>0.69855504137258828</c:v>
                </c:pt>
                <c:pt idx="14">
                  <c:v>2.3739949319826379</c:v>
                </c:pt>
                <c:pt idx="15">
                  <c:v>3.4120281246573367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9-4C1D-9B2A-3136FB202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334464"/>
        <c:axId val="38336000"/>
      </c:barChart>
      <c:catAx>
        <c:axId val="3833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336000"/>
        <c:crosses val="autoZero"/>
        <c:auto val="1"/>
        <c:lblAlgn val="ctr"/>
        <c:lblOffset val="100"/>
        <c:noMultiLvlLbl val="0"/>
      </c:catAx>
      <c:valAx>
        <c:axId val="38336000"/>
        <c:scaling>
          <c:orientation val="minMax"/>
          <c:max val="4.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33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0" i="0" baseline="0">
                <a:effectLst/>
              </a:rPr>
              <a:t>SARS-CoV-2 RNA level relative to Gapdh</a:t>
            </a:r>
            <a:endParaRPr lang="fr-F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'Delta Ct CoV-Gapdh'!$W$3:$W$18</c:f>
                <c:numCache>
                  <c:formatCode>General</c:formatCode>
                  <c:ptCount val="16"/>
                  <c:pt idx="0">
                    <c:v>4.0477160611662841E-4</c:v>
                  </c:pt>
                  <c:pt idx="1">
                    <c:v>1.4974830431233523E-5</c:v>
                  </c:pt>
                  <c:pt idx="2">
                    <c:v>2.5110079348946987E-5</c:v>
                  </c:pt>
                  <c:pt idx="3">
                    <c:v>1.0350375940975779E-4</c:v>
                  </c:pt>
                  <c:pt idx="4">
                    <c:v>0.18023217699921898</c:v>
                  </c:pt>
                  <c:pt idx="5">
                    <c:v>0.17218648814216661</c:v>
                  </c:pt>
                  <c:pt idx="6">
                    <c:v>0.21391713080303065</c:v>
                  </c:pt>
                  <c:pt idx="7">
                    <c:v>0.36385957286467779</c:v>
                  </c:pt>
                  <c:pt idx="8">
                    <c:v>0.37639374305993256</c:v>
                  </c:pt>
                  <c:pt idx="9">
                    <c:v>0.18733755220419041</c:v>
                  </c:pt>
                  <c:pt idx="10">
                    <c:v>0.23862789652150701</c:v>
                  </c:pt>
                  <c:pt idx="11">
                    <c:v>0.35223436308984662</c:v>
                  </c:pt>
                  <c:pt idx="12">
                    <c:v>0.30319729510774679</c:v>
                  </c:pt>
                  <c:pt idx="13">
                    <c:v>0.26688810052053841</c:v>
                  </c:pt>
                  <c:pt idx="14">
                    <c:v>0.67960843538571425</c:v>
                  </c:pt>
                  <c:pt idx="15">
                    <c:v>0.58326831318625239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'Delta Ct CoV-Gapdh'!$T$3:$U$18</c:f>
              <c:multiLvlStrCache>
                <c:ptCount val="16"/>
                <c:lvl>
                  <c:pt idx="0">
                    <c:v>Ct</c:v>
                  </c:pt>
                  <c:pt idx="1">
                    <c:v>KO </c:v>
                  </c:pt>
                  <c:pt idx="2">
                    <c:v>wt </c:v>
                  </c:pt>
                  <c:pt idx="3">
                    <c:v>Q530N</c:v>
                  </c:pt>
                  <c:pt idx="4">
                    <c:v>Ct</c:v>
                  </c:pt>
                  <c:pt idx="5">
                    <c:v>KO </c:v>
                  </c:pt>
                  <c:pt idx="6">
                    <c:v>wt </c:v>
                  </c:pt>
                  <c:pt idx="7">
                    <c:v>Q530N</c:v>
                  </c:pt>
                  <c:pt idx="8">
                    <c:v>Ct</c:v>
                  </c:pt>
                  <c:pt idx="9">
                    <c:v>KO </c:v>
                  </c:pt>
                  <c:pt idx="10">
                    <c:v>wt </c:v>
                  </c:pt>
                  <c:pt idx="11">
                    <c:v>Q530N</c:v>
                  </c:pt>
                  <c:pt idx="12">
                    <c:v>Ct</c:v>
                  </c:pt>
                  <c:pt idx="13">
                    <c:v>KO </c:v>
                  </c:pt>
                  <c:pt idx="14">
                    <c:v>wt </c:v>
                  </c:pt>
                  <c:pt idx="15">
                    <c:v>Q530N</c:v>
                  </c:pt>
                </c:lvl>
                <c:lvl>
                  <c:pt idx="0">
                    <c:v>NI</c:v>
                  </c:pt>
                  <c:pt idx="4">
                    <c:v>MOI 0.05</c:v>
                  </c:pt>
                  <c:pt idx="8">
                    <c:v>MOI 0.1</c:v>
                  </c:pt>
                  <c:pt idx="12">
                    <c:v>MOI 0.2</c:v>
                  </c:pt>
                </c:lvl>
              </c:multiLvlStrCache>
            </c:multiLvlStrRef>
          </c:cat>
          <c:val>
            <c:numRef>
              <c:f>'Delta Ct CoV-Gapdh'!$V$3:$V$18</c:f>
              <c:numCache>
                <c:formatCode>General</c:formatCode>
                <c:ptCount val="16"/>
                <c:pt idx="0">
                  <c:v>3.0415926371321953E-4</c:v>
                </c:pt>
                <c:pt idx="1">
                  <c:v>1.0129921362944212E-4</c:v>
                </c:pt>
                <c:pt idx="2">
                  <c:v>1.993992686232386E-4</c:v>
                </c:pt>
                <c:pt idx="3">
                  <c:v>1.2483990576529343E-4</c:v>
                </c:pt>
                <c:pt idx="4">
                  <c:v>0.71849838254756959</c:v>
                </c:pt>
                <c:pt idx="5">
                  <c:v>0.10473011874040589</c:v>
                </c:pt>
                <c:pt idx="6">
                  <c:v>0.34303670146089732</c:v>
                </c:pt>
                <c:pt idx="7">
                  <c:v>0.69855504137258828</c:v>
                </c:pt>
                <c:pt idx="8">
                  <c:v>1.2706681692401214</c:v>
                </c:pt>
                <c:pt idx="9">
                  <c:v>0.44792914368784148</c:v>
                </c:pt>
                <c:pt idx="10">
                  <c:v>1.2126376504177021</c:v>
                </c:pt>
                <c:pt idx="11">
                  <c:v>2.3739949319826379</c:v>
                </c:pt>
                <c:pt idx="12">
                  <c:v>3.2732582852079779</c:v>
                </c:pt>
                <c:pt idx="13">
                  <c:v>0.72406501786973843</c:v>
                </c:pt>
                <c:pt idx="14">
                  <c:v>1.5450620024881987</c:v>
                </c:pt>
                <c:pt idx="15">
                  <c:v>3.4120281246573367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D-4ED3-A6B8-813ABB35C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1627967"/>
        <c:axId val="1520548015"/>
      </c:barChart>
      <c:catAx>
        <c:axId val="2101627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20548015"/>
        <c:crosses val="autoZero"/>
        <c:auto val="1"/>
        <c:lblAlgn val="ctr"/>
        <c:lblOffset val="100"/>
        <c:noMultiLvlLbl val="0"/>
      </c:catAx>
      <c:valAx>
        <c:axId val="1520548015"/>
        <c:scaling>
          <c:orientation val="minMax"/>
          <c:max val="4.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01627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0" i="0" baseline="0">
                <a:effectLst/>
              </a:rPr>
              <a:t>SARS-CoV-2 RNA level relative to Gapdh</a:t>
            </a:r>
            <a:endParaRPr lang="fr-F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'Delta Ct CoV-Gapdh'!$N$57</c:f>
              <c:strCache>
                <c:ptCount val="1"/>
                <c:pt idx="0">
                  <c:v>Ctl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'Delta Ct CoV-Gapdh'!$R$58:$R$61</c:f>
                <c:numCache>
                  <c:formatCode>General</c:formatCode>
                  <c:ptCount val="4"/>
                  <c:pt idx="0">
                    <c:v>4.0477160611662841E-4</c:v>
                  </c:pt>
                  <c:pt idx="1">
                    <c:v>0.18023217699921898</c:v>
                  </c:pt>
                  <c:pt idx="2">
                    <c:v>0.37639374305993256</c:v>
                  </c:pt>
                  <c:pt idx="3">
                    <c:v>0.30319729510774679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'Delta Ct CoV-Gapdh'!$M$58:$M$61</c:f>
              <c:strCache>
                <c:ptCount val="4"/>
                <c:pt idx="0">
                  <c:v>NI</c:v>
                </c:pt>
                <c:pt idx="1">
                  <c:v>0.05</c:v>
                </c:pt>
                <c:pt idx="2">
                  <c:v>0.1</c:v>
                </c:pt>
                <c:pt idx="3">
                  <c:v>0.2</c:v>
                </c:pt>
              </c:strCache>
            </c:strRef>
          </c:cat>
          <c:val>
            <c:numRef>
              <c:f>'Delta Ct CoV-Gapdh'!$N$58:$N$61</c:f>
              <c:numCache>
                <c:formatCode>General</c:formatCode>
                <c:ptCount val="4"/>
                <c:pt idx="0">
                  <c:v>3.0415926371321953E-4</c:v>
                </c:pt>
                <c:pt idx="1">
                  <c:v>0.71849838254756959</c:v>
                </c:pt>
                <c:pt idx="2">
                  <c:v>1.2706681692401214</c:v>
                </c:pt>
                <c:pt idx="3">
                  <c:v>3.2732582852079779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F-4275-80A8-E7AEA47658BD}"/>
            </c:ext>
          </c:extLst>
        </c:ser>
        <c:ser>
          <c:idx val="1"/>
          <c:order val="1"/>
          <c:tx>
            <c:strRef>
              <c:f>'Delta Ct CoV-Gapdh'!$O$57</c:f>
              <c:strCache>
                <c:ptCount val="1"/>
                <c:pt idx="0">
                  <c:v>TRMT1-KO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'Delta Ct CoV-Gapdh'!$S$58:$S$61</c:f>
                <c:numCache>
                  <c:formatCode>General</c:formatCode>
                  <c:ptCount val="4"/>
                  <c:pt idx="0">
                    <c:v>1.4974830431233523E-5</c:v>
                  </c:pt>
                  <c:pt idx="1">
                    <c:v>0.17218648814216661</c:v>
                  </c:pt>
                  <c:pt idx="2">
                    <c:v>0.18733755220419041</c:v>
                  </c:pt>
                  <c:pt idx="3">
                    <c:v>0.26688810052053841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'Delta Ct CoV-Gapdh'!$M$58:$M$61</c:f>
              <c:strCache>
                <c:ptCount val="4"/>
                <c:pt idx="0">
                  <c:v>NI</c:v>
                </c:pt>
                <c:pt idx="1">
                  <c:v>0.05</c:v>
                </c:pt>
                <c:pt idx="2">
                  <c:v>0.1</c:v>
                </c:pt>
                <c:pt idx="3">
                  <c:v>0.2</c:v>
                </c:pt>
              </c:strCache>
            </c:strRef>
          </c:cat>
          <c:val>
            <c:numRef>
              <c:f>'Delta Ct CoV-Gapdh'!$O$58:$O$61</c:f>
              <c:numCache>
                <c:formatCode>General</c:formatCode>
                <c:ptCount val="4"/>
                <c:pt idx="0">
                  <c:v>1.0129921362944212E-4</c:v>
                </c:pt>
                <c:pt idx="1">
                  <c:v>0.10473011874040589</c:v>
                </c:pt>
                <c:pt idx="2">
                  <c:v>0.44792914368784148</c:v>
                </c:pt>
                <c:pt idx="3">
                  <c:v>0.72406501786973843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3F-4275-80A8-E7AEA47658BD}"/>
            </c:ext>
          </c:extLst>
        </c:ser>
        <c:ser>
          <c:idx val="2"/>
          <c:order val="2"/>
          <c:tx>
            <c:strRef>
              <c:f>'Delta Ct CoV-Gapdh'!$P$57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'Delta Ct CoV-Gapdh'!$T$58:$T$61</c:f>
                <c:numCache>
                  <c:formatCode>General</c:formatCode>
                  <c:ptCount val="4"/>
                  <c:pt idx="0">
                    <c:v>2.5110079348946987E-5</c:v>
                  </c:pt>
                  <c:pt idx="1">
                    <c:v>0.21391713080303065</c:v>
                  </c:pt>
                  <c:pt idx="2">
                    <c:v>0.23862789652150701</c:v>
                  </c:pt>
                  <c:pt idx="3">
                    <c:v>0.67960843538571425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'Delta Ct CoV-Gapdh'!$M$58:$M$61</c:f>
              <c:strCache>
                <c:ptCount val="4"/>
                <c:pt idx="0">
                  <c:v>NI</c:v>
                </c:pt>
                <c:pt idx="1">
                  <c:v>0.05</c:v>
                </c:pt>
                <c:pt idx="2">
                  <c:v>0.1</c:v>
                </c:pt>
                <c:pt idx="3">
                  <c:v>0.2</c:v>
                </c:pt>
              </c:strCache>
            </c:strRef>
          </c:cat>
          <c:val>
            <c:numRef>
              <c:f>'Delta Ct CoV-Gapdh'!$P$58:$P$61</c:f>
              <c:numCache>
                <c:formatCode>General</c:formatCode>
                <c:ptCount val="4"/>
                <c:pt idx="0">
                  <c:v>1.993992686232386E-4</c:v>
                </c:pt>
                <c:pt idx="1">
                  <c:v>0.34303670146089732</c:v>
                </c:pt>
                <c:pt idx="2">
                  <c:v>1.2126376504177021</c:v>
                </c:pt>
                <c:pt idx="3">
                  <c:v>1.5450620024881987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3F-4275-80A8-E7AEA47658BD}"/>
            </c:ext>
          </c:extLst>
        </c:ser>
        <c:ser>
          <c:idx val="3"/>
          <c:order val="3"/>
          <c:tx>
            <c:strRef>
              <c:f>'Delta Ct CoV-Gapdh'!$Q$57</c:f>
              <c:strCache>
                <c:ptCount val="1"/>
                <c:pt idx="0">
                  <c:v>Q530N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'Delta Ct CoV-Gapdh'!$U$58:$U$61</c:f>
                <c:numCache>
                  <c:formatCode>General</c:formatCode>
                  <c:ptCount val="4"/>
                  <c:pt idx="0">
                    <c:v>1.0350375940975779E-4</c:v>
                  </c:pt>
                  <c:pt idx="1">
                    <c:v>0.36385957286467779</c:v>
                  </c:pt>
                  <c:pt idx="2">
                    <c:v>0.35223436308984662</c:v>
                  </c:pt>
                  <c:pt idx="3">
                    <c:v>0.58326831318625239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'Delta Ct CoV-Gapdh'!$M$58:$M$61</c:f>
              <c:strCache>
                <c:ptCount val="4"/>
                <c:pt idx="0">
                  <c:v>NI</c:v>
                </c:pt>
                <c:pt idx="1">
                  <c:v>0.05</c:v>
                </c:pt>
                <c:pt idx="2">
                  <c:v>0.1</c:v>
                </c:pt>
                <c:pt idx="3">
                  <c:v>0.2</c:v>
                </c:pt>
              </c:strCache>
            </c:strRef>
          </c:cat>
          <c:val>
            <c:numRef>
              <c:f>'Delta Ct CoV-Gapdh'!$Q$58:$Q$61</c:f>
              <c:numCache>
                <c:formatCode>General</c:formatCode>
                <c:ptCount val="4"/>
                <c:pt idx="0">
                  <c:v>1.2483990576529343E-4</c:v>
                </c:pt>
                <c:pt idx="1">
                  <c:v>0.69855504137258828</c:v>
                </c:pt>
                <c:pt idx="2">
                  <c:v>2.3739949319826379</c:v>
                </c:pt>
                <c:pt idx="3">
                  <c:v>3.4120281246573367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3F-4275-80A8-E7AEA4765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189024"/>
        <c:axId val="383376752"/>
      </c:barChart>
      <c:catAx>
        <c:axId val="55118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3376752"/>
        <c:crosses val="autoZero"/>
        <c:auto val="1"/>
        <c:lblAlgn val="ctr"/>
        <c:lblOffset val="100"/>
        <c:noMultiLvlLbl val="0"/>
      </c:catAx>
      <c:valAx>
        <c:axId val="383376752"/>
        <c:scaling>
          <c:orientation val="minMax"/>
          <c:max val="4.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118902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0" i="0" baseline="0">
                <a:effectLst/>
              </a:rPr>
              <a:t>SARS-CoV-2 RNA level relative to Gapdh</a:t>
            </a:r>
            <a:endParaRPr lang="fr-F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'Delta Ct CoV-Gapdh'!$Z$66</c:f>
              <c:strCache>
                <c:ptCount val="1"/>
                <c:pt idx="0">
                  <c:v>Ctl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'Delta Ct CoV-Gapdh'!$R$58:$R$61</c:f>
                <c:numCache>
                  <c:formatCode>General</c:formatCode>
                  <c:ptCount val="4"/>
                  <c:pt idx="0">
                    <c:v>4.0477160611662841E-4</c:v>
                  </c:pt>
                  <c:pt idx="1">
                    <c:v>0.18023217699921898</c:v>
                  </c:pt>
                  <c:pt idx="2">
                    <c:v>0.37639374305993256</c:v>
                  </c:pt>
                  <c:pt idx="3">
                    <c:v>0.30319729510774679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'Delta Ct CoV-Gapdh'!$Y$67:$Y$69</c:f>
              <c:numCache>
                <c:formatCode>General</c:formatCode>
                <c:ptCount val="3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</c:numCache>
            </c:numRef>
          </c:cat>
          <c:val>
            <c:numRef>
              <c:f>'Delta Ct CoV-Gapdh'!$Z$67:$Z$69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8-4526-AFA6-E25564DA0FBF}"/>
            </c:ext>
          </c:extLst>
        </c:ser>
        <c:ser>
          <c:idx val="1"/>
          <c:order val="1"/>
          <c:tx>
            <c:strRef>
              <c:f>'Delta Ct CoV-Gapdh'!$AA$66</c:f>
              <c:strCache>
                <c:ptCount val="1"/>
                <c:pt idx="0">
                  <c:v>TRMT1-KO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'Delta Ct CoV-Gapdh'!$S$58:$S$61</c:f>
                <c:numCache>
                  <c:formatCode>General</c:formatCode>
                  <c:ptCount val="4"/>
                  <c:pt idx="0">
                    <c:v>1.4974830431233523E-5</c:v>
                  </c:pt>
                  <c:pt idx="1">
                    <c:v>0.17218648814216661</c:v>
                  </c:pt>
                  <c:pt idx="2">
                    <c:v>0.18733755220419041</c:v>
                  </c:pt>
                  <c:pt idx="3">
                    <c:v>0.26688810052053841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'Delta Ct CoV-Gapdh'!$Y$67:$Y$69</c:f>
              <c:numCache>
                <c:formatCode>General</c:formatCode>
                <c:ptCount val="3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</c:numCache>
            </c:numRef>
          </c:cat>
          <c:val>
            <c:numRef>
              <c:f>'Delta Ct CoV-Gapdh'!$AA$67:$AA$69</c:f>
              <c:numCache>
                <c:formatCode>General</c:formatCode>
                <c:ptCount val="3"/>
                <c:pt idx="0">
                  <c:v>0.14576249757037138</c:v>
                </c:pt>
                <c:pt idx="1">
                  <c:v>0.35251464900998492</c:v>
                </c:pt>
                <c:pt idx="2">
                  <c:v>0.22120619724444765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A8-4526-AFA6-E25564DA0FBF}"/>
            </c:ext>
          </c:extLst>
        </c:ser>
        <c:ser>
          <c:idx val="2"/>
          <c:order val="2"/>
          <c:tx>
            <c:strRef>
              <c:f>'Delta Ct CoV-Gapdh'!$AB$66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'Delta Ct CoV-Gapdh'!$T$58:$T$61</c:f>
                <c:numCache>
                  <c:formatCode>General</c:formatCode>
                  <c:ptCount val="4"/>
                  <c:pt idx="0">
                    <c:v>2.5110079348946987E-5</c:v>
                  </c:pt>
                  <c:pt idx="1">
                    <c:v>0.21391713080303065</c:v>
                  </c:pt>
                  <c:pt idx="2">
                    <c:v>0.23862789652150701</c:v>
                  </c:pt>
                  <c:pt idx="3">
                    <c:v>0.67960843538571425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'Delta Ct CoV-Gapdh'!$Y$67:$Y$69</c:f>
              <c:numCache>
                <c:formatCode>General</c:formatCode>
                <c:ptCount val="3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</c:numCache>
            </c:numRef>
          </c:cat>
          <c:val>
            <c:numRef>
              <c:f>'Delta Ct CoV-Gapdh'!$AB$67:$AB$69</c:f>
              <c:numCache>
                <c:formatCode>General</c:formatCode>
                <c:ptCount val="3"/>
                <c:pt idx="0">
                  <c:v>0.47743559316667761</c:v>
                </c:pt>
                <c:pt idx="1">
                  <c:v>0.95433070550817178</c:v>
                </c:pt>
                <c:pt idx="2">
                  <c:v>0.47202569056967275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A8-4526-AFA6-E25564DA0FBF}"/>
            </c:ext>
          </c:extLst>
        </c:ser>
        <c:ser>
          <c:idx val="3"/>
          <c:order val="3"/>
          <c:tx>
            <c:strRef>
              <c:f>'Delta Ct CoV-Gapdh'!$AC$66</c:f>
              <c:strCache>
                <c:ptCount val="1"/>
                <c:pt idx="0">
                  <c:v>Q530N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'Delta Ct CoV-Gapdh'!$U$58:$U$61</c:f>
                <c:numCache>
                  <c:formatCode>General</c:formatCode>
                  <c:ptCount val="4"/>
                  <c:pt idx="0">
                    <c:v>1.0350375940975779E-4</c:v>
                  </c:pt>
                  <c:pt idx="1">
                    <c:v>0.36385957286467779</c:v>
                  </c:pt>
                  <c:pt idx="2">
                    <c:v>0.35223436308984662</c:v>
                  </c:pt>
                  <c:pt idx="3">
                    <c:v>0.58326831318625239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'Delta Ct CoV-Gapdh'!$Y$67:$Y$69</c:f>
              <c:numCache>
                <c:formatCode>General</c:formatCode>
                <c:ptCount val="3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</c:numCache>
            </c:numRef>
          </c:cat>
          <c:val>
            <c:numRef>
              <c:f>'Delta Ct CoV-Gapdh'!$AC$67:$AC$69</c:f>
              <c:numCache>
                <c:formatCode>General</c:formatCode>
                <c:ptCount val="3"/>
                <c:pt idx="0">
                  <c:v>0.97224302564987208</c:v>
                </c:pt>
                <c:pt idx="1">
                  <c:v>1.868304400355226</c:v>
                </c:pt>
                <c:pt idx="2">
                  <c:v>1.0423950166341798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A8-4526-AFA6-E25564DA0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189024"/>
        <c:axId val="383376752"/>
      </c:barChart>
      <c:catAx>
        <c:axId val="55118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3376752"/>
        <c:crosses val="autoZero"/>
        <c:auto val="1"/>
        <c:lblAlgn val="ctr"/>
        <c:lblOffset val="100"/>
        <c:noMultiLvlLbl val="0"/>
      </c:catAx>
      <c:valAx>
        <c:axId val="383376752"/>
        <c:scaling>
          <c:orientation val="minMax"/>
          <c:max val="2.299999999999999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118902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100" b="0" i="0" baseline="0">
                <a:effectLst/>
              </a:rPr>
              <a:t>SARS-CoV-2 RNA level relative to Gapdh</a:t>
            </a:r>
          </a:p>
          <a:p>
            <a:pPr>
              <a:defRPr sz="1100"/>
            </a:pPr>
            <a:r>
              <a:rPr lang="fr-FR" sz="1100" b="0" i="0" baseline="0">
                <a:effectLst/>
              </a:rPr>
              <a:t>(Normalized to Control)</a:t>
            </a:r>
            <a:endParaRPr lang="fr-F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21694444444444444"/>
          <c:w val="0.89603915135608037"/>
          <c:h val="0.675656167979002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'Delta Ct CoV-Gapdh'!$Z$90</c:f>
              <c:strCache>
                <c:ptCount val="1"/>
                <c:pt idx="0">
                  <c:v>Ctl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'Delta Ct CoV-Gapdh'!$Y$91:$Y$93</c:f>
              <c:numCache>
                <c:formatCode>General</c:formatCode>
                <c:ptCount val="3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</c:numCache>
            </c:numRef>
          </c:cat>
          <c:val>
            <c:numRef>
              <c:f>'Delta Ct CoV-Gapdh'!$Z$91:$Z$93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40-4040-A8E4-00E26DEB7DF8}"/>
            </c:ext>
          </c:extLst>
        </c:ser>
        <c:ser>
          <c:idx val="2"/>
          <c:order val="1"/>
          <c:tx>
            <c:strRef>
              <c:f>'Delta Ct CoV-Gapdh'!$AA$90</c:f>
              <c:strCache>
                <c:ptCount val="1"/>
                <c:pt idx="0">
                  <c:v>TRMT1-KO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'Delta Ct CoV-Gapdh'!$AE$91:$AE$93</c:f>
                <c:numCache>
                  <c:formatCode>General</c:formatCode>
                  <c:ptCount val="3"/>
                  <c:pt idx="0">
                    <c:v>0.12591138887017708</c:v>
                  </c:pt>
                  <c:pt idx="1">
                    <c:v>4.5761898937805537E-2</c:v>
                  </c:pt>
                  <c:pt idx="2">
                    <c:v>1.6000308096137197E-2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'Delta Ct CoV-Gapdh'!$Y$91:$Y$93</c:f>
              <c:numCache>
                <c:formatCode>General</c:formatCode>
                <c:ptCount val="3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</c:numCache>
            </c:numRef>
          </c:cat>
          <c:val>
            <c:numRef>
              <c:f>'Delta Ct CoV-Gapdh'!$AA$91:$AA$93</c:f>
              <c:numCache>
                <c:formatCode>General</c:formatCode>
                <c:ptCount val="3"/>
                <c:pt idx="0">
                  <c:v>0.14576249757037138</c:v>
                </c:pt>
                <c:pt idx="1">
                  <c:v>0.35251464900998492</c:v>
                </c:pt>
                <c:pt idx="2">
                  <c:v>0.22120619724444765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40-4040-A8E4-00E26DEB7DF8}"/>
            </c:ext>
          </c:extLst>
        </c:ser>
        <c:ser>
          <c:idx val="3"/>
          <c:order val="2"/>
          <c:tx>
            <c:strRef>
              <c:f>'Delta Ct CoV-Gapdh'!$AB$90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'Delta Ct CoV-Gapdh'!$AF$91:$AF$93</c:f>
                <c:numCache>
                  <c:formatCode>General</c:formatCode>
                  <c:ptCount val="3"/>
                  <c:pt idx="0">
                    <c:v>0.15642692602159491</c:v>
                  </c:pt>
                  <c:pt idx="1">
                    <c:v>5.8290852826217605E-2</c:v>
                  </c:pt>
                  <c:pt idx="2">
                    <c:v>4.0743458886689378E-2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'Delta Ct CoV-Gapdh'!$Y$91:$Y$93</c:f>
              <c:numCache>
                <c:formatCode>General</c:formatCode>
                <c:ptCount val="3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</c:numCache>
            </c:numRef>
          </c:cat>
          <c:val>
            <c:numRef>
              <c:f>'Delta Ct CoV-Gapdh'!$AB$91:$AB$93</c:f>
              <c:numCache>
                <c:formatCode>General</c:formatCode>
                <c:ptCount val="3"/>
                <c:pt idx="0">
                  <c:v>0.47743559316667761</c:v>
                </c:pt>
                <c:pt idx="1">
                  <c:v>0.95433070550817178</c:v>
                </c:pt>
                <c:pt idx="2">
                  <c:v>0.47202569056967275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40-4040-A8E4-00E26DEB7DF8}"/>
            </c:ext>
          </c:extLst>
        </c:ser>
        <c:ser>
          <c:idx val="4"/>
          <c:order val="3"/>
          <c:tx>
            <c:strRef>
              <c:f>'Delta Ct CoV-Gapdh'!$AC$90</c:f>
              <c:strCache>
                <c:ptCount val="1"/>
                <c:pt idx="0">
                  <c:v>Q530N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'Delta Ct CoV-Gapdh'!$AG$91:$AG$93</c:f>
                <c:numCache>
                  <c:formatCode>General</c:formatCode>
                  <c:ptCount val="3"/>
                  <c:pt idx="0">
                    <c:v>0.13065911367473121</c:v>
                  </c:pt>
                  <c:pt idx="1">
                    <c:v>4.3950333960255689E-2</c:v>
                  </c:pt>
                  <c:pt idx="2">
                    <c:v>1.5834371422582094E-2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'Delta Ct CoV-Gapdh'!$Y$91:$Y$93</c:f>
              <c:numCache>
                <c:formatCode>General</c:formatCode>
                <c:ptCount val="3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</c:numCache>
            </c:numRef>
          </c:cat>
          <c:val>
            <c:numRef>
              <c:f>'Delta Ct CoV-Gapdh'!$AC$91:$AC$93</c:f>
              <c:numCache>
                <c:formatCode>General</c:formatCode>
                <c:ptCount val="3"/>
                <c:pt idx="0">
                  <c:v>0.97224302564987208</c:v>
                </c:pt>
                <c:pt idx="1">
                  <c:v>1.868304400355226</c:v>
                </c:pt>
                <c:pt idx="2">
                  <c:v>1.0423950166341798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40-4040-A8E4-00E26DEB7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9558384"/>
        <c:axId val="920708560"/>
      </c:barChart>
      <c:catAx>
        <c:axId val="72955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20708560"/>
        <c:crosses val="autoZero"/>
        <c:auto val="1"/>
        <c:lblAlgn val="ctr"/>
        <c:lblOffset val="100"/>
        <c:noMultiLvlLbl val="0"/>
      </c:catAx>
      <c:valAx>
        <c:axId val="92070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955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92563429571303"/>
          <c:y val="0.16749890638670167"/>
          <c:w val="0.15329658792650919"/>
          <c:h val="0.312502187226596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683559</xdr:colOff>
      <xdr:row>32</xdr:row>
      <xdr:rowOff>51546</xdr:rowOff>
    </xdr:from>
    <xdr:to>
      <xdr:col>18</xdr:col>
      <xdr:colOff>806824</xdr:colOff>
      <xdr:row>50</xdr:row>
      <xdr:rowOff>22411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E32C233-B9C8-42DA-AAE7-69E228193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854021</xdr:colOff>
      <xdr:row>32</xdr:row>
      <xdr:rowOff>53113</xdr:rowOff>
    </xdr:from>
    <xdr:to>
      <xdr:col>25</xdr:col>
      <xdr:colOff>403602</xdr:colOff>
      <xdr:row>50</xdr:row>
      <xdr:rowOff>24216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C8A3D5E-EE55-4B53-A695-602D7B89E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163862</xdr:colOff>
      <xdr:row>64</xdr:row>
      <xdr:rowOff>85402</xdr:rowOff>
    </xdr:from>
    <xdr:to>
      <xdr:col>19</xdr:col>
      <xdr:colOff>191306</xdr:colOff>
      <xdr:row>78</xdr:row>
      <xdr:rowOff>116399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F231E2B5-9588-4C64-8019-6795BAB1E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758771</xdr:colOff>
      <xdr:row>72</xdr:row>
      <xdr:rowOff>0</xdr:rowOff>
    </xdr:from>
    <xdr:to>
      <xdr:col>31</xdr:col>
      <xdr:colOff>19372</xdr:colOff>
      <xdr:row>86</xdr:row>
      <xdr:rowOff>30997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A27DCB6E-3F19-4957-AD25-150C9D9BF5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236510</xdr:colOff>
      <xdr:row>96</xdr:row>
      <xdr:rowOff>158050</xdr:rowOff>
    </xdr:from>
    <xdr:to>
      <xdr:col>33</xdr:col>
      <xdr:colOff>255883</xdr:colOff>
      <xdr:row>110</xdr:row>
      <xdr:rowOff>189047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E61A4BCD-8497-4D17-8E79-EBFE094CF8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atrick_Rubis\Labo\Manips\2022\Juillet2022\M364%20Inf&#176;%20CoV%20TRMT-Ace%20cells\RTqPCR%2096%20Ultra\RTqPCR%20calculations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na RT-qPCR"/>
      <sheetName val="Raw data 96 Cov"/>
      <sheetName val="Raw data 96 Gapdh"/>
      <sheetName val="Raw data ultra"/>
      <sheetName val="Delta Ct CoV-Gapdh"/>
      <sheetName val="CUMULS Titrations 6w"/>
    </sheetNames>
    <sheetDataSet>
      <sheetData sheetId="0"/>
      <sheetData sheetId="1"/>
      <sheetData sheetId="2"/>
      <sheetData sheetId="3"/>
      <sheetData sheetId="4">
        <row r="3">
          <cell r="T3" t="str">
            <v>NI</v>
          </cell>
          <cell r="U3" t="str">
            <v>Ct</v>
          </cell>
          <cell r="V3">
            <v>3.0415926371321953E-4</v>
          </cell>
          <cell r="W3">
            <v>4.0477160611662841E-4</v>
          </cell>
        </row>
        <row r="4">
          <cell r="U4" t="str">
            <v xml:space="preserve">KO </v>
          </cell>
          <cell r="V4">
            <v>1.0129921362944212E-4</v>
          </cell>
          <cell r="W4">
            <v>1.4974830431233523E-5</v>
          </cell>
        </row>
        <row r="5">
          <cell r="U5" t="str">
            <v xml:space="preserve">wt </v>
          </cell>
          <cell r="V5">
            <v>1.993992686232386E-4</v>
          </cell>
          <cell r="W5">
            <v>2.5110079348946987E-5</v>
          </cell>
        </row>
        <row r="6">
          <cell r="U6" t="str">
            <v>Q530N</v>
          </cell>
          <cell r="V6">
            <v>1.2483990576529343E-4</v>
          </cell>
          <cell r="W6">
            <v>1.0350375940975779E-4</v>
          </cell>
        </row>
        <row r="7">
          <cell r="T7" t="str">
            <v>MOI 0.05</v>
          </cell>
          <cell r="U7" t="str">
            <v>Ct</v>
          </cell>
          <cell r="V7">
            <v>0.71849838254756959</v>
          </cell>
          <cell r="W7">
            <v>0.18023217699921898</v>
          </cell>
        </row>
        <row r="8">
          <cell r="N8" t="str">
            <v>Ct Ni</v>
          </cell>
          <cell r="O8">
            <v>3.0415926371321953E-4</v>
          </cell>
          <cell r="P8">
            <v>4.0477160611662841E-4</v>
          </cell>
          <cell r="U8" t="str">
            <v xml:space="preserve">KO </v>
          </cell>
          <cell r="V8">
            <v>0.10473011874040589</v>
          </cell>
          <cell r="W8">
            <v>0.17218648814216661</v>
          </cell>
        </row>
        <row r="9">
          <cell r="N9" t="str">
            <v>Ct 0.05</v>
          </cell>
          <cell r="O9">
            <v>0.71849838254756959</v>
          </cell>
          <cell r="P9">
            <v>0.18023217699921898</v>
          </cell>
          <cell r="U9" t="str">
            <v xml:space="preserve">wt </v>
          </cell>
          <cell r="V9">
            <v>0.34303670146089732</v>
          </cell>
          <cell r="W9">
            <v>0.21391713080303065</v>
          </cell>
        </row>
        <row r="10">
          <cell r="N10" t="str">
            <v>Ct 0.1</v>
          </cell>
          <cell r="O10">
            <v>1.2706681692401214</v>
          </cell>
          <cell r="P10">
            <v>0.37639374305993256</v>
          </cell>
          <cell r="U10" t="str">
            <v>Q530N</v>
          </cell>
          <cell r="V10">
            <v>0.69855504137258828</v>
          </cell>
          <cell r="W10">
            <v>0.36385957286467779</v>
          </cell>
        </row>
        <row r="11">
          <cell r="N11" t="str">
            <v>Ct 0.2</v>
          </cell>
          <cell r="O11">
            <v>3.2732582852079779</v>
          </cell>
          <cell r="P11">
            <v>0.30319729510774679</v>
          </cell>
          <cell r="T11" t="str">
            <v>MOI 0.1</v>
          </cell>
          <cell r="U11" t="str">
            <v>Ct</v>
          </cell>
          <cell r="V11">
            <v>1.2706681692401214</v>
          </cell>
          <cell r="W11">
            <v>0.37639374305993256</v>
          </cell>
        </row>
        <row r="12">
          <cell r="N12" t="str">
            <v>KO Ni</v>
          </cell>
          <cell r="O12">
            <v>1.0129921362944212E-4</v>
          </cell>
          <cell r="P12">
            <v>1.4974830431233523E-5</v>
          </cell>
          <cell r="U12" t="str">
            <v xml:space="preserve">KO </v>
          </cell>
          <cell r="V12">
            <v>0.44792914368784148</v>
          </cell>
          <cell r="W12">
            <v>0.18733755220419041</v>
          </cell>
        </row>
        <row r="13">
          <cell r="N13" t="str">
            <v>KO 0.05</v>
          </cell>
          <cell r="O13">
            <v>0.10473011874040589</v>
          </cell>
          <cell r="P13">
            <v>0.17218648814216661</v>
          </cell>
          <cell r="U13" t="str">
            <v xml:space="preserve">wt </v>
          </cell>
          <cell r="V13">
            <v>1.2126376504177021</v>
          </cell>
          <cell r="W13">
            <v>0.23862789652150701</v>
          </cell>
        </row>
        <row r="14">
          <cell r="N14" t="str">
            <v>KO 0.1</v>
          </cell>
          <cell r="O14">
            <v>0.44792914368784148</v>
          </cell>
          <cell r="P14">
            <v>0.18733755220419041</v>
          </cell>
          <cell r="U14" t="str">
            <v>Q530N</v>
          </cell>
          <cell r="V14">
            <v>2.3739949319826379</v>
          </cell>
          <cell r="W14">
            <v>0.35223436308984662</v>
          </cell>
        </row>
        <row r="15">
          <cell r="N15" t="str">
            <v>KO 0.2</v>
          </cell>
          <cell r="O15">
            <v>0.72406501786973843</v>
          </cell>
          <cell r="P15">
            <v>0.26688810052053841</v>
          </cell>
          <cell r="T15" t="str">
            <v>MOI 0.2</v>
          </cell>
          <cell r="U15" t="str">
            <v>Ct</v>
          </cell>
          <cell r="V15">
            <v>3.2732582852079779</v>
          </cell>
          <cell r="W15">
            <v>0.30319729510774679</v>
          </cell>
        </row>
        <row r="16">
          <cell r="N16" t="str">
            <v>wt Ni</v>
          </cell>
          <cell r="O16">
            <v>1.993992686232386E-4</v>
          </cell>
          <cell r="P16">
            <v>2.5110079348946987E-5</v>
          </cell>
          <cell r="U16" t="str">
            <v xml:space="preserve">KO </v>
          </cell>
          <cell r="V16">
            <v>0.72406501786973843</v>
          </cell>
          <cell r="W16">
            <v>0.26688810052053841</v>
          </cell>
        </row>
        <row r="17">
          <cell r="N17" t="str">
            <v>wt 0.05</v>
          </cell>
          <cell r="O17">
            <v>0.34303670146089732</v>
          </cell>
          <cell r="P17">
            <v>0.21391713080303065</v>
          </cell>
          <cell r="U17" t="str">
            <v xml:space="preserve">wt </v>
          </cell>
          <cell r="V17">
            <v>1.5450620024881987</v>
          </cell>
          <cell r="W17">
            <v>0.67960843538571425</v>
          </cell>
        </row>
        <row r="18">
          <cell r="N18" t="str">
            <v>wt 0.1</v>
          </cell>
          <cell r="O18">
            <v>1.2126376504177021</v>
          </cell>
          <cell r="P18">
            <v>0.23862789652150701</v>
          </cell>
          <cell r="U18" t="str">
            <v>Q530N</v>
          </cell>
          <cell r="V18">
            <v>3.4120281246573367</v>
          </cell>
          <cell r="W18">
            <v>0.58326831318625239</v>
          </cell>
        </row>
        <row r="19">
          <cell r="N19" t="str">
            <v>wt 0.2</v>
          </cell>
          <cell r="O19">
            <v>1.5450620024881987</v>
          </cell>
          <cell r="P19">
            <v>0.67960843538571425</v>
          </cell>
        </row>
        <row r="20">
          <cell r="N20" t="str">
            <v>Q530 Ni</v>
          </cell>
          <cell r="O20">
            <v>1.2483990576529343E-4</v>
          </cell>
          <cell r="P20">
            <v>1.0350375940975779E-4</v>
          </cell>
        </row>
        <row r="21">
          <cell r="N21" t="str">
            <v>Q530 0.05</v>
          </cell>
          <cell r="O21">
            <v>0.69855504137258828</v>
          </cell>
          <cell r="P21">
            <v>0.36385957286467779</v>
          </cell>
        </row>
        <row r="22">
          <cell r="N22" t="str">
            <v>Q530 0.1</v>
          </cell>
          <cell r="O22">
            <v>2.3739949319826379</v>
          </cell>
          <cell r="P22">
            <v>0.35223436308984662</v>
          </cell>
        </row>
        <row r="23">
          <cell r="N23" t="str">
            <v>Q530 0.2</v>
          </cell>
          <cell r="O23">
            <v>3.4120281246573367</v>
          </cell>
          <cell r="P23">
            <v>0.58326831318625239</v>
          </cell>
        </row>
        <row r="57">
          <cell r="N57" t="str">
            <v>Ctl</v>
          </cell>
          <cell r="O57" t="str">
            <v>TRMT1-KO</v>
          </cell>
          <cell r="P57" t="str">
            <v>wt</v>
          </cell>
          <cell r="Q57" t="str">
            <v>Q530N</v>
          </cell>
        </row>
        <row r="58">
          <cell r="M58" t="str">
            <v>NI</v>
          </cell>
          <cell r="N58">
            <v>3.0415926371321953E-4</v>
          </cell>
          <cell r="O58">
            <v>1.0129921362944212E-4</v>
          </cell>
          <cell r="P58">
            <v>1.993992686232386E-4</v>
          </cell>
          <cell r="Q58">
            <v>1.2483990576529343E-4</v>
          </cell>
          <cell r="R58">
            <v>4.0477160611662841E-4</v>
          </cell>
          <cell r="S58">
            <v>1.4974830431233523E-5</v>
          </cell>
          <cell r="T58">
            <v>2.5110079348946987E-5</v>
          </cell>
          <cell r="U58">
            <v>1.0350375940975779E-4</v>
          </cell>
        </row>
        <row r="59">
          <cell r="M59">
            <v>0.05</v>
          </cell>
          <cell r="N59">
            <v>0.71849838254756959</v>
          </cell>
          <cell r="O59">
            <v>0.10473011874040589</v>
          </cell>
          <cell r="P59">
            <v>0.34303670146089732</v>
          </cell>
          <cell r="Q59">
            <v>0.69855504137258828</v>
          </cell>
          <cell r="R59">
            <v>0.18023217699921898</v>
          </cell>
          <cell r="S59">
            <v>0.17218648814216661</v>
          </cell>
          <cell r="T59">
            <v>0.21391713080303065</v>
          </cell>
          <cell r="U59">
            <v>0.36385957286467779</v>
          </cell>
        </row>
        <row r="60">
          <cell r="M60">
            <v>0.1</v>
          </cell>
          <cell r="N60">
            <v>1.2706681692401214</v>
          </cell>
          <cell r="O60">
            <v>0.44792914368784148</v>
          </cell>
          <cell r="P60">
            <v>1.2126376504177021</v>
          </cell>
          <cell r="Q60">
            <v>2.3739949319826379</v>
          </cell>
          <cell r="R60">
            <v>0.37639374305993256</v>
          </cell>
          <cell r="S60">
            <v>0.18733755220419041</v>
          </cell>
          <cell r="T60">
            <v>0.23862789652150701</v>
          </cell>
          <cell r="U60">
            <v>0.35223436308984662</v>
          </cell>
        </row>
        <row r="61">
          <cell r="M61">
            <v>0.2</v>
          </cell>
          <cell r="N61">
            <v>3.2732582852079779</v>
          </cell>
          <cell r="O61">
            <v>0.72406501786973843</v>
          </cell>
          <cell r="P61">
            <v>1.5450620024881987</v>
          </cell>
          <cell r="Q61">
            <v>3.4120281246573367</v>
          </cell>
          <cell r="R61">
            <v>0.30319729510774679</v>
          </cell>
          <cell r="S61">
            <v>0.26688810052053841</v>
          </cell>
          <cell r="T61">
            <v>0.67960843538571425</v>
          </cell>
          <cell r="U61">
            <v>0.58326831318625239</v>
          </cell>
        </row>
        <row r="66">
          <cell r="Z66" t="str">
            <v>Ctl</v>
          </cell>
          <cell r="AA66" t="str">
            <v>TRMT1-KO</v>
          </cell>
          <cell r="AB66" t="str">
            <v>wt</v>
          </cell>
          <cell r="AC66" t="str">
            <v>Q530N</v>
          </cell>
        </row>
        <row r="67">
          <cell r="Y67">
            <v>0.05</v>
          </cell>
          <cell r="Z67">
            <v>1</v>
          </cell>
          <cell r="AA67">
            <v>0.14576249757037138</v>
          </cell>
          <cell r="AB67">
            <v>0.47743559316667761</v>
          </cell>
          <cell r="AC67">
            <v>0.97224302564987208</v>
          </cell>
        </row>
        <row r="68">
          <cell r="Y68">
            <v>0.1</v>
          </cell>
          <cell r="Z68">
            <v>1</v>
          </cell>
          <cell r="AA68">
            <v>0.35251464900998492</v>
          </cell>
          <cell r="AB68">
            <v>0.95433070550817178</v>
          </cell>
          <cell r="AC68">
            <v>1.868304400355226</v>
          </cell>
        </row>
        <row r="69">
          <cell r="Y69">
            <v>0.2</v>
          </cell>
          <cell r="Z69">
            <v>1</v>
          </cell>
          <cell r="AA69">
            <v>0.22120619724444765</v>
          </cell>
          <cell r="AB69">
            <v>0.47202569056967275</v>
          </cell>
          <cell r="AC69">
            <v>1.0423950166341798</v>
          </cell>
        </row>
        <row r="90">
          <cell r="Z90" t="str">
            <v>Ctl</v>
          </cell>
          <cell r="AA90" t="str">
            <v>TRMT1-KO</v>
          </cell>
          <cell r="AB90" t="str">
            <v>wt</v>
          </cell>
          <cell r="AC90" t="str">
            <v>Q530N</v>
          </cell>
        </row>
        <row r="91">
          <cell r="Y91">
            <v>0.05</v>
          </cell>
          <cell r="Z91">
            <v>1</v>
          </cell>
          <cell r="AA91">
            <v>0.14576249757037138</v>
          </cell>
          <cell r="AB91">
            <v>0.47743559316667761</v>
          </cell>
          <cell r="AC91">
            <v>0.97224302564987208</v>
          </cell>
          <cell r="AE91">
            <v>0.12591138887017708</v>
          </cell>
          <cell r="AF91">
            <v>0.15642692602159491</v>
          </cell>
          <cell r="AG91">
            <v>0.13065911367473121</v>
          </cell>
        </row>
        <row r="92">
          <cell r="Y92">
            <v>0.1</v>
          </cell>
          <cell r="Z92">
            <v>1</v>
          </cell>
          <cell r="AA92">
            <v>0.35251464900998492</v>
          </cell>
          <cell r="AB92">
            <v>0.95433070550817178</v>
          </cell>
          <cell r="AC92">
            <v>1.868304400355226</v>
          </cell>
          <cell r="AE92">
            <v>4.5761898937805537E-2</v>
          </cell>
          <cell r="AF92">
            <v>5.8290852826217605E-2</v>
          </cell>
          <cell r="AG92">
            <v>4.3950333960255689E-2</v>
          </cell>
        </row>
        <row r="93">
          <cell r="Y93">
            <v>0.2</v>
          </cell>
          <cell r="Z93">
            <v>1</v>
          </cell>
          <cell r="AA93">
            <v>0.22120619724444765</v>
          </cell>
          <cell r="AB93">
            <v>0.47202569056967275</v>
          </cell>
          <cell r="AC93">
            <v>1.0423950166341798</v>
          </cell>
          <cell r="AE93">
            <v>1.6000308096137197E-2</v>
          </cell>
          <cell r="AF93">
            <v>4.0743458886689378E-2</v>
          </cell>
          <cell r="AG93">
            <v>1.5834371422582094E-2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02522-4F48-4DAE-9BA5-899FDDB7F092}">
  <dimension ref="A1:AK93"/>
  <sheetViews>
    <sheetView tabSelected="1" zoomScale="118" zoomScaleNormal="118" workbookViewId="0">
      <selection activeCell="F3" sqref="F3"/>
    </sheetView>
  </sheetViews>
  <sheetFormatPr baseColWidth="10" defaultRowHeight="15" x14ac:dyDescent="0.25"/>
  <cols>
    <col min="1" max="1" width="20.7109375" customWidth="1"/>
    <col min="2" max="2" width="5" bestFit="1" customWidth="1"/>
    <col min="3" max="3" width="8.7109375" bestFit="1" customWidth="1"/>
    <col min="4" max="4" width="5.28515625" bestFit="1" customWidth="1"/>
    <col min="5" max="5" width="11.140625" bestFit="1" customWidth="1"/>
    <col min="6" max="6" width="20.5703125" customWidth="1"/>
    <col min="7" max="7" width="20.85546875" customWidth="1"/>
    <col min="8" max="8" width="17.7109375" customWidth="1"/>
    <col min="9" max="10" width="14.85546875" bestFit="1" customWidth="1"/>
    <col min="14" max="14" width="13.140625" bestFit="1" customWidth="1"/>
    <col min="18" max="18" width="19.5703125" bestFit="1" customWidth="1"/>
    <col min="19" max="19" width="14.42578125" bestFit="1" customWidth="1"/>
    <col min="20" max="20" width="12.85546875" bestFit="1" customWidth="1"/>
    <col min="23" max="23" width="12.85546875" bestFit="1" customWidth="1"/>
  </cols>
  <sheetData>
    <row r="1" spans="1:23" x14ac:dyDescent="0.25">
      <c r="A1" t="s">
        <v>0</v>
      </c>
    </row>
    <row r="2" spans="1:23" x14ac:dyDescent="0.25">
      <c r="A2" t="s">
        <v>1</v>
      </c>
      <c r="V2" t="s">
        <v>2</v>
      </c>
      <c r="W2" t="s">
        <v>3</v>
      </c>
    </row>
    <row r="3" spans="1:23" x14ac:dyDescent="0.25">
      <c r="A3" t="s">
        <v>4</v>
      </c>
      <c r="T3" s="1" t="s">
        <v>5</v>
      </c>
      <c r="U3" t="s">
        <v>6</v>
      </c>
      <c r="V3" s="2">
        <f>O8</f>
        <v>3.0415926371321953E-4</v>
      </c>
      <c r="W3" s="2">
        <f>P8</f>
        <v>4.0477160611662841E-4</v>
      </c>
    </row>
    <row r="4" spans="1:23" x14ac:dyDescent="0.25">
      <c r="T4" s="1"/>
      <c r="U4" t="s">
        <v>7</v>
      </c>
      <c r="V4" s="3">
        <f>O12</f>
        <v>1.0129921362944212E-4</v>
      </c>
      <c r="W4" s="3">
        <f>P12</f>
        <v>1.4974830431233523E-5</v>
      </c>
    </row>
    <row r="5" spans="1:23" x14ac:dyDescent="0.25">
      <c r="T5" s="1"/>
      <c r="U5" t="s">
        <v>8</v>
      </c>
      <c r="V5">
        <f>O16</f>
        <v>1.993992686232386E-4</v>
      </c>
      <c r="W5">
        <f>P16</f>
        <v>2.5110079348946987E-5</v>
      </c>
    </row>
    <row r="6" spans="1:23" x14ac:dyDescent="0.25">
      <c r="T6" s="1"/>
      <c r="U6" t="s">
        <v>9</v>
      </c>
      <c r="V6">
        <f>O20</f>
        <v>1.2483990576529343E-4</v>
      </c>
      <c r="W6">
        <f>P20</f>
        <v>1.0350375940975779E-4</v>
      </c>
    </row>
    <row r="7" spans="1:23" x14ac:dyDescent="0.25">
      <c r="B7" t="s">
        <v>10</v>
      </c>
      <c r="C7" s="4" t="s">
        <v>11</v>
      </c>
      <c r="D7" t="s">
        <v>10</v>
      </c>
      <c r="E7" s="4" t="s">
        <v>12</v>
      </c>
      <c r="F7" s="4" t="s">
        <v>13</v>
      </c>
      <c r="G7" s="4" t="s">
        <v>14</v>
      </c>
      <c r="H7" s="4" t="s">
        <v>15</v>
      </c>
      <c r="I7" s="4" t="s">
        <v>16</v>
      </c>
      <c r="J7" s="4" t="s">
        <v>3</v>
      </c>
      <c r="O7" s="4" t="s">
        <v>16</v>
      </c>
      <c r="P7" s="4" t="s">
        <v>3</v>
      </c>
      <c r="T7" s="1" t="s">
        <v>17</v>
      </c>
      <c r="U7" t="s">
        <v>6</v>
      </c>
      <c r="V7">
        <f>O9</f>
        <v>0.71849838254756959</v>
      </c>
      <c r="W7">
        <f>P9</f>
        <v>0.18023217699921898</v>
      </c>
    </row>
    <row r="8" spans="1:23" x14ac:dyDescent="0.25">
      <c r="A8" t="s">
        <v>18</v>
      </c>
      <c r="B8" t="s">
        <v>19</v>
      </c>
      <c r="C8">
        <v>27.85</v>
      </c>
      <c r="D8" t="s">
        <v>20</v>
      </c>
      <c r="E8">
        <v>17.510000000000002</v>
      </c>
      <c r="F8" s="5">
        <f t="shared" ref="F8:F55" si="0">2^(-C8)</f>
        <v>4.1334683897638534E-9</v>
      </c>
      <c r="G8" s="5">
        <f>2^(-E8)</f>
        <v>5.357532027198781E-6</v>
      </c>
      <c r="H8" s="5">
        <f>F8/G8</f>
        <v>7.7152471861657976E-4</v>
      </c>
      <c r="I8" s="6">
        <f>AVERAGE(H8:H10)</f>
        <v>3.0415926371321953E-4</v>
      </c>
      <c r="J8" s="6">
        <f>STDEV(H8:H10)</f>
        <v>4.0477160611662841E-4</v>
      </c>
      <c r="N8" s="3" t="s">
        <v>18</v>
      </c>
      <c r="O8" s="2">
        <f>I8</f>
        <v>3.0415926371321953E-4</v>
      </c>
      <c r="P8" s="2">
        <f>J8</f>
        <v>4.0477160611662841E-4</v>
      </c>
      <c r="T8" s="1"/>
      <c r="U8" t="s">
        <v>7</v>
      </c>
      <c r="V8">
        <f>O13</f>
        <v>0.10473011874040589</v>
      </c>
      <c r="W8">
        <f>P13</f>
        <v>0.17218648814216661</v>
      </c>
    </row>
    <row r="9" spans="1:23" x14ac:dyDescent="0.25">
      <c r="B9" t="s">
        <v>21</v>
      </c>
      <c r="C9">
        <v>31.62</v>
      </c>
      <c r="D9" s="7" t="s">
        <v>22</v>
      </c>
      <c r="E9">
        <v>17.91</v>
      </c>
      <c r="F9" s="5">
        <f t="shared" si="0"/>
        <v>3.029922618162659E-10</v>
      </c>
      <c r="G9" s="5">
        <f>2^(-E9)</f>
        <v>4.060250024617614E-6</v>
      </c>
      <c r="H9" s="5">
        <f>F9/G9</f>
        <v>7.4624040386478689E-5</v>
      </c>
      <c r="I9" s="6"/>
      <c r="J9" s="6"/>
      <c r="N9" s="3" t="s">
        <v>23</v>
      </c>
      <c r="O9" s="3">
        <f>I11</f>
        <v>0.71849838254756959</v>
      </c>
      <c r="P9" s="3">
        <f>J11</f>
        <v>0.18023217699921898</v>
      </c>
      <c r="T9" s="1"/>
      <c r="U9" t="s">
        <v>8</v>
      </c>
      <c r="V9">
        <f>O17</f>
        <v>0.34303670146089732</v>
      </c>
      <c r="W9">
        <f>P17</f>
        <v>0.21391713080303065</v>
      </c>
    </row>
    <row r="10" spans="1:23" x14ac:dyDescent="0.25">
      <c r="B10" t="s">
        <v>24</v>
      </c>
      <c r="C10">
        <v>31.6</v>
      </c>
      <c r="D10" t="s">
        <v>25</v>
      </c>
      <c r="E10">
        <v>17.72</v>
      </c>
      <c r="F10" s="5">
        <f t="shared" si="0"/>
        <v>3.0722187617162599E-10</v>
      </c>
      <c r="G10" s="5">
        <f t="shared" ref="G10:G55" si="1">2^(-E10)</f>
        <v>4.6317859054376512E-6</v>
      </c>
      <c r="H10" s="5">
        <f t="shared" ref="H10:H55" si="2">F10/G10</f>
        <v>6.6329032136600233E-5</v>
      </c>
      <c r="I10" s="6"/>
      <c r="J10" s="6"/>
      <c r="N10" s="3" t="s">
        <v>26</v>
      </c>
      <c r="O10" s="3">
        <f>I14</f>
        <v>1.2706681692401214</v>
      </c>
      <c r="P10" s="3">
        <f>J14</f>
        <v>0.37639374305993256</v>
      </c>
      <c r="T10" s="1"/>
      <c r="U10" t="s">
        <v>9</v>
      </c>
      <c r="V10">
        <f>O21</f>
        <v>0.69855504137258828</v>
      </c>
      <c r="W10">
        <f>P21</f>
        <v>0.36385957286467779</v>
      </c>
    </row>
    <row r="11" spans="1:23" x14ac:dyDescent="0.25">
      <c r="A11" t="s">
        <v>23</v>
      </c>
      <c r="B11" t="s">
        <v>27</v>
      </c>
      <c r="C11">
        <v>18.57</v>
      </c>
      <c r="D11" t="s">
        <v>28</v>
      </c>
      <c r="E11">
        <v>17.73</v>
      </c>
      <c r="F11" s="5">
        <f t="shared" si="0"/>
        <v>2.5696441209138688E-6</v>
      </c>
      <c r="G11" s="5">
        <f t="shared" si="1"/>
        <v>4.5997918231611616E-6</v>
      </c>
      <c r="H11" s="5">
        <f t="shared" si="2"/>
        <v>0.55864356903611045</v>
      </c>
      <c r="I11" s="6">
        <f>AVERAGE(H11:H13)</f>
        <v>0.71849838254756959</v>
      </c>
      <c r="J11" s="6">
        <f>STDEV(H11:H13)</f>
        <v>0.18023217699921898</v>
      </c>
      <c r="N11" s="3" t="s">
        <v>29</v>
      </c>
      <c r="O11" s="3">
        <f>I17</f>
        <v>3.2732582852079779</v>
      </c>
      <c r="P11" s="3">
        <f>J17</f>
        <v>0.30319729510774679</v>
      </c>
      <c r="T11" s="1" t="s">
        <v>30</v>
      </c>
      <c r="U11" t="s">
        <v>6</v>
      </c>
      <c r="V11">
        <f>O10</f>
        <v>1.2706681692401214</v>
      </c>
      <c r="W11">
        <f>P10</f>
        <v>0.37639374305993256</v>
      </c>
    </row>
    <row r="12" spans="1:23" x14ac:dyDescent="0.25">
      <c r="B12" t="s">
        <v>31</v>
      </c>
      <c r="C12">
        <v>17.8</v>
      </c>
      <c r="D12" t="s">
        <v>32</v>
      </c>
      <c r="E12">
        <v>17.670000000000002</v>
      </c>
      <c r="F12" s="5">
        <f t="shared" si="0"/>
        <v>4.3819364738351262E-6</v>
      </c>
      <c r="G12" s="5">
        <f t="shared" si="1"/>
        <v>4.7951254826424694E-6</v>
      </c>
      <c r="H12" s="5">
        <f t="shared" si="2"/>
        <v>0.91383145022940138</v>
      </c>
      <c r="I12" s="6"/>
      <c r="J12" s="6"/>
      <c r="N12" s="3" t="s">
        <v>33</v>
      </c>
      <c r="O12" s="3">
        <f>I20</f>
        <v>1.0129921362944212E-4</v>
      </c>
      <c r="P12" s="3">
        <f>J20</f>
        <v>1.4974830431233523E-5</v>
      </c>
      <c r="T12" s="1"/>
      <c r="U12" t="s">
        <v>7</v>
      </c>
      <c r="V12">
        <f>O14</f>
        <v>0.44792914368784148</v>
      </c>
      <c r="W12">
        <f>P14</f>
        <v>0.18733755220419041</v>
      </c>
    </row>
    <row r="13" spans="1:23" x14ac:dyDescent="0.25">
      <c r="B13" s="8" t="s">
        <v>34</v>
      </c>
      <c r="C13">
        <v>17.77</v>
      </c>
      <c r="D13" t="s">
        <v>35</v>
      </c>
      <c r="E13">
        <v>17.22</v>
      </c>
      <c r="F13" s="5">
        <f t="shared" si="0"/>
        <v>4.4740102738642846E-6</v>
      </c>
      <c r="G13" s="5">
        <f t="shared" si="1"/>
        <v>6.550334445478478E-6</v>
      </c>
      <c r="H13" s="5">
        <f t="shared" si="2"/>
        <v>0.68302012837719683</v>
      </c>
      <c r="I13" s="6"/>
      <c r="J13" s="6"/>
      <c r="N13" s="3" t="s">
        <v>36</v>
      </c>
      <c r="O13" s="3">
        <f>I23</f>
        <v>0.10473011874040589</v>
      </c>
      <c r="P13" s="3">
        <f>J23</f>
        <v>0.17218648814216661</v>
      </c>
      <c r="T13" s="1"/>
      <c r="U13" t="s">
        <v>8</v>
      </c>
      <c r="V13">
        <f>O18</f>
        <v>1.2126376504177021</v>
      </c>
      <c r="W13">
        <f>P18</f>
        <v>0.23862789652150701</v>
      </c>
    </row>
    <row r="14" spans="1:23" x14ac:dyDescent="0.25">
      <c r="A14" t="s">
        <v>26</v>
      </c>
      <c r="B14" s="8" t="s">
        <v>37</v>
      </c>
      <c r="C14">
        <v>17.59</v>
      </c>
      <c r="D14" t="s">
        <v>38</v>
      </c>
      <c r="E14">
        <v>17.670000000000002</v>
      </c>
      <c r="F14" s="5">
        <f t="shared" si="0"/>
        <v>5.0685341419086969E-6</v>
      </c>
      <c r="G14" s="5">
        <f t="shared" si="1"/>
        <v>4.7951254826424694E-6</v>
      </c>
      <c r="H14" s="5">
        <f t="shared" si="2"/>
        <v>1.0570180405613825</v>
      </c>
      <c r="I14" s="6">
        <f>AVERAGE(H14:H16)</f>
        <v>1.2706681692401214</v>
      </c>
      <c r="J14" s="6">
        <f>STDEV(H14:H16)</f>
        <v>0.37639374305993256</v>
      </c>
      <c r="N14" s="3" t="s">
        <v>39</v>
      </c>
      <c r="O14" s="3">
        <f>I26</f>
        <v>0.44792914368784148</v>
      </c>
      <c r="P14" s="3">
        <f>J26</f>
        <v>0.18733755220419041</v>
      </c>
      <c r="T14" s="1"/>
      <c r="U14" t="s">
        <v>9</v>
      </c>
      <c r="V14">
        <f>O22</f>
        <v>2.3739949319826379</v>
      </c>
      <c r="W14">
        <f>P22</f>
        <v>0.35223436308984662</v>
      </c>
    </row>
    <row r="15" spans="1:23" x14ac:dyDescent="0.25">
      <c r="B15" s="8" t="s">
        <v>40</v>
      </c>
      <c r="C15">
        <v>17.010000000000002</v>
      </c>
      <c r="D15" t="s">
        <v>41</v>
      </c>
      <c r="E15">
        <v>17.78</v>
      </c>
      <c r="F15" s="5">
        <f t="shared" si="0"/>
        <v>7.5766944537127299E-6</v>
      </c>
      <c r="G15" s="5">
        <f t="shared" si="1"/>
        <v>4.4431060274828137E-6</v>
      </c>
      <c r="H15" s="5">
        <f t="shared" si="2"/>
        <v>1.7052697835359134</v>
      </c>
      <c r="I15" s="6"/>
      <c r="J15" s="6"/>
      <c r="N15" s="3" t="s">
        <v>42</v>
      </c>
      <c r="O15" s="3">
        <f>I29</f>
        <v>0.72406501786973843</v>
      </c>
      <c r="P15" s="3">
        <f>J29</f>
        <v>0.26688810052053841</v>
      </c>
      <c r="Q15" s="9"/>
      <c r="R15" s="9"/>
      <c r="T15" s="1" t="s">
        <v>43</v>
      </c>
      <c r="U15" t="s">
        <v>6</v>
      </c>
      <c r="V15">
        <f>O11</f>
        <v>3.2732582852079779</v>
      </c>
      <c r="W15">
        <f>P11</f>
        <v>0.30319729510774679</v>
      </c>
    </row>
    <row r="16" spans="1:23" x14ac:dyDescent="0.25">
      <c r="B16" s="8" t="s">
        <v>44</v>
      </c>
      <c r="C16">
        <v>17.559999999999999</v>
      </c>
      <c r="D16" t="s">
        <v>45</v>
      </c>
      <c r="E16">
        <v>17.63</v>
      </c>
      <c r="F16" s="5">
        <f t="shared" si="0"/>
        <v>5.1750348184496825E-6</v>
      </c>
      <c r="G16" s="5">
        <f t="shared" si="1"/>
        <v>4.9299348092555723E-6</v>
      </c>
      <c r="H16" s="5">
        <f t="shared" si="2"/>
        <v>1.0497166836230682</v>
      </c>
      <c r="I16" s="6"/>
      <c r="J16" s="6"/>
      <c r="N16" s="3" t="s">
        <v>46</v>
      </c>
      <c r="O16" s="3">
        <f>I32</f>
        <v>1.993992686232386E-4</v>
      </c>
      <c r="P16" s="3">
        <f>J32</f>
        <v>2.5110079348946987E-5</v>
      </c>
      <c r="Q16" s="10"/>
      <c r="R16" s="10"/>
      <c r="T16" s="1"/>
      <c r="U16" t="s">
        <v>7</v>
      </c>
      <c r="V16">
        <f>O15</f>
        <v>0.72406501786973843</v>
      </c>
      <c r="W16">
        <f>P15</f>
        <v>0.26688810052053841</v>
      </c>
    </row>
    <row r="17" spans="1:23" x14ac:dyDescent="0.25">
      <c r="A17" t="s">
        <v>29</v>
      </c>
      <c r="B17" s="8" t="s">
        <v>47</v>
      </c>
      <c r="C17">
        <v>15.54</v>
      </c>
      <c r="D17" t="s">
        <v>48</v>
      </c>
      <c r="E17">
        <v>17.22</v>
      </c>
      <c r="F17" s="5">
        <f t="shared" si="0"/>
        <v>2.0989102449642091E-5</v>
      </c>
      <c r="G17" s="5">
        <f t="shared" si="1"/>
        <v>6.550334445478478E-6</v>
      </c>
      <c r="H17" s="5">
        <f t="shared" si="2"/>
        <v>3.2042795103584845</v>
      </c>
      <c r="I17" s="6">
        <f>AVERAGE(H17:H19)</f>
        <v>3.2732582852079779</v>
      </c>
      <c r="J17" s="6">
        <f>STDEV(H17:H19)</f>
        <v>0.30319729510774679</v>
      </c>
      <c r="N17" s="3" t="s">
        <v>49</v>
      </c>
      <c r="O17" s="3">
        <f>I35</f>
        <v>0.34303670146089732</v>
      </c>
      <c r="P17" s="3">
        <f>J35</f>
        <v>0.21391713080303065</v>
      </c>
      <c r="Q17" s="10"/>
      <c r="R17" s="10"/>
      <c r="T17" s="1"/>
      <c r="U17" t="s">
        <v>8</v>
      </c>
      <c r="V17">
        <f>O19</f>
        <v>1.5450620024881987</v>
      </c>
      <c r="W17">
        <f>P19</f>
        <v>0.67960843538571425</v>
      </c>
    </row>
    <row r="18" spans="1:23" x14ac:dyDescent="0.25">
      <c r="B18" s="8" t="s">
        <v>50</v>
      </c>
      <c r="C18">
        <v>15.74</v>
      </c>
      <c r="D18" t="s">
        <v>51</v>
      </c>
      <c r="E18">
        <v>17.329999999999998</v>
      </c>
      <c r="F18" s="5">
        <f t="shared" si="0"/>
        <v>1.8272074960615982E-5</v>
      </c>
      <c r="G18" s="5">
        <f t="shared" si="1"/>
        <v>6.069461698569638E-6</v>
      </c>
      <c r="H18" s="5">
        <f t="shared" si="2"/>
        <v>3.010493494822132</v>
      </c>
      <c r="I18" s="6"/>
      <c r="J18" s="6"/>
      <c r="N18" s="3" t="s">
        <v>52</v>
      </c>
      <c r="O18" s="3">
        <f>I38</f>
        <v>1.2126376504177021</v>
      </c>
      <c r="P18" s="3">
        <f>J38</f>
        <v>0.23862789652150701</v>
      </c>
      <c r="Q18" s="10"/>
      <c r="R18" s="10"/>
      <c r="T18" s="1"/>
      <c r="U18" t="s">
        <v>9</v>
      </c>
      <c r="V18">
        <f>O23</f>
        <v>3.4120281246573367</v>
      </c>
      <c r="W18">
        <f>P23</f>
        <v>0.58326831318625239</v>
      </c>
    </row>
    <row r="19" spans="1:23" x14ac:dyDescent="0.25">
      <c r="B19" t="s">
        <v>53</v>
      </c>
      <c r="C19">
        <v>15.46</v>
      </c>
      <c r="D19" t="s">
        <v>54</v>
      </c>
      <c r="E19">
        <v>17.309999999999999</v>
      </c>
      <c r="F19" s="5">
        <f t="shared" si="0"/>
        <v>2.2185859944462758E-5</v>
      </c>
      <c r="G19" s="5">
        <f t="shared" si="1"/>
        <v>6.15418822648718E-6</v>
      </c>
      <c r="H19" s="5">
        <f t="shared" si="2"/>
        <v>3.6050018504433168</v>
      </c>
      <c r="I19" s="6"/>
      <c r="J19" s="6"/>
      <c r="N19" s="3" t="s">
        <v>55</v>
      </c>
      <c r="O19" s="3">
        <f>I41</f>
        <v>1.5450620024881987</v>
      </c>
      <c r="P19" s="3">
        <f>J41</f>
        <v>0.67960843538571425</v>
      </c>
      <c r="Q19" s="10"/>
      <c r="R19" s="10"/>
    </row>
    <row r="20" spans="1:23" x14ac:dyDescent="0.25">
      <c r="A20" t="s">
        <v>33</v>
      </c>
      <c r="B20" t="s">
        <v>56</v>
      </c>
      <c r="C20">
        <v>31.61</v>
      </c>
      <c r="D20" t="s">
        <v>57</v>
      </c>
      <c r="E20">
        <v>18.52</v>
      </c>
      <c r="F20" s="5">
        <f t="shared" si="0"/>
        <v>3.0509973966012771E-10</v>
      </c>
      <c r="G20" s="5">
        <f>2^(-E20)</f>
        <v>2.660262425137341E-6</v>
      </c>
      <c r="H20" s="5">
        <f t="shared" si="2"/>
        <v>1.1468783559741343E-4</v>
      </c>
      <c r="I20" s="6">
        <f>AVERAGE(H20:H22)</f>
        <v>1.0129921362944212E-4</v>
      </c>
      <c r="J20" s="6">
        <f>STDEV(H20:H22)</f>
        <v>1.4974830431233523E-5</v>
      </c>
      <c r="N20" s="3" t="s">
        <v>58</v>
      </c>
      <c r="O20" s="3">
        <f>I44</f>
        <v>1.2483990576529343E-4</v>
      </c>
      <c r="P20" s="3">
        <f>J44</f>
        <v>1.0350375940975779E-4</v>
      </c>
      <c r="Q20" s="10"/>
      <c r="R20" s="10"/>
    </row>
    <row r="21" spans="1:23" x14ac:dyDescent="0.25">
      <c r="B21" t="s">
        <v>59</v>
      </c>
      <c r="C21">
        <v>31.58</v>
      </c>
      <c r="D21" t="s">
        <v>60</v>
      </c>
      <c r="E21">
        <v>18.059999999999999</v>
      </c>
      <c r="F21" s="5">
        <f t="shared" si="0"/>
        <v>3.1151053374309937E-10</v>
      </c>
      <c r="G21" s="5">
        <f t="shared" si="1"/>
        <v>3.6593022130022677E-6</v>
      </c>
      <c r="H21" s="5">
        <f t="shared" si="2"/>
        <v>8.512839760439494E-5</v>
      </c>
      <c r="I21" s="6"/>
      <c r="J21" s="6"/>
      <c r="N21" s="3" t="s">
        <v>61</v>
      </c>
      <c r="O21" s="3">
        <f>I47</f>
        <v>0.69855504137258828</v>
      </c>
      <c r="P21" s="3">
        <f>J47</f>
        <v>0.36385957286467779</v>
      </c>
      <c r="Q21" s="10"/>
      <c r="R21" s="10"/>
    </row>
    <row r="22" spans="1:23" x14ac:dyDescent="0.25">
      <c r="B22" t="s">
        <v>62</v>
      </c>
      <c r="C22">
        <v>31.54</v>
      </c>
      <c r="D22" s="8" t="s">
        <v>63</v>
      </c>
      <c r="E22">
        <v>18.309999999999999</v>
      </c>
      <c r="F22" s="5">
        <f t="shared" si="0"/>
        <v>3.202682868902908E-10</v>
      </c>
      <c r="G22" s="5">
        <f t="shared" si="1"/>
        <v>3.07709411324359E-6</v>
      </c>
      <c r="H22" s="5">
        <f t="shared" si="2"/>
        <v>1.0408140768651804E-4</v>
      </c>
      <c r="I22" s="6"/>
      <c r="J22" s="6"/>
      <c r="N22" s="3" t="s">
        <v>64</v>
      </c>
      <c r="O22" s="3">
        <f>I50</f>
        <v>2.3739949319826379</v>
      </c>
      <c r="P22" s="3">
        <f>J50</f>
        <v>0.35223436308984662</v>
      </c>
      <c r="Q22" s="10"/>
      <c r="R22" s="10"/>
    </row>
    <row r="23" spans="1:23" x14ac:dyDescent="0.25">
      <c r="A23" t="s">
        <v>36</v>
      </c>
      <c r="B23" t="s">
        <v>65</v>
      </c>
      <c r="C23">
        <v>21.54</v>
      </c>
      <c r="D23" t="s">
        <v>66</v>
      </c>
      <c r="E23">
        <v>19.82</v>
      </c>
      <c r="F23" s="5">
        <f t="shared" si="0"/>
        <v>3.279547257756581E-7</v>
      </c>
      <c r="G23" s="5">
        <f t="shared" si="1"/>
        <v>1.0804022648771268E-6</v>
      </c>
      <c r="H23" s="5">
        <f t="shared" si="2"/>
        <v>0.30354872109876235</v>
      </c>
      <c r="I23" s="6">
        <f>AVERAGE(H23:H25)</f>
        <v>0.10473011874040589</v>
      </c>
      <c r="J23" s="6">
        <f>STDEV(H23:H25)</f>
        <v>0.17218648814216661</v>
      </c>
      <c r="N23" s="3" t="s">
        <v>67</v>
      </c>
      <c r="O23" s="3">
        <f>I53</f>
        <v>3.4120281246573367</v>
      </c>
      <c r="P23" s="3">
        <f>J53</f>
        <v>0.58326831318625239</v>
      </c>
      <c r="Q23" s="10"/>
      <c r="R23" s="10"/>
    </row>
    <row r="24" spans="1:23" x14ac:dyDescent="0.25">
      <c r="B24" t="s">
        <v>68</v>
      </c>
      <c r="C24">
        <v>25.7</v>
      </c>
      <c r="D24" s="8" t="s">
        <v>69</v>
      </c>
      <c r="E24">
        <v>18.45</v>
      </c>
      <c r="F24" s="5">
        <f t="shared" si="0"/>
        <v>1.8345481356157612E-8</v>
      </c>
      <c r="G24" s="5">
        <f t="shared" si="1"/>
        <v>2.7925218504822305E-6</v>
      </c>
      <c r="H24" s="5">
        <f t="shared" si="2"/>
        <v>6.5695032441696376E-3</v>
      </c>
      <c r="I24" s="6"/>
      <c r="J24" s="6"/>
      <c r="Q24" s="10"/>
      <c r="R24" s="10"/>
    </row>
    <row r="25" spans="1:23" x14ac:dyDescent="0.25">
      <c r="B25" t="s">
        <v>70</v>
      </c>
      <c r="C25">
        <v>26.67</v>
      </c>
      <c r="D25" t="s">
        <v>71</v>
      </c>
      <c r="E25">
        <v>18.73</v>
      </c>
      <c r="F25" s="5">
        <f t="shared" si="0"/>
        <v>9.3654794582860647E-9</v>
      </c>
      <c r="G25" s="5">
        <f t="shared" si="1"/>
        <v>2.2998959115805808E-6</v>
      </c>
      <c r="H25" s="5">
        <f t="shared" si="2"/>
        <v>4.0721318782856271E-3</v>
      </c>
      <c r="I25" s="6"/>
      <c r="J25" s="6"/>
      <c r="N25" s="3"/>
    </row>
    <row r="26" spans="1:23" x14ac:dyDescent="0.25">
      <c r="A26" t="s">
        <v>39</v>
      </c>
      <c r="B26" t="s">
        <v>72</v>
      </c>
      <c r="C26">
        <v>17.77</v>
      </c>
      <c r="D26" t="s">
        <v>73</v>
      </c>
      <c r="E26">
        <v>16.86</v>
      </c>
      <c r="F26" s="5">
        <f t="shared" si="0"/>
        <v>4.4740102738642846E-6</v>
      </c>
      <c r="G26" s="5">
        <f t="shared" si="1"/>
        <v>8.406868865025416E-6</v>
      </c>
      <c r="H26" s="5">
        <f t="shared" si="2"/>
        <v>0.53218509122667979</v>
      </c>
      <c r="I26" s="6">
        <f>AVERAGE(H26:H28)</f>
        <v>0.44792914368784148</v>
      </c>
      <c r="J26" s="6">
        <f>STDEV(H26:H28)</f>
        <v>0.18733755220419041</v>
      </c>
      <c r="N26" s="3"/>
    </row>
    <row r="27" spans="1:23" x14ac:dyDescent="0.25">
      <c r="B27" t="s">
        <v>74</v>
      </c>
      <c r="C27">
        <v>18.91</v>
      </c>
      <c r="D27" t="s">
        <v>75</v>
      </c>
      <c r="E27">
        <v>16.809999999999999</v>
      </c>
      <c r="F27" s="5">
        <f t="shared" si="0"/>
        <v>2.030125012308807E-6</v>
      </c>
      <c r="G27" s="5">
        <f t="shared" si="1"/>
        <v>8.7033364552949885E-6</v>
      </c>
      <c r="H27" s="5">
        <f t="shared" si="2"/>
        <v>0.2332582478842016</v>
      </c>
      <c r="I27" s="6"/>
      <c r="J27" s="6"/>
      <c r="N27" s="3"/>
    </row>
    <row r="28" spans="1:23" x14ac:dyDescent="0.25">
      <c r="B28" t="s">
        <v>76</v>
      </c>
      <c r="C28">
        <v>17.73</v>
      </c>
      <c r="D28" t="s">
        <v>77</v>
      </c>
      <c r="E28">
        <v>16.940000000000001</v>
      </c>
      <c r="F28" s="5">
        <f t="shared" si="0"/>
        <v>4.5997918231611616E-6</v>
      </c>
      <c r="G28" s="5">
        <f t="shared" si="1"/>
        <v>7.9533825747766238E-6</v>
      </c>
      <c r="H28" s="5">
        <f t="shared" si="2"/>
        <v>0.57834409195264314</v>
      </c>
      <c r="I28" s="6"/>
      <c r="J28" s="6"/>
    </row>
    <row r="29" spans="1:23" x14ac:dyDescent="0.25">
      <c r="A29" t="s">
        <v>42</v>
      </c>
      <c r="B29" t="s">
        <v>78</v>
      </c>
      <c r="C29">
        <v>17.34</v>
      </c>
      <c r="D29" t="s">
        <v>79</v>
      </c>
      <c r="E29">
        <v>16.420000000000002</v>
      </c>
      <c r="F29" s="5">
        <f t="shared" si="0"/>
        <v>6.0275368641920251E-6</v>
      </c>
      <c r="G29" s="5">
        <f t="shared" si="1"/>
        <v>1.140479468257857E-5</v>
      </c>
      <c r="H29" s="5">
        <f t="shared" si="2"/>
        <v>0.52850902028069024</v>
      </c>
      <c r="I29" s="6">
        <f>AVERAGE(H29:H31)</f>
        <v>0.72406501786973843</v>
      </c>
      <c r="J29" s="6">
        <f>STDEV(H29:H31)</f>
        <v>0.26688810052053841</v>
      </c>
    </row>
    <row r="30" spans="1:23" x14ac:dyDescent="0.25">
      <c r="B30" t="s">
        <v>80</v>
      </c>
      <c r="C30">
        <v>17.64</v>
      </c>
      <c r="D30" t="s">
        <v>81</v>
      </c>
      <c r="E30">
        <v>16.940000000000001</v>
      </c>
      <c r="F30" s="5">
        <f t="shared" si="0"/>
        <v>4.8958812620655172E-6</v>
      </c>
      <c r="G30" s="5">
        <f t="shared" si="1"/>
        <v>7.9533825747766238E-6</v>
      </c>
      <c r="H30" s="5">
        <f t="shared" si="2"/>
        <v>0.61557220667245738</v>
      </c>
      <c r="I30" s="6"/>
      <c r="J30" s="6"/>
    </row>
    <row r="31" spans="1:23" x14ac:dyDescent="0.25">
      <c r="B31" t="s">
        <v>82</v>
      </c>
      <c r="C31">
        <v>17.47</v>
      </c>
      <c r="D31" t="s">
        <v>83</v>
      </c>
      <c r="E31">
        <v>17.510000000000002</v>
      </c>
      <c r="F31" s="5">
        <f t="shared" si="0"/>
        <v>5.5081527539157774E-6</v>
      </c>
      <c r="G31" s="5">
        <f t="shared" si="1"/>
        <v>5.357532027198781E-6</v>
      </c>
      <c r="H31" s="5">
        <f t="shared" si="2"/>
        <v>1.0281138266560674</v>
      </c>
      <c r="I31" s="6"/>
      <c r="J31" s="6"/>
    </row>
    <row r="32" spans="1:23" x14ac:dyDescent="0.25">
      <c r="A32" t="s">
        <v>46</v>
      </c>
      <c r="B32" t="s">
        <v>84</v>
      </c>
      <c r="C32">
        <v>29.88</v>
      </c>
      <c r="D32" t="s">
        <v>85</v>
      </c>
      <c r="E32">
        <v>17.64</v>
      </c>
      <c r="F32" s="5">
        <f t="shared" si="0"/>
        <v>1.0121007100921671E-9</v>
      </c>
      <c r="G32" s="5">
        <f t="shared" si="1"/>
        <v>4.8958812620655172E-6</v>
      </c>
      <c r="H32" s="5">
        <f t="shared" si="2"/>
        <v>2.0672492977600793E-4</v>
      </c>
      <c r="I32" s="6">
        <f>AVERAGE(H32:H34)</f>
        <v>1.993992686232386E-4</v>
      </c>
      <c r="J32" s="6">
        <f>STDEV(H32:H34)</f>
        <v>2.5110079348946987E-5</v>
      </c>
    </row>
    <row r="33" spans="1:10" x14ac:dyDescent="0.25">
      <c r="B33" t="s">
        <v>86</v>
      </c>
      <c r="C33">
        <v>30.01</v>
      </c>
      <c r="D33" t="s">
        <v>87</v>
      </c>
      <c r="E33">
        <v>17.86</v>
      </c>
      <c r="F33" s="5">
        <f t="shared" si="0"/>
        <v>9.2488945968173034E-10</v>
      </c>
      <c r="G33" s="5">
        <f t="shared" si="1"/>
        <v>4.2034344325127072E-6</v>
      </c>
      <c r="H33" s="5">
        <f t="shared" si="2"/>
        <v>2.2003185122334708E-4</v>
      </c>
      <c r="I33" s="6"/>
      <c r="J33" s="6"/>
    </row>
    <row r="34" spans="1:10" x14ac:dyDescent="0.25">
      <c r="B34" t="s">
        <v>88</v>
      </c>
      <c r="C34">
        <v>30.17</v>
      </c>
      <c r="D34" t="s">
        <v>89</v>
      </c>
      <c r="E34">
        <v>17.66</v>
      </c>
      <c r="F34" s="5">
        <f t="shared" si="0"/>
        <v>8.277992542521742E-10</v>
      </c>
      <c r="G34" s="5">
        <f t="shared" si="1"/>
        <v>4.8284782179652428E-6</v>
      </c>
      <c r="H34" s="5">
        <f t="shared" si="2"/>
        <v>1.7144102487036072E-4</v>
      </c>
      <c r="I34" s="6"/>
      <c r="J34" s="6"/>
    </row>
    <row r="35" spans="1:10" x14ac:dyDescent="0.25">
      <c r="A35" t="s">
        <v>49</v>
      </c>
      <c r="B35" t="s">
        <v>90</v>
      </c>
      <c r="C35">
        <v>21.34</v>
      </c>
      <c r="D35" t="s">
        <v>91</v>
      </c>
      <c r="E35">
        <v>17.96</v>
      </c>
      <c r="F35" s="5">
        <f t="shared" si="0"/>
        <v>3.7672105401200146E-7</v>
      </c>
      <c r="G35" s="5">
        <f t="shared" si="1"/>
        <v>3.9219430032961506E-6</v>
      </c>
      <c r="H35" s="5">
        <f t="shared" si="2"/>
        <v>9.6054698830500773E-2</v>
      </c>
      <c r="I35" s="6">
        <f>AVERAGE(H35:H37)</f>
        <v>0.34303670146089732</v>
      </c>
      <c r="J35" s="6">
        <f>STDEV(H35:H37)</f>
        <v>0.21391713080303065</v>
      </c>
    </row>
    <row r="36" spans="1:10" x14ac:dyDescent="0.25">
      <c r="B36" t="s">
        <v>92</v>
      </c>
      <c r="C36">
        <v>18.8</v>
      </c>
      <c r="D36" t="s">
        <v>93</v>
      </c>
      <c r="E36">
        <v>17.690000000000001</v>
      </c>
      <c r="F36" s="5">
        <f t="shared" si="0"/>
        <v>2.1909682369175627E-6</v>
      </c>
      <c r="G36" s="5">
        <f t="shared" si="1"/>
        <v>4.7291095731315036E-6</v>
      </c>
      <c r="H36" s="5">
        <f t="shared" si="2"/>
        <v>0.46329403094518612</v>
      </c>
      <c r="I36" s="6"/>
      <c r="J36" s="6"/>
    </row>
    <row r="37" spans="1:10" x14ac:dyDescent="0.25">
      <c r="B37" t="s">
        <v>94</v>
      </c>
      <c r="C37">
        <v>18.68</v>
      </c>
      <c r="D37" s="8" t="s">
        <v>95</v>
      </c>
      <c r="E37">
        <v>17.59</v>
      </c>
      <c r="F37" s="5">
        <f t="shared" si="0"/>
        <v>2.3810015657455667E-6</v>
      </c>
      <c r="G37" s="5">
        <f t="shared" si="1"/>
        <v>5.0685341419086969E-6</v>
      </c>
      <c r="H37" s="5">
        <f t="shared" si="2"/>
        <v>0.46976137460700512</v>
      </c>
      <c r="I37" s="6"/>
      <c r="J37" s="6"/>
    </row>
    <row r="38" spans="1:10" x14ac:dyDescent="0.25">
      <c r="A38" t="s">
        <v>52</v>
      </c>
      <c r="B38" t="s">
        <v>96</v>
      </c>
      <c r="C38">
        <v>17.239999999999998</v>
      </c>
      <c r="D38" t="s">
        <v>97</v>
      </c>
      <c r="E38">
        <v>17.45</v>
      </c>
      <c r="F38" s="5">
        <f t="shared" si="0"/>
        <v>6.4601540555002444E-6</v>
      </c>
      <c r="G38" s="5">
        <f t="shared" si="1"/>
        <v>5.585043700964461E-6</v>
      </c>
      <c r="H38" s="5">
        <f t="shared" si="2"/>
        <v>1.1566881839052869</v>
      </c>
      <c r="I38" s="6">
        <f>AVERAGE(H38:H40)</f>
        <v>1.2126376504177021</v>
      </c>
      <c r="J38" s="6">
        <f>STDEV(H38:H40)</f>
        <v>0.23862789652150701</v>
      </c>
    </row>
    <row r="39" spans="1:10" x14ac:dyDescent="0.25">
      <c r="B39" t="s">
        <v>98</v>
      </c>
      <c r="C39">
        <v>17.23</v>
      </c>
      <c r="D39" t="s">
        <v>99</v>
      </c>
      <c r="E39">
        <v>17.79</v>
      </c>
      <c r="F39" s="5">
        <f t="shared" si="0"/>
        <v>6.5050879804073871E-6</v>
      </c>
      <c r="G39" s="5">
        <f t="shared" si="1"/>
        <v>4.4124152523242537E-6</v>
      </c>
      <c r="H39" s="5">
        <f t="shared" si="2"/>
        <v>1.4742692172910996</v>
      </c>
      <c r="I39" s="6"/>
      <c r="J39" s="6"/>
    </row>
    <row r="40" spans="1:10" x14ac:dyDescent="0.25">
      <c r="B40" t="s">
        <v>100</v>
      </c>
      <c r="C40">
        <v>17.329999999999998</v>
      </c>
      <c r="D40" t="s">
        <v>101</v>
      </c>
      <c r="E40">
        <v>17.34</v>
      </c>
      <c r="F40" s="5">
        <f t="shared" si="0"/>
        <v>6.069461698569638E-6</v>
      </c>
      <c r="G40" s="5">
        <f t="shared" si="1"/>
        <v>6.0275368641920251E-6</v>
      </c>
      <c r="H40" s="5">
        <f t="shared" si="2"/>
        <v>1.00695555005672</v>
      </c>
      <c r="I40" s="6"/>
      <c r="J40" s="6"/>
    </row>
    <row r="41" spans="1:10" x14ac:dyDescent="0.25">
      <c r="A41" t="s">
        <v>55</v>
      </c>
      <c r="B41" t="s">
        <v>102</v>
      </c>
      <c r="C41">
        <v>17.37</v>
      </c>
      <c r="D41" t="s">
        <v>103</v>
      </c>
      <c r="E41">
        <v>17.600000000000001</v>
      </c>
      <c r="F41" s="5">
        <f t="shared" si="0"/>
        <v>5.9034919492431262E-6</v>
      </c>
      <c r="G41" s="5">
        <f t="shared" si="1"/>
        <v>5.0335232191959177E-6</v>
      </c>
      <c r="H41" s="5">
        <f t="shared" si="2"/>
        <v>1.1728349492318786</v>
      </c>
      <c r="I41" s="6">
        <f>AVERAGE(H41:H43)</f>
        <v>1.5450620024881987</v>
      </c>
      <c r="J41" s="6">
        <f>STDEV(H41:H43)</f>
        <v>0.67960843538571425</v>
      </c>
    </row>
    <row r="42" spans="1:10" x14ac:dyDescent="0.25">
      <c r="B42" t="s">
        <v>104</v>
      </c>
      <c r="C42">
        <v>17.54</v>
      </c>
      <c r="D42" t="s">
        <v>105</v>
      </c>
      <c r="E42">
        <v>17.72</v>
      </c>
      <c r="F42" s="5">
        <f t="shared" si="0"/>
        <v>5.2472756124105304E-6</v>
      </c>
      <c r="G42" s="5">
        <f t="shared" si="1"/>
        <v>4.6317859054376512E-6</v>
      </c>
      <c r="H42" s="5">
        <f t="shared" si="2"/>
        <v>1.1328838852957999</v>
      </c>
      <c r="I42" s="6"/>
      <c r="J42" s="6"/>
    </row>
    <row r="43" spans="1:10" x14ac:dyDescent="0.25">
      <c r="B43" t="s">
        <v>106</v>
      </c>
      <c r="C43">
        <v>16.13</v>
      </c>
      <c r="D43" t="s">
        <v>107</v>
      </c>
      <c r="E43">
        <v>17.350000000000001</v>
      </c>
      <c r="F43" s="5">
        <f t="shared" si="0"/>
        <v>1.3943961337728908E-5</v>
      </c>
      <c r="G43" s="5">
        <f t="shared" si="1"/>
        <v>5.9859016257991781E-6</v>
      </c>
      <c r="H43" s="5">
        <f t="shared" si="2"/>
        <v>2.3294671729369174</v>
      </c>
      <c r="I43" s="6"/>
      <c r="J43" s="6"/>
    </row>
    <row r="44" spans="1:10" x14ac:dyDescent="0.25">
      <c r="A44" t="s">
        <v>58</v>
      </c>
      <c r="B44" t="s">
        <v>108</v>
      </c>
      <c r="C44">
        <v>30.07</v>
      </c>
      <c r="D44" t="s">
        <v>109</v>
      </c>
      <c r="E44">
        <v>18.02</v>
      </c>
      <c r="F44" s="5">
        <f t="shared" si="0"/>
        <v>8.8721327301481491E-10</v>
      </c>
      <c r="G44" s="5">
        <f t="shared" si="1"/>
        <v>3.7621792011007711E-6</v>
      </c>
      <c r="H44" s="5">
        <f t="shared" si="2"/>
        <v>2.3582429905391703E-4</v>
      </c>
      <c r="I44" s="6">
        <f>AVERAGE(H44:H46)</f>
        <v>1.2483990576529343E-4</v>
      </c>
      <c r="J44" s="6">
        <f>STDEV(H44:H46)</f>
        <v>1.0350375940975779E-4</v>
      </c>
    </row>
    <row r="45" spans="1:10" x14ac:dyDescent="0.25">
      <c r="B45" t="s">
        <v>110</v>
      </c>
      <c r="C45">
        <v>32.43</v>
      </c>
      <c r="D45" t="s">
        <v>111</v>
      </c>
      <c r="E45">
        <v>17.45</v>
      </c>
      <c r="F45" s="5">
        <f t="shared" si="0"/>
        <v>1.7282128923445128E-10</v>
      </c>
      <c r="G45" s="5">
        <f t="shared" si="1"/>
        <v>5.585043700964461E-6</v>
      </c>
      <c r="H45" s="5">
        <f t="shared" si="2"/>
        <v>3.0943587640076551E-5</v>
      </c>
      <c r="I45" s="6"/>
      <c r="J45" s="6"/>
    </row>
    <row r="46" spans="1:10" x14ac:dyDescent="0.25">
      <c r="B46" t="s">
        <v>112</v>
      </c>
      <c r="C46">
        <v>30.43</v>
      </c>
      <c r="D46" t="s">
        <v>113</v>
      </c>
      <c r="E46">
        <v>17.25</v>
      </c>
      <c r="F46" s="5">
        <f t="shared" si="0"/>
        <v>6.9128515693780534E-10</v>
      </c>
      <c r="G46" s="5">
        <f t="shared" si="1"/>
        <v>6.4155305118844177E-6</v>
      </c>
      <c r="H46" s="5">
        <f t="shared" si="2"/>
        <v>1.0775183060188671E-4</v>
      </c>
      <c r="I46" s="6"/>
      <c r="J46" s="6"/>
    </row>
    <row r="47" spans="1:10" x14ac:dyDescent="0.25">
      <c r="A47" t="s">
        <v>61</v>
      </c>
      <c r="B47" t="s">
        <v>114</v>
      </c>
      <c r="C47">
        <v>18.59</v>
      </c>
      <c r="D47" t="s">
        <v>115</v>
      </c>
      <c r="E47">
        <v>17.850000000000001</v>
      </c>
      <c r="F47" s="5">
        <f t="shared" si="0"/>
        <v>2.534267070954348E-6</v>
      </c>
      <c r="G47" s="5">
        <f t="shared" si="1"/>
        <v>4.2326716311181825E-6</v>
      </c>
      <c r="H47" s="5">
        <f t="shared" si="2"/>
        <v>0.59873935230946518</v>
      </c>
      <c r="I47" s="6">
        <f>AVERAGE(H47:H49)</f>
        <v>0.69855504137258828</v>
      </c>
      <c r="J47" s="6">
        <f>STDEV(H47:H49)</f>
        <v>0.36385957286467779</v>
      </c>
    </row>
    <row r="48" spans="1:10" x14ac:dyDescent="0.25">
      <c r="B48" t="s">
        <v>116</v>
      </c>
      <c r="C48">
        <v>17.12</v>
      </c>
      <c r="D48" t="s">
        <v>117</v>
      </c>
      <c r="E48">
        <v>17.260000000000002</v>
      </c>
      <c r="F48" s="5">
        <f t="shared" si="0"/>
        <v>7.0204746294011998E-6</v>
      </c>
      <c r="G48" s="5">
        <f t="shared" si="1"/>
        <v>6.3712152055997324E-6</v>
      </c>
      <c r="H48" s="5">
        <f t="shared" si="2"/>
        <v>1.1019051158766111</v>
      </c>
      <c r="I48" s="6"/>
      <c r="J48" s="6"/>
    </row>
    <row r="49" spans="1:37" x14ac:dyDescent="0.25">
      <c r="B49" t="s">
        <v>118</v>
      </c>
      <c r="C49">
        <v>18.57</v>
      </c>
      <c r="D49" t="s">
        <v>119</v>
      </c>
      <c r="E49">
        <v>17.23</v>
      </c>
      <c r="F49" s="5">
        <f t="shared" si="0"/>
        <v>2.5696441209138688E-6</v>
      </c>
      <c r="G49" s="5">
        <f t="shared" si="1"/>
        <v>6.5050879804073871E-6</v>
      </c>
      <c r="H49" s="5">
        <f t="shared" si="2"/>
        <v>0.3950206559316885</v>
      </c>
      <c r="I49" s="6"/>
      <c r="J49" s="6"/>
    </row>
    <row r="50" spans="1:37" x14ac:dyDescent="0.25">
      <c r="A50" t="s">
        <v>64</v>
      </c>
      <c r="B50" t="s">
        <v>120</v>
      </c>
      <c r="C50">
        <v>16.55</v>
      </c>
      <c r="D50" t="s">
        <v>121</v>
      </c>
      <c r="E50">
        <v>18</v>
      </c>
      <c r="F50" s="5">
        <f t="shared" si="0"/>
        <v>1.0422060064349339E-5</v>
      </c>
      <c r="G50" s="5">
        <f t="shared" si="1"/>
        <v>3.814697265625E-6</v>
      </c>
      <c r="H50" s="5">
        <f t="shared" si="2"/>
        <v>2.7320805135087931</v>
      </c>
      <c r="I50" s="6">
        <f>AVERAGE(H50:H52)</f>
        <v>2.3739949319826379</v>
      </c>
      <c r="J50" s="6">
        <f>STDEV(H50:H52)</f>
        <v>0.35223436308984662</v>
      </c>
    </row>
    <row r="51" spans="1:37" x14ac:dyDescent="0.25">
      <c r="B51" t="s">
        <v>122</v>
      </c>
      <c r="C51">
        <v>17.04</v>
      </c>
      <c r="D51" t="s">
        <v>123</v>
      </c>
      <c r="E51">
        <v>18.28</v>
      </c>
      <c r="F51" s="5">
        <f t="shared" si="0"/>
        <v>7.4207683365805552E-6</v>
      </c>
      <c r="G51" s="5">
        <f t="shared" si="1"/>
        <v>3.1417504015639225E-6</v>
      </c>
      <c r="H51" s="5">
        <f t="shared" si="2"/>
        <v>2.3619853228590642</v>
      </c>
      <c r="I51" s="6"/>
      <c r="J51" s="6"/>
    </row>
    <row r="52" spans="1:37" x14ac:dyDescent="0.25">
      <c r="B52" t="s">
        <v>124</v>
      </c>
      <c r="C52">
        <v>16.809999999999999</v>
      </c>
      <c r="D52" t="s">
        <v>125</v>
      </c>
      <c r="E52">
        <v>17.829999999999998</v>
      </c>
      <c r="F52" s="5">
        <f t="shared" si="0"/>
        <v>8.7033364552949885E-6</v>
      </c>
      <c r="G52" s="5">
        <f t="shared" si="1"/>
        <v>4.2917575252106157E-6</v>
      </c>
      <c r="H52" s="5">
        <f t="shared" si="2"/>
        <v>2.027918959580056</v>
      </c>
      <c r="I52" s="6"/>
      <c r="J52" s="6"/>
    </row>
    <row r="53" spans="1:37" x14ac:dyDescent="0.25">
      <c r="A53" t="s">
        <v>67</v>
      </c>
      <c r="B53" t="s">
        <v>126</v>
      </c>
      <c r="C53">
        <v>16.43</v>
      </c>
      <c r="D53" t="s">
        <v>127</v>
      </c>
      <c r="E53">
        <v>17.95</v>
      </c>
      <c r="F53" s="5">
        <f t="shared" si="0"/>
        <v>1.1326016011268994E-5</v>
      </c>
      <c r="G53" s="5">
        <f t="shared" si="1"/>
        <v>3.9492222741751795E-6</v>
      </c>
      <c r="H53" s="5">
        <f t="shared" si="2"/>
        <v>2.8679104960316537</v>
      </c>
      <c r="I53" s="6">
        <f>AVERAGE(H53:H55)</f>
        <v>3.4120281246573367</v>
      </c>
      <c r="J53" s="6">
        <f>STDEV(H53:H55)</f>
        <v>0.58326831318625239</v>
      </c>
    </row>
    <row r="54" spans="1:37" x14ac:dyDescent="0.25">
      <c r="B54" s="8" t="s">
        <v>128</v>
      </c>
      <c r="C54">
        <v>16.61</v>
      </c>
      <c r="D54" t="s">
        <v>129</v>
      </c>
      <c r="E54">
        <v>18.350000000000001</v>
      </c>
      <c r="F54" s="5">
        <f t="shared" si="0"/>
        <v>9.9975082691830784E-6</v>
      </c>
      <c r="G54" s="5">
        <f t="shared" si="1"/>
        <v>2.9929508128995891E-6</v>
      </c>
      <c r="H54" s="5">
        <f t="shared" si="2"/>
        <v>3.3403516777134841</v>
      </c>
      <c r="I54" s="6"/>
      <c r="J54" s="6"/>
      <c r="K54" s="11"/>
    </row>
    <row r="55" spans="1:37" x14ac:dyDescent="0.25">
      <c r="B55" t="s">
        <v>130</v>
      </c>
      <c r="C55">
        <v>15.97</v>
      </c>
      <c r="D55" t="s">
        <v>131</v>
      </c>
      <c r="E55">
        <v>17.98</v>
      </c>
      <c r="F55" s="5">
        <f t="shared" si="0"/>
        <v>1.55794086564208E-5</v>
      </c>
      <c r="G55" s="5">
        <f t="shared" si="1"/>
        <v>3.8679484550095748E-6</v>
      </c>
      <c r="H55" s="5">
        <f t="shared" si="2"/>
        <v>4.0278222002268729</v>
      </c>
      <c r="I55" s="6"/>
      <c r="J55" s="6"/>
    </row>
    <row r="56" spans="1:37" x14ac:dyDescent="0.25">
      <c r="N56" s="12" t="s">
        <v>16</v>
      </c>
      <c r="O56" s="13"/>
      <c r="P56" s="13"/>
      <c r="Q56" s="14"/>
      <c r="R56" s="12" t="s">
        <v>3</v>
      </c>
      <c r="S56" s="13"/>
      <c r="T56" s="13"/>
      <c r="U56" s="14"/>
      <c r="Z56" s="12" t="s">
        <v>132</v>
      </c>
      <c r="AA56" s="13"/>
      <c r="AB56" s="13"/>
      <c r="AC56" s="14"/>
      <c r="AD56" s="12" t="s">
        <v>133</v>
      </c>
      <c r="AE56" s="13"/>
      <c r="AF56" s="13"/>
      <c r="AG56" s="14"/>
    </row>
    <row r="57" spans="1:37" x14ac:dyDescent="0.25">
      <c r="N57" s="4" t="s">
        <v>134</v>
      </c>
      <c r="O57" t="s">
        <v>135</v>
      </c>
      <c r="P57" s="4" t="s">
        <v>136</v>
      </c>
      <c r="Q57" t="s">
        <v>9</v>
      </c>
      <c r="R57" s="4" t="s">
        <v>134</v>
      </c>
      <c r="S57" t="s">
        <v>135</v>
      </c>
      <c r="T57" s="4" t="s">
        <v>136</v>
      </c>
      <c r="U57" t="s">
        <v>9</v>
      </c>
      <c r="Z57" s="4" t="s">
        <v>134</v>
      </c>
      <c r="AA57" t="s">
        <v>135</v>
      </c>
      <c r="AB57" s="4" t="s">
        <v>136</v>
      </c>
      <c r="AC57" t="s">
        <v>9</v>
      </c>
      <c r="AD57" s="4" t="s">
        <v>134</v>
      </c>
      <c r="AE57" t="s">
        <v>135</v>
      </c>
      <c r="AF57" s="4" t="s">
        <v>136</v>
      </c>
      <c r="AG57" t="s">
        <v>9</v>
      </c>
    </row>
    <row r="58" spans="1:37" x14ac:dyDescent="0.25">
      <c r="M58" t="s">
        <v>5</v>
      </c>
      <c r="N58">
        <v>3.0415926371321953E-4</v>
      </c>
      <c r="O58">
        <v>1.0129921362944212E-4</v>
      </c>
      <c r="P58">
        <v>1.993992686232386E-4</v>
      </c>
      <c r="Q58">
        <v>1.2483990576529343E-4</v>
      </c>
      <c r="R58">
        <v>4.0477160611662841E-4</v>
      </c>
      <c r="S58">
        <v>1.4974830431233523E-5</v>
      </c>
      <c r="T58">
        <v>2.5110079348946987E-5</v>
      </c>
      <c r="U58">
        <v>1.0350375940975779E-4</v>
      </c>
      <c r="Y58" t="s">
        <v>5</v>
      </c>
      <c r="Z58">
        <v>3.0415926371321953E-4</v>
      </c>
      <c r="AA58">
        <v>1.0129921362944212E-4</v>
      </c>
      <c r="AB58">
        <v>1.993992686232386E-4</v>
      </c>
      <c r="AC58">
        <v>1.2483990576529343E-4</v>
      </c>
      <c r="AD58">
        <v>4.0477160611662841E-4</v>
      </c>
      <c r="AE58">
        <v>1.4974830431233523E-5</v>
      </c>
      <c r="AF58">
        <v>2.5110079348946987E-5</v>
      </c>
      <c r="AG58">
        <v>1.0350375940975779E-4</v>
      </c>
    </row>
    <row r="59" spans="1:37" x14ac:dyDescent="0.25">
      <c r="M59">
        <v>0.05</v>
      </c>
      <c r="N59">
        <v>0.71849838254756959</v>
      </c>
      <c r="O59">
        <v>0.10473011874040589</v>
      </c>
      <c r="P59">
        <v>0.34303670146089732</v>
      </c>
      <c r="Q59">
        <v>0.69855504137258828</v>
      </c>
      <c r="R59">
        <v>0.18023217699921898</v>
      </c>
      <c r="S59">
        <v>0.17218648814216661</v>
      </c>
      <c r="T59">
        <v>0.21391713080303065</v>
      </c>
      <c r="U59">
        <v>0.36385957286467779</v>
      </c>
      <c r="Y59">
        <v>0.05</v>
      </c>
      <c r="Z59">
        <v>0.71849838254756959</v>
      </c>
      <c r="AA59">
        <v>0.10473011874040589</v>
      </c>
      <c r="AB59">
        <v>0.34303670146089732</v>
      </c>
      <c r="AC59">
        <v>0.69855504137258828</v>
      </c>
      <c r="AD59">
        <v>0.18023217699921898</v>
      </c>
      <c r="AE59">
        <v>0.17218648814216661</v>
      </c>
      <c r="AF59">
        <v>0.21391713080303065</v>
      </c>
      <c r="AG59">
        <v>0.36385957286467779</v>
      </c>
      <c r="AH59">
        <f>AD59/Z59</f>
        <v>0.25084562662503468</v>
      </c>
      <c r="AI59">
        <f>AE59/AB59*AH59</f>
        <v>0.12591138887017708</v>
      </c>
      <c r="AJ59">
        <f>AF59/AB59*AH59</f>
        <v>0.15642692602159491</v>
      </c>
      <c r="AK59">
        <f>AG59/AC59*AH59</f>
        <v>0.13065911367473121</v>
      </c>
    </row>
    <row r="60" spans="1:37" x14ac:dyDescent="0.25">
      <c r="M60">
        <v>0.1</v>
      </c>
      <c r="N60">
        <v>1.2706681692401214</v>
      </c>
      <c r="O60">
        <v>0.44792914368784148</v>
      </c>
      <c r="P60">
        <v>1.2126376504177021</v>
      </c>
      <c r="Q60">
        <v>2.3739949319826379</v>
      </c>
      <c r="R60">
        <v>0.37639374305993256</v>
      </c>
      <c r="S60">
        <v>0.18733755220419041</v>
      </c>
      <c r="T60">
        <v>0.23862789652150701</v>
      </c>
      <c r="U60">
        <v>0.35223436308984662</v>
      </c>
      <c r="Y60">
        <v>0.1</v>
      </c>
      <c r="Z60">
        <v>1.2706681692401214</v>
      </c>
      <c r="AA60">
        <v>0.44792914368784148</v>
      </c>
      <c r="AB60">
        <v>1.2126376504177021</v>
      </c>
      <c r="AC60">
        <v>2.3739949319826379</v>
      </c>
      <c r="AD60">
        <v>0.37639374305993256</v>
      </c>
      <c r="AE60">
        <v>0.18733755220419041</v>
      </c>
      <c r="AF60">
        <v>0.23862789652150701</v>
      </c>
      <c r="AG60">
        <v>0.35223436308984662</v>
      </c>
      <c r="AH60">
        <f>AD60/Z60</f>
        <v>0.29621718098519906</v>
      </c>
      <c r="AI60">
        <f t="shared" ref="AI60:AI61" si="3">AE60/AB60*AH60</f>
        <v>4.5761898937805537E-2</v>
      </c>
      <c r="AJ60">
        <f t="shared" ref="AJ60:AJ61" si="4">AF60/AB60*AH60</f>
        <v>5.8290852826217605E-2</v>
      </c>
      <c r="AK60">
        <f t="shared" ref="AK60:AK61" si="5">AG60/AC60*AH60</f>
        <v>4.3950333960255689E-2</v>
      </c>
    </row>
    <row r="61" spans="1:37" x14ac:dyDescent="0.25">
      <c r="M61">
        <v>0.2</v>
      </c>
      <c r="N61">
        <v>3.2732582852079779</v>
      </c>
      <c r="O61">
        <v>0.72406501786973843</v>
      </c>
      <c r="P61">
        <v>1.5450620024881987</v>
      </c>
      <c r="Q61">
        <v>3.4120281246573367</v>
      </c>
      <c r="R61">
        <v>0.30319729510774679</v>
      </c>
      <c r="S61">
        <v>0.26688810052053841</v>
      </c>
      <c r="T61">
        <v>0.67960843538571425</v>
      </c>
      <c r="U61">
        <v>0.58326831318625239</v>
      </c>
      <c r="Y61">
        <v>0.2</v>
      </c>
      <c r="Z61">
        <v>3.2732582852079779</v>
      </c>
      <c r="AA61">
        <v>0.72406501786973843</v>
      </c>
      <c r="AB61">
        <v>1.5450620024881987</v>
      </c>
      <c r="AC61">
        <v>3.4120281246573367</v>
      </c>
      <c r="AD61">
        <v>0.30319729510774679</v>
      </c>
      <c r="AE61">
        <v>0.26688810052053841</v>
      </c>
      <c r="AF61">
        <v>0.67960843538571425</v>
      </c>
      <c r="AG61">
        <v>0.58326831318625239</v>
      </c>
      <c r="AH61">
        <f>AD61/Z61</f>
        <v>9.2628588607844037E-2</v>
      </c>
      <c r="AI61">
        <f t="shared" si="3"/>
        <v>1.6000308096137197E-2</v>
      </c>
      <c r="AJ61">
        <f t="shared" si="4"/>
        <v>4.0743458886689378E-2</v>
      </c>
      <c r="AK61">
        <f t="shared" si="5"/>
        <v>1.5834371422582094E-2</v>
      </c>
    </row>
    <row r="65" spans="25:33" x14ac:dyDescent="0.25">
      <c r="Z65" s="12" t="s">
        <v>132</v>
      </c>
      <c r="AA65" s="13"/>
      <c r="AB65" s="13"/>
      <c r="AC65" s="14"/>
      <c r="AD65" s="12" t="s">
        <v>133</v>
      </c>
      <c r="AE65" s="13"/>
      <c r="AF65" s="13"/>
      <c r="AG65" s="14"/>
    </row>
    <row r="66" spans="25:33" x14ac:dyDescent="0.25">
      <c r="Y66" t="s">
        <v>137</v>
      </c>
      <c r="Z66" s="4" t="s">
        <v>134</v>
      </c>
      <c r="AA66" t="s">
        <v>135</v>
      </c>
      <c r="AB66" s="4" t="s">
        <v>136</v>
      </c>
      <c r="AC66" t="s">
        <v>9</v>
      </c>
      <c r="AD66" s="4" t="s">
        <v>134</v>
      </c>
      <c r="AE66" t="s">
        <v>135</v>
      </c>
      <c r="AF66" s="4" t="s">
        <v>136</v>
      </c>
      <c r="AG66" t="s">
        <v>9</v>
      </c>
    </row>
    <row r="67" spans="25:33" x14ac:dyDescent="0.25">
      <c r="Y67">
        <v>0.05</v>
      </c>
      <c r="Z67">
        <v>1</v>
      </c>
      <c r="AA67">
        <f>AA59/Z59</f>
        <v>0.14576249757037138</v>
      </c>
      <c r="AB67">
        <f>AB59/Z59</f>
        <v>0.47743559316667761</v>
      </c>
      <c r="AC67">
        <f>AC59/Z59</f>
        <v>0.97224302564987208</v>
      </c>
      <c r="AD67">
        <v>0.25084562662503468</v>
      </c>
      <c r="AE67">
        <v>0.12591138887017708</v>
      </c>
      <c r="AF67">
        <v>0.15642692602159491</v>
      </c>
      <c r="AG67">
        <v>0.13065911367473121</v>
      </c>
    </row>
    <row r="68" spans="25:33" x14ac:dyDescent="0.25">
      <c r="Y68">
        <v>0.1</v>
      </c>
      <c r="Z68">
        <v>1</v>
      </c>
      <c r="AA68">
        <f>AA60/Z60</f>
        <v>0.35251464900998492</v>
      </c>
      <c r="AB68">
        <f t="shared" ref="AB68:AB69" si="6">AB60/Z60</f>
        <v>0.95433070550817178</v>
      </c>
      <c r="AC68">
        <f t="shared" ref="AC68:AC69" si="7">AC60/Z60</f>
        <v>1.868304400355226</v>
      </c>
      <c r="AD68">
        <v>0.29621718098519906</v>
      </c>
      <c r="AE68">
        <v>4.5761898937805537E-2</v>
      </c>
      <c r="AF68">
        <v>5.8290852826217605E-2</v>
      </c>
      <c r="AG68">
        <v>4.3950333960255689E-2</v>
      </c>
    </row>
    <row r="69" spans="25:33" x14ac:dyDescent="0.25">
      <c r="Y69">
        <v>0.2</v>
      </c>
      <c r="Z69">
        <v>1</v>
      </c>
      <c r="AA69">
        <f>AA61/Z61</f>
        <v>0.22120619724444765</v>
      </c>
      <c r="AB69">
        <f t="shared" si="6"/>
        <v>0.47202569056967275</v>
      </c>
      <c r="AC69">
        <f t="shared" si="7"/>
        <v>1.0423950166341798</v>
      </c>
      <c r="AD69">
        <v>9.2628588607844037E-2</v>
      </c>
      <c r="AE69">
        <v>1.6000308096137197E-2</v>
      </c>
      <c r="AF69">
        <v>4.0743458886689378E-2</v>
      </c>
      <c r="AG69">
        <v>1.5834371422582094E-2</v>
      </c>
    </row>
    <row r="89" spans="25:33" x14ac:dyDescent="0.25">
      <c r="Z89" t="s">
        <v>132</v>
      </c>
      <c r="AD89" t="s">
        <v>133</v>
      </c>
    </row>
    <row r="90" spans="25:33" x14ac:dyDescent="0.25">
      <c r="Y90" t="s">
        <v>137</v>
      </c>
      <c r="Z90" t="s">
        <v>134</v>
      </c>
      <c r="AA90" t="s">
        <v>135</v>
      </c>
      <c r="AB90" t="s">
        <v>136</v>
      </c>
      <c r="AC90" t="s">
        <v>9</v>
      </c>
      <c r="AD90" t="s">
        <v>134</v>
      </c>
      <c r="AE90" t="s">
        <v>135</v>
      </c>
      <c r="AF90" t="s">
        <v>136</v>
      </c>
      <c r="AG90" t="s">
        <v>9</v>
      </c>
    </row>
    <row r="91" spans="25:33" x14ac:dyDescent="0.25">
      <c r="Y91">
        <v>0.05</v>
      </c>
      <c r="Z91">
        <v>1</v>
      </c>
      <c r="AA91">
        <v>0.14576249757037138</v>
      </c>
      <c r="AB91">
        <v>0.47743559316667761</v>
      </c>
      <c r="AC91">
        <v>0.97224302564987208</v>
      </c>
      <c r="AD91">
        <v>0.25084562662503468</v>
      </c>
      <c r="AE91">
        <v>0.12591138887017708</v>
      </c>
      <c r="AF91">
        <v>0.15642692602159491</v>
      </c>
      <c r="AG91">
        <v>0.13065911367473121</v>
      </c>
    </row>
    <row r="92" spans="25:33" x14ac:dyDescent="0.25">
      <c r="Y92">
        <v>0.1</v>
      </c>
      <c r="Z92">
        <v>1</v>
      </c>
      <c r="AA92">
        <v>0.35251464900998492</v>
      </c>
      <c r="AB92">
        <v>0.95433070550817178</v>
      </c>
      <c r="AC92">
        <v>1.868304400355226</v>
      </c>
      <c r="AD92">
        <v>0.29621718098519906</v>
      </c>
      <c r="AE92">
        <v>4.5761898937805537E-2</v>
      </c>
      <c r="AF92">
        <v>5.8290852826217605E-2</v>
      </c>
      <c r="AG92">
        <v>4.3950333960255689E-2</v>
      </c>
    </row>
    <row r="93" spans="25:33" x14ac:dyDescent="0.25">
      <c r="Y93">
        <v>0.2</v>
      </c>
      <c r="Z93">
        <v>1</v>
      </c>
      <c r="AA93">
        <v>0.22120619724444765</v>
      </c>
      <c r="AB93">
        <v>0.47202569056967275</v>
      </c>
      <c r="AC93">
        <v>1.0423950166341798</v>
      </c>
      <c r="AD93">
        <v>9.2628588607844037E-2</v>
      </c>
      <c r="AE93">
        <v>1.6000308096137197E-2</v>
      </c>
      <c r="AF93">
        <v>4.0743458886689378E-2</v>
      </c>
      <c r="AG93">
        <v>1.5834371422582094E-2</v>
      </c>
    </row>
  </sheetData>
  <mergeCells count="10">
    <mergeCell ref="Z56:AC56"/>
    <mergeCell ref="AD56:AG56"/>
    <mergeCell ref="Z65:AC65"/>
    <mergeCell ref="AD65:AG65"/>
    <mergeCell ref="T3:T6"/>
    <mergeCell ref="T7:T10"/>
    <mergeCell ref="T11:T14"/>
    <mergeCell ref="T15:T18"/>
    <mergeCell ref="N56:Q56"/>
    <mergeCell ref="R56:U5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Delta Ct CoV-Gapdh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Eldin</dc:creator>
  <cp:lastModifiedBy>Patrick Eldin</cp:lastModifiedBy>
  <dcterms:created xsi:type="dcterms:W3CDTF">2022-09-08T08:10:36Z</dcterms:created>
  <dcterms:modified xsi:type="dcterms:W3CDTF">2022-09-08T08:11:30Z</dcterms:modified>
</cp:coreProperties>
</file>