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din\ownCloud\MyenCours\Paper m2,2G Dragony\elife version\Correction suggestion\"/>
    </mc:Choice>
  </mc:AlternateContent>
  <xr:revisionPtr revIDLastSave="0" documentId="13_ncr:1_{44D48E68-E0E3-4C3E-BE4F-B4DBDCC84613}" xr6:coauthVersionLast="36" xr6:coauthVersionMax="36" xr10:uidLastSave="{00000000-0000-0000-0000-000000000000}"/>
  <bookViews>
    <workbookView xWindow="0" yWindow="0" windowWidth="38400" windowHeight="17160" xr2:uid="{374E9A00-D294-4950-AC86-2E395EE9610A}"/>
  </bookViews>
  <sheets>
    <sheet name="Data Infectivity 6 wells" sheetId="1" r:id="rId1"/>
    <sheet name="Raw data RTqPCR ultra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M5" i="3"/>
  <c r="O12" i="3"/>
  <c r="N12" i="3"/>
  <c r="M12" i="3"/>
  <c r="O11" i="3"/>
  <c r="M11" i="3"/>
  <c r="N11" i="3" s="1"/>
  <c r="O10" i="3"/>
  <c r="M10" i="3"/>
  <c r="N10" i="3" s="1"/>
  <c r="O9" i="3"/>
  <c r="M9" i="3"/>
  <c r="N9" i="3" s="1"/>
  <c r="O8" i="3"/>
  <c r="M8" i="3"/>
  <c r="N8" i="3" s="1"/>
  <c r="O7" i="3"/>
  <c r="M7" i="3"/>
  <c r="N7" i="3" s="1"/>
  <c r="O6" i="3"/>
  <c r="N6" i="3"/>
  <c r="M6" i="3"/>
  <c r="O5" i="3"/>
  <c r="N5" i="3"/>
  <c r="I43" i="1" l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</calcChain>
</file>

<file path=xl/sharedStrings.xml><?xml version="1.0" encoding="utf-8"?>
<sst xmlns="http://schemas.openxmlformats.org/spreadsheetml/2006/main" count="290" uniqueCount="98">
  <si>
    <t>FFU/mL</t>
  </si>
  <si>
    <t>SD</t>
  </si>
  <si>
    <t>MOI 0.1</t>
  </si>
  <si>
    <t>MOI 0.2</t>
  </si>
  <si>
    <t>6 well format</t>
  </si>
  <si>
    <t>SN titer</t>
  </si>
  <si>
    <t xml:space="preserve">Copie Moy </t>
  </si>
  <si>
    <t>Copies/mL</t>
  </si>
  <si>
    <t>Etype</t>
  </si>
  <si>
    <t>TCID50</t>
  </si>
  <si>
    <t>Ultracentrifugation</t>
  </si>
  <si>
    <t>RTqPCR</t>
  </si>
  <si>
    <t>Copies per ml of supernatant</t>
  </si>
  <si>
    <t>FFU per ml of supernatant</t>
  </si>
  <si>
    <t>(n=3)</t>
  </si>
  <si>
    <t>FFU/ 100 copy</t>
  </si>
  <si>
    <t>etype</t>
  </si>
  <si>
    <t>Ctl</t>
  </si>
  <si>
    <t xml:space="preserve">TRMT1-KO </t>
  </si>
  <si>
    <t>KO + TRMT1 Q530N</t>
  </si>
  <si>
    <t>KO+TRMT1-wt</t>
  </si>
  <si>
    <t>Infectivity calculation</t>
  </si>
  <si>
    <t>Experiment: M364 96w&amp;UltraGamCov 10Aout22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</si>
  <si>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</si>
  <si>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</si>
  <si>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</si>
  <si>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</si>
  <si>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</si>
  <si>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</si>
  <si>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</si>
  <si>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True</t>
  </si>
  <si>
    <t>E1</t>
  </si>
  <si>
    <t>C2</t>
  </si>
  <si>
    <t>E2</t>
  </si>
  <si>
    <t>E3</t>
  </si>
  <si>
    <t>E4</t>
  </si>
  <si>
    <t>C3</t>
  </si>
  <si>
    <t>E5</t>
  </si>
  <si>
    <t>E6</t>
  </si>
  <si>
    <t>E7</t>
  </si>
  <si>
    <t>K2</t>
  </si>
  <si>
    <t>E8</t>
  </si>
  <si>
    <t>E9</t>
  </si>
  <si>
    <t>E10</t>
  </si>
  <si>
    <t>K3</t>
  </si>
  <si>
    <t>E11</t>
  </si>
  <si>
    <t>E12</t>
  </si>
  <si>
    <t>E13</t>
  </si>
  <si>
    <t>W2</t>
  </si>
  <si>
    <t>E14</t>
  </si>
  <si>
    <t>E15</t>
  </si>
  <si>
    <t>E16</t>
  </si>
  <si>
    <t>W3</t>
  </si>
  <si>
    <t>E17</t>
  </si>
  <si>
    <t>E18</t>
  </si>
  <si>
    <t>E19</t>
  </si>
  <si>
    <t>Q2</t>
  </si>
  <si>
    <t>E20</t>
  </si>
  <si>
    <t>E21</t>
  </si>
  <si>
    <t>E22</t>
  </si>
  <si>
    <t>Q3</t>
  </si>
  <si>
    <t>E23</t>
  </si>
  <si>
    <t>E24</t>
  </si>
  <si>
    <t>G1</t>
  </si>
  <si>
    <t>water</t>
  </si>
  <si>
    <t>G2</t>
  </si>
  <si>
    <t>G3</t>
  </si>
  <si>
    <t>G4</t>
  </si>
  <si>
    <t>10^7</t>
  </si>
  <si>
    <t>G5</t>
  </si>
  <si>
    <t>G6</t>
  </si>
  <si>
    <t>G7</t>
  </si>
  <si>
    <t>10^6</t>
  </si>
  <si>
    <t>G8</t>
  </si>
  <si>
    <t>G9</t>
  </si>
  <si>
    <t>G10</t>
  </si>
  <si>
    <t>10^5</t>
  </si>
  <si>
    <t>G11</t>
  </si>
  <si>
    <t>G12</t>
  </si>
  <si>
    <t>G13</t>
  </si>
  <si>
    <t>10^4</t>
  </si>
  <si>
    <t>G14</t>
  </si>
  <si>
    <t>G15</t>
  </si>
  <si>
    <t>G16</t>
  </si>
  <si>
    <t>10^3</t>
  </si>
  <si>
    <t>G17</t>
  </si>
  <si>
    <t>G18</t>
  </si>
  <si>
    <t>G19</t>
  </si>
  <si>
    <t>10^2</t>
  </si>
  <si>
    <t>G20</t>
  </si>
  <si>
    <t>G21</t>
  </si>
  <si>
    <t>G22</t>
  </si>
  <si>
    <t>10^1</t>
  </si>
  <si>
    <t>G23</t>
  </si>
  <si>
    <t>G24</t>
  </si>
  <si>
    <t>Status</t>
  </si>
  <si>
    <t>KO + TRMT1-wt</t>
  </si>
  <si>
    <t>standard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</si>
</sst>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11" fontId="0" fillId="0" borderId="0" xfId="0" applyNumberFormat="1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1" fontId="0" fillId="0" borderId="0" xfId="0" applyNumberFormat="1" applyBorder="1"/>
    <xf numFmtId="11" fontId="0" fillId="0" borderId="8" xfId="0" applyNumberFormat="1" applyBorder="1"/>
    <xf numFmtId="11" fontId="0" fillId="0" borderId="5" xfId="0" applyNumberFormat="1" applyBorder="1"/>
    <xf numFmtId="11" fontId="0" fillId="0" borderId="6" xfId="0" applyNumberFormat="1" applyBorder="1"/>
    <xf numFmtId="0" fontId="0" fillId="2" borderId="7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0" xfId="0" applyFill="1"/>
    <xf numFmtId="0" fontId="0" fillId="3" borderId="0" xfId="0" applyFill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5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Infectious titer/mL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'Data Infectivity 6 wells'!$E$6:$E$13</c:f>
                <c:numCache>
                  <c:formatCode>General</c:formatCode>
                  <c:ptCount val="8"/>
                  <c:pt idx="0">
                    <c:v>6.62</c:v>
                  </c:pt>
                  <c:pt idx="1">
                    <c:v>1.5</c:v>
                  </c:pt>
                  <c:pt idx="2">
                    <c:v>5.84</c:v>
                  </c:pt>
                  <c:pt idx="3">
                    <c:v>5.84</c:v>
                  </c:pt>
                  <c:pt idx="4">
                    <c:v>33</c:v>
                  </c:pt>
                  <c:pt idx="5">
                    <c:v>19.3</c:v>
                  </c:pt>
                  <c:pt idx="6">
                    <c:v>1.18</c:v>
                  </c:pt>
                  <c:pt idx="7">
                    <c:v>18.5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'Data Infectivity 6 wells'!$B$6:$C$13</c:f>
              <c:multiLvlStrCache>
                <c:ptCount val="8"/>
                <c:lvl>
                  <c:pt idx="0">
                    <c:v>Ctl</c:v>
                  </c:pt>
                  <c:pt idx="1">
                    <c:v>TRMT1-KO </c:v>
                  </c:pt>
                  <c:pt idx="2">
                    <c:v>KO+TRMT1-wt</c:v>
                  </c:pt>
                  <c:pt idx="3">
                    <c:v>KO + TRMT1 Q530N</c:v>
                  </c:pt>
                  <c:pt idx="4">
                    <c:v>Ctl</c:v>
                  </c:pt>
                  <c:pt idx="5">
                    <c:v>TRMT1-KO </c:v>
                  </c:pt>
                  <c:pt idx="6">
                    <c:v>KO+TRMT1-wt</c:v>
                  </c:pt>
                  <c:pt idx="7">
                    <c:v>KO + TRMT1 Q530N</c:v>
                  </c:pt>
                </c:lvl>
                <c:lvl>
                  <c:pt idx="0">
                    <c:v>MOI 0.1</c:v>
                  </c:pt>
                  <c:pt idx="4">
                    <c:v>MOI 0.2</c:v>
                  </c:pt>
                </c:lvl>
              </c:multiLvlStrCache>
            </c:multiLvlStrRef>
          </c:cat>
          <c:val>
            <c:numRef>
              <c:f>'Data Infectivity 6 wells'!$D$6:$D$13</c:f>
              <c:numCache>
                <c:formatCode>General</c:formatCode>
                <c:ptCount val="8"/>
                <c:pt idx="0">
                  <c:v>218</c:v>
                </c:pt>
                <c:pt idx="1">
                  <c:v>47</c:v>
                </c:pt>
                <c:pt idx="2">
                  <c:v>169</c:v>
                </c:pt>
                <c:pt idx="3">
                  <c:v>169</c:v>
                </c:pt>
                <c:pt idx="4">
                  <c:v>607</c:v>
                </c:pt>
                <c:pt idx="5">
                  <c:v>470</c:v>
                </c:pt>
                <c:pt idx="6">
                  <c:v>282</c:v>
                </c:pt>
                <c:pt idx="7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2-440B-93D7-E9D51A32C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9319440"/>
        <c:axId val="1713183904"/>
      </c:barChart>
      <c:catAx>
        <c:axId val="15993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3183904"/>
        <c:crosses val="autoZero"/>
        <c:auto val="1"/>
        <c:lblAlgn val="ctr"/>
        <c:lblOffset val="100"/>
        <c:noMultiLvlLbl val="0"/>
      </c:catAx>
      <c:valAx>
        <c:axId val="171318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93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'Data Infectivity 6 wells'!$E$20</c:f>
              <c:strCache>
                <c:ptCount val="1"/>
                <c:pt idx="0">
                  <c:v>Copies/mL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'Data Infectivity 6 wells'!$F$20:$F$28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896.28864398325015</c:v>
                  </c:pt>
                  <c:pt idx="2">
                    <c:v>441.92759587968703</c:v>
                  </c:pt>
                  <c:pt idx="3">
                    <c:v>57.735026918962575</c:v>
                  </c:pt>
                  <c:pt idx="4">
                    <c:v>776.74534651540284</c:v>
                  </c:pt>
                  <c:pt idx="5">
                    <c:v>3659.2348927063977</c:v>
                  </c:pt>
                  <c:pt idx="6">
                    <c:v>1044.0306508910551</c:v>
                  </c:pt>
                  <c:pt idx="7">
                    <c:v>115.47005383792515</c:v>
                  </c:pt>
                  <c:pt idx="8">
                    <c:v>100.16652800877813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'Data Infectivity 6 wells'!$B$21:$C$28</c:f>
              <c:multiLvlStrCache>
                <c:ptCount val="8"/>
                <c:lvl>
                  <c:pt idx="0">
                    <c:v>Ctl</c:v>
                  </c:pt>
                  <c:pt idx="1">
                    <c:v>TRMT1-KO </c:v>
                  </c:pt>
                  <c:pt idx="2">
                    <c:v>KO+TRMT1-wt</c:v>
                  </c:pt>
                  <c:pt idx="3">
                    <c:v>KO + TRMT1 Q530N</c:v>
                  </c:pt>
                  <c:pt idx="4">
                    <c:v>Ctl</c:v>
                  </c:pt>
                  <c:pt idx="5">
                    <c:v>TRMT1-KO </c:v>
                  </c:pt>
                  <c:pt idx="6">
                    <c:v>KO+TRMT1-wt</c:v>
                  </c:pt>
                  <c:pt idx="7">
                    <c:v>KO + TRMT1 Q530N</c:v>
                  </c:pt>
                </c:lvl>
                <c:lvl>
                  <c:pt idx="0">
                    <c:v>MOI 0.1</c:v>
                  </c:pt>
                  <c:pt idx="4">
                    <c:v>MOI 0.2</c:v>
                  </c:pt>
                </c:lvl>
              </c:multiLvlStrCache>
            </c:multiLvlStrRef>
          </c:cat>
          <c:val>
            <c:numRef>
              <c:f>'Data Infectivity 6 wells'!$E$21:$E$28</c:f>
              <c:numCache>
                <c:formatCode>General</c:formatCode>
                <c:ptCount val="8"/>
                <c:pt idx="0">
                  <c:v>19408.333333333332</c:v>
                </c:pt>
                <c:pt idx="1">
                  <c:v>7947.5</c:v>
                </c:pt>
                <c:pt idx="2">
                  <c:v>9293.3333333333339</c:v>
                </c:pt>
                <c:pt idx="3">
                  <c:v>23771.666666666668</c:v>
                </c:pt>
                <c:pt idx="4">
                  <c:v>58395</c:v>
                </c:pt>
                <c:pt idx="5">
                  <c:v>48535</c:v>
                </c:pt>
                <c:pt idx="6">
                  <c:v>16348.333333333332</c:v>
                </c:pt>
                <c:pt idx="7">
                  <c:v>8009.8333333333339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C-40CF-B003-7D004374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1019840"/>
        <c:axId val="1722497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Infectivity 6 wells'!$D$20</c15:sqref>
                        </c15:formulaRef>
                      </c:ext>
                    </c:extLst>
                    <c:strCache>
                      <c:ptCount val="1"/>
                      <c:pt idx="0">
                        <c:v>Copie Moy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'Data Infectivity 6 wells'!$B$21:$C$28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Ctl</c:v>
                        </c:pt>
                        <c:pt idx="1">
                          <c:v>TRMT1-KO </c:v>
                        </c:pt>
                        <c:pt idx="2">
                          <c:v>KO+TRMT1-wt</c:v>
                        </c:pt>
                        <c:pt idx="3">
                          <c:v>KO + TRMT1 Q530N</c:v>
                        </c:pt>
                        <c:pt idx="4">
                          <c:v>Ctl</c:v>
                        </c:pt>
                        <c:pt idx="5">
                          <c:v>TRMT1-KO </c:v>
                        </c:pt>
                        <c:pt idx="6">
                          <c:v>KO+TRMT1-wt</c:v>
                        </c:pt>
                        <c:pt idx="7">
                          <c:v>KO + TRMT1 Q530N</c:v>
                        </c:pt>
                      </c:lvl>
                      <c:lvl>
                        <c:pt idx="0">
                          <c:v>MOI 0.1</c:v>
                        </c:pt>
                        <c:pt idx="4">
                          <c:v>MOI 0.2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'Data Infectivity 6 wells'!$D$21:$D$28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22833.333333333332</c:v>
                      </c:pt>
                      <c:pt idx="1">
                        <c:v>9350</c:v>
                      </c:pt>
                      <c:pt idx="2">
                        <c:v>10933.333333333334</c:v>
                      </c:pt>
                      <c:pt idx="3">
                        <c:v>27966.666666666668</c:v>
                      </c:pt>
                      <c:pt idx="4">
                        <c:v>68700</c:v>
                      </c:pt>
                      <c:pt idx="5">
                        <c:v>57100</c:v>
                      </c:pt>
                      <c:pt idx="6">
                        <c:v>19233.333333333332</c:v>
                      </c:pt>
                      <c:pt idx="7">
                        <c:v>9423.3333333333339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9C-40CF-B003-7D0043742D60}"/>
                  </c:ext>
                </c:extLst>
              </c15:ser>
            </c15:filteredBarSeries>
          </c:ext>
        </c:extLst>
      </c:barChart>
      <c:catAx>
        <c:axId val="17210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2497024"/>
        <c:crosses val="autoZero"/>
        <c:auto val="1"/>
        <c:lblAlgn val="ctr"/>
        <c:lblOffset val="100"/>
        <c:noMultiLvlLbl val="0"/>
      </c:catAx>
      <c:valAx>
        <c:axId val="172249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01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'Data Infectivity 6 wells'!$H$35</c:f>
              <c:strCache>
                <c:ptCount val="1"/>
                <c:pt idx="0">
                  <c:v>FFU/ 100 copy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'Data Infectivity 6 wells'!$I$36:$I$43</c:f>
                <c:numCache>
                  <c:formatCode>General</c:formatCode>
                  <c:ptCount val="8"/>
                  <c:pt idx="0">
                    <c:v>7.3860134728246261E-3</c:v>
                  </c:pt>
                  <c:pt idx="1">
                    <c:v>3.3942211665106536E-3</c:v>
                  </c:pt>
                  <c:pt idx="2">
                    <c:v>0.10115176716202244</c:v>
                  </c:pt>
                  <c:pt idx="3">
                    <c:v>7.5185516414087621E-3</c:v>
                  </c:pt>
                  <c:pt idx="4">
                    <c:v>9.0182786750792471E-3</c:v>
                  </c:pt>
                  <c:pt idx="5">
                    <c:v>1.8486047304768223E-2</c:v>
                  </c:pt>
                  <c:pt idx="6">
                    <c:v>1.0219099764656375E-2</c:v>
                  </c:pt>
                  <c:pt idx="7">
                    <c:v>0.18469243536502281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'Data Infectivity 6 wells'!$B$36:$C$43</c:f>
              <c:multiLvlStrCache>
                <c:ptCount val="8"/>
                <c:lvl>
                  <c:pt idx="0">
                    <c:v>Ctl</c:v>
                  </c:pt>
                  <c:pt idx="1">
                    <c:v>TRMT1-KO </c:v>
                  </c:pt>
                  <c:pt idx="2">
                    <c:v>KO+TRMT1-wt</c:v>
                  </c:pt>
                  <c:pt idx="3">
                    <c:v>KO + TRMT1 Q530N</c:v>
                  </c:pt>
                  <c:pt idx="4">
                    <c:v>Ctl</c:v>
                  </c:pt>
                  <c:pt idx="5">
                    <c:v>TRMT1-KO </c:v>
                  </c:pt>
                  <c:pt idx="6">
                    <c:v>KO+TRMT1-wt</c:v>
                  </c:pt>
                  <c:pt idx="7">
                    <c:v>KO + TRMT1 Q530N</c:v>
                  </c:pt>
                </c:lvl>
                <c:lvl>
                  <c:pt idx="0">
                    <c:v>MOI 0.1</c:v>
                  </c:pt>
                  <c:pt idx="4">
                    <c:v>MOI 0.2</c:v>
                  </c:pt>
                </c:lvl>
              </c:multiLvlStrCache>
            </c:multiLvlStrRef>
          </c:cat>
          <c:val>
            <c:numRef>
              <c:f>'Data Infectivity 6 wells'!$H$36:$H$43</c:f>
              <c:numCache>
                <c:formatCode>General</c:formatCode>
                <c:ptCount val="8"/>
                <c:pt idx="0">
                  <c:v>1.1232288535852297</c:v>
                </c:pt>
                <c:pt idx="1">
                  <c:v>0.59138093740169861</c:v>
                </c:pt>
                <c:pt idx="2">
                  <c:v>1.8185078909612624</c:v>
                </c:pt>
                <c:pt idx="3">
                  <c:v>0.71093037930309189</c:v>
                </c:pt>
                <c:pt idx="4">
                  <c:v>1.0394725575819848</c:v>
                </c:pt>
                <c:pt idx="5">
                  <c:v>0.96837333882765009</c:v>
                </c:pt>
                <c:pt idx="6">
                  <c:v>1.7249464777245389</c:v>
                </c:pt>
                <c:pt idx="7">
                  <c:v>12.497138933394368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38-413D-8FF1-DB83F8C8E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8378944"/>
        <c:axId val="17225045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Infectivity 6 wells'!$D$35</c15:sqref>
                        </c15:formulaRef>
                      </c:ext>
                    </c:extLst>
                    <c:strCache>
                      <c:ptCount val="1"/>
                      <c:pt idx="0">
                        <c:v>FFU/mL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'Data Infectivity 6 wells'!$B$36:$C$43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Ctl</c:v>
                        </c:pt>
                        <c:pt idx="1">
                          <c:v>TRMT1-KO </c:v>
                        </c:pt>
                        <c:pt idx="2">
                          <c:v>KO+TRMT1-wt</c:v>
                        </c:pt>
                        <c:pt idx="3">
                          <c:v>KO + TRMT1 Q530N</c:v>
                        </c:pt>
                        <c:pt idx="4">
                          <c:v>Ctl</c:v>
                        </c:pt>
                        <c:pt idx="5">
                          <c:v>TRMT1-KO </c:v>
                        </c:pt>
                        <c:pt idx="6">
                          <c:v>KO+TRMT1-wt</c:v>
                        </c:pt>
                        <c:pt idx="7">
                          <c:v>KO + TRMT1 Q530N</c:v>
                        </c:pt>
                      </c:lvl>
                      <c:lvl>
                        <c:pt idx="0">
                          <c:v>MOI 0.1</c:v>
                        </c:pt>
                        <c:pt idx="4">
                          <c:v>MOI 0.2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'Data Infectivity 6 wells'!$D$36:$D$43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218</c:v>
                      </c:pt>
                      <c:pt idx="1">
                        <c:v>47</c:v>
                      </c:pt>
                      <c:pt idx="2">
                        <c:v>169</c:v>
                      </c:pt>
                      <c:pt idx="3">
                        <c:v>169</c:v>
                      </c:pt>
                      <c:pt idx="4">
                        <c:v>607</c:v>
                      </c:pt>
                      <c:pt idx="5">
                        <c:v>470</c:v>
                      </c:pt>
                      <c:pt idx="6">
                        <c:v>282</c:v>
                      </c:pt>
                      <c:pt idx="7">
                        <c:v>1001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E38-413D-8FF1-DB83F8C8E4B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'Data Infectivity 6 wells'!$E$35</c15:sqref>
                        </c15:formulaRef>
                      </c:ext>
                    </c:extLst>
                    <c:strCache>
                      <c:ptCount val="1"/>
                      <c:pt idx="0">
                        <c:v>SD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'Data Infectivity 6 wells'!$B$36:$C$43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Ctl</c:v>
                        </c:pt>
                        <c:pt idx="1">
                          <c:v>TRMT1-KO </c:v>
                        </c:pt>
                        <c:pt idx="2">
                          <c:v>KO+TRMT1-wt</c:v>
                        </c:pt>
                        <c:pt idx="3">
                          <c:v>KO + TRMT1 Q530N</c:v>
                        </c:pt>
                        <c:pt idx="4">
                          <c:v>Ctl</c:v>
                        </c:pt>
                        <c:pt idx="5">
                          <c:v>TRMT1-KO </c:v>
                        </c:pt>
                        <c:pt idx="6">
                          <c:v>KO+TRMT1-wt</c:v>
                        </c:pt>
                        <c:pt idx="7">
                          <c:v>KO + TRMT1 Q530N</c:v>
                        </c:pt>
                      </c:lvl>
                      <c:lvl>
                        <c:pt idx="0">
                          <c:v>MOI 0.1</c:v>
                        </c:pt>
                        <c:pt idx="4">
                          <c:v>MOI 0.2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'Data Infectivity 6 wells'!$E$36:$E$43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6.62</c:v>
                      </c:pt>
                      <c:pt idx="1">
                        <c:v>1.5</c:v>
                      </c:pt>
                      <c:pt idx="2">
                        <c:v>5.84</c:v>
                      </c:pt>
                      <c:pt idx="3">
                        <c:v>5.84</c:v>
                      </c:pt>
                      <c:pt idx="4">
                        <c:v>33</c:v>
                      </c:pt>
                      <c:pt idx="5">
                        <c:v>19.3</c:v>
                      </c:pt>
                      <c:pt idx="6">
                        <c:v>1.18</c:v>
                      </c:pt>
                      <c:pt idx="7">
                        <c:v>18.5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38-413D-8FF1-DB83F8C8E4B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'Data Infectivity 6 wells'!$F$35</c15:sqref>
                        </c15:formulaRef>
                      </c:ext>
                    </c:extLst>
                    <c:strCache>
                      <c:ptCount val="1"/>
                      <c:pt idx="0">
                        <c:v>Copies/mL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'Data Infectivity 6 wells'!$B$36:$C$43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Ctl</c:v>
                        </c:pt>
                        <c:pt idx="1">
                          <c:v>TRMT1-KO </c:v>
                        </c:pt>
                        <c:pt idx="2">
                          <c:v>KO+TRMT1-wt</c:v>
                        </c:pt>
                        <c:pt idx="3">
                          <c:v>KO + TRMT1 Q530N</c:v>
                        </c:pt>
                        <c:pt idx="4">
                          <c:v>Ctl</c:v>
                        </c:pt>
                        <c:pt idx="5">
                          <c:v>TRMT1-KO </c:v>
                        </c:pt>
                        <c:pt idx="6">
                          <c:v>KO+TRMT1-wt</c:v>
                        </c:pt>
                        <c:pt idx="7">
                          <c:v>KO + TRMT1 Q530N</c:v>
                        </c:pt>
                      </c:lvl>
                      <c:lvl>
                        <c:pt idx="0">
                          <c:v>MOI 0.1</c:v>
                        </c:pt>
                        <c:pt idx="4">
                          <c:v>MOI 0.2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'Data Infectivity 6 wells'!$F$36:$F$43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19408.333333333332</c:v>
                      </c:pt>
                      <c:pt idx="1">
                        <c:v>7947.5</c:v>
                      </c:pt>
                      <c:pt idx="2">
                        <c:v>9293.3333333333339</c:v>
                      </c:pt>
                      <c:pt idx="3">
                        <c:v>23771.666666666668</c:v>
                      </c:pt>
                      <c:pt idx="4">
                        <c:v>58395</c:v>
                      </c:pt>
                      <c:pt idx="5">
                        <c:v>48535</c:v>
                      </c:pt>
                      <c:pt idx="6">
                        <c:v>16348.333333333332</c:v>
                      </c:pt>
                      <c:pt idx="7">
                        <c:v>8009.8333333333339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E38-413D-8FF1-DB83F8C8E4B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'Data Infectivity 6 wells'!$G$35</c15:sqref>
                        </c15:formulaRef>
                      </c:ext>
                    </c:extLst>
                    <c:strCache>
                      <c:ptCount val="1"/>
                      <c:pt idx="0">
                        <c:v>Etype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'Data Infectivity 6 wells'!$B$36:$C$43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Ctl</c:v>
                        </c:pt>
                        <c:pt idx="1">
                          <c:v>TRMT1-KO </c:v>
                        </c:pt>
                        <c:pt idx="2">
                          <c:v>KO+TRMT1-wt</c:v>
                        </c:pt>
                        <c:pt idx="3">
                          <c:v>KO + TRMT1 Q530N</c:v>
                        </c:pt>
                        <c:pt idx="4">
                          <c:v>Ctl</c:v>
                        </c:pt>
                        <c:pt idx="5">
                          <c:v>TRMT1-KO </c:v>
                        </c:pt>
                        <c:pt idx="6">
                          <c:v>KO+TRMT1-wt</c:v>
                        </c:pt>
                        <c:pt idx="7">
                          <c:v>KO + TRMT1 Q530N</c:v>
                        </c:pt>
                      </c:lvl>
                      <c:lvl>
                        <c:pt idx="0">
                          <c:v>MOI 0.1</c:v>
                        </c:pt>
                        <c:pt idx="4">
                          <c:v>MOI 0.2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'Data Infectivity 6 wells'!$G$36:$G$43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896.28864398325015</c:v>
                      </c:pt>
                      <c:pt idx="1">
                        <c:v>441.92759587968703</c:v>
                      </c:pt>
                      <c:pt idx="2">
                        <c:v>57.735026918962575</c:v>
                      </c:pt>
                      <c:pt idx="3">
                        <c:v>776.74534651540284</c:v>
                      </c:pt>
                      <c:pt idx="4">
                        <c:v>3659.2348927063977</c:v>
                      </c:pt>
                      <c:pt idx="5">
                        <c:v>1044.0306508910551</c:v>
                      </c:pt>
                      <c:pt idx="6">
                        <c:v>115.47005383792515</c:v>
                      </c:pt>
                      <c:pt idx="7">
                        <c:v>100.16652800877813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E38-413D-8FF1-DB83F8C8E4B0}"/>
                  </c:ext>
                </c:extLst>
              </c15:ser>
            </c15:filteredBarSeries>
          </c:ext>
        </c:extLst>
      </c:barChart>
      <c:catAx>
        <c:axId val="172837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22504512"/>
        <c:crosses val="autoZero"/>
        <c:auto val="1"/>
        <c:lblAlgn val="ctr"/>
        <c:lblOffset val="100"/>
        <c:noMultiLvlLbl val="0"/>
      </c:catAx>
      <c:valAx>
        <c:axId val="17225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2837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 i="0" baseline="0">
                <a:effectLst/>
              </a:rPr>
              <a:t>SARS CoV-2 Copy numbers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'[1]Delta Ct CoV-Gapdh'!$W$3:$W$18</c:f>
                <c:numCache>
                  <c:formatCode>General</c:formatCode>
                  <c:ptCount val="16"/>
                  <c:pt idx="0">
                    <c:v>4.0477160611662841E-4</c:v>
                  </c:pt>
                  <c:pt idx="1">
                    <c:v>1.4974830431233523E-5</c:v>
                  </c:pt>
                  <c:pt idx="2">
                    <c:v>2.5110079348946987E-5</c:v>
                  </c:pt>
                  <c:pt idx="3">
                    <c:v>1.0350375940975779E-4</c:v>
                  </c:pt>
                  <c:pt idx="4">
                    <c:v>0.18023217699921898</c:v>
                  </c:pt>
                  <c:pt idx="5">
                    <c:v>0.17218648814216661</c:v>
                  </c:pt>
                  <c:pt idx="6">
                    <c:v>0.21391713080303065</c:v>
                  </c:pt>
                  <c:pt idx="7">
                    <c:v>0.36385957286467779</c:v>
                  </c:pt>
                  <c:pt idx="8">
                    <c:v>0.37639374305993256</c:v>
                  </c:pt>
                  <c:pt idx="9">
                    <c:v>0.18733755220419041</c:v>
                  </c:pt>
                  <c:pt idx="10">
                    <c:v>0.23862789652150701</c:v>
                  </c:pt>
                  <c:pt idx="11">
                    <c:v>0.35223436308984662</c:v>
                  </c:pt>
                  <c:pt idx="12">
                    <c:v>0.30319729510774679</c:v>
                  </c:pt>
                  <c:pt idx="13">
                    <c:v>0.26688810052053841</c:v>
                  </c:pt>
                  <c:pt idx="14">
                    <c:v>0.67960843538571425</c:v>
                  </c:pt>
                  <c:pt idx="15">
                    <c:v>0.58326831318625239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'Raw data RTqPCR ultra'!$K$5:$L$12</c:f>
              <c:multiLvlStrCache>
                <c:ptCount val="8"/>
                <c:lvl>
                  <c:pt idx="0">
                    <c:v>Ctl</c:v>
                  </c:pt>
                  <c:pt idx="1">
                    <c:v>TRMT1-KO </c:v>
                  </c:pt>
                  <c:pt idx="2">
                    <c:v>KO + TRMT1-wt</c:v>
                  </c:pt>
                  <c:pt idx="3">
                    <c:v>KO + TRMT1 Q530N</c:v>
                  </c:pt>
                  <c:pt idx="4">
                    <c:v>Ctl</c:v>
                  </c:pt>
                  <c:pt idx="5">
                    <c:v>TRMT1-KO </c:v>
                  </c:pt>
                  <c:pt idx="6">
                    <c:v>KO + TRMT1-wt</c:v>
                  </c:pt>
                  <c:pt idx="7">
                    <c:v>KO + TRMT1 Q530N</c:v>
                  </c:pt>
                </c:lvl>
                <c:lvl>
                  <c:pt idx="0">
                    <c:v>MOI 0.1</c:v>
                  </c:pt>
                  <c:pt idx="4">
                    <c:v>MOI 0.2</c:v>
                  </c:pt>
                </c:lvl>
              </c:multiLvlStrCache>
            </c:multiLvlStrRef>
          </c:cat>
          <c:val>
            <c:numRef>
              <c:f>'Raw data RTqPCR ultra'!$N$5:$N$12</c:f>
              <c:numCache>
                <c:formatCode>0.00E+00</c:formatCode>
                <c:ptCount val="8"/>
                <c:pt idx="0">
                  <c:v>19408.333333333332</c:v>
                </c:pt>
                <c:pt idx="1">
                  <c:v>7947.5</c:v>
                </c:pt>
                <c:pt idx="2">
                  <c:v>9293.3333333333339</c:v>
                </c:pt>
                <c:pt idx="3">
                  <c:v>23771.666666666668</c:v>
                </c:pt>
                <c:pt idx="4">
                  <c:v>58395</c:v>
                </c:pt>
                <c:pt idx="5">
                  <c:v>48535</c:v>
                </c:pt>
                <c:pt idx="6">
                  <c:v>16348.333333333332</c:v>
                </c:pt>
                <c:pt idx="7">
                  <c:v>8009.8333333333339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6-4EDC-8DCC-911FCE73A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627967"/>
        <c:axId val="1520548015"/>
      </c:barChart>
      <c:catAx>
        <c:axId val="210162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20548015"/>
        <c:crosses val="autoZero"/>
        <c:auto val="1"/>
        <c:lblAlgn val="ctr"/>
        <c:lblOffset val="100"/>
        <c:noMultiLvlLbl val="0"/>
      </c:catAx>
      <c:valAx>
        <c:axId val="152054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627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0</xdr:row>
      <xdr:rowOff>171450</xdr:rowOff>
    </xdr:from>
    <xdr:to>
      <xdr:col>14</xdr:col>
      <xdr:colOff>552450</xdr:colOff>
      <xdr:row>15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254DAB1-D51B-4212-ACC8-DCB4A3D8A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595312</xdr:colOff>
      <xdr:row>15</xdr:row>
      <xdr:rowOff>180975</xdr:rowOff>
    </xdr:from>
    <xdr:to>
      <xdr:col>14</xdr:col>
      <xdr:colOff>595312</xdr:colOff>
      <xdr:row>30</xdr:row>
      <xdr:rowOff>66675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2DA4A99-B620-4293-A2C4-12370B444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671512</xdr:colOff>
      <xdr:row>32</xdr:row>
      <xdr:rowOff>9525</xdr:rowOff>
    </xdr:from>
    <xdr:to>
      <xdr:col>15</xdr:col>
      <xdr:colOff>671512</xdr:colOff>
      <xdr:row>58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BF7894C-48C9-40D2-8F6D-28E3ECC97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17</xdr:row>
      <xdr:rowOff>171450</xdr:rowOff>
    </xdr:from>
    <xdr:to>
      <xdr:col>17</xdr:col>
      <xdr:colOff>274933</xdr:colOff>
      <xdr:row>36</xdr:row>
      <xdr:rowOff>10172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2A9ECC7-1305-4BA4-820E-500EC518A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or\eq_briant$\Patrick_Rubis\Labo\Manips\2022\Juillet2022\M364%20Inf&#176;%20CoV%20TRMT-Ace%20cells\RTqPCR%2096%20Ultra\RTqPCR%20calculations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na RT-qPCR"/>
      <sheetName val="Raw data 96 Cov"/>
      <sheetName val="Raw data 96 Gapdh"/>
      <sheetName val="Raw data ultra"/>
      <sheetName val="Delta Ct CoV-Gapdh"/>
      <sheetName val="CUMULS Titrations 6w"/>
    </sheetNames>
    <sheetDataSet>
      <sheetData sheetId="0" refreshError="1"/>
      <sheetData sheetId="1" refreshError="1"/>
      <sheetData sheetId="2" refreshError="1"/>
      <sheetData sheetId="3">
        <row r="5">
          <cell r="I5" t="str">
            <v>MOI 0.1</v>
          </cell>
          <cell r="J5" t="str">
            <v>Ctl</v>
          </cell>
          <cell r="L5">
            <v>19408.333333333332</v>
          </cell>
        </row>
        <row r="6">
          <cell r="J6" t="str">
            <v xml:space="preserve">TRMT1-KO </v>
          </cell>
          <cell r="L6">
            <v>7947.5</v>
          </cell>
        </row>
        <row r="7">
          <cell r="J7" t="str">
            <v>KO + TRMT1-wt</v>
          </cell>
          <cell r="L7">
            <v>9293.3333333333339</v>
          </cell>
        </row>
        <row r="8">
          <cell r="J8" t="str">
            <v>KO + TRMT1 Q530N</v>
          </cell>
          <cell r="L8">
            <v>23771.666666666668</v>
          </cell>
        </row>
        <row r="9">
          <cell r="I9" t="str">
            <v>MOI 0.2</v>
          </cell>
          <cell r="J9" t="str">
            <v>Ctl</v>
          </cell>
          <cell r="L9">
            <v>58395</v>
          </cell>
        </row>
        <row r="10">
          <cell r="J10" t="str">
            <v xml:space="preserve">TRMT1-KO </v>
          </cell>
          <cell r="L10">
            <v>48535</v>
          </cell>
        </row>
        <row r="11">
          <cell r="J11" t="str">
            <v>KO + TRMT1-wt</v>
          </cell>
          <cell r="L11">
            <v>16348.333333333332</v>
          </cell>
        </row>
        <row r="12">
          <cell r="J12" t="str">
            <v>KO + TRMT1 Q530N</v>
          </cell>
          <cell r="L12">
            <v>8009.8333333333339</v>
          </cell>
        </row>
        <row r="40">
          <cell r="K40" t="str">
            <v>FFU/mL</v>
          </cell>
        </row>
        <row r="41">
          <cell r="I41" t="str">
            <v>MOI 0.1</v>
          </cell>
          <cell r="J41" t="str">
            <v>Ctl</v>
          </cell>
          <cell r="K41">
            <v>218</v>
          </cell>
          <cell r="L41">
            <v>6.62</v>
          </cell>
          <cell r="O41">
            <v>1.1232288535852297</v>
          </cell>
        </row>
        <row r="42">
          <cell r="J42" t="str">
            <v xml:space="preserve">TRMT1-KO </v>
          </cell>
          <cell r="K42">
            <v>47</v>
          </cell>
          <cell r="L42">
            <v>1.5</v>
          </cell>
          <cell r="O42">
            <v>0.59138093740169861</v>
          </cell>
        </row>
        <row r="43">
          <cell r="J43" t="str">
            <v>KO + TRMT1-wt</v>
          </cell>
          <cell r="K43">
            <v>169</v>
          </cell>
          <cell r="L43">
            <v>5.84</v>
          </cell>
          <cell r="O43">
            <v>1.8185078909612624</v>
          </cell>
        </row>
        <row r="44">
          <cell r="J44" t="str">
            <v>KO + TRMT1 Q530N</v>
          </cell>
          <cell r="K44">
            <v>169</v>
          </cell>
          <cell r="L44">
            <v>5.84</v>
          </cell>
          <cell r="O44">
            <v>0.71093037930309189</v>
          </cell>
        </row>
        <row r="45">
          <cell r="I45" t="str">
            <v>MOI 0.2</v>
          </cell>
          <cell r="J45" t="str">
            <v>Ctl</v>
          </cell>
          <cell r="K45">
            <v>607</v>
          </cell>
          <cell r="L45">
            <v>33</v>
          </cell>
          <cell r="O45">
            <v>1.0394725575819848</v>
          </cell>
        </row>
        <row r="46">
          <cell r="J46" t="str">
            <v xml:space="preserve">TRMT1-KO </v>
          </cell>
          <cell r="K46">
            <v>470</v>
          </cell>
          <cell r="L46">
            <v>19.3</v>
          </cell>
          <cell r="O46">
            <v>0.96837333882765009</v>
          </cell>
        </row>
        <row r="47">
          <cell r="J47" t="str">
            <v>KO + TRMT1-wt</v>
          </cell>
          <cell r="K47">
            <v>282</v>
          </cell>
          <cell r="L47">
            <v>1.18</v>
          </cell>
          <cell r="O47">
            <v>1.7249464777245389</v>
          </cell>
        </row>
        <row r="48">
          <cell r="J48" t="str">
            <v>KO + TRMT1 Q530N</v>
          </cell>
          <cell r="K48">
            <v>1001</v>
          </cell>
          <cell r="L48">
            <v>18.5</v>
          </cell>
          <cell r="O48">
            <v>12.497138933394368</v>
          </cell>
        </row>
      </sheetData>
      <sheetData sheetId="4">
        <row r="3">
          <cell r="W3">
            <v>4.0477160611662841E-4</v>
          </cell>
        </row>
        <row r="4">
          <cell r="W4">
            <v>1.4974830431233523E-5</v>
          </cell>
        </row>
        <row r="5">
          <cell r="W5">
            <v>2.5110079348946987E-5</v>
          </cell>
        </row>
        <row r="6">
          <cell r="W6">
            <v>1.0350375940975779E-4</v>
          </cell>
        </row>
        <row r="7">
          <cell r="W7">
            <v>0.18023217699921898</v>
          </cell>
        </row>
        <row r="8">
          <cell r="W8">
            <v>0.17218648814216661</v>
          </cell>
        </row>
        <row r="9">
          <cell r="W9">
            <v>0.21391713080303065</v>
          </cell>
        </row>
        <row r="10">
          <cell r="W10">
            <v>0.36385957286467779</v>
          </cell>
        </row>
        <row r="11">
          <cell r="W11">
            <v>0.37639374305993256</v>
          </cell>
        </row>
        <row r="12">
          <cell r="W12">
            <v>0.18733755220419041</v>
          </cell>
        </row>
        <row r="13">
          <cell r="W13">
            <v>0.23862789652150701</v>
          </cell>
        </row>
        <row r="14">
          <cell r="W14">
            <v>0.35223436308984662</v>
          </cell>
        </row>
        <row r="15">
          <cell r="W15">
            <v>0.30319729510774679</v>
          </cell>
        </row>
        <row r="16">
          <cell r="W16">
            <v>0.26688810052053841</v>
          </cell>
        </row>
        <row r="17">
          <cell r="W17">
            <v>0.67960843538571425</v>
          </cell>
        </row>
        <row r="18">
          <cell r="W18">
            <v>0.58326831318625239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AE50B-15E3-44BF-8C17-82926ABD9306}">
  <dimension ref="B3:I43"/>
  <sheetViews>
    <sheetView tabSelected="1" workbookViewId="0">
      <selection activeCell="H36" sqref="H36"/>
    </sheetView>
  </sheetViews>
  <sheetFormatPr baseColWidth="10" defaultRowHeight="15" x14ac:dyDescent="0.25"/>
  <sheetData>
    <row r="3" spans="2:5" x14ac:dyDescent="0.25">
      <c r="B3" s="3" t="s">
        <v>4</v>
      </c>
      <c r="C3" s="4"/>
      <c r="D3" s="5" t="s">
        <v>5</v>
      </c>
      <c r="E3" s="6"/>
    </row>
    <row r="4" spans="2:5" x14ac:dyDescent="0.25">
      <c r="B4" s="7" t="s">
        <v>9</v>
      </c>
      <c r="C4" s="8"/>
      <c r="D4" s="8" t="s">
        <v>13</v>
      </c>
      <c r="E4" s="9"/>
    </row>
    <row r="5" spans="2:5" x14ac:dyDescent="0.25">
      <c r="D5" t="s">
        <v>0</v>
      </c>
      <c r="E5" t="s">
        <v>1</v>
      </c>
    </row>
    <row r="6" spans="2:5" x14ac:dyDescent="0.25">
      <c r="B6" s="1" t="s">
        <v>2</v>
      </c>
      <c r="C6" t="s">
        <v>17</v>
      </c>
      <c r="D6">
        <v>218</v>
      </c>
      <c r="E6">
        <v>6.62</v>
      </c>
    </row>
    <row r="7" spans="2:5" x14ac:dyDescent="0.25">
      <c r="B7" s="1"/>
      <c r="C7" t="s">
        <v>18</v>
      </c>
      <c r="D7">
        <v>47</v>
      </c>
      <c r="E7">
        <v>1.5</v>
      </c>
    </row>
    <row r="8" spans="2:5" x14ac:dyDescent="0.25">
      <c r="B8" s="1"/>
      <c r="C8" t="s">
        <v>20</v>
      </c>
      <c r="D8">
        <v>169</v>
      </c>
      <c r="E8">
        <v>5.84</v>
      </c>
    </row>
    <row r="9" spans="2:5" x14ac:dyDescent="0.25">
      <c r="B9" s="1"/>
      <c r="C9" t="s">
        <v>19</v>
      </c>
      <c r="D9">
        <v>169</v>
      </c>
      <c r="E9">
        <v>5.84</v>
      </c>
    </row>
    <row r="10" spans="2:5" x14ac:dyDescent="0.25">
      <c r="B10" s="1" t="s">
        <v>3</v>
      </c>
      <c r="C10" t="s">
        <v>17</v>
      </c>
      <c r="D10">
        <v>607</v>
      </c>
      <c r="E10">
        <v>33</v>
      </c>
    </row>
    <row r="11" spans="2:5" x14ac:dyDescent="0.25">
      <c r="B11" s="1"/>
      <c r="C11" t="s">
        <v>18</v>
      </c>
      <c r="D11">
        <v>470</v>
      </c>
      <c r="E11">
        <v>19.3</v>
      </c>
    </row>
    <row r="12" spans="2:5" x14ac:dyDescent="0.25">
      <c r="B12" s="1"/>
      <c r="C12" t="s">
        <v>20</v>
      </c>
      <c r="D12">
        <v>282</v>
      </c>
      <c r="E12">
        <v>1.18</v>
      </c>
    </row>
    <row r="13" spans="2:5" x14ac:dyDescent="0.25">
      <c r="B13" s="1"/>
      <c r="C13" t="s">
        <v>19</v>
      </c>
      <c r="D13">
        <v>1001</v>
      </c>
      <c r="E13">
        <v>18.5</v>
      </c>
    </row>
    <row r="15" spans="2:5" x14ac:dyDescent="0.25">
      <c r="B15" t="s">
        <v>14</v>
      </c>
    </row>
    <row r="17" spans="2:6" x14ac:dyDescent="0.25">
      <c r="B17" s="3" t="s">
        <v>4</v>
      </c>
      <c r="C17" s="4"/>
      <c r="D17" s="4"/>
      <c r="E17" s="4"/>
      <c r="F17" s="6"/>
    </row>
    <row r="18" spans="2:6" x14ac:dyDescent="0.25">
      <c r="B18" s="10" t="s">
        <v>10</v>
      </c>
      <c r="C18" s="11"/>
      <c r="D18" s="11" t="s">
        <v>12</v>
      </c>
      <c r="E18" s="11"/>
      <c r="F18" s="12"/>
    </row>
    <row r="19" spans="2:6" x14ac:dyDescent="0.25">
      <c r="B19" s="7" t="s">
        <v>11</v>
      </c>
      <c r="C19" s="8"/>
      <c r="D19" s="8"/>
      <c r="E19" s="8"/>
      <c r="F19" s="9"/>
    </row>
    <row r="20" spans="2:6" x14ac:dyDescent="0.25">
      <c r="D20" t="s">
        <v>6</v>
      </c>
      <c r="E20" t="s">
        <v>7</v>
      </c>
      <c r="F20" t="s">
        <v>8</v>
      </c>
    </row>
    <row r="21" spans="2:6" x14ac:dyDescent="0.25">
      <c r="B21" t="s">
        <v>2</v>
      </c>
      <c r="C21" t="s">
        <v>17</v>
      </c>
      <c r="D21">
        <v>22833.333333333332</v>
      </c>
      <c r="E21">
        <v>19408.333333333332</v>
      </c>
      <c r="F21">
        <v>896.28864398325015</v>
      </c>
    </row>
    <row r="22" spans="2:6" x14ac:dyDescent="0.25">
      <c r="C22" t="s">
        <v>18</v>
      </c>
      <c r="D22">
        <v>9350</v>
      </c>
      <c r="E22">
        <v>7947.5</v>
      </c>
      <c r="F22">
        <v>441.92759587968703</v>
      </c>
    </row>
    <row r="23" spans="2:6" x14ac:dyDescent="0.25">
      <c r="C23" t="s">
        <v>20</v>
      </c>
      <c r="D23">
        <v>10933.333333333334</v>
      </c>
      <c r="E23">
        <v>9293.3333333333339</v>
      </c>
      <c r="F23">
        <v>57.735026918962575</v>
      </c>
    </row>
    <row r="24" spans="2:6" x14ac:dyDescent="0.25">
      <c r="C24" t="s">
        <v>19</v>
      </c>
      <c r="D24">
        <v>27966.666666666668</v>
      </c>
      <c r="E24">
        <v>23771.666666666668</v>
      </c>
      <c r="F24">
        <v>776.74534651540284</v>
      </c>
    </row>
    <row r="25" spans="2:6" x14ac:dyDescent="0.25">
      <c r="B25" t="s">
        <v>3</v>
      </c>
      <c r="C25" t="s">
        <v>17</v>
      </c>
      <c r="D25">
        <v>68700</v>
      </c>
      <c r="E25">
        <v>58395</v>
      </c>
      <c r="F25">
        <v>3659.2348927063977</v>
      </c>
    </row>
    <row r="26" spans="2:6" x14ac:dyDescent="0.25">
      <c r="C26" t="s">
        <v>18</v>
      </c>
      <c r="D26">
        <v>57100</v>
      </c>
      <c r="E26">
        <v>48535</v>
      </c>
      <c r="F26">
        <v>1044.0306508910551</v>
      </c>
    </row>
    <row r="27" spans="2:6" x14ac:dyDescent="0.25">
      <c r="C27" t="s">
        <v>20</v>
      </c>
      <c r="D27">
        <v>19233.333333333332</v>
      </c>
      <c r="E27">
        <v>16348.333333333332</v>
      </c>
      <c r="F27">
        <v>115.47005383792515</v>
      </c>
    </row>
    <row r="28" spans="2:6" x14ac:dyDescent="0.25">
      <c r="C28" t="s">
        <v>19</v>
      </c>
      <c r="D28">
        <v>9423.3333333333339</v>
      </c>
      <c r="E28">
        <v>8009.8333333333339</v>
      </c>
      <c r="F28">
        <v>100.16652800877813</v>
      </c>
    </row>
    <row r="30" spans="2:6" x14ac:dyDescent="0.25">
      <c r="B30" t="s">
        <v>14</v>
      </c>
    </row>
    <row r="33" spans="2:9" x14ac:dyDescent="0.25">
      <c r="B33" s="13" t="s">
        <v>21</v>
      </c>
      <c r="C33" s="14"/>
      <c r="D33" s="14"/>
      <c r="E33" s="14"/>
      <c r="F33" s="14"/>
      <c r="G33" s="14"/>
      <c r="H33" s="14"/>
      <c r="I33" s="15"/>
    </row>
    <row r="35" spans="2:9" x14ac:dyDescent="0.25">
      <c r="D35" t="s">
        <v>0</v>
      </c>
      <c r="E35" t="s">
        <v>1</v>
      </c>
      <c r="F35" t="s">
        <v>7</v>
      </c>
      <c r="G35" t="s">
        <v>8</v>
      </c>
      <c r="H35" t="s">
        <v>15</v>
      </c>
      <c r="I35" t="s">
        <v>16</v>
      </c>
    </row>
    <row r="36" spans="2:9" x14ac:dyDescent="0.25">
      <c r="B36" s="1" t="s">
        <v>2</v>
      </c>
      <c r="C36" t="s">
        <v>17</v>
      </c>
      <c r="D36">
        <v>218</v>
      </c>
      <c r="E36">
        <v>6.62</v>
      </c>
      <c r="F36">
        <v>19408.333333333332</v>
      </c>
      <c r="G36">
        <v>896.28864398325015</v>
      </c>
      <c r="H36">
        <f>D36/F36*100</f>
        <v>1.1232288535852297</v>
      </c>
      <c r="I36">
        <f>E36/G36</f>
        <v>7.3860134728246261E-3</v>
      </c>
    </row>
    <row r="37" spans="2:9" x14ac:dyDescent="0.25">
      <c r="B37" s="1"/>
      <c r="C37" t="s">
        <v>18</v>
      </c>
      <c r="D37">
        <v>47</v>
      </c>
      <c r="E37">
        <v>1.5</v>
      </c>
      <c r="F37">
        <v>7947.5</v>
      </c>
      <c r="G37">
        <v>441.92759587968703</v>
      </c>
      <c r="H37">
        <f t="shared" ref="H37:H43" si="0">D37/F37*100</f>
        <v>0.59138093740169861</v>
      </c>
      <c r="I37">
        <f t="shared" ref="I37:I43" si="1">E37/G37</f>
        <v>3.3942211665106536E-3</v>
      </c>
    </row>
    <row r="38" spans="2:9" x14ac:dyDescent="0.25">
      <c r="B38" s="1"/>
      <c r="C38" t="s">
        <v>20</v>
      </c>
      <c r="D38">
        <v>169</v>
      </c>
      <c r="E38">
        <v>5.84</v>
      </c>
      <c r="F38">
        <v>9293.3333333333339</v>
      </c>
      <c r="G38">
        <v>57.735026918962575</v>
      </c>
      <c r="H38">
        <f t="shared" si="0"/>
        <v>1.8185078909612624</v>
      </c>
      <c r="I38">
        <f t="shared" si="1"/>
        <v>0.10115176716202244</v>
      </c>
    </row>
    <row r="39" spans="2:9" x14ac:dyDescent="0.25">
      <c r="B39" s="1"/>
      <c r="C39" t="s">
        <v>19</v>
      </c>
      <c r="D39">
        <v>169</v>
      </c>
      <c r="E39">
        <v>5.84</v>
      </c>
      <c r="F39">
        <v>23771.666666666668</v>
      </c>
      <c r="G39">
        <v>776.74534651540284</v>
      </c>
      <c r="H39">
        <f t="shared" si="0"/>
        <v>0.71093037930309189</v>
      </c>
      <c r="I39">
        <f t="shared" si="1"/>
        <v>7.5185516414087621E-3</v>
      </c>
    </row>
    <row r="40" spans="2:9" x14ac:dyDescent="0.25">
      <c r="B40" s="1" t="s">
        <v>3</v>
      </c>
      <c r="C40" t="s">
        <v>17</v>
      </c>
      <c r="D40">
        <v>607</v>
      </c>
      <c r="E40">
        <v>33</v>
      </c>
      <c r="F40">
        <v>58395</v>
      </c>
      <c r="G40">
        <v>3659.2348927063977</v>
      </c>
      <c r="H40">
        <f t="shared" si="0"/>
        <v>1.0394725575819848</v>
      </c>
      <c r="I40">
        <f t="shared" si="1"/>
        <v>9.0182786750792471E-3</v>
      </c>
    </row>
    <row r="41" spans="2:9" x14ac:dyDescent="0.25">
      <c r="B41" s="1"/>
      <c r="C41" t="s">
        <v>18</v>
      </c>
      <c r="D41">
        <v>470</v>
      </c>
      <c r="E41">
        <v>19.3</v>
      </c>
      <c r="F41">
        <v>48535</v>
      </c>
      <c r="G41">
        <v>1044.0306508910551</v>
      </c>
      <c r="H41">
        <f t="shared" si="0"/>
        <v>0.96837333882765009</v>
      </c>
      <c r="I41">
        <f t="shared" si="1"/>
        <v>1.8486047304768223E-2</v>
      </c>
    </row>
    <row r="42" spans="2:9" x14ac:dyDescent="0.25">
      <c r="B42" s="1"/>
      <c r="C42" t="s">
        <v>20</v>
      </c>
      <c r="D42">
        <v>282</v>
      </c>
      <c r="E42">
        <v>1.18</v>
      </c>
      <c r="F42">
        <v>16348.333333333332</v>
      </c>
      <c r="G42">
        <v>115.47005383792515</v>
      </c>
      <c r="H42">
        <f t="shared" si="0"/>
        <v>1.7249464777245389</v>
      </c>
      <c r="I42">
        <f t="shared" si="1"/>
        <v>1.0219099764656375E-2</v>
      </c>
    </row>
    <row r="43" spans="2:9" x14ac:dyDescent="0.25">
      <c r="B43" s="1"/>
      <c r="C43" t="s">
        <v>19</v>
      </c>
      <c r="D43">
        <v>1001</v>
      </c>
      <c r="E43">
        <v>18.5</v>
      </c>
      <c r="F43">
        <v>8009.8333333333339</v>
      </c>
      <c r="G43">
        <v>100.16652800877813</v>
      </c>
      <c r="H43">
        <f t="shared" si="0"/>
        <v>12.497138933394368</v>
      </c>
      <c r="I43">
        <f t="shared" si="1"/>
        <v>0.18469243536502281</v>
      </c>
    </row>
  </sheetData>
  <mergeCells count="4">
    <mergeCell ref="B6:B9"/>
    <mergeCell ref="B10:B13"/>
    <mergeCell ref="B36:B39"/>
    <mergeCell ref="B40:B4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B4FD-157E-4E16-835B-E0058C4FCED8}">
  <dimension ref="A1:O50"/>
  <sheetViews>
    <sheetView workbookViewId="0">
      <selection activeCell="N46" sqref="N46"/>
    </sheetView>
  </sheetViews>
  <sheetFormatPr baseColWidth="10" defaultRowHeight="15" x14ac:dyDescent="0.25"/>
  <cols>
    <col min="6" max="6" width="25.5703125" customWidth="1"/>
    <col min="8" max="8" width="17.85546875" bestFit="1" customWidth="1"/>
  </cols>
  <sheetData>
    <row r="1" spans="1:15" x14ac:dyDescent="0.25">
      <c r="A1" t="s">
        <v>22</v>
      </c>
    </row>
    <row r="2" spans="1:15" x14ac:dyDescent="0.25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95</v>
      </c>
    </row>
    <row r="3" spans="1:15" x14ac:dyDescent="0.25">
      <c r="A3" t="s">
        <v>30</v>
      </c>
      <c r="B3">
        <v>255</v>
      </c>
      <c r="C3" t="s">
        <v>31</v>
      </c>
      <c r="D3" t="s">
        <v>32</v>
      </c>
      <c r="E3">
        <v>19.57</v>
      </c>
      <c r="F3" s="2">
        <v>21800</v>
      </c>
      <c r="G3">
        <v>0</v>
      </c>
      <c r="H3" s="25" t="s">
        <v>17</v>
      </c>
      <c r="I3" s="23" t="s">
        <v>2</v>
      </c>
    </row>
    <row r="4" spans="1:15" x14ac:dyDescent="0.25">
      <c r="A4" t="s">
        <v>30</v>
      </c>
      <c r="B4">
        <v>255</v>
      </c>
      <c r="C4" t="s">
        <v>33</v>
      </c>
      <c r="D4" t="s">
        <v>32</v>
      </c>
      <c r="E4">
        <v>19.47</v>
      </c>
      <c r="F4" s="2">
        <v>23300</v>
      </c>
      <c r="G4">
        <v>0</v>
      </c>
      <c r="H4" s="25" t="s">
        <v>17</v>
      </c>
      <c r="I4" s="23" t="s">
        <v>2</v>
      </c>
      <c r="K4" s="3"/>
      <c r="L4" s="4"/>
      <c r="M4" s="4" t="s">
        <v>6</v>
      </c>
      <c r="N4" s="4" t="s">
        <v>7</v>
      </c>
      <c r="O4" s="6" t="s">
        <v>8</v>
      </c>
    </row>
    <row r="5" spans="1:15" x14ac:dyDescent="0.25">
      <c r="A5" t="s">
        <v>30</v>
      </c>
      <c r="B5">
        <v>255</v>
      </c>
      <c r="C5" t="s">
        <v>34</v>
      </c>
      <c r="D5" t="s">
        <v>32</v>
      </c>
      <c r="E5">
        <v>19.47</v>
      </c>
      <c r="F5" s="2">
        <v>23400</v>
      </c>
      <c r="G5">
        <v>0</v>
      </c>
      <c r="H5" s="25" t="s">
        <v>17</v>
      </c>
      <c r="I5" s="23" t="s">
        <v>2</v>
      </c>
      <c r="K5" s="20" t="s">
        <v>2</v>
      </c>
      <c r="L5" s="25" t="s">
        <v>17</v>
      </c>
      <c r="M5" s="16">
        <f>AVERAGE(F3:F5)</f>
        <v>22833.333333333332</v>
      </c>
      <c r="N5" s="16">
        <f>M5*0.85</f>
        <v>19408.333333333332</v>
      </c>
      <c r="O5" s="12">
        <f>_xlfn.STDEV.S(F3:F5)</f>
        <v>896.28864398325015</v>
      </c>
    </row>
    <row r="6" spans="1:15" x14ac:dyDescent="0.25">
      <c r="A6" t="s">
        <v>30</v>
      </c>
      <c r="B6">
        <v>255</v>
      </c>
      <c r="C6" t="s">
        <v>35</v>
      </c>
      <c r="D6" t="s">
        <v>36</v>
      </c>
      <c r="E6">
        <v>17.989999999999998</v>
      </c>
      <c r="F6" s="2">
        <v>65200</v>
      </c>
      <c r="G6">
        <v>0</v>
      </c>
      <c r="H6" s="25" t="s">
        <v>17</v>
      </c>
      <c r="I6" s="24" t="s">
        <v>3</v>
      </c>
      <c r="K6" s="20"/>
      <c r="L6" s="26" t="s">
        <v>18</v>
      </c>
      <c r="M6" s="16">
        <f>AVERAGE(F9:F11)</f>
        <v>9350</v>
      </c>
      <c r="N6" s="16">
        <f t="shared" ref="N6:N12" si="0">M6*0.85</f>
        <v>7947.5</v>
      </c>
      <c r="O6" s="17">
        <f>_xlfn.STDEV.S(F9:F11)</f>
        <v>441.92759587968703</v>
      </c>
    </row>
    <row r="7" spans="1:15" x14ac:dyDescent="0.25">
      <c r="A7" t="s">
        <v>30</v>
      </c>
      <c r="B7">
        <v>255</v>
      </c>
      <c r="C7" t="s">
        <v>37</v>
      </c>
      <c r="D7" t="s">
        <v>36</v>
      </c>
      <c r="E7">
        <v>17.920000000000002</v>
      </c>
      <c r="F7" s="2">
        <v>68400</v>
      </c>
      <c r="G7">
        <v>0</v>
      </c>
      <c r="H7" s="25" t="s">
        <v>17</v>
      </c>
      <c r="I7" s="24" t="s">
        <v>3</v>
      </c>
      <c r="K7" s="20"/>
      <c r="L7" s="27" t="s">
        <v>96</v>
      </c>
      <c r="M7" s="16">
        <f>AVERAGE(F15:F17)</f>
        <v>10933.333333333334</v>
      </c>
      <c r="N7" s="16">
        <f t="shared" si="0"/>
        <v>9293.3333333333339</v>
      </c>
      <c r="O7" s="17">
        <f>_xlfn.STDEV.S(F15:F17)</f>
        <v>57.735026918962575</v>
      </c>
    </row>
    <row r="8" spans="1:15" x14ac:dyDescent="0.25">
      <c r="A8" t="s">
        <v>30</v>
      </c>
      <c r="B8">
        <v>255</v>
      </c>
      <c r="C8" t="s">
        <v>38</v>
      </c>
      <c r="D8" t="s">
        <v>36</v>
      </c>
      <c r="E8">
        <v>17.829999999999998</v>
      </c>
      <c r="F8" s="2">
        <v>72500</v>
      </c>
      <c r="G8">
        <v>0</v>
      </c>
      <c r="H8" s="25" t="s">
        <v>17</v>
      </c>
      <c r="I8" s="24" t="s">
        <v>3</v>
      </c>
      <c r="K8" s="20"/>
      <c r="L8" s="28" t="s">
        <v>19</v>
      </c>
      <c r="M8" s="16">
        <f>AVERAGE(F21:F23)</f>
        <v>27966.666666666668</v>
      </c>
      <c r="N8" s="16">
        <f t="shared" si="0"/>
        <v>23771.666666666668</v>
      </c>
      <c r="O8" s="17">
        <f>_xlfn.STDEV.S(F21:F23)</f>
        <v>776.74534651540284</v>
      </c>
    </row>
    <row r="9" spans="1:15" x14ac:dyDescent="0.25">
      <c r="A9" t="s">
        <v>30</v>
      </c>
      <c r="B9">
        <v>255</v>
      </c>
      <c r="C9" t="s">
        <v>39</v>
      </c>
      <c r="D9" t="s">
        <v>40</v>
      </c>
      <c r="E9">
        <v>20.87</v>
      </c>
      <c r="F9" s="2">
        <v>8870</v>
      </c>
      <c r="G9">
        <v>0</v>
      </c>
      <c r="H9" s="26" t="s">
        <v>18</v>
      </c>
      <c r="I9" s="23" t="s">
        <v>2</v>
      </c>
      <c r="K9" s="21" t="s">
        <v>3</v>
      </c>
      <c r="L9" s="25" t="s">
        <v>17</v>
      </c>
      <c r="M9" s="16">
        <f>AVERAGE(F6:F8)</f>
        <v>68700</v>
      </c>
      <c r="N9" s="16">
        <f t="shared" si="0"/>
        <v>58395</v>
      </c>
      <c r="O9" s="12">
        <f>_xlfn.STDEV.S(F6:F8)</f>
        <v>3659.2348927063977</v>
      </c>
    </row>
    <row r="10" spans="1:15" x14ac:dyDescent="0.25">
      <c r="A10" t="s">
        <v>30</v>
      </c>
      <c r="B10">
        <v>255</v>
      </c>
      <c r="C10" t="s">
        <v>41</v>
      </c>
      <c r="D10" t="s">
        <v>40</v>
      </c>
      <c r="E10">
        <v>20.78</v>
      </c>
      <c r="F10" s="2">
        <v>9440</v>
      </c>
      <c r="G10">
        <v>0</v>
      </c>
      <c r="H10" s="26" t="s">
        <v>18</v>
      </c>
      <c r="I10" s="23" t="s">
        <v>2</v>
      </c>
      <c r="K10" s="21"/>
      <c r="L10" s="26" t="s">
        <v>18</v>
      </c>
      <c r="M10" s="16">
        <f>AVERAGE(F12:F14)</f>
        <v>57100</v>
      </c>
      <c r="N10" s="16">
        <f t="shared" si="0"/>
        <v>48535</v>
      </c>
      <c r="O10" s="17">
        <f>_xlfn.STDEV.S(F12:F14)</f>
        <v>1044.0306508910551</v>
      </c>
    </row>
    <row r="11" spans="1:15" x14ac:dyDescent="0.25">
      <c r="A11" t="s">
        <v>30</v>
      </c>
      <c r="B11">
        <v>255</v>
      </c>
      <c r="C11" t="s">
        <v>42</v>
      </c>
      <c r="D11" t="s">
        <v>40</v>
      </c>
      <c r="E11">
        <v>20.73</v>
      </c>
      <c r="F11" s="2">
        <v>9740</v>
      </c>
      <c r="G11">
        <v>0</v>
      </c>
      <c r="H11" s="26" t="s">
        <v>18</v>
      </c>
      <c r="I11" s="23" t="s">
        <v>2</v>
      </c>
      <c r="K11" s="21"/>
      <c r="L11" s="27" t="s">
        <v>96</v>
      </c>
      <c r="M11" s="16">
        <f>AVERAGE(F18:F20)</f>
        <v>19233.333333333332</v>
      </c>
      <c r="N11" s="16">
        <f t="shared" si="0"/>
        <v>16348.333333333332</v>
      </c>
      <c r="O11" s="17">
        <f>_xlfn.STDEV.S(F18:F20)</f>
        <v>115.47005383792515</v>
      </c>
    </row>
    <row r="12" spans="1:15" x14ac:dyDescent="0.25">
      <c r="A12" t="s">
        <v>30</v>
      </c>
      <c r="B12">
        <v>255</v>
      </c>
      <c r="C12" t="s">
        <v>43</v>
      </c>
      <c r="D12" t="s">
        <v>44</v>
      </c>
      <c r="E12">
        <v>18.21</v>
      </c>
      <c r="F12" s="2">
        <v>55900</v>
      </c>
      <c r="G12">
        <v>0</v>
      </c>
      <c r="H12" s="26" t="s">
        <v>18</v>
      </c>
      <c r="I12" s="24" t="s">
        <v>3</v>
      </c>
      <c r="K12" s="22"/>
      <c r="L12" s="29" t="s">
        <v>19</v>
      </c>
      <c r="M12" s="18">
        <f>AVERAGE(F24:F26)</f>
        <v>9423.3333333333339</v>
      </c>
      <c r="N12" s="18">
        <f t="shared" si="0"/>
        <v>8009.8333333333339</v>
      </c>
      <c r="O12" s="19">
        <f>_xlfn.STDEV.S(F24:F26)</f>
        <v>100.16652800877813</v>
      </c>
    </row>
    <row r="13" spans="1:15" x14ac:dyDescent="0.25">
      <c r="A13" t="s">
        <v>30</v>
      </c>
      <c r="B13">
        <v>255</v>
      </c>
      <c r="C13" t="s">
        <v>45</v>
      </c>
      <c r="D13" t="s">
        <v>44</v>
      </c>
      <c r="E13">
        <v>18.170000000000002</v>
      </c>
      <c r="F13" s="2">
        <v>57600</v>
      </c>
      <c r="G13">
        <v>0</v>
      </c>
      <c r="H13" s="26" t="s">
        <v>18</v>
      </c>
      <c r="I13" s="24" t="s">
        <v>3</v>
      </c>
    </row>
    <row r="14" spans="1:15" x14ac:dyDescent="0.25">
      <c r="A14" t="s">
        <v>30</v>
      </c>
      <c r="B14">
        <v>255</v>
      </c>
      <c r="C14" t="s">
        <v>46</v>
      </c>
      <c r="D14" t="s">
        <v>44</v>
      </c>
      <c r="E14">
        <v>18.16</v>
      </c>
      <c r="F14" s="2">
        <v>57800</v>
      </c>
      <c r="G14">
        <v>0</v>
      </c>
      <c r="H14" s="26" t="s">
        <v>18</v>
      </c>
      <c r="I14" s="24" t="s">
        <v>3</v>
      </c>
    </row>
    <row r="15" spans="1:15" x14ac:dyDescent="0.25">
      <c r="A15" t="s">
        <v>30</v>
      </c>
      <c r="B15">
        <v>255</v>
      </c>
      <c r="C15" t="s">
        <v>47</v>
      </c>
      <c r="D15" t="s">
        <v>48</v>
      </c>
      <c r="E15">
        <v>20.55</v>
      </c>
      <c r="F15" s="2">
        <v>11000</v>
      </c>
      <c r="G15">
        <v>0</v>
      </c>
      <c r="H15" s="27" t="s">
        <v>96</v>
      </c>
      <c r="I15" s="23" t="s">
        <v>2</v>
      </c>
    </row>
    <row r="16" spans="1:15" x14ac:dyDescent="0.25">
      <c r="A16" t="s">
        <v>30</v>
      </c>
      <c r="B16">
        <v>255</v>
      </c>
      <c r="C16" t="s">
        <v>49</v>
      </c>
      <c r="D16" t="s">
        <v>48</v>
      </c>
      <c r="E16">
        <v>20.57</v>
      </c>
      <c r="F16" s="2">
        <v>10900</v>
      </c>
      <c r="G16">
        <v>0</v>
      </c>
      <c r="H16" s="27" t="s">
        <v>96</v>
      </c>
      <c r="I16" s="23" t="s">
        <v>2</v>
      </c>
    </row>
    <row r="17" spans="1:9" x14ac:dyDescent="0.25">
      <c r="A17" t="s">
        <v>30</v>
      </c>
      <c r="B17">
        <v>255</v>
      </c>
      <c r="C17" t="s">
        <v>50</v>
      </c>
      <c r="D17" t="s">
        <v>48</v>
      </c>
      <c r="E17">
        <v>20.57</v>
      </c>
      <c r="F17" s="2">
        <v>10900</v>
      </c>
      <c r="G17">
        <v>0</v>
      </c>
      <c r="H17" s="27" t="s">
        <v>96</v>
      </c>
      <c r="I17" s="23" t="s">
        <v>2</v>
      </c>
    </row>
    <row r="18" spans="1:9" x14ac:dyDescent="0.25">
      <c r="A18" t="s">
        <v>30</v>
      </c>
      <c r="B18">
        <v>255</v>
      </c>
      <c r="C18" t="s">
        <v>51</v>
      </c>
      <c r="D18" t="s">
        <v>52</v>
      </c>
      <c r="E18">
        <v>19.75</v>
      </c>
      <c r="F18" s="2">
        <v>19300</v>
      </c>
      <c r="G18">
        <v>0</v>
      </c>
      <c r="H18" s="27" t="s">
        <v>96</v>
      </c>
      <c r="I18" s="24" t="s">
        <v>3</v>
      </c>
    </row>
    <row r="19" spans="1:9" x14ac:dyDescent="0.25">
      <c r="A19" t="s">
        <v>30</v>
      </c>
      <c r="B19">
        <v>255</v>
      </c>
      <c r="C19" t="s">
        <v>53</v>
      </c>
      <c r="D19" t="s">
        <v>52</v>
      </c>
      <c r="E19">
        <v>19.760000000000002</v>
      </c>
      <c r="F19" s="2">
        <v>19100</v>
      </c>
      <c r="G19">
        <v>0</v>
      </c>
      <c r="H19" s="27" t="s">
        <v>96</v>
      </c>
      <c r="I19" s="24" t="s">
        <v>3</v>
      </c>
    </row>
    <row r="20" spans="1:9" x14ac:dyDescent="0.25">
      <c r="A20" t="s">
        <v>30</v>
      </c>
      <c r="B20">
        <v>255</v>
      </c>
      <c r="C20" t="s">
        <v>54</v>
      </c>
      <c r="D20" t="s">
        <v>52</v>
      </c>
      <c r="E20">
        <v>19.75</v>
      </c>
      <c r="F20" s="2">
        <v>19300</v>
      </c>
      <c r="G20">
        <v>0</v>
      </c>
      <c r="H20" s="27" t="s">
        <v>96</v>
      </c>
      <c r="I20" s="24" t="s">
        <v>3</v>
      </c>
    </row>
    <row r="21" spans="1:9" x14ac:dyDescent="0.25">
      <c r="A21" t="s">
        <v>30</v>
      </c>
      <c r="B21">
        <v>255</v>
      </c>
      <c r="C21" t="s">
        <v>55</v>
      </c>
      <c r="D21" t="s">
        <v>56</v>
      </c>
      <c r="E21">
        <v>19.2</v>
      </c>
      <c r="F21" s="2">
        <v>28200</v>
      </c>
      <c r="G21">
        <v>0</v>
      </c>
      <c r="H21" s="28" t="s">
        <v>19</v>
      </c>
      <c r="I21" s="23" t="s">
        <v>2</v>
      </c>
    </row>
    <row r="22" spans="1:9" x14ac:dyDescent="0.25">
      <c r="A22" t="s">
        <v>30</v>
      </c>
      <c r="B22">
        <v>255</v>
      </c>
      <c r="C22" t="s">
        <v>57</v>
      </c>
      <c r="D22" t="s">
        <v>56</v>
      </c>
      <c r="E22">
        <v>19.18</v>
      </c>
      <c r="F22" s="2">
        <v>28600</v>
      </c>
      <c r="G22">
        <v>0</v>
      </c>
      <c r="H22" s="28" t="s">
        <v>19</v>
      </c>
      <c r="I22" s="23" t="s">
        <v>2</v>
      </c>
    </row>
    <row r="23" spans="1:9" x14ac:dyDescent="0.25">
      <c r="A23" t="s">
        <v>30</v>
      </c>
      <c r="B23">
        <v>255</v>
      </c>
      <c r="C23" t="s">
        <v>58</v>
      </c>
      <c r="D23" t="s">
        <v>56</v>
      </c>
      <c r="E23">
        <v>19.260000000000002</v>
      </c>
      <c r="F23" s="2">
        <v>27100</v>
      </c>
      <c r="G23">
        <v>0</v>
      </c>
      <c r="H23" s="28" t="s">
        <v>19</v>
      </c>
      <c r="I23" s="23" t="s">
        <v>2</v>
      </c>
    </row>
    <row r="24" spans="1:9" x14ac:dyDescent="0.25">
      <c r="A24" t="s">
        <v>30</v>
      </c>
      <c r="B24">
        <v>255</v>
      </c>
      <c r="C24" t="s">
        <v>59</v>
      </c>
      <c r="D24" t="s">
        <v>60</v>
      </c>
      <c r="E24">
        <v>20.77</v>
      </c>
      <c r="F24" s="2">
        <v>9500</v>
      </c>
      <c r="G24">
        <v>0</v>
      </c>
      <c r="H24" s="28" t="s">
        <v>19</v>
      </c>
      <c r="I24" s="24" t="s">
        <v>3</v>
      </c>
    </row>
    <row r="25" spans="1:9" x14ac:dyDescent="0.25">
      <c r="A25" t="s">
        <v>30</v>
      </c>
      <c r="B25">
        <v>255</v>
      </c>
      <c r="C25" t="s">
        <v>61</v>
      </c>
      <c r="D25" t="s">
        <v>60</v>
      </c>
      <c r="E25">
        <v>20.8</v>
      </c>
      <c r="F25" s="2">
        <v>9310</v>
      </c>
      <c r="G25">
        <v>0</v>
      </c>
      <c r="H25" s="28" t="s">
        <v>19</v>
      </c>
      <c r="I25" s="24" t="s">
        <v>3</v>
      </c>
    </row>
    <row r="26" spans="1:9" x14ac:dyDescent="0.25">
      <c r="A26" t="s">
        <v>30</v>
      </c>
      <c r="B26">
        <v>255</v>
      </c>
      <c r="C26" t="s">
        <v>62</v>
      </c>
      <c r="D26" t="s">
        <v>60</v>
      </c>
      <c r="E26">
        <v>20.77</v>
      </c>
      <c r="F26" s="2">
        <v>9460</v>
      </c>
      <c r="G26">
        <v>0</v>
      </c>
      <c r="H26" s="28" t="s">
        <v>19</v>
      </c>
      <c r="I26" s="24" t="s">
        <v>3</v>
      </c>
    </row>
    <row r="27" spans="1:9" x14ac:dyDescent="0.25">
      <c r="A27" t="s">
        <v>30</v>
      </c>
      <c r="B27">
        <v>255</v>
      </c>
      <c r="C27" t="s">
        <v>63</v>
      </c>
      <c r="D27" t="s">
        <v>64</v>
      </c>
      <c r="E27">
        <v>33.81</v>
      </c>
      <c r="F27" s="2">
        <v>8.8300000000000003E-2</v>
      </c>
      <c r="G27" s="30">
        <v>0</v>
      </c>
      <c r="H27" s="30" t="s">
        <v>97</v>
      </c>
    </row>
    <row r="28" spans="1:9" x14ac:dyDescent="0.25">
      <c r="A28" t="s">
        <v>30</v>
      </c>
      <c r="B28">
        <v>255</v>
      </c>
      <c r="C28" t="s">
        <v>65</v>
      </c>
      <c r="D28" t="s">
        <v>64</v>
      </c>
      <c r="E28">
        <v>32.119999999999997</v>
      </c>
      <c r="F28" s="2">
        <v>0.63800000000000001</v>
      </c>
      <c r="G28" s="30">
        <v>0</v>
      </c>
      <c r="H28" s="30" t="s">
        <v>97</v>
      </c>
    </row>
    <row r="29" spans="1:9" x14ac:dyDescent="0.25">
      <c r="A29" t="s">
        <v>30</v>
      </c>
      <c r="B29">
        <v>255</v>
      </c>
      <c r="C29" t="s">
        <v>66</v>
      </c>
      <c r="D29" t="s">
        <v>64</v>
      </c>
      <c r="E29">
        <v>33.49</v>
      </c>
      <c r="F29" s="2">
        <v>0.129</v>
      </c>
      <c r="G29" s="30">
        <v>0</v>
      </c>
      <c r="H29" s="30" t="s">
        <v>97</v>
      </c>
    </row>
    <row r="30" spans="1:9" x14ac:dyDescent="0.25">
      <c r="A30" t="s">
        <v>30</v>
      </c>
      <c r="B30">
        <v>128</v>
      </c>
      <c r="C30" t="s">
        <v>67</v>
      </c>
      <c r="D30" t="s">
        <v>68</v>
      </c>
      <c r="E30">
        <v>10.67</v>
      </c>
      <c r="F30" s="2">
        <v>10300000</v>
      </c>
      <c r="G30" s="30">
        <v>10000000</v>
      </c>
      <c r="H30" s="30" t="s">
        <v>97</v>
      </c>
    </row>
    <row r="31" spans="1:9" x14ac:dyDescent="0.25">
      <c r="A31" t="s">
        <v>30</v>
      </c>
      <c r="B31">
        <v>128</v>
      </c>
      <c r="C31" t="s">
        <v>69</v>
      </c>
      <c r="D31" t="s">
        <v>68</v>
      </c>
      <c r="E31">
        <v>10.64</v>
      </c>
      <c r="F31" s="2">
        <v>10600000</v>
      </c>
      <c r="G31" s="30">
        <v>10000000</v>
      </c>
      <c r="H31" s="30" t="s">
        <v>97</v>
      </c>
    </row>
    <row r="32" spans="1:9" x14ac:dyDescent="0.25">
      <c r="A32" t="s">
        <v>30</v>
      </c>
      <c r="B32">
        <v>128</v>
      </c>
      <c r="C32" t="s">
        <v>70</v>
      </c>
      <c r="D32" t="s">
        <v>68</v>
      </c>
      <c r="E32">
        <v>10.49</v>
      </c>
      <c r="F32" s="2">
        <v>11800000</v>
      </c>
      <c r="G32" s="30">
        <v>10000000</v>
      </c>
      <c r="H32" s="30" t="s">
        <v>97</v>
      </c>
    </row>
    <row r="33" spans="1:11" x14ac:dyDescent="0.25">
      <c r="A33" t="s">
        <v>30</v>
      </c>
      <c r="B33">
        <v>128</v>
      </c>
      <c r="C33" t="s">
        <v>71</v>
      </c>
      <c r="D33" t="s">
        <v>72</v>
      </c>
      <c r="E33">
        <v>14.09</v>
      </c>
      <c r="F33" s="2">
        <v>970000</v>
      </c>
      <c r="G33" s="30">
        <v>1000000</v>
      </c>
      <c r="H33" s="30" t="s">
        <v>97</v>
      </c>
    </row>
    <row r="34" spans="1:11" x14ac:dyDescent="0.25">
      <c r="A34" t="s">
        <v>30</v>
      </c>
      <c r="B34">
        <v>128</v>
      </c>
      <c r="C34" t="s">
        <v>73</v>
      </c>
      <c r="D34" t="s">
        <v>72</v>
      </c>
      <c r="E34">
        <v>14.16</v>
      </c>
      <c r="F34" s="2">
        <v>923000</v>
      </c>
      <c r="G34" s="30">
        <v>1000000</v>
      </c>
      <c r="H34" s="30" t="s">
        <v>97</v>
      </c>
    </row>
    <row r="35" spans="1:11" x14ac:dyDescent="0.25">
      <c r="A35" t="s">
        <v>30</v>
      </c>
      <c r="B35">
        <v>128</v>
      </c>
      <c r="C35" t="s">
        <v>74</v>
      </c>
      <c r="D35" t="s">
        <v>72</v>
      </c>
      <c r="E35">
        <v>14.01</v>
      </c>
      <c r="F35" s="2">
        <v>1020000</v>
      </c>
      <c r="G35" s="30">
        <v>1000000</v>
      </c>
      <c r="H35" s="30" t="s">
        <v>97</v>
      </c>
    </row>
    <row r="36" spans="1:11" x14ac:dyDescent="0.25">
      <c r="A36" t="s">
        <v>30</v>
      </c>
      <c r="B36">
        <v>128</v>
      </c>
      <c r="C36" t="s">
        <v>75</v>
      </c>
      <c r="D36" t="s">
        <v>76</v>
      </c>
      <c r="E36">
        <v>17.579999999999998</v>
      </c>
      <c r="F36" s="2">
        <v>86200</v>
      </c>
      <c r="G36" s="30">
        <v>100000</v>
      </c>
      <c r="H36" s="30" t="s">
        <v>97</v>
      </c>
    </row>
    <row r="37" spans="1:11" x14ac:dyDescent="0.25">
      <c r="A37" t="s">
        <v>30</v>
      </c>
      <c r="B37">
        <v>128</v>
      </c>
      <c r="C37" t="s">
        <v>77</v>
      </c>
      <c r="D37" t="s">
        <v>76</v>
      </c>
      <c r="E37">
        <v>17.53</v>
      </c>
      <c r="F37" s="2">
        <v>89200</v>
      </c>
      <c r="G37" s="30">
        <v>100000</v>
      </c>
      <c r="H37" s="30" t="s">
        <v>97</v>
      </c>
    </row>
    <row r="38" spans="1:11" x14ac:dyDescent="0.25">
      <c r="A38" t="s">
        <v>30</v>
      </c>
      <c r="B38">
        <v>128</v>
      </c>
      <c r="C38" t="s">
        <v>78</v>
      </c>
      <c r="D38" t="s">
        <v>76</v>
      </c>
      <c r="E38">
        <v>17.55</v>
      </c>
      <c r="F38" s="2">
        <v>88500</v>
      </c>
      <c r="G38" s="30">
        <v>100000</v>
      </c>
      <c r="H38" s="30" t="s">
        <v>97</v>
      </c>
    </row>
    <row r="39" spans="1:11" x14ac:dyDescent="0.25">
      <c r="A39" t="s">
        <v>30</v>
      </c>
      <c r="B39">
        <v>128</v>
      </c>
      <c r="C39" t="s">
        <v>79</v>
      </c>
      <c r="D39" t="s">
        <v>80</v>
      </c>
      <c r="E39">
        <v>20.55</v>
      </c>
      <c r="F39" s="2">
        <v>11100</v>
      </c>
      <c r="G39" s="30">
        <v>10000</v>
      </c>
      <c r="H39" s="30" t="s">
        <v>97</v>
      </c>
    </row>
    <row r="40" spans="1:11" x14ac:dyDescent="0.25">
      <c r="A40" t="s">
        <v>30</v>
      </c>
      <c r="B40">
        <v>128</v>
      </c>
      <c r="C40" t="s">
        <v>81</v>
      </c>
      <c r="D40" t="s">
        <v>80</v>
      </c>
      <c r="E40">
        <v>20.61</v>
      </c>
      <c r="F40" s="2">
        <v>10600</v>
      </c>
      <c r="G40" s="30">
        <v>10000</v>
      </c>
      <c r="H40" s="30" t="s">
        <v>97</v>
      </c>
    </row>
    <row r="41" spans="1:11" x14ac:dyDescent="0.25">
      <c r="A41" t="s">
        <v>30</v>
      </c>
      <c r="B41">
        <v>128</v>
      </c>
      <c r="C41" t="s">
        <v>82</v>
      </c>
      <c r="D41" t="s">
        <v>80</v>
      </c>
      <c r="E41">
        <v>19.55</v>
      </c>
      <c r="F41" s="2">
        <v>22100</v>
      </c>
      <c r="G41" s="30">
        <v>10000</v>
      </c>
      <c r="H41" s="30" t="s">
        <v>97</v>
      </c>
      <c r="K41" s="1"/>
    </row>
    <row r="42" spans="1:11" x14ac:dyDescent="0.25">
      <c r="A42" t="s">
        <v>30</v>
      </c>
      <c r="B42">
        <v>128</v>
      </c>
      <c r="C42" t="s">
        <v>83</v>
      </c>
      <c r="D42" t="s">
        <v>84</v>
      </c>
      <c r="E42">
        <v>24.01</v>
      </c>
      <c r="F42" s="2">
        <v>1010</v>
      </c>
      <c r="G42" s="30">
        <v>1000</v>
      </c>
      <c r="H42" s="30" t="s">
        <v>97</v>
      </c>
      <c r="K42" s="1"/>
    </row>
    <row r="43" spans="1:11" x14ac:dyDescent="0.25">
      <c r="A43" t="s">
        <v>30</v>
      </c>
      <c r="B43">
        <v>128</v>
      </c>
      <c r="C43" t="s">
        <v>85</v>
      </c>
      <c r="D43" t="s">
        <v>84</v>
      </c>
      <c r="E43">
        <v>24.02</v>
      </c>
      <c r="F43" s="2">
        <v>997</v>
      </c>
      <c r="G43" s="30">
        <v>1000</v>
      </c>
      <c r="H43" s="30" t="s">
        <v>97</v>
      </c>
      <c r="K43" s="1"/>
    </row>
    <row r="44" spans="1:11" x14ac:dyDescent="0.25">
      <c r="A44" t="s">
        <v>30</v>
      </c>
      <c r="B44">
        <v>128</v>
      </c>
      <c r="C44" t="s">
        <v>86</v>
      </c>
      <c r="D44" t="s">
        <v>84</v>
      </c>
      <c r="E44">
        <v>24.09</v>
      </c>
      <c r="F44" s="2">
        <v>950</v>
      </c>
      <c r="G44" s="30">
        <v>1000</v>
      </c>
      <c r="H44" s="30" t="s">
        <v>97</v>
      </c>
      <c r="K44" s="1"/>
    </row>
    <row r="45" spans="1:11" x14ac:dyDescent="0.25">
      <c r="A45" t="s">
        <v>30</v>
      </c>
      <c r="B45">
        <v>128</v>
      </c>
      <c r="C45" t="s">
        <v>87</v>
      </c>
      <c r="D45" t="s">
        <v>88</v>
      </c>
      <c r="E45">
        <v>26.71</v>
      </c>
      <c r="F45" s="2">
        <v>128</v>
      </c>
      <c r="G45" s="30">
        <v>100</v>
      </c>
      <c r="H45" s="30" t="s">
        <v>97</v>
      </c>
      <c r="K45" s="1"/>
    </row>
    <row r="46" spans="1:11" x14ac:dyDescent="0.25">
      <c r="A46" t="s">
        <v>30</v>
      </c>
      <c r="B46">
        <v>128</v>
      </c>
      <c r="C46" t="s">
        <v>89</v>
      </c>
      <c r="D46" t="s">
        <v>88</v>
      </c>
      <c r="E46">
        <v>26.95</v>
      </c>
      <c r="F46" s="2">
        <v>105</v>
      </c>
      <c r="G46" s="30">
        <v>100</v>
      </c>
      <c r="H46" s="30" t="s">
        <v>97</v>
      </c>
      <c r="K46" s="1"/>
    </row>
    <row r="47" spans="1:11" x14ac:dyDescent="0.25">
      <c r="A47" t="s">
        <v>30</v>
      </c>
      <c r="B47">
        <v>128</v>
      </c>
      <c r="C47" t="s">
        <v>90</v>
      </c>
      <c r="D47" t="s">
        <v>88</v>
      </c>
      <c r="E47">
        <v>27.24</v>
      </c>
      <c r="F47" s="2">
        <v>81.8</v>
      </c>
      <c r="G47" s="30">
        <v>100</v>
      </c>
      <c r="H47" s="30" t="s">
        <v>97</v>
      </c>
      <c r="K47" s="1"/>
    </row>
    <row r="48" spans="1:11" x14ac:dyDescent="0.25">
      <c r="A48" t="s">
        <v>30</v>
      </c>
      <c r="B48">
        <v>128</v>
      </c>
      <c r="C48" t="s">
        <v>91</v>
      </c>
      <c r="D48" t="s">
        <v>92</v>
      </c>
      <c r="E48">
        <v>29.52</v>
      </c>
      <c r="F48" s="2">
        <v>9.8699999999999992</v>
      </c>
      <c r="G48" s="30">
        <v>10</v>
      </c>
      <c r="H48" s="30" t="s">
        <v>97</v>
      </c>
      <c r="K48" s="1"/>
    </row>
    <row r="49" spans="1:8" x14ac:dyDescent="0.25">
      <c r="A49" t="s">
        <v>30</v>
      </c>
      <c r="B49">
        <v>128</v>
      </c>
      <c r="C49" t="s">
        <v>93</v>
      </c>
      <c r="D49" t="s">
        <v>92</v>
      </c>
      <c r="E49">
        <v>29.53</v>
      </c>
      <c r="F49" s="2">
        <v>9.76</v>
      </c>
      <c r="G49" s="30">
        <v>10</v>
      </c>
      <c r="H49" s="30" t="s">
        <v>97</v>
      </c>
    </row>
    <row r="50" spans="1:8" x14ac:dyDescent="0.25">
      <c r="A50" t="s">
        <v>30</v>
      </c>
      <c r="B50">
        <v>128</v>
      </c>
      <c r="C50" t="s">
        <v>94</v>
      </c>
      <c r="D50" t="s">
        <v>92</v>
      </c>
      <c r="E50">
        <v>29.18</v>
      </c>
      <c r="F50" s="2">
        <v>13.7</v>
      </c>
      <c r="G50" s="30">
        <v>10</v>
      </c>
      <c r="H50" s="30" t="s">
        <v>97</v>
      </c>
    </row>
  </sheetData>
  <mergeCells count="4">
    <mergeCell ref="K5:K8"/>
    <mergeCell ref="K9:K12"/>
    <mergeCell ref="K41:K44"/>
    <mergeCell ref="K45:K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 Infectivity 6 wells</vt:lpstr>
      <vt:lpstr>Raw data RTqPCR ultra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Eldin</dc:creator>
  <cp:lastModifiedBy>Patrick Eldin</cp:lastModifiedBy>
  <dcterms:created xsi:type="dcterms:W3CDTF">2023-11-22T08:24:39Z</dcterms:created>
  <dcterms:modified xsi:type="dcterms:W3CDTF">2023-11-22T14:54:21Z</dcterms:modified>
</cp:coreProperties>
</file>