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  <sheet state="visible" name="Table S1" sheetId="2" r:id="rId5"/>
    <sheet state="visible" name="Summary figure" sheetId="3" r:id="rId6"/>
    <sheet state="visible" name="rough work" sheetId="4" r:id="rId7"/>
    <sheet state="visible" name="Antp_Ubx-BE" sheetId="5" r:id="rId8"/>
    <sheet state="visible" name="Ubx_IT1" sheetId="6" r:id="rId9"/>
    <sheet state="visible" name="Ubx_AS5" sheetId="7" r:id="rId10"/>
    <sheet state="visible" name="CRM11ac" sheetId="8" r:id="rId11"/>
    <sheet state="visible" name="CRM11b" sheetId="9" r:id="rId12"/>
    <sheet state="visible" name="CRM11c" sheetId="10" r:id="rId13"/>
    <sheet state="visible" name="CRE11" sheetId="11" r:id="rId14"/>
  </sheets>
  <definedNames/>
  <calcPr/>
</workbook>
</file>

<file path=xl/sharedStrings.xml><?xml version="1.0" encoding="utf-8"?>
<sst xmlns="http://schemas.openxmlformats.org/spreadsheetml/2006/main" count="1897" uniqueCount="302">
  <si>
    <t>Species</t>
  </si>
  <si>
    <t>sgRNA(s)</t>
  </si>
  <si>
    <r>
      <rPr>
        <rFont val="Atkinson Hyperlegible"/>
        <b/>
        <color theme="1"/>
        <sz val="8.0"/>
      </rPr>
      <t xml:space="preserve">Inj. Embryos
</t>
    </r>
    <r>
      <rPr>
        <rFont val="Atkinson Hyperlegible"/>
        <b/>
        <color theme="1"/>
        <sz val="7.0"/>
      </rPr>
      <t>Ninj</t>
    </r>
  </si>
  <si>
    <r>
      <rPr>
        <rFont val="Atkinson Hyperlegible"/>
        <b/>
        <color theme="1"/>
        <sz val="8.0"/>
      </rPr>
      <t xml:space="preserve">L1 larvae
</t>
    </r>
    <r>
      <rPr>
        <rFont val="Atkinson Hyperlegible"/>
        <b/>
        <color theme="1"/>
        <sz val="7.0"/>
      </rPr>
      <t>Nhat</t>
    </r>
  </si>
  <si>
    <r>
      <rPr>
        <rFont val="Atkinson Hyperlegible"/>
        <b/>
        <color theme="1"/>
        <sz val="8.0"/>
      </rPr>
      <t xml:space="preserve">Pupae or
 </t>
    </r>
    <r>
      <rPr>
        <rFont val="Atkinson Hyperlegible"/>
        <b/>
        <i/>
        <color theme="1"/>
        <sz val="8.0"/>
      </rPr>
      <t>L5 larvae</t>
    </r>
  </si>
  <si>
    <r>
      <rPr>
        <rFont val="Atkinson Hyperlegible"/>
        <b/>
        <color theme="1"/>
        <sz val="8.0"/>
      </rPr>
      <t xml:space="preserve">Adults
</t>
    </r>
    <r>
      <rPr>
        <rFont val="Atkinson Hyperlegible"/>
        <b/>
        <color theme="1"/>
        <sz val="7.0"/>
      </rPr>
      <t>Nadu</t>
    </r>
  </si>
  <si>
    <r>
      <rPr>
        <rFont val="Atkinson Hyperlegible"/>
        <b/>
        <color theme="1"/>
        <sz val="8.0"/>
      </rPr>
      <t xml:space="preserve">Crispants
</t>
    </r>
    <r>
      <rPr>
        <rFont val="Atkinson Hyperlegible"/>
        <b/>
        <color theme="1"/>
        <sz val="7.0"/>
      </rPr>
      <t>Nmut</t>
    </r>
  </si>
  <si>
    <r>
      <rPr>
        <rFont val="Atkinson Hyperlegible"/>
        <b/>
        <color theme="1"/>
        <sz val="8.0"/>
      </rPr>
      <t xml:space="preserve">Inj. time
</t>
    </r>
    <r>
      <rPr>
        <rFont val="Atkinson Hyperlegible"/>
        <b/>
        <color theme="1"/>
        <sz val="7.0"/>
      </rPr>
      <t>h AEL</t>
    </r>
  </si>
  <si>
    <r>
      <rPr>
        <rFont val="Atkinson Hyperlegible"/>
        <b/>
        <color theme="1"/>
        <sz val="8.0"/>
      </rPr>
      <t xml:space="preserve">Cas9:sgRNA
</t>
    </r>
    <r>
      <rPr>
        <rFont val="Atkinson Hyperlegible"/>
        <b/>
        <color theme="1"/>
        <sz val="7.0"/>
      </rPr>
      <t>ng/µL</t>
    </r>
  </si>
  <si>
    <r>
      <rPr>
        <rFont val="Atkinson Hyperlegible"/>
        <b/>
        <color theme="1"/>
        <sz val="8.0"/>
      </rPr>
      <t xml:space="preserve">Hatching Rate
</t>
    </r>
    <r>
      <rPr>
        <rFont val="Atkinson Hyperlegible"/>
        <b/>
        <color theme="1"/>
        <sz val="7.0"/>
      </rPr>
      <t>Nhat/Ninj</t>
    </r>
  </si>
  <si>
    <r>
      <rPr>
        <rFont val="Atkinson Hyperlegible"/>
        <b/>
        <color theme="1"/>
        <sz val="8.0"/>
      </rPr>
      <t xml:space="preserve">Crispant Rate
</t>
    </r>
    <r>
      <rPr>
        <rFont val="Atkinson Hyperlegible"/>
        <b/>
        <color theme="1"/>
        <sz val="7.0"/>
      </rPr>
      <t>Nmut/Ninj</t>
    </r>
  </si>
  <si>
    <t>J. coenia</t>
  </si>
  <si>
    <t>Antp-Ubx_BE</t>
  </si>
  <si>
    <t>2.5-3.5</t>
  </si>
  <si>
    <t>500 : 250</t>
  </si>
  <si>
    <t>1.75-2.75</t>
  </si>
  <si>
    <t>250 : 125</t>
  </si>
  <si>
    <t>39 *</t>
  </si>
  <si>
    <t>2.25-3.5</t>
  </si>
  <si>
    <t>Total</t>
  </si>
  <si>
    <t>V. cardui</t>
  </si>
  <si>
    <t>IT1_sgRNA1</t>
  </si>
  <si>
    <t>125 : 62.5</t>
  </si>
  <si>
    <t>IT1_sgRNA2</t>
  </si>
  <si>
    <t>0.5-2.5</t>
  </si>
  <si>
    <t>2.25-4.75</t>
  </si>
  <si>
    <t>AS5_sgRNA1</t>
  </si>
  <si>
    <t>2-4.5</t>
  </si>
  <si>
    <t>Ubx11a2+3
+c5+6</t>
  </si>
  <si>
    <t>-</t>
  </si>
  <si>
    <t>500 : 75 ea.</t>
  </si>
  <si>
    <t>1.5-3.5</t>
  </si>
  <si>
    <t>Ubx11a2+c5</t>
  </si>
  <si>
    <t>4-4.5</t>
  </si>
  <si>
    <t>500 : 500</t>
  </si>
  <si>
    <t>2-2.75</t>
  </si>
  <si>
    <t>500 :125:125</t>
  </si>
  <si>
    <t>0.5-2</t>
  </si>
  <si>
    <t>Ubx11c5</t>
  </si>
  <si>
    <t>3.75-4.75</t>
  </si>
  <si>
    <t>0.5-0.75</t>
  </si>
  <si>
    <t>1.5-3</t>
  </si>
  <si>
    <t>3.5-4.5</t>
  </si>
  <si>
    <t>Ubx11b9</t>
  </si>
  <si>
    <t xml:space="preserve">1.25-2.25 </t>
  </si>
  <si>
    <t>2.5-4</t>
  </si>
  <si>
    <t xml:space="preserve">* : upper estimate, includes 16 fifth instars larvae that were dissected for immunostainings, of which 7 were mutants (as evidenced by ectopic UbdA in forewings), and 3 dissected mutant pupae </t>
  </si>
  <si>
    <t>"cold batch"</t>
  </si>
  <si>
    <t>11 wt adults</t>
  </si>
  <si>
    <t>9 wt l5</t>
  </si>
  <si>
    <t>4 mut adults</t>
  </si>
  <si>
    <t>7 mut l5</t>
  </si>
  <si>
    <t>3 mut pupae</t>
  </si>
  <si>
    <t>+3 more???</t>
  </si>
  <si>
    <t>sgRNA name</t>
  </si>
  <si>
    <r>
      <rPr>
        <rFont val="Atkinson Hyperlegible"/>
        <b/>
        <color theme="1"/>
      </rPr>
      <t xml:space="preserve">Target Sequence (5' to 3')
</t>
    </r>
    <r>
      <rPr>
        <rFont val="Atkinson Hyperlegible"/>
        <b val="0"/>
        <color theme="1"/>
        <sz val="8.0"/>
      </rPr>
      <t>PAM sequence not shown</t>
    </r>
  </si>
  <si>
    <t>CTCGAATATGGAGATATCGG</t>
  </si>
  <si>
    <t>UbxCRE11a3</t>
  </si>
  <si>
    <t>ACGGACCTCCGCTTTCCTGG</t>
  </si>
  <si>
    <t>UbxCRE11c6</t>
  </si>
  <si>
    <t>AACTGGTGCAGTGCCTTGTA</t>
  </si>
  <si>
    <t>J. coenia 
+ V. cardui</t>
  </si>
  <si>
    <t>UbxCRE11a2</t>
  </si>
  <si>
    <t>CTACTCTGTTCGGACATTCG</t>
  </si>
  <si>
    <t>UbxCRE11c5</t>
  </si>
  <si>
    <t>GCTGCCGCGAGTCTGAATCG</t>
  </si>
  <si>
    <t>UbxCRE11b9</t>
  </si>
  <si>
    <t>TTCATGTATGAACCATGACG</t>
  </si>
  <si>
    <t>UbxIT1#1</t>
  </si>
  <si>
    <t>CCTTCGCATAAGTTCGGATAGG</t>
  </si>
  <si>
    <t>Bxd1</t>
  </si>
  <si>
    <t>TATCGGTCGTTCGTCACACA</t>
  </si>
  <si>
    <t>UbxIT1#2</t>
  </si>
  <si>
    <t>CTCGGCTATGTGTCGAGGGC</t>
  </si>
  <si>
    <t>Dorsal</t>
  </si>
  <si>
    <t>Ventral</t>
  </si>
  <si>
    <t>Antp_Ubx_BE</t>
  </si>
  <si>
    <t>FW</t>
  </si>
  <si>
    <t>HW</t>
  </si>
  <si>
    <t>IT1</t>
  </si>
  <si>
    <t>AS5'</t>
  </si>
  <si>
    <t>Ubx11a2c5</t>
  </si>
  <si>
    <t>11b9</t>
  </si>
  <si>
    <t>Guide</t>
  </si>
  <si>
    <t xml:space="preserve"> Egg Timer (hrs)</t>
  </si>
  <si>
    <t>Concentration</t>
  </si>
  <si>
    <t>Nmut/Ninj (%)</t>
  </si>
  <si>
    <t>Junonia coenia</t>
  </si>
  <si>
    <t>VcUbxFW1</t>
  </si>
  <si>
    <t>0.5-2.5h</t>
  </si>
  <si>
    <t>Ubx11a2+3,c5+6</t>
  </si>
  <si>
    <t>500 : 250 : 250</t>
  </si>
  <si>
    <t>Vanessa cardui</t>
  </si>
  <si>
    <t>1-3h</t>
  </si>
  <si>
    <t>2-2.66</t>
  </si>
  <si>
    <t>WILL BE DELETED LATER</t>
  </si>
  <si>
    <t>phenol red</t>
  </si>
  <si>
    <t>∼2ul</t>
  </si>
  <si>
    <t>OK injection. HW damaged a little upon putting it back in place</t>
  </si>
  <si>
    <t>8V, 280ms, 5 pulses, 100ms interval</t>
  </si>
  <si>
    <t>Luca</t>
  </si>
  <si>
    <t>Necrotic. Dead</t>
  </si>
  <si>
    <t>OK injection.</t>
  </si>
  <si>
    <t>Amu</t>
  </si>
  <si>
    <t>Injection damage. Wings stored</t>
  </si>
  <si>
    <t>Bad injection, damaged wings</t>
  </si>
  <si>
    <t>Bad injection, damaged wings. few piercings for injection</t>
  </si>
  <si>
    <t>Bad injection. few piercings for injection</t>
  </si>
  <si>
    <t xml:space="preserve">Necrotic. dead </t>
  </si>
  <si>
    <t>Good injection, pierced wing twice but got mix in. poked FW</t>
  </si>
  <si>
    <t>Failed eclosion. Hard to tell. Not stored, wings not inflated and damaged</t>
  </si>
  <si>
    <t>Not great, quick. Not a lot of injection mix</t>
  </si>
  <si>
    <t>injection damage. Wings stored</t>
  </si>
  <si>
    <t>Fz2 siRNA8</t>
  </si>
  <si>
    <t xml:space="preserve"> Mangled. Unhappy pupa. Tip of HW damaged</t>
  </si>
  <si>
    <t>∼1.6ul</t>
  </si>
  <si>
    <t>OK injection, tip of HW damaged.</t>
  </si>
  <si>
    <t xml:space="preserve">OKish injection. Damaged pupa under the wings. </t>
  </si>
  <si>
    <t>Good injection. Slightly poked HW</t>
  </si>
  <si>
    <t>Injection damage. Nothing pattern related that seems obvious. Wings stored</t>
  </si>
  <si>
    <t>Scanned 3/31/23_amu</t>
  </si>
  <si>
    <t>Decent injection. Slightly damaged HW. Placed back OK</t>
  </si>
  <si>
    <t>Fz2 siRNA7+8</t>
  </si>
  <si>
    <t xml:space="preserve">Amu broke the FW. Luca injected. Bleeding to death. Haemolymph galore </t>
  </si>
  <si>
    <t>Amu/Luca</t>
  </si>
  <si>
    <t>FW cureld, distalHW damaged</t>
  </si>
  <si>
    <t>Injected on left wing</t>
  </si>
  <si>
    <t>burned HW</t>
  </si>
  <si>
    <t>Injected left.</t>
  </si>
  <si>
    <t xml:space="preserve">OK injection </t>
  </si>
  <si>
    <t>Injected  right</t>
  </si>
  <si>
    <t>"decent" haemolymh leakedbut good injection</t>
  </si>
  <si>
    <t>Fz2 siRNA7</t>
  </si>
  <si>
    <t>probably won't die. broke anterior HW</t>
  </si>
  <si>
    <t>Ubx siRNA7+8</t>
  </si>
  <si>
    <t>HW damaged. otherwise well. 30min post pup</t>
  </si>
  <si>
    <t>30minPP</t>
  </si>
  <si>
    <t>Difficult to inject. 40min post pup. Easier to peel. Not great.</t>
  </si>
  <si>
    <t>40minPP</t>
  </si>
  <si>
    <t>NA</t>
  </si>
  <si>
    <t>Used cardboard for FW supprot. FW curling. Haemolymph leakage. Edge of folding folded, didnt seal propoerly. Abundant HW poking</t>
  </si>
  <si>
    <t>Ling</t>
  </si>
  <si>
    <t>Used cardboard for FW supprot. okay injection</t>
  </si>
  <si>
    <t>Emerged with crinkly wings. wings stored</t>
  </si>
  <si>
    <t>53minPP</t>
  </si>
  <si>
    <t>Best one so far. Easier to peel. Bloody Efing amazing. FW curled when sealed tho.</t>
  </si>
  <si>
    <t>ded</t>
  </si>
  <si>
    <t>1hr 10min.</t>
  </si>
  <si>
    <t>"Probably my best one". FW bent a little when putting back</t>
  </si>
  <si>
    <t>1h10min</t>
  </si>
  <si>
    <t>Amu poked HW, could not get the needle in, Luca tookover and finished in 3 minutes</t>
  </si>
  <si>
    <t>1hr10min</t>
  </si>
  <si>
    <t xml:space="preserve">Lots of haemolymph damaged HW not good. </t>
  </si>
  <si>
    <t>1hr14min</t>
  </si>
  <si>
    <t>pretty well</t>
  </si>
  <si>
    <t>1hr30min</t>
  </si>
  <si>
    <t>Well. HW good. FW folded while sealing</t>
  </si>
  <si>
    <t>1hr</t>
  </si>
  <si>
    <t>Decent. Folded forewing.</t>
  </si>
  <si>
    <t>50min</t>
  </si>
  <si>
    <t>V good. Best one yet.</t>
  </si>
  <si>
    <t>not great. bleeding. lot of haemolymh lost</t>
  </si>
  <si>
    <t>47min</t>
  </si>
  <si>
    <t>too old, not great. FW ripped, HW hard to peel off</t>
  </si>
  <si>
    <t xml:space="preserve">1h30min. Little too old </t>
  </si>
  <si>
    <t>o</t>
  </si>
  <si>
    <t>Injection Species</t>
  </si>
  <si>
    <t>Guide Species</t>
  </si>
  <si>
    <t>Egg Count</t>
  </si>
  <si>
    <t>L1 larvae</t>
  </si>
  <si>
    <t>Pupae</t>
  </si>
  <si>
    <t>Adults (total)</t>
  </si>
  <si>
    <t>adults w/ Phenotype</t>
  </si>
  <si>
    <t>Egg Hatching Rate(%)</t>
  </si>
  <si>
    <t>Survival Rate (%)</t>
  </si>
  <si>
    <t>Mutation rate (%)</t>
  </si>
  <si>
    <t xml:space="preserve">Phenotype Observation </t>
  </si>
  <si>
    <t>Picture/Label</t>
  </si>
  <si>
    <t>Amruta_1March2023</t>
  </si>
  <si>
    <t>1.25-1.75</t>
  </si>
  <si>
    <t>2.25-2.75</t>
  </si>
  <si>
    <t>2.75-3.15</t>
  </si>
  <si>
    <t>Amruta_2March2023</t>
  </si>
  <si>
    <t>Amruta_13Feb2023</t>
  </si>
  <si>
    <t>VcUbxFW1+2</t>
  </si>
  <si>
    <t>2.5-3</t>
  </si>
  <si>
    <t>Amruta_25Jan2023</t>
  </si>
  <si>
    <t>1.75-2.25</t>
  </si>
  <si>
    <t>Injected Embryos
Ninj</t>
  </si>
  <si>
    <r>
      <rPr>
        <rFont val="Atkinson Hyperlegible"/>
        <b/>
        <color theme="1"/>
        <sz val="8.0"/>
      </rPr>
      <t xml:space="preserve">Crispant Rate
</t>
    </r>
    <r>
      <rPr>
        <rFont val="Atkinson Hyperlegible"/>
        <b/>
        <color theme="1"/>
        <sz val="7.0"/>
      </rPr>
      <t>Nmut/Ninj (%)</t>
    </r>
  </si>
  <si>
    <t>TOTAL</t>
  </si>
  <si>
    <t>Black Eggs/Dead Hatchlings</t>
  </si>
  <si>
    <t>Amruta_5Aug2022</t>
  </si>
  <si>
    <t>PS4sgRNA1</t>
  </si>
  <si>
    <t>1-2.5</t>
  </si>
  <si>
    <t>lot of death due to disease</t>
  </si>
  <si>
    <t>1-2.75</t>
  </si>
  <si>
    <t>2-3.5</t>
  </si>
  <si>
    <t>Amruta_5Oct2022</t>
  </si>
  <si>
    <t>1.25-2.25</t>
  </si>
  <si>
    <t>1.5-2.5</t>
  </si>
  <si>
    <t>2.25-3.25</t>
  </si>
  <si>
    <t>Amruta_27June2022</t>
  </si>
  <si>
    <t>PS4sgRNA2</t>
  </si>
  <si>
    <t>0.5-1</t>
  </si>
  <si>
    <t>1.5-2.25</t>
  </si>
  <si>
    <t>125 : 75</t>
  </si>
  <si>
    <t>2.25-3</t>
  </si>
  <si>
    <t>Amruta_23June2022</t>
  </si>
  <si>
    <t>2.25-4.25</t>
  </si>
  <si>
    <t>MORE ADULTS THAN INJECTED</t>
  </si>
  <si>
    <t>2.75-4.75</t>
  </si>
  <si>
    <r>
      <rPr>
        <rFont val="Atkinson Hyperlegible"/>
        <b/>
        <color theme="1"/>
        <sz val="9.0"/>
      </rPr>
      <t xml:space="preserve">Crispant Rate
</t>
    </r>
    <r>
      <rPr>
        <rFont val="Atkinson Hyperlegible"/>
        <b/>
        <color theme="1"/>
        <sz val="9.0"/>
      </rPr>
      <t>Nmut/Ninj (%)</t>
    </r>
  </si>
  <si>
    <t>Amruta_10Aug2022</t>
  </si>
  <si>
    <t>**Only 4 pinned, two of them don't seem to have mutations</t>
  </si>
  <si>
    <t>3.25-4.25</t>
  </si>
  <si>
    <t>18`</t>
  </si>
  <si>
    <t>Amruta_11Oct2022</t>
  </si>
  <si>
    <t>2.75-3.75</t>
  </si>
  <si>
    <t>Amruta_12Oct2022</t>
  </si>
  <si>
    <t>Amruta_17Oct2022</t>
  </si>
  <si>
    <t>2.25-3.35</t>
  </si>
  <si>
    <r>
      <rPr>
        <rFont val="Atkinson Hyperlegible"/>
        <b/>
        <color theme="1"/>
        <sz val="8.0"/>
      </rPr>
      <t xml:space="preserve">Crispant Rate
</t>
    </r>
    <r>
      <rPr>
        <rFont val="Atkinson Hyperlegible"/>
        <b/>
        <color theme="1"/>
        <sz val="7.0"/>
      </rPr>
      <t>Nmut/Ninj (%)</t>
    </r>
  </si>
  <si>
    <t>Amu_6Oct2021</t>
  </si>
  <si>
    <t>Amu_15Oct2021</t>
  </si>
  <si>
    <t>Amruta_28July2021</t>
  </si>
  <si>
    <t>Amu_3Aug2021</t>
  </si>
  <si>
    <t>1.5-2</t>
  </si>
  <si>
    <t>0.25-0.5</t>
  </si>
  <si>
    <t>1-1.25</t>
  </si>
  <si>
    <t>Amu_11Aug2021</t>
  </si>
  <si>
    <t>8.5-8.83</t>
  </si>
  <si>
    <t>8.75-9</t>
  </si>
  <si>
    <t>5.75-7.15</t>
  </si>
  <si>
    <t>5.75-6.15</t>
  </si>
  <si>
    <t>Amu_13Sept2021</t>
  </si>
  <si>
    <t>Amu_17Sept2021</t>
  </si>
  <si>
    <t>2-2.33</t>
  </si>
  <si>
    <t>0.5-1.25</t>
  </si>
  <si>
    <t>crispant rate (%)</t>
  </si>
  <si>
    <t>Amruta_31May2022</t>
  </si>
  <si>
    <t>45min-1h10min</t>
  </si>
  <si>
    <t>20-30min</t>
  </si>
  <si>
    <t>25-35min</t>
  </si>
  <si>
    <t>30-40min</t>
  </si>
  <si>
    <t>KVH_17May2022</t>
  </si>
  <si>
    <t>.75-1.75h AEL</t>
  </si>
  <si>
    <t>1-2h AEL</t>
  </si>
  <si>
    <t>1.25-2.25 h AEL</t>
  </si>
  <si>
    <t>Amruta_11Aug2022</t>
  </si>
  <si>
    <t>Amruta_20Oct2022</t>
  </si>
  <si>
    <t>Amruta_14June2022</t>
  </si>
  <si>
    <t>40-50min</t>
  </si>
  <si>
    <t>50-60min</t>
  </si>
  <si>
    <t>Amruta_3Oct2022</t>
  </si>
  <si>
    <t>KVH_17Jun2022</t>
  </si>
  <si>
    <t>KVH_3Jun2022</t>
  </si>
  <si>
    <t>1.5-2h AEL</t>
  </si>
  <si>
    <t>Kelsey_29Sept2022</t>
  </si>
  <si>
    <t>2-3h</t>
  </si>
  <si>
    <t>Died as L2 due to condensation in solo cups</t>
  </si>
  <si>
    <t>no mutant, probably hwy no entry for p and a</t>
  </si>
  <si>
    <t>Amruta_21June2022</t>
  </si>
  <si>
    <t>500 : 125 :125</t>
  </si>
  <si>
    <t xml:space="preserve"> Used for cross 1B dont have wings</t>
  </si>
  <si>
    <t>1-1.5</t>
  </si>
  <si>
    <t>2-2.5</t>
  </si>
  <si>
    <t>1.15-2</t>
  </si>
  <si>
    <t>250 : 75 :75</t>
  </si>
  <si>
    <t>1.75-2</t>
  </si>
  <si>
    <t>1.15-2.15</t>
  </si>
  <si>
    <t>YELLOW CAS9</t>
  </si>
  <si>
    <t>white M3-Cu1 FW spot. probabky not a phenotyype</t>
  </si>
  <si>
    <t xml:space="preserve">Fungus before hatching, chamber was too wet. </t>
  </si>
  <si>
    <t>Amu_1Nov2021</t>
  </si>
  <si>
    <t>Ubx11a2b9</t>
  </si>
  <si>
    <t>0.75-1.25</t>
  </si>
  <si>
    <t>250 : 75:75</t>
  </si>
  <si>
    <t>Amruta_17June2022</t>
  </si>
  <si>
    <t>Ubx11c5C6</t>
  </si>
  <si>
    <t>1?</t>
  </si>
  <si>
    <t>40-60min</t>
  </si>
  <si>
    <t>15-35min</t>
  </si>
  <si>
    <t>20-35min</t>
  </si>
  <si>
    <t>Amu_2Dec2021</t>
  </si>
  <si>
    <t>Ubx11c5c6</t>
  </si>
  <si>
    <t>1-3.25hAEL</t>
  </si>
  <si>
    <t>17min-2h17min</t>
  </si>
  <si>
    <t>Amruta_15June2022</t>
  </si>
  <si>
    <t>0.25-0.75</t>
  </si>
  <si>
    <t>0.5-11</t>
  </si>
  <si>
    <t>1.75-2.5</t>
  </si>
  <si>
    <t>2.45-3.25</t>
  </si>
  <si>
    <t>3-3.75</t>
  </si>
  <si>
    <t>62.5 : 31.25</t>
  </si>
  <si>
    <t>3.25-4</t>
  </si>
  <si>
    <t>Amruta_14Feb2023</t>
  </si>
  <si>
    <t>VcUbx18a</t>
  </si>
  <si>
    <t>5.5-6</t>
  </si>
  <si>
    <t>Amruta_15Feb2023</t>
  </si>
  <si>
    <t>VcUbx13a</t>
  </si>
  <si>
    <t>3-3.5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</si>
</sst>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%"/>
    <numFmt numFmtId="165" formatCode="m-d"/>
    <numFmt numFmtId="166" formatCode="mm/dd"/>
    <numFmt numFmtId="167" formatCode="m/d"/>
    <numFmt numFmtId="168" formatCode="m/d/yy"/>
  </numFmts>
  <fonts count="31">
    <font>
      <sz val="10.0"/>
      <color rgb="FF000000"/>
      <name val="Arial"/>
      <scheme val="minor"/>
    </font>
    <font>
      <b/>
      <sz val="8.0"/>
      <color theme="1"/>
      <name val="Atkinson Hyperlegible"/>
    </font>
    <font>
      <i/>
      <sz val="7.0"/>
      <color theme="1"/>
      <name val="Atkinson Hyperlegible"/>
    </font>
    <font>
      <sz val="7.0"/>
      <color theme="1"/>
      <name val="Atkinson Hyperlegible"/>
    </font>
    <font>
      <sz val="8.0"/>
      <color theme="1"/>
      <name val="Arial"/>
      <scheme val="minor"/>
    </font>
    <font>
      <b/>
      <sz val="7.0"/>
      <color theme="1"/>
      <name val="Atkinson Hyperlegible"/>
    </font>
    <font>
      <color theme="1"/>
      <name val="Arial"/>
      <scheme val="minor"/>
    </font>
    <font>
      <sz val="8.0"/>
      <color theme="1"/>
      <name val="Atkinson Hyperlegible"/>
    </font>
    <font>
      <b/>
      <color theme="1"/>
      <name val="Atkinson Hyperlegible"/>
    </font>
    <font>
      <i/>
      <color theme="1"/>
      <name val="Atkinson Hyperlegible"/>
    </font>
    <font>
      <sz val="10.0"/>
      <color theme="1"/>
      <name val="Courier New"/>
    </font>
    <font>
      <color theme="1"/>
      <name val="Courier New"/>
    </font>
    <font>
      <color rgb="FF1D1C1D"/>
      <name val="Courier New"/>
    </font>
    <font>
      <color theme="1"/>
      <name val="Atkinson Hyperlegible"/>
    </font>
    <font>
      <color theme="1"/>
      <name val="Arial"/>
    </font>
    <font>
      <sz val="9.0"/>
      <color theme="1"/>
      <name val="Atkinson Hyperlegible"/>
    </font>
    <font>
      <i/>
      <sz val="8.0"/>
      <color theme="1"/>
      <name val="Atkinson Hyperlegible"/>
    </font>
    <font>
      <sz val="8.0"/>
      <color theme="1"/>
      <name val="Lexend"/>
    </font>
    <font>
      <i/>
      <sz val="8.0"/>
      <color theme="1"/>
      <name val="Lexend"/>
    </font>
    <font>
      <color rgb="FF000000"/>
      <name val="Arial"/>
    </font>
    <font>
      <b/>
      <sz val="8.0"/>
      <color theme="1"/>
      <name val="Arial"/>
    </font>
    <font>
      <b/>
      <color theme="1"/>
      <name val="Arial"/>
      <scheme val="minor"/>
    </font>
    <font>
      <b/>
      <sz val="9.0"/>
      <color theme="1"/>
      <name val="Atkinson Hyperlegible"/>
    </font>
    <font>
      <i/>
      <color theme="1"/>
      <name val="Arial"/>
    </font>
    <font>
      <i/>
      <sz val="9.0"/>
      <color theme="1"/>
      <name val="Atkinson Hyperlegible"/>
    </font>
    <font>
      <i/>
      <color theme="1"/>
      <name val="Arial"/>
      <scheme val="minor"/>
    </font>
    <font>
      <sz val="9.0"/>
      <color theme="1"/>
      <name val="Arial"/>
      <scheme val="minor"/>
    </font>
    <font>
      <b/>
      <sz val="9.0"/>
      <color theme="1"/>
      <name val="Arial"/>
      <scheme val="minor"/>
    </font>
    <font>
      <b/>
      <sz val="9.0"/>
      <color theme="1"/>
      <name val="Arial"/>
    </font>
    <font>
      <b/>
      <color theme="1"/>
      <name val="Arial"/>
    </font>
    <font>
      <b/>
      <i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6AA84F"/>
        <bgColor rgb="FF6AA84F"/>
      </patternFill>
    </fill>
    <fill>
      <patternFill patternType="solid">
        <fgColor rgb="FFEA9999"/>
        <bgColor rgb="FFEA9999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readingOrder="0" vertical="center"/>
    </xf>
    <xf borderId="0" fillId="0" fontId="4" numFmtId="0" xfId="0" applyFont="1"/>
    <xf borderId="0" fillId="0" fontId="3" numFmtId="0" xfId="0" applyAlignment="1" applyFont="1">
      <alignment horizontal="center" readingOrder="0" vertical="center"/>
    </xf>
    <xf borderId="0" fillId="3" fontId="5" numFmtId="0" xfId="0" applyAlignment="1" applyFill="1" applyFont="1">
      <alignment horizontal="center" readingOrder="0" vertical="center"/>
    </xf>
    <xf borderId="0" fillId="3" fontId="5" numFmtId="0" xfId="0" applyAlignment="1" applyFont="1">
      <alignment horizontal="center" vertical="center"/>
    </xf>
    <xf borderId="0" fillId="3" fontId="5" numFmtId="164" xfId="0" applyAlignment="1" applyFont="1" applyNumberFormat="1">
      <alignment horizontal="center" vertical="center"/>
    </xf>
    <xf borderId="0" fillId="3" fontId="5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165" xfId="0" applyAlignment="1" applyFont="1" applyNumberFormat="1">
      <alignment horizontal="center" readingOrder="0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165" xfId="0" applyAlignment="1" applyFont="1" applyNumberForma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 readingOrder="0" vertical="center"/>
    </xf>
    <xf borderId="0" fillId="0" fontId="5" numFmtId="164" xfId="0" applyAlignment="1" applyFont="1" applyNumberFormat="1">
      <alignment horizontal="center" vertical="center"/>
    </xf>
    <xf borderId="0" fillId="0" fontId="5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readingOrder="0" vertical="center"/>
    </xf>
    <xf borderId="0" fillId="0" fontId="6" numFmtId="0" xfId="0" applyAlignment="1" applyFont="1">
      <alignment readingOrder="0"/>
    </xf>
    <xf quotePrefix="1" borderId="0" fillId="0" fontId="6" numFmtId="0" xfId="0" applyAlignment="1" applyFont="1">
      <alignment readingOrder="0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center" readingOrder="0" vertical="center"/>
    </xf>
    <xf borderId="0" fillId="4" fontId="8" numFmtId="0" xfId="0" applyAlignment="1" applyFill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bottom"/>
    </xf>
    <xf borderId="0" fillId="0" fontId="10" numFmtId="0" xfId="0" applyAlignment="1" applyFont="1">
      <alignment horizontal="center" readingOrder="0" vertical="bottom"/>
    </xf>
    <xf borderId="0" fillId="5" fontId="9" numFmtId="0" xfId="0" applyAlignment="1" applyFill="1" applyFont="1">
      <alignment horizontal="center" readingOrder="0" vertical="bottom"/>
    </xf>
    <xf borderId="0" fillId="5" fontId="11" numFmtId="0" xfId="0" applyAlignment="1" applyFont="1">
      <alignment horizontal="center" vertical="bottom"/>
    </xf>
    <xf borderId="0" fillId="0" fontId="11" numFmtId="0" xfId="0" applyAlignment="1" applyFont="1">
      <alignment horizontal="center" vertical="bottom"/>
    </xf>
    <xf borderId="0" fillId="6" fontId="9" numFmtId="0" xfId="0" applyAlignment="1" applyFill="1" applyFont="1">
      <alignment horizontal="center" readingOrder="0" shrinkToFit="0" vertical="center" wrapText="1"/>
    </xf>
    <xf borderId="0" fillId="6" fontId="12" numFmtId="0" xfId="0" applyAlignment="1" applyFont="1">
      <alignment horizontal="center" vertical="bottom"/>
    </xf>
    <xf borderId="0" fillId="0" fontId="9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 vertical="bottom"/>
    </xf>
    <xf borderId="0" fillId="0" fontId="10" numFmtId="0" xfId="0" applyAlignment="1" applyFont="1">
      <alignment horizontal="center" vertical="bottom"/>
    </xf>
    <xf borderId="0" fillId="0" fontId="13" numFmtId="0" xfId="0" applyFont="1"/>
    <xf borderId="0" fillId="0" fontId="14" numFmtId="0" xfId="0" applyAlignment="1" applyFont="1">
      <alignment horizontal="center" shrinkToFit="0" vertical="bottom" wrapText="1"/>
    </xf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horizontal="center"/>
    </xf>
    <xf borderId="0" fillId="0" fontId="14" numFmtId="0" xfId="0" applyAlignment="1" applyFont="1">
      <alignment vertical="bottom"/>
    </xf>
    <xf borderId="1" fillId="0" fontId="7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horizontal="center" readingOrder="0" shrinkToFit="0" vertical="center" wrapText="1"/>
    </xf>
    <xf borderId="0" fillId="4" fontId="1" numFmtId="0" xfId="0" applyAlignment="1" applyFont="1">
      <alignment horizontal="center" readingOrder="0" shrinkToFit="0" vertical="center" wrapText="1"/>
    </xf>
    <xf borderId="0" fillId="4" fontId="1" numFmtId="0" xfId="0" applyAlignment="1" applyFont="1">
      <alignment horizontal="center" shrinkToFit="0" vertical="center" wrapText="1"/>
    </xf>
    <xf borderId="0" fillId="4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shrinkToFit="0" vertical="center" wrapText="1"/>
    </xf>
    <xf borderId="0" fillId="4" fontId="6" numFmtId="0" xfId="0" applyFont="1"/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horizontal="center" readingOrder="0" vertical="center"/>
    </xf>
    <xf borderId="0" fillId="0" fontId="17" numFmtId="0" xfId="0" applyAlignment="1" applyFont="1">
      <alignment horizontal="center" readingOrder="0" vertical="center"/>
    </xf>
    <xf borderId="0" fillId="0" fontId="16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center" readingOrder="0" vertical="center"/>
    </xf>
    <xf borderId="0" fillId="0" fontId="17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7" numFmtId="165" xfId="0" applyAlignment="1" applyFont="1" applyNumberFormat="1">
      <alignment horizontal="center" readingOrder="0" vertical="center"/>
    </xf>
    <xf borderId="0" fillId="0" fontId="16" numFmtId="0" xfId="0" applyAlignment="1" applyFont="1">
      <alignment horizontal="center" readingOrder="0" vertical="center"/>
    </xf>
    <xf borderId="0" fillId="0" fontId="17" numFmtId="0" xfId="0" applyAlignment="1" applyFont="1">
      <alignment horizontal="center" readingOrder="0" shrinkToFit="0" vertical="center" wrapText="1"/>
    </xf>
    <xf borderId="0" fillId="0" fontId="17" numFmtId="165" xfId="0" applyAlignment="1" applyFont="1" applyNumberFormat="1">
      <alignment horizontal="center" vertical="center"/>
    </xf>
    <xf borderId="0" fillId="0" fontId="16" numFmtId="0" xfId="0" applyAlignment="1" applyFont="1">
      <alignment horizontal="center" readingOrder="0" vertical="center"/>
    </xf>
    <xf borderId="0" fillId="0" fontId="6" numFmtId="0" xfId="0" applyFont="1"/>
    <xf borderId="0" fillId="0" fontId="7" numFmtId="165" xfId="0" applyAlignment="1" applyFont="1" applyNumberForma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7" numFmtId="0" xfId="0" applyAlignment="1" applyFont="1">
      <alignment horizontal="center" shrinkToFit="0" vertical="center" wrapText="1"/>
    </xf>
    <xf borderId="0" fillId="0" fontId="7" numFmtId="165" xfId="0" applyAlignment="1" applyFont="1" applyNumberFormat="1">
      <alignment horizontal="center" vertical="center"/>
    </xf>
    <xf borderId="0" fillId="0" fontId="7" numFmtId="0" xfId="0" applyAlignment="1" applyFont="1">
      <alignment horizontal="center" readingOrder="0" shrinkToFit="0" vertical="center" wrapText="1"/>
    </xf>
    <xf borderId="0" fillId="6" fontId="7" numFmtId="0" xfId="0" applyAlignment="1" applyFont="1">
      <alignment horizontal="center" vertical="center"/>
    </xf>
    <xf borderId="0" fillId="0" fontId="15" numFmtId="0" xfId="0" applyAlignment="1" applyFont="1">
      <alignment horizontal="center" readingOrder="0" vertical="center"/>
    </xf>
    <xf borderId="0" fillId="0" fontId="15" numFmtId="0" xfId="0" applyAlignment="1" applyFont="1">
      <alignment horizontal="center" vertical="center"/>
    </xf>
    <xf borderId="0" fillId="0" fontId="14" numFmtId="0" xfId="0" applyAlignment="1" applyFont="1">
      <alignment horizontal="left" readingOrder="0" vertical="bottom"/>
    </xf>
    <xf borderId="0" fillId="0" fontId="14" numFmtId="0" xfId="0" applyAlignment="1" applyFont="1">
      <alignment vertical="bottom"/>
    </xf>
    <xf borderId="0" fillId="0" fontId="14" numFmtId="166" xfId="0" applyAlignment="1" applyFont="1" applyNumberFormat="1">
      <alignment horizontal="right" vertical="bottom"/>
    </xf>
    <xf borderId="0" fillId="0" fontId="14" numFmtId="20" xfId="0" applyAlignment="1" applyFont="1" applyNumberFormat="1">
      <alignment horizontal="right" vertical="bottom"/>
    </xf>
    <xf borderId="0" fillId="0" fontId="14" numFmtId="0" xfId="0" applyAlignment="1" applyFont="1">
      <alignment horizontal="right" vertical="bottom"/>
    </xf>
    <xf borderId="0" fillId="0" fontId="14" numFmtId="0" xfId="0" applyAlignment="1" applyFont="1">
      <alignment shrinkToFit="0" vertical="bottom" wrapText="0"/>
    </xf>
    <xf borderId="0" fillId="0" fontId="14" numFmtId="167" xfId="0" applyAlignment="1" applyFont="1" applyNumberFormat="1">
      <alignment horizontal="right" vertical="bottom"/>
    </xf>
    <xf borderId="0" fillId="4" fontId="14" numFmtId="0" xfId="0" applyAlignment="1" applyFont="1">
      <alignment shrinkToFit="0" vertical="bottom" wrapText="0"/>
    </xf>
    <xf borderId="0" fillId="0" fontId="14" numFmtId="167" xfId="0" applyAlignment="1" applyFont="1" applyNumberFormat="1">
      <alignment vertical="bottom"/>
    </xf>
    <xf borderId="0" fillId="0" fontId="14" numFmtId="20" xfId="0" applyAlignment="1" applyFont="1" applyNumberFormat="1">
      <alignment vertical="bottom"/>
    </xf>
    <xf borderId="0" fillId="0" fontId="14" numFmtId="168" xfId="0" applyAlignment="1" applyFont="1" applyNumberFormat="1">
      <alignment horizontal="right" vertical="bottom"/>
    </xf>
    <xf borderId="0" fillId="0" fontId="19" numFmtId="0" xfId="0" applyAlignment="1" applyFont="1">
      <alignment vertical="bottom"/>
    </xf>
    <xf borderId="0" fillId="7" fontId="20" numFmtId="0" xfId="0" applyAlignment="1" applyFill="1" applyFont="1">
      <alignment horizontal="center" shrinkToFit="0" vertical="bottom" wrapText="1"/>
    </xf>
    <xf borderId="0" fillId="4" fontId="14" numFmtId="0" xfId="0" applyAlignment="1" applyFont="1">
      <alignment vertical="bottom"/>
    </xf>
    <xf borderId="0" fillId="6" fontId="14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14" numFmtId="0" xfId="0" applyAlignment="1" applyFont="1">
      <alignment horizontal="center" vertical="bottom"/>
    </xf>
    <xf borderId="0" fillId="0" fontId="14" numFmtId="165" xfId="0" applyAlignment="1" applyFont="1" applyNumberFormat="1">
      <alignment horizontal="center" vertical="bottom"/>
    </xf>
    <xf borderId="0" fillId="0" fontId="14" numFmtId="165" xfId="0" applyAlignment="1" applyFont="1" applyNumberFormat="1">
      <alignment horizontal="right" vertical="bottom"/>
    </xf>
    <xf borderId="0" fillId="0" fontId="14" numFmtId="0" xfId="0" applyAlignment="1" applyFont="1">
      <alignment horizontal="center" readingOrder="0" vertical="bottom"/>
    </xf>
    <xf borderId="0" fillId="0" fontId="14" numFmtId="0" xfId="0" applyFont="1"/>
    <xf borderId="0" fillId="6" fontId="14" numFmtId="0" xfId="0" applyAlignment="1" applyFont="1">
      <alignment horizontal="center"/>
    </xf>
    <xf borderId="0" fillId="0" fontId="14" numFmtId="0" xfId="0" applyAlignment="1" applyFont="1">
      <alignment horizontal="center"/>
    </xf>
    <xf borderId="0" fillId="0" fontId="14" numFmtId="165" xfId="0" applyAlignment="1" applyFont="1" applyNumberFormat="1">
      <alignment horizontal="center"/>
    </xf>
    <xf borderId="0" fillId="0" fontId="14" numFmtId="0" xfId="0" applyAlignment="1" applyFont="1">
      <alignment horizontal="center" vertical="bottom"/>
    </xf>
    <xf borderId="0" fillId="0" fontId="21" numFmtId="0" xfId="0" applyFont="1"/>
    <xf borderId="0" fillId="7" fontId="22" numFmtId="0" xfId="0" applyAlignment="1" applyFont="1">
      <alignment horizontal="center" readingOrder="0" shrinkToFit="0" vertical="center" wrapText="1"/>
    </xf>
    <xf borderId="0" fillId="7" fontId="22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horizontal="center" readingOrder="0" vertical="center"/>
    </xf>
    <xf borderId="0" fillId="0" fontId="14" numFmtId="0" xfId="0" applyAlignment="1" applyFont="1">
      <alignment horizontal="center" readingOrder="0" vertical="center"/>
    </xf>
    <xf borderId="0" fillId="0" fontId="22" numFmtId="0" xfId="0" applyAlignment="1" applyFont="1">
      <alignment horizontal="center" readingOrder="0" vertical="center"/>
    </xf>
    <xf borderId="0" fillId="0" fontId="22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24" numFmtId="0" xfId="0" applyAlignment="1" applyFont="1">
      <alignment horizontal="center" readingOrder="0" vertical="center"/>
    </xf>
    <xf borderId="0" fillId="0" fontId="15" numFmtId="165" xfId="0" applyAlignment="1" applyFont="1" applyNumberForma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0" fontId="24" numFmtId="0" xfId="0" applyAlignment="1" applyFont="1">
      <alignment horizontal="center" shrinkToFit="0" vertical="center" wrapText="1"/>
    </xf>
    <xf borderId="0" fillId="0" fontId="25" numFmtId="0" xfId="0" applyAlignment="1" applyFont="1">
      <alignment horizontal="center" vertical="center"/>
    </xf>
    <xf borderId="0" fillId="0" fontId="25" numFmtId="0" xfId="0" applyAlignment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0" fillId="0" fontId="14" numFmtId="165" xfId="0" applyAlignment="1" applyFont="1" applyNumberFormat="1">
      <alignment horizontal="center" vertical="center"/>
    </xf>
    <xf borderId="0" fillId="0" fontId="6" numFmtId="165" xfId="0" applyAlignment="1" applyFont="1" applyNumberForma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7" fontId="22" numFmtId="0" xfId="0" applyAlignment="1" applyFont="1">
      <alignment horizontal="center" shrinkToFit="0" wrapText="1"/>
    </xf>
    <xf borderId="0" fillId="6" fontId="14" numFmtId="0" xfId="0" applyAlignment="1" applyFont="1">
      <alignment horizontal="center" vertical="bottom"/>
    </xf>
    <xf borderId="0" fillId="0" fontId="14" numFmtId="0" xfId="0" applyAlignment="1" applyFont="1">
      <alignment horizontal="center" shrinkToFit="0" vertical="bottom" wrapText="0"/>
    </xf>
    <xf borderId="2" fillId="0" fontId="14" numFmtId="0" xfId="0" applyAlignment="1" applyBorder="1" applyFont="1">
      <alignment vertical="bottom"/>
    </xf>
    <xf borderId="0" fillId="8" fontId="14" numFmtId="0" xfId="0" applyAlignment="1" applyFill="1" applyFont="1">
      <alignment horizontal="center" vertical="bottom"/>
    </xf>
    <xf borderId="3" fillId="0" fontId="14" numFmtId="0" xfId="0" applyAlignment="1" applyBorder="1" applyFont="1">
      <alignment vertical="bottom"/>
    </xf>
    <xf borderId="0" fillId="0" fontId="14" numFmtId="0" xfId="0" applyAlignment="1" applyFont="1">
      <alignment horizontal="center" readingOrder="0" vertical="bottom"/>
    </xf>
    <xf borderId="0" fillId="0" fontId="14" numFmtId="0" xfId="0" applyAlignment="1" applyFont="1">
      <alignment horizontal="right" vertical="bottom"/>
    </xf>
    <xf borderId="0" fillId="9" fontId="14" numFmtId="0" xfId="0" applyAlignment="1" applyFill="1" applyFont="1">
      <alignment horizontal="center" vertical="bottom"/>
    </xf>
    <xf borderId="0" fillId="9" fontId="14" numFmtId="0" xfId="0" applyAlignment="1" applyFont="1">
      <alignment horizontal="center" vertical="bottom"/>
    </xf>
    <xf borderId="0" fillId="8" fontId="14" numFmtId="0" xfId="0" applyAlignment="1" applyFont="1">
      <alignment horizontal="center" readingOrder="0" vertical="bottom"/>
    </xf>
    <xf borderId="0" fillId="9" fontId="14" numFmtId="0" xfId="0" applyAlignment="1" applyFont="1">
      <alignment horizontal="center" shrinkToFit="0" vertical="bottom" wrapText="0"/>
    </xf>
    <xf borderId="0" fillId="8" fontId="14" numFmtId="0" xfId="0" applyAlignment="1" applyFont="1">
      <alignment horizontal="center" vertical="bottom"/>
    </xf>
    <xf borderId="0" fillId="4" fontId="22" numFmtId="0" xfId="0" applyAlignment="1" applyFont="1">
      <alignment horizontal="center" readingOrder="0" vertical="center"/>
    </xf>
    <xf borderId="0" fillId="0" fontId="26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bottom" wrapText="1"/>
    </xf>
    <xf borderId="0" fillId="0" fontId="22" numFmtId="0" xfId="0" applyAlignment="1" applyFont="1">
      <alignment horizontal="center" shrinkToFit="0" vertical="center" wrapText="1"/>
    </xf>
    <xf borderId="0" fillId="0" fontId="27" numFmtId="0" xfId="0" applyAlignment="1" applyFont="1">
      <alignment horizontal="center" vertical="center"/>
    </xf>
    <xf borderId="0" fillId="0" fontId="28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readingOrder="0" shrinkToFit="0" vertical="bottom" wrapText="1"/>
    </xf>
    <xf borderId="0" fillId="0" fontId="23" numFmtId="0" xfId="0" applyAlignment="1" applyFont="1">
      <alignment horizontal="center" readingOrder="0" vertical="bottom"/>
    </xf>
    <xf borderId="0" fillId="0" fontId="14" numFmtId="165" xfId="0" applyAlignment="1" applyFont="1" applyNumberFormat="1">
      <alignment horizontal="center" readingOrder="0" vertical="bottom"/>
    </xf>
    <xf borderId="0" fillId="0" fontId="14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readingOrder="0"/>
    </xf>
    <xf borderId="0" fillId="0" fontId="21" numFmtId="0" xfId="0" applyAlignment="1" applyFont="1">
      <alignment horizontal="center" readingOrder="0" vertical="center"/>
    </xf>
    <xf borderId="0" fillId="0" fontId="21" numFmtId="0" xfId="0" applyAlignment="1" applyFont="1">
      <alignment horizontal="center" vertical="center"/>
    </xf>
    <xf borderId="0" fillId="0" fontId="21" numFmtId="0" xfId="0" applyAlignment="1" applyFont="1">
      <alignment horizontal="center" readingOrder="0" vertical="center"/>
    </xf>
    <xf borderId="0" fillId="0" fontId="21" numFmtId="0" xfId="0" applyAlignment="1" applyFont="1">
      <alignment readingOrder="0"/>
    </xf>
    <xf borderId="0" fillId="0" fontId="23" numFmtId="0" xfId="0" applyAlignment="1" applyFont="1">
      <alignment horizontal="center" vertical="bottom"/>
    </xf>
    <xf borderId="0" fillId="0" fontId="14" numFmtId="165" xfId="0" applyAlignment="1" applyFont="1" applyNumberFormat="1">
      <alignment horizontal="center" vertical="bottom"/>
    </xf>
    <xf borderId="0" fillId="10" fontId="29" numFmtId="0" xfId="0" applyAlignment="1" applyFill="1" applyFont="1">
      <alignment horizontal="center" vertical="bottom"/>
    </xf>
    <xf borderId="0" fillId="10" fontId="30" numFmtId="0" xfId="0" applyAlignment="1" applyFont="1">
      <alignment horizontal="center" vertical="bottom"/>
    </xf>
    <xf borderId="0" fillId="10" fontId="29" numFmtId="0" xfId="0" applyAlignment="1" applyFont="1">
      <alignment horizontal="center" vertical="bottom"/>
    </xf>
    <xf borderId="0" fillId="11" fontId="6" numFmtId="0" xfId="0" applyFill="1" applyFont="1"/>
    <xf borderId="0" fillId="11" fontId="21" numFmtId="0" xfId="0" applyFont="1"/>
    <xf borderId="0" fillId="0" fontId="21" numFmtId="165" xfId="0" applyAlignment="1" applyFont="1" applyNumberFormat="1">
      <alignment readingOrder="0"/>
    </xf>
    <xf borderId="0" fillId="0" fontId="29" numFmtId="0" xfId="0" applyAlignment="1" applyFont="1">
      <alignment horizontal="center" readingOrder="0" vertical="bottom"/>
    </xf>
    <xf borderId="0" fillId="0" fontId="6" numFmtId="0" xfId="0" applyAlignment="1" applyFont="1">
      <alignment readingOrder="0"/>
    </xf>
    <xf borderId="0" fillId="0" fontId="29" numFmtId="0" xfId="0" applyAlignment="1" applyFont="1">
      <alignment horizontal="center" vertical="bottom"/>
    </xf>
    <xf borderId="4" fillId="0" fontId="14" numFmtId="0" xfId="0" applyAlignment="1" applyBorder="1" applyFont="1">
      <alignment horizontal="center" vertical="bottom"/>
    </xf>
    <xf borderId="0" fillId="0" fontId="23" numFmtId="0" xfId="0" applyAlignment="1" applyFont="1">
      <alignment horizontal="center"/>
    </xf>
    <xf borderId="0" fillId="0" fontId="14" numFmtId="0" xfId="0" applyAlignment="1" applyFont="1">
      <alignment horizontal="center" shrinkToFit="0" wrapText="1"/>
    </xf>
    <xf borderId="2" fillId="0" fontId="14" numFmtId="0" xfId="0" applyAlignment="1" applyBorder="1" applyFont="1">
      <alignment horizontal="center" vertical="bottom"/>
    </xf>
    <xf borderId="0" fillId="0" fontId="24" numFmtId="0" xfId="0" applyAlignment="1" applyFont="1">
      <alignment horizontal="center" readingOrder="0" vertical="center"/>
    </xf>
    <xf borderId="4" fillId="0" fontId="15" numFmtId="0" xfId="0" applyAlignment="1" applyBorder="1" applyFont="1">
      <alignment horizontal="center" vertical="center"/>
    </xf>
    <xf borderId="0" fillId="0" fontId="15" numFmtId="165" xfId="0" applyAlignment="1" applyFont="1" applyNumberFormat="1">
      <alignment horizontal="center" vertical="center"/>
    </xf>
    <xf borderId="0" fillId="0" fontId="22" numFmtId="0" xfId="0" applyAlignment="1" applyFont="1">
      <alignment horizontal="center" readingOrder="0" shrinkToFit="0" vertical="center" wrapText="1"/>
    </xf>
    <xf borderId="0" fillId="6" fontId="15" numFmtId="0" xfId="0" applyAlignment="1" applyFont="1">
      <alignment horizontal="center" vertical="center"/>
    </xf>
    <xf borderId="0" fillId="6" fontId="19" numFmtId="0" xfId="0" applyAlignment="1" applyFont="1">
      <alignment vertical="bottom"/>
    </xf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readingOrder="0" vertical="bottom"/>
    </xf>
    <xf borderId="0" fillId="7" fontId="20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center" vertical="bottom"/>
    </xf>
    <xf borderId="0" fillId="0" fontId="29" numFmtId="0" xfId="0" applyAlignment="1" applyFont="1">
      <alignment horizontal="center" vertical="bottom"/>
    </xf>
    <xf borderId="0" fillId="0" fontId="29" numFmtId="0" xfId="0" applyAlignment="1" applyFont="1">
      <alignment readingOrder="0" vertical="bottom"/>
    </xf>
    <xf borderId="0" fillId="0" fontId="29" numFmtId="0" xfId="0" applyAlignment="1" applyFont="1">
      <alignment vertical="bottom"/>
    </xf>
    <xf borderId="0" fillId="0" fontId="29" numFmtId="0" xfId="0" applyAlignment="1" applyFont="1">
      <alignment vertical="bottom"/>
    </xf>
    <xf borderId="0" fillId="10" fontId="29" numFmtId="0" xfId="0" applyAlignment="1" applyFont="1">
      <alignment vertical="bottom"/>
    </xf>
    <xf borderId="0" fillId="12" fontId="14" numFmtId="0" xfId="0" applyAlignment="1" applyFill="1" applyFont="1">
      <alignment horizontal="center" vertical="bottom"/>
    </xf>
    <xf borderId="0" fillId="12" fontId="14" numFmtId="0" xfId="0" applyAlignment="1" applyFont="1">
      <alignment horizontal="center" readingOrder="0" shrinkToFit="0" vertical="center" wrapText="1"/>
    </xf>
    <xf borderId="0" fillId="12" fontId="14" numFmtId="0" xfId="0" applyAlignment="1" applyFont="1">
      <alignment vertical="bottom"/>
    </xf>
    <xf borderId="0" fillId="0" fontId="23" numFmtId="0" xfId="0" applyAlignment="1" applyFont="1">
      <alignment horizontal="center" vertical="bottom"/>
    </xf>
    <xf borderId="0" fillId="0" fontId="2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center" readingOrder="0" vertical="center"/>
    </xf>
    <xf borderId="0" fillId="0" fontId="14" numFmtId="165" xfId="0" applyAlignment="1" applyFont="1" applyNumberForma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0" fillId="0" fontId="6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8.13"/>
    <col customWidth="1" min="3" max="3" width="9.5"/>
    <col customWidth="1" min="4" max="4" width="10.5"/>
    <col customWidth="1" min="5" max="5" width="8.38"/>
    <col customWidth="1" min="6" max="6" width="7.25"/>
    <col customWidth="1" min="7" max="7" width="6.88"/>
    <col customWidth="1" min="8" max="9" width="8.25"/>
    <col customWidth="1" min="10" max="10" width="10.63"/>
    <col customWidth="1" min="11" max="11" width="9.75"/>
    <col customWidth="1" min="12" max="12" width="11.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>
      <c r="A2" s="1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4" t="s">
        <v>10</v>
      </c>
    </row>
    <row r="3" ht="10.5" customHeight="1">
      <c r="A3" s="5"/>
      <c r="B3" s="5" t="s">
        <v>11</v>
      </c>
      <c r="C3" s="5" t="s">
        <v>12</v>
      </c>
      <c r="D3" s="6">
        <v>59.0</v>
      </c>
      <c r="E3" s="7">
        <v>50.0</v>
      </c>
      <c r="F3" s="6">
        <v>50.0</v>
      </c>
      <c r="G3" s="6">
        <v>44.0</v>
      </c>
      <c r="H3" s="6">
        <v>6.0</v>
      </c>
      <c r="I3" s="6" t="s">
        <v>13</v>
      </c>
      <c r="J3" s="6" t="s">
        <v>14</v>
      </c>
      <c r="K3" s="8">
        <f t="shared" ref="K3:K35" si="1">E3/D3</f>
        <v>0.8474576271</v>
      </c>
      <c r="L3" s="9">
        <f t="shared" ref="L3:L35" si="2">H3/D3</f>
        <v>0.1016949153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10.5" customHeight="1">
      <c r="A4" s="5"/>
      <c r="D4" s="6">
        <v>118.0</v>
      </c>
      <c r="E4" s="7">
        <v>40.0</v>
      </c>
      <c r="F4" s="6">
        <v>40.0</v>
      </c>
      <c r="G4" s="6">
        <v>31.0</v>
      </c>
      <c r="H4" s="7">
        <v>6.0</v>
      </c>
      <c r="I4" s="11" t="s">
        <v>15</v>
      </c>
      <c r="J4" s="6" t="s">
        <v>16</v>
      </c>
      <c r="K4" s="8">
        <f t="shared" si="1"/>
        <v>0.3389830508</v>
      </c>
      <c r="L4" s="9">
        <f t="shared" si="2"/>
        <v>0.05084745763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10.5" customHeight="1">
      <c r="A5" s="5"/>
      <c r="D5" s="7">
        <v>89.0</v>
      </c>
      <c r="E5" s="7">
        <v>44.0</v>
      </c>
      <c r="F5" s="5">
        <v>44.0</v>
      </c>
      <c r="G5" s="5" t="s">
        <v>17</v>
      </c>
      <c r="H5" s="7">
        <v>17.0</v>
      </c>
      <c r="I5" s="7" t="s">
        <v>18</v>
      </c>
      <c r="J5" s="6" t="s">
        <v>14</v>
      </c>
      <c r="K5" s="8">
        <f t="shared" si="1"/>
        <v>0.4943820225</v>
      </c>
      <c r="L5" s="9">
        <f t="shared" si="2"/>
        <v>0.191011236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10.5" customHeight="1">
      <c r="A6" s="5"/>
      <c r="C6" s="12" t="s">
        <v>19</v>
      </c>
      <c r="D6" s="13">
        <f>sum(D3:D5)</f>
        <v>266</v>
      </c>
      <c r="E6" s="13">
        <f>sum(E3:E4)</f>
        <v>90</v>
      </c>
      <c r="F6" s="13">
        <f>sum(F3:F5)</f>
        <v>134</v>
      </c>
      <c r="G6" s="13">
        <f>sum(G3:G4)+40</f>
        <v>115</v>
      </c>
      <c r="H6" s="13">
        <f>sum(H3:H5)</f>
        <v>29</v>
      </c>
      <c r="I6" s="12"/>
      <c r="J6" s="12"/>
      <c r="K6" s="14">
        <f t="shared" si="1"/>
        <v>0.3383458647</v>
      </c>
      <c r="L6" s="15">
        <f t="shared" si="2"/>
        <v>0.1090225564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10.5" customHeight="1">
      <c r="A7" s="5"/>
      <c r="B7" s="5" t="s">
        <v>20</v>
      </c>
      <c r="C7" s="16" t="s">
        <v>21</v>
      </c>
      <c r="D7" s="6">
        <v>204.0</v>
      </c>
      <c r="E7" s="6">
        <v>67.0</v>
      </c>
      <c r="F7" s="6">
        <v>50.0</v>
      </c>
      <c r="G7" s="6">
        <v>50.0</v>
      </c>
      <c r="H7" s="6">
        <v>2.0</v>
      </c>
      <c r="I7" s="17">
        <v>44929.0</v>
      </c>
      <c r="J7" s="6" t="s">
        <v>16</v>
      </c>
      <c r="K7" s="8">
        <f t="shared" si="1"/>
        <v>0.3284313725</v>
      </c>
      <c r="L7" s="9">
        <f t="shared" si="2"/>
        <v>0.009803921569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10.5" customHeight="1">
      <c r="A8" s="5"/>
      <c r="D8" s="6">
        <v>108.0</v>
      </c>
      <c r="E8" s="6">
        <v>49.0</v>
      </c>
      <c r="F8" s="6">
        <v>31.0</v>
      </c>
      <c r="G8" s="6">
        <v>31.0</v>
      </c>
      <c r="H8" s="6">
        <v>3.0</v>
      </c>
      <c r="I8" s="17">
        <v>44960.0</v>
      </c>
      <c r="J8" s="6" t="s">
        <v>22</v>
      </c>
      <c r="K8" s="8">
        <f t="shared" si="1"/>
        <v>0.4537037037</v>
      </c>
      <c r="L8" s="9">
        <f t="shared" si="2"/>
        <v>0.02777777778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10.5" customHeight="1">
      <c r="A9" s="5"/>
      <c r="D9" s="6">
        <v>145.0</v>
      </c>
      <c r="E9" s="6">
        <v>60.0</v>
      </c>
      <c r="F9" s="6">
        <v>39.0</v>
      </c>
      <c r="G9" s="6">
        <v>39.0</v>
      </c>
      <c r="H9" s="6">
        <v>2.0</v>
      </c>
      <c r="I9" s="11" t="s">
        <v>18</v>
      </c>
      <c r="J9" s="6" t="s">
        <v>14</v>
      </c>
      <c r="K9" s="8">
        <f t="shared" si="1"/>
        <v>0.4137931034</v>
      </c>
      <c r="L9" s="9">
        <f t="shared" si="2"/>
        <v>0.01379310345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10.5" customHeight="1">
      <c r="A10" s="5"/>
      <c r="C10" s="12" t="s">
        <v>19</v>
      </c>
      <c r="D10" s="13">
        <f t="shared" ref="D10:H10" si="3">SUM(D7:D9)</f>
        <v>457</v>
      </c>
      <c r="E10" s="13">
        <f t="shared" si="3"/>
        <v>176</v>
      </c>
      <c r="F10" s="13">
        <f t="shared" si="3"/>
        <v>120</v>
      </c>
      <c r="G10" s="13">
        <f t="shared" si="3"/>
        <v>120</v>
      </c>
      <c r="H10" s="13">
        <f t="shared" si="3"/>
        <v>7</v>
      </c>
      <c r="I10" s="12"/>
      <c r="J10" s="12"/>
      <c r="K10" s="14">
        <f t="shared" si="1"/>
        <v>0.3851203501</v>
      </c>
      <c r="L10" s="15">
        <f t="shared" si="2"/>
        <v>0.01531728665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10.5" customHeight="1">
      <c r="A11" s="5"/>
      <c r="B11" s="5" t="s">
        <v>11</v>
      </c>
      <c r="C11" s="16" t="s">
        <v>23</v>
      </c>
      <c r="D11" s="18">
        <v>59.0</v>
      </c>
      <c r="E11" s="18">
        <v>40.0</v>
      </c>
      <c r="F11" s="18">
        <v>7.0</v>
      </c>
      <c r="G11" s="18">
        <v>6.0</v>
      </c>
      <c r="H11" s="18">
        <v>0.0</v>
      </c>
      <c r="I11" s="19" t="s">
        <v>24</v>
      </c>
      <c r="J11" s="18" t="s">
        <v>14</v>
      </c>
      <c r="K11" s="8">
        <f t="shared" si="1"/>
        <v>0.6779661017</v>
      </c>
      <c r="L11" s="9">
        <f t="shared" si="2"/>
        <v>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10.5" customHeight="1">
      <c r="A12" s="5"/>
      <c r="D12" s="18">
        <v>124.0</v>
      </c>
      <c r="E12" s="19">
        <v>112.0</v>
      </c>
      <c r="F12" s="18">
        <v>112.0</v>
      </c>
      <c r="G12" s="18">
        <v>110.0</v>
      </c>
      <c r="H12" s="19">
        <v>4.0</v>
      </c>
      <c r="I12" s="18" t="s">
        <v>25</v>
      </c>
      <c r="J12" s="18" t="s">
        <v>14</v>
      </c>
      <c r="K12" s="8">
        <f t="shared" si="1"/>
        <v>0.9032258065</v>
      </c>
      <c r="L12" s="9">
        <f t="shared" si="2"/>
        <v>0.03225806452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10.5" customHeight="1">
      <c r="A13" s="5"/>
      <c r="C13" s="12" t="s">
        <v>19</v>
      </c>
      <c r="D13" s="13">
        <f t="shared" ref="D13:H13" si="4">SUM(D11:D12)</f>
        <v>183</v>
      </c>
      <c r="E13" s="13">
        <f t="shared" si="4"/>
        <v>152</v>
      </c>
      <c r="F13" s="13">
        <f t="shared" si="4"/>
        <v>119</v>
      </c>
      <c r="G13" s="13">
        <f t="shared" si="4"/>
        <v>116</v>
      </c>
      <c r="H13" s="13">
        <f t="shared" si="4"/>
        <v>4</v>
      </c>
      <c r="I13" s="12"/>
      <c r="J13" s="12"/>
      <c r="K13" s="14">
        <f t="shared" si="1"/>
        <v>0.8306010929</v>
      </c>
      <c r="L13" s="15">
        <f t="shared" si="2"/>
        <v>0.0218579235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10.5" customHeight="1">
      <c r="A14" s="5"/>
      <c r="B14" s="5" t="s">
        <v>20</v>
      </c>
      <c r="C14" s="16" t="s">
        <v>26</v>
      </c>
      <c r="D14" s="6">
        <v>334.0</v>
      </c>
      <c r="E14" s="6">
        <v>183.0</v>
      </c>
      <c r="F14" s="6">
        <v>57.0</v>
      </c>
      <c r="G14" s="6">
        <v>52.0</v>
      </c>
      <c r="H14" s="7">
        <v>5.0</v>
      </c>
      <c r="I14" s="20">
        <v>44595.0</v>
      </c>
      <c r="J14" s="6" t="s">
        <v>16</v>
      </c>
      <c r="K14" s="8">
        <f t="shared" si="1"/>
        <v>0.5479041916</v>
      </c>
      <c r="L14" s="9">
        <f t="shared" si="2"/>
        <v>0.01497005988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10.5" customHeight="1">
      <c r="A15" s="5"/>
      <c r="D15" s="6">
        <v>122.0</v>
      </c>
      <c r="E15" s="6">
        <v>87.0</v>
      </c>
      <c r="F15" s="6">
        <v>2.0</v>
      </c>
      <c r="G15" s="6">
        <v>2.0</v>
      </c>
      <c r="H15" s="6">
        <v>0.0</v>
      </c>
      <c r="I15" s="17">
        <v>44961.0</v>
      </c>
      <c r="J15" s="6" t="s">
        <v>14</v>
      </c>
      <c r="K15" s="8">
        <f t="shared" si="1"/>
        <v>0.7131147541</v>
      </c>
      <c r="L15" s="9">
        <f t="shared" si="2"/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10.5" customHeight="1">
      <c r="A16" s="5"/>
      <c r="C16" s="12" t="s">
        <v>19</v>
      </c>
      <c r="D16" s="13">
        <f t="shared" ref="D16:H16" si="5">SUM(D14:D15)</f>
        <v>456</v>
      </c>
      <c r="E16" s="13">
        <f t="shared" si="5"/>
        <v>270</v>
      </c>
      <c r="F16" s="13">
        <f t="shared" si="5"/>
        <v>59</v>
      </c>
      <c r="G16" s="13">
        <f t="shared" si="5"/>
        <v>54</v>
      </c>
      <c r="H16" s="13">
        <f t="shared" si="5"/>
        <v>5</v>
      </c>
      <c r="I16" s="12"/>
      <c r="J16" s="12"/>
      <c r="K16" s="14">
        <f t="shared" si="1"/>
        <v>0.5921052632</v>
      </c>
      <c r="L16" s="15">
        <f t="shared" si="2"/>
        <v>0.01096491228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10.5" customHeight="1">
      <c r="A17" s="5"/>
      <c r="B17" s="5" t="s">
        <v>11</v>
      </c>
      <c r="C17" s="5" t="s">
        <v>26</v>
      </c>
      <c r="D17" s="21">
        <v>309.0</v>
      </c>
      <c r="E17" s="21">
        <v>181.0</v>
      </c>
      <c r="F17" s="21">
        <v>181.0</v>
      </c>
      <c r="G17" s="21">
        <v>181.0</v>
      </c>
      <c r="H17" s="22">
        <v>8.0</v>
      </c>
      <c r="I17" s="11" t="s">
        <v>27</v>
      </c>
      <c r="J17" s="11" t="s">
        <v>14</v>
      </c>
      <c r="K17" s="23">
        <f t="shared" si="1"/>
        <v>0.5857605178</v>
      </c>
      <c r="L17" s="24">
        <f t="shared" si="2"/>
        <v>0.02588996764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10.5" customHeight="1">
      <c r="A18" s="5"/>
      <c r="B18" s="5" t="s">
        <v>11</v>
      </c>
      <c r="C18" s="5" t="s">
        <v>28</v>
      </c>
      <c r="D18" s="6">
        <v>317.0</v>
      </c>
      <c r="E18" s="6">
        <v>18.0</v>
      </c>
      <c r="F18" s="11" t="s">
        <v>29</v>
      </c>
      <c r="G18" s="11" t="s">
        <v>29</v>
      </c>
      <c r="H18" s="6">
        <v>2.0</v>
      </c>
      <c r="I18" s="17">
        <v>44929.0</v>
      </c>
      <c r="J18" s="7" t="s">
        <v>30</v>
      </c>
      <c r="K18" s="8">
        <f t="shared" si="1"/>
        <v>0.05678233438</v>
      </c>
      <c r="L18" s="9">
        <f t="shared" si="2"/>
        <v>0.006309148265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10.5" customHeight="1">
      <c r="A19" s="5"/>
      <c r="D19" s="6">
        <v>203.0</v>
      </c>
      <c r="E19" s="6">
        <v>35.0</v>
      </c>
      <c r="F19" s="6">
        <v>0.0</v>
      </c>
      <c r="G19" s="6">
        <v>0.0</v>
      </c>
      <c r="H19" s="6">
        <v>0.0</v>
      </c>
      <c r="I19" s="6" t="s">
        <v>31</v>
      </c>
      <c r="J19" s="7" t="s">
        <v>30</v>
      </c>
      <c r="K19" s="8">
        <f t="shared" si="1"/>
        <v>0.1724137931</v>
      </c>
      <c r="L19" s="9">
        <f t="shared" si="2"/>
        <v>0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10.5" customHeight="1">
      <c r="A20" s="5"/>
      <c r="C20" s="12" t="s">
        <v>19</v>
      </c>
      <c r="D20" s="13">
        <f t="shared" ref="D20:E20" si="6">SUM(D18:D19)</f>
        <v>520</v>
      </c>
      <c r="E20" s="13">
        <f t="shared" si="6"/>
        <v>53</v>
      </c>
      <c r="F20" s="13" t="s">
        <v>29</v>
      </c>
      <c r="G20" s="13" t="s">
        <v>29</v>
      </c>
      <c r="H20" s="13">
        <f>SUM(H18:H19)</f>
        <v>2</v>
      </c>
      <c r="I20" s="12"/>
      <c r="J20" s="12"/>
      <c r="K20" s="14">
        <f t="shared" si="1"/>
        <v>0.1019230769</v>
      </c>
      <c r="L20" s="15">
        <f t="shared" si="2"/>
        <v>0.003846153846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10.5" customHeight="1">
      <c r="A21" s="5"/>
      <c r="B21" s="5" t="s">
        <v>20</v>
      </c>
      <c r="C21" s="5" t="s">
        <v>32</v>
      </c>
      <c r="D21" s="6">
        <v>50.0</v>
      </c>
      <c r="E21" s="6">
        <v>5.0</v>
      </c>
      <c r="F21" s="6">
        <v>3.0</v>
      </c>
      <c r="G21" s="6">
        <v>3.0</v>
      </c>
      <c r="H21" s="6">
        <v>2.0</v>
      </c>
      <c r="I21" s="6" t="s">
        <v>33</v>
      </c>
      <c r="J21" s="6" t="s">
        <v>34</v>
      </c>
      <c r="K21" s="8">
        <f t="shared" si="1"/>
        <v>0.1</v>
      </c>
      <c r="L21" s="9">
        <f t="shared" si="2"/>
        <v>0.04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10.5" customHeight="1">
      <c r="A22" s="5"/>
      <c r="D22" s="6">
        <v>151.0</v>
      </c>
      <c r="E22" s="6">
        <v>29.0</v>
      </c>
      <c r="F22" s="6">
        <v>6.0</v>
      </c>
      <c r="G22" s="6">
        <v>5.0</v>
      </c>
      <c r="H22" s="6">
        <v>2.0</v>
      </c>
      <c r="I22" s="7" t="s">
        <v>35</v>
      </c>
      <c r="J22" s="11" t="s">
        <v>36</v>
      </c>
      <c r="K22" s="8">
        <f t="shared" si="1"/>
        <v>0.1920529801</v>
      </c>
      <c r="L22" s="9">
        <f t="shared" si="2"/>
        <v>0.01324503311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10.5" customHeight="1">
      <c r="A23" s="5"/>
      <c r="D23" s="6">
        <v>361.0</v>
      </c>
      <c r="E23" s="6">
        <v>18.0</v>
      </c>
      <c r="F23" s="6">
        <v>13.0</v>
      </c>
      <c r="G23" s="6">
        <v>16.0</v>
      </c>
      <c r="H23" s="6">
        <v>6.0</v>
      </c>
      <c r="I23" s="11" t="s">
        <v>37</v>
      </c>
      <c r="J23" s="11" t="s">
        <v>36</v>
      </c>
      <c r="K23" s="8">
        <f t="shared" si="1"/>
        <v>0.04986149584</v>
      </c>
      <c r="L23" s="9">
        <f t="shared" si="2"/>
        <v>0.01662049861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10.5" customHeight="1">
      <c r="A24" s="5"/>
      <c r="C24" s="12" t="s">
        <v>19</v>
      </c>
      <c r="D24" s="13">
        <f t="shared" ref="D24:H24" si="7">SUM(D21:D23)</f>
        <v>562</v>
      </c>
      <c r="E24" s="13">
        <f t="shared" si="7"/>
        <v>52</v>
      </c>
      <c r="F24" s="13">
        <f t="shared" si="7"/>
        <v>22</v>
      </c>
      <c r="G24" s="13">
        <f t="shared" si="7"/>
        <v>24</v>
      </c>
      <c r="H24" s="13">
        <f t="shared" si="7"/>
        <v>10</v>
      </c>
      <c r="I24" s="12"/>
      <c r="J24" s="12"/>
      <c r="K24" s="14">
        <f t="shared" si="1"/>
        <v>0.09252669039</v>
      </c>
      <c r="L24" s="15">
        <f t="shared" si="2"/>
        <v>0.01779359431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10.5" customHeight="1">
      <c r="A25" s="5"/>
      <c r="B25" s="5" t="s">
        <v>20</v>
      </c>
      <c r="C25" s="25" t="s">
        <v>38</v>
      </c>
      <c r="D25" s="6">
        <v>168.0</v>
      </c>
      <c r="E25" s="6">
        <v>99.0</v>
      </c>
      <c r="F25" s="6">
        <v>27.0</v>
      </c>
      <c r="G25" s="6">
        <v>26.0</v>
      </c>
      <c r="H25" s="7">
        <v>3.0</v>
      </c>
      <c r="I25" s="6" t="s">
        <v>39</v>
      </c>
      <c r="J25" s="6" t="s">
        <v>16</v>
      </c>
      <c r="K25" s="8">
        <f t="shared" si="1"/>
        <v>0.5892857143</v>
      </c>
      <c r="L25" s="9">
        <f t="shared" si="2"/>
        <v>0.01785714286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ht="10.5" customHeight="1">
      <c r="A26" s="5"/>
      <c r="D26" s="6">
        <v>62.0</v>
      </c>
      <c r="E26" s="6">
        <v>22.0</v>
      </c>
      <c r="F26" s="26">
        <v>9.0</v>
      </c>
      <c r="G26" s="26">
        <v>9.0</v>
      </c>
      <c r="H26" s="6">
        <v>2.0</v>
      </c>
      <c r="I26" s="11" t="s">
        <v>40</v>
      </c>
      <c r="J26" s="6" t="s">
        <v>14</v>
      </c>
      <c r="K26" s="8">
        <f t="shared" si="1"/>
        <v>0.3548387097</v>
      </c>
      <c r="L26" s="9">
        <f t="shared" si="2"/>
        <v>0.03225806452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ht="10.5" customHeight="1">
      <c r="A27" s="5"/>
      <c r="D27" s="6">
        <v>131.0</v>
      </c>
      <c r="E27" s="6">
        <v>93.0</v>
      </c>
      <c r="F27" s="6">
        <v>8.0</v>
      </c>
      <c r="G27" s="6">
        <v>8.0</v>
      </c>
      <c r="H27" s="26">
        <v>3.0</v>
      </c>
      <c r="I27" s="11" t="s">
        <v>41</v>
      </c>
      <c r="J27" s="6" t="s">
        <v>14</v>
      </c>
      <c r="K27" s="8">
        <f t="shared" si="1"/>
        <v>0.7099236641</v>
      </c>
      <c r="L27" s="9">
        <f t="shared" si="2"/>
        <v>0.02290076336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10.5" customHeight="1">
      <c r="A28" s="5"/>
      <c r="D28" s="6">
        <v>114.0</v>
      </c>
      <c r="E28" s="6">
        <v>63.0</v>
      </c>
      <c r="F28" s="6">
        <v>20.0</v>
      </c>
      <c r="G28" s="6">
        <v>20.0</v>
      </c>
      <c r="H28" s="7">
        <v>6.0</v>
      </c>
      <c r="I28" s="6" t="s">
        <v>42</v>
      </c>
      <c r="J28" s="6" t="s">
        <v>14</v>
      </c>
      <c r="K28" s="8">
        <f t="shared" si="1"/>
        <v>0.5526315789</v>
      </c>
      <c r="L28" s="9">
        <f t="shared" si="2"/>
        <v>0.05263157895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10.5" customHeight="1">
      <c r="A29" s="5"/>
      <c r="C29" s="12" t="s">
        <v>19</v>
      </c>
      <c r="D29" s="13">
        <f t="shared" ref="D29:H29" si="8">SUM(D25:D28)</f>
        <v>475</v>
      </c>
      <c r="E29" s="13">
        <f t="shared" si="8"/>
        <v>277</v>
      </c>
      <c r="F29" s="13">
        <f t="shared" si="8"/>
        <v>64</v>
      </c>
      <c r="G29" s="13">
        <f t="shared" si="8"/>
        <v>63</v>
      </c>
      <c r="H29" s="13">
        <f t="shared" si="8"/>
        <v>14</v>
      </c>
      <c r="I29" s="12"/>
      <c r="J29" s="12"/>
      <c r="K29" s="14">
        <f t="shared" si="1"/>
        <v>0.5831578947</v>
      </c>
      <c r="L29" s="15">
        <f t="shared" si="2"/>
        <v>0.02947368421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10.5" customHeight="1">
      <c r="A30" s="5"/>
      <c r="B30" s="5" t="s">
        <v>20</v>
      </c>
      <c r="C30" s="27" t="s">
        <v>43</v>
      </c>
      <c r="D30" s="6">
        <v>32.0</v>
      </c>
      <c r="E30" s="6">
        <v>18.0</v>
      </c>
      <c r="F30" s="6">
        <v>6.0</v>
      </c>
      <c r="G30" s="6">
        <v>5.0</v>
      </c>
      <c r="H30" s="6">
        <v>1.0</v>
      </c>
      <c r="I30" s="7" t="s">
        <v>44</v>
      </c>
      <c r="J30" s="6" t="s">
        <v>14</v>
      </c>
      <c r="K30" s="8">
        <f t="shared" si="1"/>
        <v>0.5625</v>
      </c>
      <c r="L30" s="9">
        <f t="shared" si="2"/>
        <v>0.03125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10.5" customHeight="1">
      <c r="A31" s="5"/>
      <c r="D31" s="6">
        <v>63.0</v>
      </c>
      <c r="E31" s="6">
        <v>49.0</v>
      </c>
      <c r="F31" s="6">
        <v>9.0</v>
      </c>
      <c r="G31" s="6">
        <v>6.0</v>
      </c>
      <c r="H31" s="6">
        <v>1.0</v>
      </c>
      <c r="I31" s="6" t="s">
        <v>42</v>
      </c>
      <c r="J31" s="6" t="s">
        <v>14</v>
      </c>
      <c r="K31" s="8">
        <f t="shared" si="1"/>
        <v>0.7777777778</v>
      </c>
      <c r="L31" s="9">
        <f t="shared" si="2"/>
        <v>0.01587301587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10.5" customHeight="1">
      <c r="A32" s="5"/>
      <c r="C32" s="12" t="s">
        <v>19</v>
      </c>
      <c r="D32" s="13">
        <f t="shared" ref="D32:H32" si="9">SUM(D30:D31)</f>
        <v>95</v>
      </c>
      <c r="E32" s="13">
        <f t="shared" si="9"/>
        <v>67</v>
      </c>
      <c r="F32" s="13">
        <f t="shared" si="9"/>
        <v>15</v>
      </c>
      <c r="G32" s="13">
        <f t="shared" si="9"/>
        <v>11</v>
      </c>
      <c r="H32" s="13">
        <f t="shared" si="9"/>
        <v>2</v>
      </c>
      <c r="I32" s="12"/>
      <c r="J32" s="12"/>
      <c r="K32" s="14">
        <f t="shared" si="1"/>
        <v>0.7052631579</v>
      </c>
      <c r="L32" s="15">
        <f t="shared" si="2"/>
        <v>0.02105263158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10.5" customHeight="1">
      <c r="A33" s="5"/>
      <c r="B33" s="5" t="s">
        <v>11</v>
      </c>
      <c r="C33" s="27" t="s">
        <v>43</v>
      </c>
      <c r="D33" s="6">
        <v>41.0</v>
      </c>
      <c r="E33" s="7">
        <v>13.0</v>
      </c>
      <c r="F33" s="6">
        <v>13.0</v>
      </c>
      <c r="G33" s="6">
        <v>13.0</v>
      </c>
      <c r="H33" s="6">
        <v>3.0</v>
      </c>
      <c r="I33" s="6" t="s">
        <v>45</v>
      </c>
      <c r="J33" s="6" t="s">
        <v>22</v>
      </c>
      <c r="K33" s="8">
        <f t="shared" si="1"/>
        <v>0.3170731707</v>
      </c>
      <c r="L33" s="9">
        <f t="shared" si="2"/>
        <v>0.07317073171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10.5" customHeight="1">
      <c r="A34" s="5"/>
      <c r="D34" s="6">
        <v>48.0</v>
      </c>
      <c r="E34" s="6">
        <v>21.0</v>
      </c>
      <c r="F34" s="6">
        <v>14.0</v>
      </c>
      <c r="G34" s="6">
        <v>14.0</v>
      </c>
      <c r="H34" s="6">
        <v>1.0</v>
      </c>
      <c r="I34" s="20">
        <v>44595.0</v>
      </c>
      <c r="J34" s="6" t="s">
        <v>16</v>
      </c>
      <c r="K34" s="8">
        <f t="shared" si="1"/>
        <v>0.4375</v>
      </c>
      <c r="L34" s="9">
        <f t="shared" si="2"/>
        <v>0.02083333333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10.5" customHeight="1">
      <c r="A35" s="5"/>
      <c r="C35" s="12" t="s">
        <v>19</v>
      </c>
      <c r="D35" s="13">
        <f t="shared" ref="D35:H35" si="10">SUM(D33:D34)</f>
        <v>89</v>
      </c>
      <c r="E35" s="13">
        <f t="shared" si="10"/>
        <v>34</v>
      </c>
      <c r="F35" s="13">
        <f t="shared" si="10"/>
        <v>27</v>
      </c>
      <c r="G35" s="13">
        <f t="shared" si="10"/>
        <v>27</v>
      </c>
      <c r="H35" s="13">
        <f t="shared" si="10"/>
        <v>4</v>
      </c>
      <c r="I35" s="12"/>
      <c r="J35" s="12"/>
      <c r="K35" s="14">
        <f t="shared" si="1"/>
        <v>0.3820224719</v>
      </c>
      <c r="L35" s="15">
        <f t="shared" si="2"/>
        <v>0.04494382022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>
      <c r="A36" s="28"/>
      <c r="B36" s="28" t="s">
        <v>46</v>
      </c>
    </row>
    <row r="38">
      <c r="Q38" s="29" t="s">
        <v>47</v>
      </c>
    </row>
    <row r="39">
      <c r="O39" s="29" t="s">
        <v>48</v>
      </c>
      <c r="P39" s="29" t="s">
        <v>49</v>
      </c>
    </row>
    <row r="40">
      <c r="O40" s="29" t="s">
        <v>50</v>
      </c>
      <c r="P40" s="29" t="s">
        <v>51</v>
      </c>
      <c r="Q40" s="29" t="s">
        <v>52</v>
      </c>
      <c r="R40" s="30" t="s">
        <v>53</v>
      </c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2"/>
      <c r="L44" s="31"/>
    </row>
    <row r="45">
      <c r="K45" s="31"/>
      <c r="L45" s="31"/>
    </row>
    <row r="46">
      <c r="K46" s="31"/>
      <c r="L46" s="31"/>
    </row>
    <row r="47">
      <c r="K47" s="31"/>
      <c r="L47" s="31"/>
    </row>
    <row r="48">
      <c r="K48" s="31"/>
      <c r="L48" s="31"/>
    </row>
    <row r="49">
      <c r="K49" s="31"/>
      <c r="L49" s="31"/>
    </row>
    <row r="50">
      <c r="K50" s="31"/>
      <c r="L50" s="31"/>
    </row>
    <row r="51">
      <c r="K51" s="31"/>
      <c r="L51" s="31"/>
    </row>
    <row r="52">
      <c r="K52" s="31"/>
      <c r="L52" s="31"/>
    </row>
    <row r="53">
      <c r="K53" s="31"/>
      <c r="L53" s="31"/>
    </row>
    <row r="54">
      <c r="K54" s="31"/>
      <c r="L54" s="31"/>
    </row>
    <row r="55">
      <c r="K55" s="31"/>
      <c r="L55" s="31"/>
    </row>
    <row r="56">
      <c r="K56" s="31"/>
      <c r="L56" s="31"/>
    </row>
    <row r="57">
      <c r="K57" s="31"/>
      <c r="L57" s="31"/>
    </row>
    <row r="58">
      <c r="K58" s="31"/>
      <c r="L58" s="31"/>
    </row>
    <row r="59">
      <c r="K59" s="31"/>
      <c r="L59" s="31"/>
    </row>
    <row r="60">
      <c r="K60" s="31"/>
      <c r="L60" s="31"/>
    </row>
    <row r="61">
      <c r="K61" s="31"/>
      <c r="L61" s="31"/>
    </row>
    <row r="62">
      <c r="K62" s="31"/>
      <c r="L62" s="31"/>
    </row>
    <row r="63">
      <c r="K63" s="31"/>
      <c r="L63" s="31"/>
    </row>
    <row r="64">
      <c r="K64" s="31"/>
      <c r="L64" s="31"/>
    </row>
    <row r="65">
      <c r="K65" s="31"/>
      <c r="L65" s="31"/>
    </row>
    <row r="66">
      <c r="K66" s="31"/>
      <c r="L66" s="31"/>
    </row>
    <row r="67">
      <c r="K67" s="31"/>
      <c r="L67" s="31"/>
    </row>
    <row r="68">
      <c r="K68" s="31"/>
      <c r="L68" s="31"/>
    </row>
    <row r="69">
      <c r="K69" s="31"/>
      <c r="L69" s="31"/>
    </row>
    <row r="70">
      <c r="K70" s="31"/>
      <c r="L70" s="31"/>
    </row>
    <row r="71">
      <c r="K71" s="31"/>
      <c r="L71" s="31"/>
    </row>
    <row r="72">
      <c r="K72" s="31"/>
      <c r="L72" s="31"/>
    </row>
    <row r="73">
      <c r="K73" s="31"/>
      <c r="L73" s="31"/>
    </row>
    <row r="74">
      <c r="K74" s="31"/>
      <c r="L74" s="31"/>
    </row>
    <row r="75">
      <c r="K75" s="31"/>
      <c r="L75" s="31"/>
    </row>
    <row r="76">
      <c r="K76" s="31"/>
      <c r="L76" s="31"/>
    </row>
    <row r="77">
      <c r="K77" s="31"/>
      <c r="L77" s="31"/>
    </row>
    <row r="78">
      <c r="K78" s="31"/>
      <c r="L78" s="31"/>
    </row>
    <row r="79">
      <c r="K79" s="31"/>
      <c r="L79" s="31"/>
    </row>
    <row r="80">
      <c r="K80" s="31"/>
      <c r="L80" s="31"/>
    </row>
    <row r="81">
      <c r="K81" s="31"/>
      <c r="L81" s="31"/>
    </row>
    <row r="82">
      <c r="K82" s="31"/>
      <c r="L82" s="31"/>
    </row>
    <row r="83">
      <c r="K83" s="31"/>
      <c r="L83" s="31"/>
    </row>
    <row r="84">
      <c r="K84" s="31"/>
      <c r="L84" s="31"/>
    </row>
    <row r="85">
      <c r="K85" s="31"/>
      <c r="L85" s="31"/>
    </row>
    <row r="86">
      <c r="K86" s="31"/>
      <c r="L86" s="31"/>
    </row>
    <row r="87">
      <c r="K87" s="31"/>
      <c r="L87" s="31"/>
    </row>
    <row r="88">
      <c r="K88" s="31"/>
      <c r="L88" s="31"/>
    </row>
    <row r="89">
      <c r="K89" s="31"/>
      <c r="L89" s="31"/>
    </row>
    <row r="90">
      <c r="K90" s="31"/>
      <c r="L90" s="31"/>
    </row>
    <row r="91">
      <c r="K91" s="31"/>
      <c r="L91" s="31"/>
    </row>
    <row r="92">
      <c r="K92" s="31"/>
      <c r="L92" s="31"/>
    </row>
    <row r="93">
      <c r="K93" s="31"/>
      <c r="L93" s="31"/>
    </row>
    <row r="94">
      <c r="K94" s="31"/>
      <c r="L94" s="31"/>
    </row>
    <row r="95">
      <c r="K95" s="31"/>
      <c r="L95" s="31"/>
    </row>
    <row r="96">
      <c r="K96" s="31"/>
      <c r="L96" s="31"/>
    </row>
    <row r="97">
      <c r="K97" s="31"/>
      <c r="L97" s="31"/>
    </row>
    <row r="98">
      <c r="K98" s="31"/>
      <c r="L98" s="31"/>
    </row>
    <row r="99">
      <c r="K99" s="31"/>
      <c r="L99" s="31"/>
    </row>
    <row r="100">
      <c r="K100" s="31"/>
      <c r="L100" s="31"/>
    </row>
    <row r="101">
      <c r="K101" s="31"/>
      <c r="L101" s="31"/>
    </row>
    <row r="102">
      <c r="K102" s="31"/>
      <c r="L102" s="31"/>
    </row>
    <row r="103">
      <c r="K103" s="31"/>
      <c r="L103" s="31"/>
    </row>
    <row r="104">
      <c r="K104" s="31"/>
      <c r="L104" s="31"/>
    </row>
    <row r="105">
      <c r="K105" s="31"/>
      <c r="L105" s="31"/>
    </row>
    <row r="106">
      <c r="K106" s="31"/>
      <c r="L106" s="31"/>
    </row>
    <row r="107">
      <c r="K107" s="31"/>
      <c r="L107" s="31"/>
    </row>
    <row r="108">
      <c r="K108" s="31"/>
      <c r="L108" s="31"/>
    </row>
    <row r="109">
      <c r="K109" s="31"/>
      <c r="L109" s="31"/>
    </row>
    <row r="110">
      <c r="K110" s="31"/>
      <c r="L110" s="31"/>
    </row>
    <row r="111">
      <c r="K111" s="31"/>
      <c r="L111" s="31"/>
    </row>
    <row r="112">
      <c r="K112" s="31"/>
      <c r="L112" s="31"/>
    </row>
    <row r="113">
      <c r="K113" s="31"/>
      <c r="L113" s="31"/>
    </row>
    <row r="114">
      <c r="K114" s="31"/>
      <c r="L114" s="31"/>
    </row>
    <row r="115">
      <c r="K115" s="31"/>
      <c r="L115" s="31"/>
    </row>
    <row r="116">
      <c r="K116" s="31"/>
      <c r="L116" s="31"/>
    </row>
    <row r="117">
      <c r="K117" s="31"/>
      <c r="L117" s="31"/>
    </row>
    <row r="118">
      <c r="K118" s="31"/>
      <c r="L118" s="31"/>
    </row>
    <row r="119">
      <c r="K119" s="31"/>
      <c r="L119" s="31"/>
    </row>
    <row r="120">
      <c r="K120" s="31"/>
      <c r="L120" s="31"/>
    </row>
    <row r="121">
      <c r="K121" s="31"/>
      <c r="L121" s="31"/>
    </row>
    <row r="122">
      <c r="K122" s="31"/>
      <c r="L122" s="31"/>
    </row>
    <row r="123">
      <c r="K123" s="31"/>
      <c r="L123" s="31"/>
    </row>
    <row r="124">
      <c r="K124" s="31"/>
      <c r="L124" s="31"/>
    </row>
    <row r="125">
      <c r="K125" s="31"/>
      <c r="L125" s="31"/>
    </row>
    <row r="126">
      <c r="K126" s="31"/>
      <c r="L126" s="31"/>
    </row>
    <row r="127">
      <c r="K127" s="31"/>
      <c r="L127" s="31"/>
    </row>
    <row r="128">
      <c r="K128" s="31"/>
      <c r="L128" s="31"/>
    </row>
    <row r="129">
      <c r="K129" s="31"/>
      <c r="L129" s="31"/>
    </row>
    <row r="130">
      <c r="K130" s="31"/>
      <c r="L130" s="31"/>
    </row>
    <row r="131">
      <c r="K131" s="31"/>
      <c r="L131" s="31"/>
    </row>
    <row r="132">
      <c r="K132" s="31"/>
      <c r="L132" s="31"/>
    </row>
    <row r="133">
      <c r="K133" s="31"/>
      <c r="L133" s="31"/>
    </row>
    <row r="134">
      <c r="K134" s="31"/>
      <c r="L134" s="31"/>
    </row>
    <row r="135">
      <c r="K135" s="31"/>
      <c r="L135" s="31"/>
    </row>
    <row r="136">
      <c r="K136" s="31"/>
      <c r="L136" s="31"/>
    </row>
    <row r="137">
      <c r="K137" s="31"/>
      <c r="L137" s="31"/>
    </row>
    <row r="138">
      <c r="K138" s="31"/>
      <c r="L138" s="31"/>
    </row>
    <row r="139">
      <c r="K139" s="31"/>
      <c r="L139" s="31"/>
    </row>
    <row r="140">
      <c r="K140" s="31"/>
      <c r="L140" s="31"/>
    </row>
    <row r="141">
      <c r="K141" s="31"/>
      <c r="L141" s="31"/>
    </row>
    <row r="142">
      <c r="K142" s="31"/>
      <c r="L142" s="31"/>
    </row>
    <row r="143">
      <c r="K143" s="31"/>
      <c r="L143" s="31"/>
    </row>
    <row r="144">
      <c r="K144" s="31"/>
      <c r="L144" s="31"/>
    </row>
    <row r="145">
      <c r="K145" s="31"/>
      <c r="L145" s="31"/>
    </row>
    <row r="146">
      <c r="K146" s="31"/>
      <c r="L146" s="31"/>
    </row>
    <row r="147">
      <c r="K147" s="31"/>
      <c r="L147" s="31"/>
    </row>
    <row r="148">
      <c r="K148" s="31"/>
      <c r="L148" s="31"/>
    </row>
    <row r="149">
      <c r="K149" s="31"/>
      <c r="L149" s="31"/>
    </row>
    <row r="150">
      <c r="K150" s="31"/>
      <c r="L150" s="31"/>
    </row>
    <row r="151">
      <c r="K151" s="31"/>
      <c r="L151" s="31"/>
    </row>
    <row r="152">
      <c r="K152" s="31"/>
      <c r="L152" s="31"/>
    </row>
    <row r="153">
      <c r="K153" s="31"/>
      <c r="L153" s="31"/>
    </row>
    <row r="154">
      <c r="K154" s="31"/>
      <c r="L154" s="31"/>
    </row>
    <row r="155">
      <c r="K155" s="31"/>
      <c r="L155" s="31"/>
    </row>
    <row r="156">
      <c r="K156" s="31"/>
      <c r="L156" s="31"/>
    </row>
    <row r="157">
      <c r="K157" s="31"/>
      <c r="L157" s="31"/>
    </row>
    <row r="158">
      <c r="K158" s="31"/>
      <c r="L158" s="31"/>
    </row>
    <row r="159">
      <c r="K159" s="31"/>
      <c r="L159" s="31"/>
    </row>
    <row r="160">
      <c r="K160" s="31"/>
      <c r="L160" s="31"/>
    </row>
    <row r="161">
      <c r="K161" s="31"/>
      <c r="L161" s="31"/>
    </row>
    <row r="162">
      <c r="K162" s="31"/>
      <c r="L162" s="31"/>
    </row>
    <row r="163">
      <c r="K163" s="31"/>
      <c r="L163" s="31"/>
    </row>
    <row r="164">
      <c r="K164" s="31"/>
      <c r="L164" s="31"/>
    </row>
    <row r="165">
      <c r="K165" s="31"/>
      <c r="L165" s="31"/>
    </row>
    <row r="166">
      <c r="K166" s="31"/>
      <c r="L166" s="31"/>
    </row>
    <row r="167">
      <c r="K167" s="31"/>
      <c r="L167" s="31"/>
    </row>
    <row r="168">
      <c r="K168" s="31"/>
      <c r="L168" s="31"/>
    </row>
    <row r="169">
      <c r="K169" s="31"/>
      <c r="L169" s="31"/>
    </row>
    <row r="170">
      <c r="K170" s="31"/>
      <c r="L170" s="31"/>
    </row>
    <row r="171">
      <c r="K171" s="31"/>
      <c r="L171" s="31"/>
    </row>
    <row r="172">
      <c r="K172" s="31"/>
      <c r="L172" s="31"/>
    </row>
    <row r="173">
      <c r="K173" s="31"/>
      <c r="L173" s="31"/>
    </row>
    <row r="174">
      <c r="K174" s="31"/>
      <c r="L174" s="31"/>
    </row>
    <row r="175">
      <c r="K175" s="31"/>
      <c r="L175" s="31"/>
    </row>
    <row r="176">
      <c r="K176" s="31"/>
      <c r="L176" s="31"/>
    </row>
    <row r="177">
      <c r="K177" s="31"/>
      <c r="L177" s="31"/>
    </row>
    <row r="178">
      <c r="K178" s="31"/>
      <c r="L178" s="31"/>
    </row>
    <row r="179">
      <c r="K179" s="31"/>
      <c r="L179" s="31"/>
    </row>
    <row r="180">
      <c r="K180" s="31"/>
      <c r="L180" s="31"/>
    </row>
    <row r="181">
      <c r="K181" s="31"/>
      <c r="L181" s="31"/>
    </row>
    <row r="182">
      <c r="K182" s="31"/>
      <c r="L182" s="31"/>
    </row>
    <row r="183">
      <c r="K183" s="31"/>
      <c r="L183" s="31"/>
    </row>
    <row r="184">
      <c r="K184" s="31"/>
      <c r="L184" s="31"/>
    </row>
    <row r="185">
      <c r="K185" s="31"/>
      <c r="L185" s="31"/>
    </row>
    <row r="186">
      <c r="K186" s="31"/>
      <c r="L186" s="31"/>
    </row>
    <row r="187">
      <c r="K187" s="31"/>
      <c r="L187" s="31"/>
    </row>
    <row r="188">
      <c r="K188" s="31"/>
      <c r="L188" s="31"/>
    </row>
    <row r="189">
      <c r="K189" s="31"/>
      <c r="L189" s="31"/>
    </row>
    <row r="190">
      <c r="K190" s="31"/>
      <c r="L190" s="31"/>
    </row>
    <row r="191">
      <c r="K191" s="31"/>
      <c r="L191" s="31"/>
    </row>
    <row r="192">
      <c r="K192" s="31"/>
      <c r="L192" s="31"/>
    </row>
    <row r="193">
      <c r="K193" s="31"/>
      <c r="L193" s="31"/>
    </row>
    <row r="194">
      <c r="K194" s="31"/>
      <c r="L194" s="31"/>
    </row>
    <row r="195">
      <c r="K195" s="31"/>
      <c r="L195" s="31"/>
    </row>
    <row r="196">
      <c r="K196" s="31"/>
      <c r="L196" s="31"/>
    </row>
    <row r="197">
      <c r="K197" s="31"/>
      <c r="L197" s="31"/>
    </row>
    <row r="198">
      <c r="K198" s="31"/>
      <c r="L198" s="31"/>
    </row>
    <row r="199">
      <c r="K199" s="31"/>
      <c r="L199" s="31"/>
    </row>
    <row r="200">
      <c r="K200" s="31"/>
      <c r="L200" s="31"/>
    </row>
    <row r="201">
      <c r="K201" s="31"/>
      <c r="L201" s="31"/>
    </row>
    <row r="202">
      <c r="K202" s="31"/>
      <c r="L202" s="31"/>
    </row>
    <row r="203">
      <c r="K203" s="31"/>
      <c r="L203" s="31"/>
    </row>
    <row r="204">
      <c r="K204" s="31"/>
      <c r="L204" s="31"/>
    </row>
    <row r="205">
      <c r="K205" s="31"/>
      <c r="L205" s="31"/>
    </row>
    <row r="206">
      <c r="K206" s="31"/>
      <c r="L206" s="31"/>
    </row>
    <row r="207">
      <c r="K207" s="31"/>
      <c r="L207" s="31"/>
    </row>
    <row r="208">
      <c r="K208" s="31"/>
      <c r="L208" s="31"/>
    </row>
    <row r="209">
      <c r="K209" s="31"/>
      <c r="L209" s="31"/>
    </row>
    <row r="210">
      <c r="K210" s="31"/>
      <c r="L210" s="31"/>
    </row>
    <row r="211">
      <c r="K211" s="31"/>
      <c r="L211" s="31"/>
    </row>
    <row r="212">
      <c r="K212" s="31"/>
      <c r="L212" s="31"/>
    </row>
    <row r="213">
      <c r="K213" s="31"/>
      <c r="L213" s="31"/>
    </row>
    <row r="214">
      <c r="K214" s="31"/>
      <c r="L214" s="31"/>
    </row>
    <row r="215">
      <c r="K215" s="31"/>
      <c r="L215" s="31"/>
    </row>
    <row r="216">
      <c r="K216" s="31"/>
      <c r="L216" s="31"/>
    </row>
    <row r="217">
      <c r="K217" s="31"/>
      <c r="L217" s="31"/>
    </row>
    <row r="218">
      <c r="K218" s="31"/>
      <c r="L218" s="31"/>
    </row>
    <row r="219">
      <c r="K219" s="31"/>
      <c r="L219" s="31"/>
    </row>
    <row r="220">
      <c r="K220" s="31"/>
      <c r="L220" s="31"/>
    </row>
    <row r="221">
      <c r="K221" s="31"/>
      <c r="L221" s="31"/>
    </row>
    <row r="222">
      <c r="K222" s="31"/>
      <c r="L222" s="31"/>
    </row>
    <row r="223">
      <c r="K223" s="31"/>
      <c r="L223" s="31"/>
    </row>
    <row r="224">
      <c r="K224" s="31"/>
      <c r="L224" s="31"/>
    </row>
    <row r="225">
      <c r="K225" s="31"/>
      <c r="L225" s="31"/>
    </row>
    <row r="226">
      <c r="K226" s="31"/>
      <c r="L226" s="31"/>
    </row>
    <row r="227">
      <c r="K227" s="31"/>
      <c r="L227" s="31"/>
    </row>
    <row r="228">
      <c r="K228" s="31"/>
      <c r="L228" s="31"/>
    </row>
    <row r="229">
      <c r="K229" s="31"/>
      <c r="L229" s="31"/>
    </row>
    <row r="230">
      <c r="K230" s="31"/>
      <c r="L230" s="31"/>
    </row>
    <row r="231">
      <c r="K231" s="31"/>
      <c r="L231" s="31"/>
    </row>
    <row r="232">
      <c r="K232" s="31"/>
      <c r="L232" s="31"/>
    </row>
    <row r="233">
      <c r="K233" s="31"/>
      <c r="L233" s="31"/>
    </row>
    <row r="234">
      <c r="K234" s="31"/>
      <c r="L234" s="31"/>
    </row>
    <row r="235">
      <c r="K235" s="31"/>
      <c r="L235" s="31"/>
    </row>
    <row r="236">
      <c r="K236" s="31"/>
      <c r="L236" s="31"/>
    </row>
    <row r="237">
      <c r="K237" s="31"/>
      <c r="L237" s="31"/>
    </row>
    <row r="238">
      <c r="K238" s="31"/>
      <c r="L238" s="31"/>
    </row>
    <row r="239">
      <c r="K239" s="31"/>
      <c r="L239" s="31"/>
    </row>
    <row r="240">
      <c r="K240" s="31"/>
      <c r="L240" s="31"/>
    </row>
    <row r="241">
      <c r="K241" s="31"/>
      <c r="L241" s="31"/>
    </row>
    <row r="242">
      <c r="K242" s="31"/>
      <c r="L242" s="31"/>
    </row>
    <row r="243">
      <c r="K243" s="31"/>
      <c r="L243" s="31"/>
    </row>
    <row r="244">
      <c r="K244" s="31"/>
      <c r="L244" s="31"/>
    </row>
    <row r="245">
      <c r="K245" s="31"/>
      <c r="L245" s="31"/>
    </row>
    <row r="246">
      <c r="K246" s="31"/>
      <c r="L246" s="31"/>
    </row>
    <row r="247">
      <c r="K247" s="31"/>
      <c r="L247" s="31"/>
    </row>
    <row r="248">
      <c r="K248" s="31"/>
      <c r="L248" s="31"/>
    </row>
    <row r="249">
      <c r="K249" s="31"/>
      <c r="L249" s="31"/>
    </row>
    <row r="250">
      <c r="K250" s="31"/>
      <c r="L250" s="31"/>
    </row>
    <row r="251">
      <c r="K251" s="31"/>
      <c r="L251" s="31"/>
    </row>
    <row r="252">
      <c r="K252" s="31"/>
      <c r="L252" s="31"/>
    </row>
    <row r="253">
      <c r="K253" s="31"/>
      <c r="L253" s="31"/>
    </row>
    <row r="254">
      <c r="K254" s="31"/>
      <c r="L254" s="31"/>
    </row>
    <row r="255">
      <c r="K255" s="31"/>
      <c r="L255" s="31"/>
    </row>
    <row r="256">
      <c r="K256" s="31"/>
      <c r="L256" s="31"/>
    </row>
    <row r="257">
      <c r="K257" s="31"/>
      <c r="L257" s="31"/>
    </row>
    <row r="258">
      <c r="K258" s="31"/>
      <c r="L258" s="31"/>
    </row>
    <row r="259">
      <c r="K259" s="31"/>
      <c r="L259" s="31"/>
    </row>
    <row r="260">
      <c r="K260" s="31"/>
      <c r="L260" s="31"/>
    </row>
    <row r="261">
      <c r="K261" s="31"/>
      <c r="L261" s="31"/>
    </row>
    <row r="262">
      <c r="K262" s="31"/>
      <c r="L262" s="31"/>
    </row>
    <row r="263">
      <c r="K263" s="31"/>
      <c r="L263" s="31"/>
    </row>
    <row r="264">
      <c r="K264" s="31"/>
      <c r="L264" s="31"/>
    </row>
    <row r="265">
      <c r="K265" s="31"/>
      <c r="L265" s="31"/>
    </row>
    <row r="266">
      <c r="K266" s="31"/>
      <c r="L266" s="31"/>
    </row>
    <row r="267">
      <c r="K267" s="31"/>
      <c r="L267" s="31"/>
    </row>
    <row r="268">
      <c r="K268" s="31"/>
      <c r="L268" s="31"/>
    </row>
    <row r="269">
      <c r="K269" s="31"/>
      <c r="L269" s="31"/>
    </row>
    <row r="270">
      <c r="K270" s="31"/>
      <c r="L270" s="31"/>
    </row>
    <row r="271">
      <c r="K271" s="31"/>
      <c r="L271" s="31"/>
    </row>
    <row r="272">
      <c r="K272" s="31"/>
      <c r="L272" s="31"/>
    </row>
    <row r="273">
      <c r="K273" s="31"/>
      <c r="L273" s="31"/>
    </row>
    <row r="274">
      <c r="K274" s="31"/>
      <c r="L274" s="31"/>
    </row>
    <row r="275">
      <c r="K275" s="31"/>
      <c r="L275" s="31"/>
    </row>
    <row r="276">
      <c r="K276" s="31"/>
      <c r="L276" s="31"/>
    </row>
    <row r="277">
      <c r="K277" s="31"/>
      <c r="L277" s="31"/>
    </row>
    <row r="278">
      <c r="K278" s="31"/>
      <c r="L278" s="31"/>
    </row>
    <row r="279">
      <c r="K279" s="31"/>
      <c r="L279" s="31"/>
    </row>
    <row r="280">
      <c r="K280" s="31"/>
      <c r="L280" s="31"/>
    </row>
    <row r="281">
      <c r="K281" s="31"/>
      <c r="L281" s="31"/>
    </row>
    <row r="282">
      <c r="K282" s="31"/>
      <c r="L282" s="31"/>
    </row>
    <row r="283">
      <c r="K283" s="31"/>
      <c r="L283" s="31"/>
    </row>
    <row r="284">
      <c r="K284" s="31"/>
      <c r="L284" s="31"/>
    </row>
    <row r="285">
      <c r="K285" s="31"/>
      <c r="L285" s="31"/>
    </row>
    <row r="286">
      <c r="K286" s="31"/>
      <c r="L286" s="31"/>
    </row>
    <row r="287">
      <c r="K287" s="31"/>
      <c r="L287" s="31"/>
    </row>
    <row r="288">
      <c r="K288" s="31"/>
      <c r="L288" s="31"/>
    </row>
    <row r="289">
      <c r="K289" s="31"/>
      <c r="L289" s="31"/>
    </row>
    <row r="290">
      <c r="K290" s="31"/>
      <c r="L290" s="31"/>
    </row>
    <row r="291">
      <c r="K291" s="31"/>
      <c r="L291" s="31"/>
    </row>
    <row r="292">
      <c r="K292" s="31"/>
      <c r="L292" s="31"/>
    </row>
    <row r="293">
      <c r="K293" s="31"/>
      <c r="L293" s="31"/>
    </row>
    <row r="294">
      <c r="K294" s="31"/>
      <c r="L294" s="31"/>
    </row>
    <row r="295">
      <c r="K295" s="31"/>
      <c r="L295" s="31"/>
    </row>
    <row r="296">
      <c r="K296" s="31"/>
      <c r="L296" s="31"/>
    </row>
    <row r="297">
      <c r="K297" s="31"/>
      <c r="L297" s="31"/>
    </row>
    <row r="298">
      <c r="K298" s="31"/>
      <c r="L298" s="31"/>
    </row>
    <row r="299">
      <c r="K299" s="31"/>
      <c r="L299" s="31"/>
    </row>
    <row r="300">
      <c r="K300" s="31"/>
      <c r="L300" s="31"/>
    </row>
    <row r="301">
      <c r="K301" s="31"/>
      <c r="L301" s="31"/>
    </row>
    <row r="302">
      <c r="K302" s="31"/>
      <c r="L302" s="31"/>
    </row>
    <row r="303">
      <c r="K303" s="31"/>
      <c r="L303" s="31"/>
    </row>
    <row r="304">
      <c r="K304" s="31"/>
      <c r="L304" s="31"/>
    </row>
    <row r="305">
      <c r="K305" s="31"/>
      <c r="L305" s="31"/>
    </row>
    <row r="306">
      <c r="K306" s="31"/>
      <c r="L306" s="31"/>
    </row>
    <row r="307">
      <c r="K307" s="31"/>
      <c r="L307" s="31"/>
    </row>
    <row r="308">
      <c r="K308" s="31"/>
      <c r="L308" s="31"/>
    </row>
    <row r="309">
      <c r="K309" s="31"/>
      <c r="L309" s="31"/>
    </row>
    <row r="310">
      <c r="K310" s="31"/>
      <c r="L310" s="31"/>
    </row>
    <row r="311">
      <c r="K311" s="31"/>
      <c r="L311" s="31"/>
    </row>
    <row r="312">
      <c r="K312" s="31"/>
      <c r="L312" s="31"/>
    </row>
    <row r="313">
      <c r="K313" s="31"/>
      <c r="L313" s="31"/>
    </row>
    <row r="314">
      <c r="K314" s="31"/>
      <c r="L314" s="31"/>
    </row>
    <row r="315">
      <c r="K315" s="31"/>
      <c r="L315" s="31"/>
    </row>
    <row r="316">
      <c r="K316" s="31"/>
      <c r="L316" s="31"/>
    </row>
    <row r="317">
      <c r="K317" s="31"/>
      <c r="L317" s="31"/>
    </row>
    <row r="318">
      <c r="K318" s="31"/>
      <c r="L318" s="31"/>
    </row>
    <row r="319">
      <c r="K319" s="31"/>
      <c r="L319" s="31"/>
    </row>
    <row r="320">
      <c r="K320" s="31"/>
      <c r="L320" s="31"/>
    </row>
    <row r="321">
      <c r="K321" s="31"/>
      <c r="L321" s="31"/>
    </row>
    <row r="322">
      <c r="K322" s="31"/>
      <c r="L322" s="31"/>
    </row>
    <row r="323">
      <c r="K323" s="31"/>
      <c r="L323" s="31"/>
    </row>
    <row r="324">
      <c r="K324" s="31"/>
      <c r="L324" s="31"/>
    </row>
    <row r="325">
      <c r="K325" s="31"/>
      <c r="L325" s="31"/>
    </row>
    <row r="326">
      <c r="K326" s="31"/>
      <c r="L326" s="31"/>
    </row>
    <row r="327">
      <c r="K327" s="31"/>
      <c r="L327" s="31"/>
    </row>
    <row r="328">
      <c r="K328" s="31"/>
      <c r="L328" s="31"/>
    </row>
    <row r="329">
      <c r="K329" s="31"/>
      <c r="L329" s="31"/>
    </row>
    <row r="330">
      <c r="K330" s="31"/>
      <c r="L330" s="31"/>
    </row>
    <row r="331">
      <c r="K331" s="31"/>
      <c r="L331" s="31"/>
    </row>
    <row r="332">
      <c r="K332" s="31"/>
      <c r="L332" s="31"/>
    </row>
    <row r="333">
      <c r="K333" s="31"/>
      <c r="L333" s="31"/>
    </row>
    <row r="334">
      <c r="K334" s="31"/>
      <c r="L334" s="31"/>
    </row>
    <row r="335">
      <c r="K335" s="31"/>
      <c r="L335" s="31"/>
    </row>
    <row r="336">
      <c r="K336" s="31"/>
      <c r="L336" s="31"/>
    </row>
    <row r="337">
      <c r="K337" s="31"/>
      <c r="L337" s="31"/>
    </row>
    <row r="338">
      <c r="K338" s="31"/>
      <c r="L338" s="31"/>
    </row>
    <row r="339">
      <c r="K339" s="31"/>
      <c r="L339" s="31"/>
    </row>
    <row r="340">
      <c r="K340" s="31"/>
      <c r="L340" s="31"/>
    </row>
    <row r="341">
      <c r="K341" s="31"/>
      <c r="L341" s="31"/>
    </row>
    <row r="342">
      <c r="K342" s="31"/>
      <c r="L342" s="31"/>
    </row>
    <row r="343">
      <c r="K343" s="31"/>
      <c r="L343" s="31"/>
    </row>
    <row r="344">
      <c r="K344" s="31"/>
      <c r="L344" s="31"/>
    </row>
    <row r="345">
      <c r="K345" s="31"/>
      <c r="L345" s="31"/>
    </row>
    <row r="346">
      <c r="K346" s="31"/>
      <c r="L346" s="31"/>
    </row>
    <row r="347">
      <c r="K347" s="31"/>
      <c r="L347" s="31"/>
    </row>
    <row r="348">
      <c r="K348" s="31"/>
      <c r="L348" s="31"/>
    </row>
    <row r="349">
      <c r="K349" s="31"/>
      <c r="L349" s="31"/>
    </row>
    <row r="350">
      <c r="K350" s="31"/>
      <c r="L350" s="31"/>
    </row>
    <row r="351">
      <c r="K351" s="31"/>
      <c r="L351" s="31"/>
    </row>
    <row r="352">
      <c r="K352" s="31"/>
      <c r="L352" s="31"/>
    </row>
    <row r="353">
      <c r="K353" s="31"/>
      <c r="L353" s="31"/>
    </row>
    <row r="354">
      <c r="K354" s="31"/>
      <c r="L354" s="31"/>
    </row>
    <row r="355">
      <c r="K355" s="31"/>
      <c r="L355" s="31"/>
    </row>
    <row r="356">
      <c r="K356" s="31"/>
      <c r="L356" s="31"/>
    </row>
    <row r="357">
      <c r="K357" s="31"/>
      <c r="L357" s="31"/>
    </row>
    <row r="358">
      <c r="K358" s="31"/>
      <c r="L358" s="31"/>
    </row>
    <row r="359">
      <c r="K359" s="31"/>
      <c r="L359" s="31"/>
    </row>
    <row r="360">
      <c r="K360" s="31"/>
      <c r="L360" s="31"/>
    </row>
    <row r="361">
      <c r="K361" s="31"/>
      <c r="L361" s="31"/>
    </row>
    <row r="362">
      <c r="K362" s="31"/>
      <c r="L362" s="31"/>
    </row>
    <row r="363">
      <c r="K363" s="31"/>
      <c r="L363" s="31"/>
    </row>
    <row r="364">
      <c r="K364" s="31"/>
      <c r="L364" s="31"/>
    </row>
    <row r="365">
      <c r="K365" s="31"/>
      <c r="L365" s="31"/>
    </row>
    <row r="366">
      <c r="K366" s="31"/>
      <c r="L366" s="31"/>
    </row>
    <row r="367">
      <c r="K367" s="31"/>
      <c r="L367" s="31"/>
    </row>
    <row r="368">
      <c r="K368" s="31"/>
      <c r="L368" s="31"/>
    </row>
    <row r="369">
      <c r="K369" s="31"/>
      <c r="L369" s="31"/>
    </row>
    <row r="370">
      <c r="K370" s="31"/>
      <c r="L370" s="31"/>
    </row>
    <row r="371">
      <c r="K371" s="31"/>
      <c r="L371" s="31"/>
    </row>
    <row r="372">
      <c r="K372" s="31"/>
      <c r="L372" s="31"/>
    </row>
    <row r="373">
      <c r="K373" s="31"/>
      <c r="L373" s="31"/>
    </row>
    <row r="374">
      <c r="K374" s="31"/>
      <c r="L374" s="31"/>
    </row>
    <row r="375">
      <c r="K375" s="31"/>
      <c r="L375" s="31"/>
    </row>
    <row r="376">
      <c r="K376" s="31"/>
      <c r="L376" s="31"/>
    </row>
    <row r="377">
      <c r="K377" s="31"/>
      <c r="L377" s="31"/>
    </row>
    <row r="378">
      <c r="K378" s="31"/>
      <c r="L378" s="31"/>
    </row>
    <row r="379">
      <c r="K379" s="31"/>
      <c r="L379" s="31"/>
    </row>
    <row r="380">
      <c r="K380" s="31"/>
      <c r="L380" s="31"/>
    </row>
    <row r="381">
      <c r="K381" s="31"/>
      <c r="L381" s="31"/>
    </row>
    <row r="382">
      <c r="K382" s="31"/>
      <c r="L382" s="31"/>
    </row>
    <row r="383">
      <c r="K383" s="31"/>
      <c r="L383" s="31"/>
    </row>
    <row r="384">
      <c r="K384" s="31"/>
      <c r="L384" s="31"/>
    </row>
    <row r="385">
      <c r="K385" s="31"/>
      <c r="L385" s="31"/>
    </row>
    <row r="386">
      <c r="K386" s="31"/>
      <c r="L386" s="31"/>
    </row>
    <row r="387">
      <c r="K387" s="31"/>
      <c r="L387" s="31"/>
    </row>
    <row r="388">
      <c r="K388" s="31"/>
      <c r="L388" s="31"/>
    </row>
    <row r="389">
      <c r="K389" s="31"/>
      <c r="L389" s="31"/>
    </row>
    <row r="390">
      <c r="K390" s="31"/>
      <c r="L390" s="31"/>
    </row>
    <row r="391">
      <c r="K391" s="31"/>
      <c r="L391" s="31"/>
    </row>
    <row r="392">
      <c r="K392" s="31"/>
      <c r="L392" s="31"/>
    </row>
    <row r="393">
      <c r="K393" s="31"/>
      <c r="L393" s="31"/>
    </row>
    <row r="394">
      <c r="K394" s="31"/>
      <c r="L394" s="31"/>
    </row>
    <row r="395">
      <c r="K395" s="31"/>
      <c r="L395" s="31"/>
    </row>
    <row r="396">
      <c r="K396" s="31"/>
      <c r="L396" s="31"/>
    </row>
    <row r="397">
      <c r="K397" s="31"/>
      <c r="L397" s="31"/>
    </row>
    <row r="398">
      <c r="K398" s="31"/>
      <c r="L398" s="31"/>
    </row>
    <row r="399">
      <c r="K399" s="31"/>
      <c r="L399" s="31"/>
    </row>
    <row r="400">
      <c r="K400" s="31"/>
      <c r="L400" s="31"/>
    </row>
    <row r="401">
      <c r="K401" s="31"/>
      <c r="L401" s="31"/>
    </row>
    <row r="402">
      <c r="K402" s="31"/>
      <c r="L402" s="31"/>
    </row>
    <row r="403">
      <c r="K403" s="31"/>
      <c r="L403" s="31"/>
    </row>
    <row r="404">
      <c r="K404" s="31"/>
      <c r="L404" s="31"/>
    </row>
    <row r="405">
      <c r="K405" s="31"/>
      <c r="L405" s="31"/>
    </row>
    <row r="406">
      <c r="K406" s="31"/>
      <c r="L406" s="31"/>
    </row>
    <row r="407">
      <c r="K407" s="31"/>
      <c r="L407" s="31"/>
    </row>
    <row r="408">
      <c r="K408" s="31"/>
      <c r="L408" s="31"/>
    </row>
    <row r="409">
      <c r="K409" s="31"/>
      <c r="L409" s="31"/>
    </row>
    <row r="410">
      <c r="K410" s="31"/>
      <c r="L410" s="31"/>
    </row>
    <row r="411">
      <c r="K411" s="31"/>
      <c r="L411" s="31"/>
    </row>
    <row r="412">
      <c r="K412" s="31"/>
      <c r="L412" s="31"/>
    </row>
    <row r="413">
      <c r="K413" s="31"/>
      <c r="L413" s="31"/>
    </row>
    <row r="414">
      <c r="K414" s="31"/>
      <c r="L414" s="31"/>
    </row>
    <row r="415">
      <c r="K415" s="31"/>
      <c r="L415" s="31"/>
    </row>
    <row r="416">
      <c r="K416" s="31"/>
      <c r="L416" s="31"/>
    </row>
    <row r="417">
      <c r="K417" s="31"/>
      <c r="L417" s="31"/>
    </row>
    <row r="418">
      <c r="K418" s="31"/>
      <c r="L418" s="31"/>
    </row>
    <row r="419">
      <c r="K419" s="31"/>
      <c r="L419" s="31"/>
    </row>
    <row r="420">
      <c r="K420" s="31"/>
      <c r="L420" s="31"/>
    </row>
    <row r="421">
      <c r="K421" s="31"/>
      <c r="L421" s="31"/>
    </row>
    <row r="422">
      <c r="K422" s="31"/>
      <c r="L422" s="31"/>
    </row>
    <row r="423">
      <c r="K423" s="31"/>
      <c r="L423" s="31"/>
    </row>
    <row r="424">
      <c r="K424" s="31"/>
      <c r="L424" s="31"/>
    </row>
    <row r="425">
      <c r="K425" s="31"/>
      <c r="L425" s="31"/>
    </row>
    <row r="426">
      <c r="K426" s="31"/>
      <c r="L426" s="31"/>
    </row>
    <row r="427">
      <c r="K427" s="31"/>
      <c r="L427" s="31"/>
    </row>
    <row r="428">
      <c r="K428" s="31"/>
      <c r="L428" s="31"/>
    </row>
    <row r="429">
      <c r="K429" s="31"/>
      <c r="L429" s="31"/>
    </row>
    <row r="430">
      <c r="K430" s="31"/>
      <c r="L430" s="31"/>
    </row>
    <row r="431">
      <c r="K431" s="31"/>
      <c r="L431" s="31"/>
    </row>
    <row r="432">
      <c r="K432" s="31"/>
      <c r="L432" s="31"/>
    </row>
    <row r="433">
      <c r="K433" s="31"/>
      <c r="L433" s="31"/>
    </row>
    <row r="434">
      <c r="K434" s="31"/>
      <c r="L434" s="31"/>
    </row>
    <row r="435">
      <c r="K435" s="31"/>
      <c r="L435" s="31"/>
    </row>
    <row r="436">
      <c r="K436" s="31"/>
      <c r="L436" s="31"/>
    </row>
    <row r="437">
      <c r="K437" s="31"/>
      <c r="L437" s="31"/>
    </row>
    <row r="438">
      <c r="K438" s="31"/>
      <c r="L438" s="31"/>
    </row>
    <row r="439">
      <c r="K439" s="31"/>
      <c r="L439" s="31"/>
    </row>
    <row r="440">
      <c r="K440" s="31"/>
      <c r="L440" s="31"/>
    </row>
    <row r="441">
      <c r="K441" s="31"/>
      <c r="L441" s="31"/>
    </row>
    <row r="442">
      <c r="K442" s="31"/>
      <c r="L442" s="31"/>
    </row>
    <row r="443">
      <c r="K443" s="31"/>
      <c r="L443" s="31"/>
    </row>
    <row r="444">
      <c r="K444" s="31"/>
      <c r="L444" s="31"/>
    </row>
    <row r="445">
      <c r="K445" s="31"/>
      <c r="L445" s="31"/>
    </row>
    <row r="446">
      <c r="K446" s="31"/>
      <c r="L446" s="31"/>
    </row>
    <row r="447">
      <c r="K447" s="31"/>
      <c r="L447" s="31"/>
    </row>
    <row r="448">
      <c r="K448" s="31"/>
      <c r="L448" s="31"/>
    </row>
    <row r="449">
      <c r="K449" s="31"/>
      <c r="L449" s="31"/>
    </row>
    <row r="450">
      <c r="K450" s="31"/>
      <c r="L450" s="31"/>
    </row>
    <row r="451">
      <c r="K451" s="31"/>
      <c r="L451" s="31"/>
    </row>
    <row r="452">
      <c r="K452" s="31"/>
      <c r="L452" s="31"/>
    </row>
    <row r="453">
      <c r="K453" s="31"/>
      <c r="L453" s="31"/>
    </row>
    <row r="454">
      <c r="K454" s="31"/>
      <c r="L454" s="31"/>
    </row>
    <row r="455">
      <c r="K455" s="31"/>
      <c r="L455" s="31"/>
    </row>
    <row r="456">
      <c r="K456" s="31"/>
      <c r="L456" s="31"/>
    </row>
    <row r="457">
      <c r="K457" s="31"/>
      <c r="L457" s="31"/>
    </row>
    <row r="458">
      <c r="K458" s="31"/>
      <c r="L458" s="31"/>
    </row>
    <row r="459">
      <c r="K459" s="31"/>
      <c r="L459" s="31"/>
    </row>
    <row r="460">
      <c r="K460" s="31"/>
      <c r="L460" s="31"/>
    </row>
    <row r="461">
      <c r="K461" s="31"/>
      <c r="L461" s="31"/>
    </row>
    <row r="462">
      <c r="K462" s="31"/>
      <c r="L462" s="31"/>
    </row>
    <row r="463">
      <c r="K463" s="31"/>
      <c r="L463" s="31"/>
    </row>
    <row r="464">
      <c r="K464" s="31"/>
      <c r="L464" s="31"/>
    </row>
    <row r="465">
      <c r="K465" s="31"/>
      <c r="L465" s="31"/>
    </row>
    <row r="466">
      <c r="K466" s="31"/>
      <c r="L466" s="31"/>
    </row>
    <row r="467">
      <c r="K467" s="31"/>
      <c r="L467" s="31"/>
    </row>
    <row r="468">
      <c r="K468" s="31"/>
      <c r="L468" s="31"/>
    </row>
    <row r="469">
      <c r="K469" s="31"/>
      <c r="L469" s="31"/>
    </row>
    <row r="470">
      <c r="K470" s="31"/>
      <c r="L470" s="31"/>
    </row>
    <row r="471">
      <c r="K471" s="31"/>
      <c r="L471" s="31"/>
    </row>
    <row r="472">
      <c r="K472" s="31"/>
      <c r="L472" s="31"/>
    </row>
    <row r="473">
      <c r="K473" s="31"/>
      <c r="L473" s="31"/>
    </row>
    <row r="474">
      <c r="K474" s="31"/>
      <c r="L474" s="31"/>
    </row>
    <row r="475">
      <c r="K475" s="31"/>
      <c r="L475" s="31"/>
    </row>
    <row r="476">
      <c r="K476" s="31"/>
      <c r="L476" s="31"/>
    </row>
    <row r="477">
      <c r="K477" s="31"/>
      <c r="L477" s="31"/>
    </row>
    <row r="478">
      <c r="K478" s="31"/>
      <c r="L478" s="31"/>
    </row>
    <row r="479">
      <c r="K479" s="31"/>
      <c r="L479" s="31"/>
    </row>
    <row r="480">
      <c r="K480" s="31"/>
      <c r="L480" s="31"/>
    </row>
    <row r="481">
      <c r="K481" s="31"/>
      <c r="L481" s="31"/>
    </row>
    <row r="482">
      <c r="K482" s="31"/>
      <c r="L482" s="31"/>
    </row>
    <row r="483">
      <c r="K483" s="31"/>
      <c r="L483" s="31"/>
    </row>
    <row r="484">
      <c r="K484" s="31"/>
      <c r="L484" s="31"/>
    </row>
    <row r="485">
      <c r="K485" s="31"/>
      <c r="L485" s="31"/>
    </row>
    <row r="486">
      <c r="K486" s="31"/>
      <c r="L486" s="31"/>
    </row>
    <row r="487">
      <c r="K487" s="31"/>
      <c r="L487" s="31"/>
    </row>
    <row r="488">
      <c r="K488" s="31"/>
      <c r="L488" s="31"/>
    </row>
    <row r="489">
      <c r="K489" s="31"/>
      <c r="L489" s="31"/>
    </row>
    <row r="490">
      <c r="K490" s="31"/>
      <c r="L490" s="31"/>
    </row>
    <row r="491">
      <c r="K491" s="31"/>
      <c r="L491" s="31"/>
    </row>
    <row r="492">
      <c r="K492" s="31"/>
      <c r="L492" s="31"/>
    </row>
    <row r="493">
      <c r="K493" s="31"/>
      <c r="L493" s="31"/>
    </row>
    <row r="494">
      <c r="K494" s="31"/>
      <c r="L494" s="31"/>
    </row>
    <row r="495">
      <c r="K495" s="31"/>
      <c r="L495" s="31"/>
    </row>
    <row r="496">
      <c r="K496" s="31"/>
      <c r="L496" s="31"/>
    </row>
    <row r="497">
      <c r="K497" s="31"/>
      <c r="L497" s="31"/>
    </row>
    <row r="498">
      <c r="K498" s="31"/>
      <c r="L498" s="31"/>
    </row>
    <row r="499">
      <c r="K499" s="31"/>
      <c r="L499" s="31"/>
    </row>
    <row r="500">
      <c r="K500" s="31"/>
      <c r="L500" s="31"/>
    </row>
    <row r="501">
      <c r="K501" s="31"/>
      <c r="L501" s="31"/>
    </row>
    <row r="502">
      <c r="K502" s="31"/>
      <c r="L502" s="31"/>
    </row>
    <row r="503">
      <c r="K503" s="31"/>
      <c r="L503" s="31"/>
    </row>
    <row r="504">
      <c r="K504" s="31"/>
      <c r="L504" s="31"/>
    </row>
    <row r="505">
      <c r="K505" s="31"/>
      <c r="L505" s="31"/>
    </row>
    <row r="506">
      <c r="K506" s="31"/>
      <c r="L506" s="31"/>
    </row>
    <row r="507">
      <c r="K507" s="31"/>
      <c r="L507" s="31"/>
    </row>
    <row r="508">
      <c r="K508" s="31"/>
      <c r="L508" s="31"/>
    </row>
    <row r="509">
      <c r="K509" s="31"/>
      <c r="L509" s="31"/>
    </row>
    <row r="510">
      <c r="K510" s="31"/>
      <c r="L510" s="31"/>
    </row>
    <row r="511">
      <c r="K511" s="31"/>
      <c r="L511" s="31"/>
    </row>
    <row r="512">
      <c r="K512" s="31"/>
      <c r="L512" s="31"/>
    </row>
    <row r="513">
      <c r="K513" s="31"/>
      <c r="L513" s="31"/>
    </row>
    <row r="514">
      <c r="K514" s="31"/>
      <c r="L514" s="31"/>
    </row>
    <row r="515">
      <c r="K515" s="31"/>
      <c r="L515" s="31"/>
    </row>
    <row r="516">
      <c r="K516" s="31"/>
      <c r="L516" s="31"/>
    </row>
    <row r="517">
      <c r="K517" s="31"/>
      <c r="L517" s="31"/>
    </row>
    <row r="518">
      <c r="K518" s="31"/>
      <c r="L518" s="31"/>
    </row>
    <row r="519">
      <c r="K519" s="31"/>
      <c r="L519" s="31"/>
    </row>
    <row r="520">
      <c r="K520" s="31"/>
      <c r="L520" s="31"/>
    </row>
    <row r="521">
      <c r="K521" s="31"/>
      <c r="L521" s="31"/>
    </row>
    <row r="522">
      <c r="K522" s="31"/>
      <c r="L522" s="31"/>
    </row>
    <row r="523">
      <c r="K523" s="31"/>
      <c r="L523" s="31"/>
    </row>
    <row r="524">
      <c r="K524" s="31"/>
      <c r="L524" s="31"/>
    </row>
    <row r="525">
      <c r="K525" s="31"/>
      <c r="L525" s="31"/>
    </row>
    <row r="526">
      <c r="K526" s="31"/>
      <c r="L526" s="31"/>
    </row>
    <row r="527">
      <c r="K527" s="31"/>
      <c r="L527" s="31"/>
    </row>
    <row r="528">
      <c r="K528" s="31"/>
      <c r="L528" s="31"/>
    </row>
    <row r="529">
      <c r="K529" s="31"/>
      <c r="L529" s="31"/>
    </row>
    <row r="530">
      <c r="K530" s="31"/>
      <c r="L530" s="31"/>
    </row>
    <row r="531">
      <c r="K531" s="31"/>
      <c r="L531" s="31"/>
    </row>
    <row r="532">
      <c r="K532" s="31"/>
      <c r="L532" s="31"/>
    </row>
    <row r="533">
      <c r="K533" s="31"/>
      <c r="L533" s="31"/>
    </row>
    <row r="534">
      <c r="K534" s="31"/>
      <c r="L534" s="31"/>
    </row>
    <row r="535">
      <c r="K535" s="31"/>
      <c r="L535" s="31"/>
    </row>
    <row r="536">
      <c r="K536" s="31"/>
      <c r="L536" s="31"/>
    </row>
    <row r="537">
      <c r="K537" s="31"/>
      <c r="L537" s="31"/>
    </row>
    <row r="538">
      <c r="K538" s="31"/>
      <c r="L538" s="31"/>
    </row>
    <row r="539">
      <c r="K539" s="31"/>
      <c r="L539" s="31"/>
    </row>
    <row r="540">
      <c r="K540" s="31"/>
      <c r="L540" s="31"/>
    </row>
    <row r="541">
      <c r="K541" s="31"/>
      <c r="L541" s="31"/>
    </row>
    <row r="542">
      <c r="K542" s="31"/>
      <c r="L542" s="31"/>
    </row>
    <row r="543">
      <c r="K543" s="31"/>
      <c r="L543" s="31"/>
    </row>
    <row r="544">
      <c r="K544" s="31"/>
      <c r="L544" s="31"/>
    </row>
    <row r="545">
      <c r="K545" s="31"/>
      <c r="L545" s="31"/>
    </row>
    <row r="546">
      <c r="K546" s="31"/>
      <c r="L546" s="31"/>
    </row>
    <row r="547">
      <c r="K547" s="31"/>
      <c r="L547" s="31"/>
    </row>
    <row r="548">
      <c r="K548" s="31"/>
      <c r="L548" s="31"/>
    </row>
    <row r="549">
      <c r="K549" s="31"/>
      <c r="L549" s="31"/>
    </row>
    <row r="550">
      <c r="K550" s="31"/>
      <c r="L550" s="31"/>
    </row>
    <row r="551">
      <c r="K551" s="31"/>
      <c r="L551" s="31"/>
    </row>
    <row r="552">
      <c r="K552" s="31"/>
      <c r="L552" s="31"/>
    </row>
    <row r="553">
      <c r="K553" s="31"/>
      <c r="L553" s="31"/>
    </row>
    <row r="554">
      <c r="K554" s="31"/>
      <c r="L554" s="31"/>
    </row>
    <row r="555">
      <c r="K555" s="31"/>
      <c r="L555" s="31"/>
    </row>
    <row r="556">
      <c r="K556" s="31"/>
      <c r="L556" s="31"/>
    </row>
    <row r="557">
      <c r="K557" s="31"/>
      <c r="L557" s="31"/>
    </row>
    <row r="558">
      <c r="K558" s="31"/>
      <c r="L558" s="31"/>
    </row>
    <row r="559">
      <c r="K559" s="31"/>
      <c r="L559" s="31"/>
    </row>
    <row r="560">
      <c r="K560" s="31"/>
      <c r="L560" s="31"/>
    </row>
    <row r="561">
      <c r="K561" s="31"/>
      <c r="L561" s="31"/>
    </row>
    <row r="562">
      <c r="K562" s="31"/>
      <c r="L562" s="31"/>
    </row>
    <row r="563">
      <c r="K563" s="31"/>
      <c r="L563" s="31"/>
    </row>
    <row r="564">
      <c r="K564" s="31"/>
      <c r="L564" s="31"/>
    </row>
    <row r="565">
      <c r="K565" s="31"/>
      <c r="L565" s="31"/>
    </row>
    <row r="566">
      <c r="K566" s="31"/>
      <c r="L566" s="31"/>
    </row>
    <row r="567">
      <c r="K567" s="31"/>
      <c r="L567" s="31"/>
    </row>
    <row r="568">
      <c r="K568" s="31"/>
      <c r="L568" s="31"/>
    </row>
    <row r="569">
      <c r="K569" s="31"/>
      <c r="L569" s="31"/>
    </row>
    <row r="570">
      <c r="K570" s="31"/>
      <c r="L570" s="31"/>
    </row>
    <row r="571">
      <c r="K571" s="31"/>
      <c r="L571" s="31"/>
    </row>
    <row r="572">
      <c r="K572" s="31"/>
      <c r="L572" s="31"/>
    </row>
    <row r="573">
      <c r="K573" s="31"/>
      <c r="L573" s="31"/>
    </row>
    <row r="574">
      <c r="K574" s="31"/>
      <c r="L574" s="31"/>
    </row>
    <row r="575">
      <c r="K575" s="31"/>
      <c r="L575" s="31"/>
    </row>
    <row r="576">
      <c r="K576" s="31"/>
      <c r="L576" s="31"/>
    </row>
    <row r="577">
      <c r="K577" s="31"/>
      <c r="L577" s="31"/>
    </row>
    <row r="578">
      <c r="K578" s="31"/>
      <c r="L578" s="31"/>
    </row>
    <row r="579">
      <c r="K579" s="31"/>
      <c r="L579" s="31"/>
    </row>
    <row r="580">
      <c r="K580" s="31"/>
      <c r="L580" s="31"/>
    </row>
    <row r="581">
      <c r="K581" s="31"/>
      <c r="L581" s="31"/>
    </row>
    <row r="582">
      <c r="K582" s="31"/>
      <c r="L582" s="31"/>
    </row>
    <row r="583">
      <c r="K583" s="31"/>
      <c r="L583" s="31"/>
    </row>
    <row r="584">
      <c r="K584" s="31"/>
      <c r="L584" s="31"/>
    </row>
    <row r="585">
      <c r="K585" s="31"/>
      <c r="L585" s="31"/>
    </row>
    <row r="586">
      <c r="K586" s="31"/>
      <c r="L586" s="31"/>
    </row>
    <row r="587">
      <c r="K587" s="31"/>
      <c r="L587" s="31"/>
    </row>
    <row r="588">
      <c r="K588" s="31"/>
      <c r="L588" s="31"/>
    </row>
    <row r="589">
      <c r="K589" s="31"/>
      <c r="L589" s="31"/>
    </row>
    <row r="590">
      <c r="K590" s="31"/>
      <c r="L590" s="31"/>
    </row>
    <row r="591">
      <c r="K591" s="31"/>
      <c r="L591" s="31"/>
    </row>
    <row r="592">
      <c r="K592" s="31"/>
      <c r="L592" s="31"/>
    </row>
    <row r="593">
      <c r="K593" s="31"/>
      <c r="L593" s="31"/>
    </row>
    <row r="594">
      <c r="K594" s="31"/>
      <c r="L594" s="31"/>
    </row>
    <row r="595">
      <c r="K595" s="31"/>
      <c r="L595" s="31"/>
    </row>
    <row r="596">
      <c r="K596" s="31"/>
      <c r="L596" s="31"/>
    </row>
    <row r="597">
      <c r="K597" s="31"/>
      <c r="L597" s="31"/>
    </row>
    <row r="598">
      <c r="K598" s="31"/>
      <c r="L598" s="31"/>
    </row>
    <row r="599">
      <c r="K599" s="31"/>
      <c r="L599" s="31"/>
    </row>
    <row r="600">
      <c r="K600" s="31"/>
      <c r="L600" s="31"/>
    </row>
    <row r="601">
      <c r="K601" s="31"/>
      <c r="L601" s="31"/>
    </row>
    <row r="602">
      <c r="K602" s="31"/>
      <c r="L602" s="31"/>
    </row>
    <row r="603">
      <c r="K603" s="31"/>
      <c r="L603" s="31"/>
    </row>
    <row r="604">
      <c r="K604" s="31"/>
      <c r="L604" s="31"/>
    </row>
    <row r="605">
      <c r="K605" s="31"/>
      <c r="L605" s="31"/>
    </row>
    <row r="606">
      <c r="K606" s="31"/>
      <c r="L606" s="31"/>
    </row>
    <row r="607">
      <c r="K607" s="31"/>
      <c r="L607" s="31"/>
    </row>
    <row r="608">
      <c r="K608" s="31"/>
      <c r="L608" s="31"/>
    </row>
    <row r="609">
      <c r="K609" s="31"/>
      <c r="L609" s="31"/>
    </row>
    <row r="610">
      <c r="K610" s="31"/>
      <c r="L610" s="31"/>
    </row>
    <row r="611">
      <c r="K611" s="31"/>
      <c r="L611" s="31"/>
    </row>
    <row r="612">
      <c r="K612" s="31"/>
      <c r="L612" s="31"/>
    </row>
    <row r="613">
      <c r="K613" s="31"/>
      <c r="L613" s="31"/>
    </row>
    <row r="614">
      <c r="K614" s="31"/>
      <c r="L614" s="31"/>
    </row>
    <row r="615">
      <c r="K615" s="31"/>
      <c r="L615" s="31"/>
    </row>
    <row r="616">
      <c r="K616" s="31"/>
      <c r="L616" s="31"/>
    </row>
    <row r="617">
      <c r="K617" s="31"/>
      <c r="L617" s="31"/>
    </row>
    <row r="618">
      <c r="K618" s="31"/>
      <c r="L618" s="31"/>
    </row>
    <row r="619">
      <c r="K619" s="31"/>
      <c r="L619" s="31"/>
    </row>
    <row r="620">
      <c r="K620" s="31"/>
      <c r="L620" s="31"/>
    </row>
    <row r="621">
      <c r="K621" s="31"/>
      <c r="L621" s="31"/>
    </row>
    <row r="622">
      <c r="K622" s="31"/>
      <c r="L622" s="31"/>
    </row>
    <row r="623">
      <c r="K623" s="31"/>
      <c r="L623" s="31"/>
    </row>
    <row r="624">
      <c r="K624" s="31"/>
      <c r="L624" s="31"/>
    </row>
    <row r="625">
      <c r="K625" s="31"/>
      <c r="L625" s="31"/>
    </row>
    <row r="626">
      <c r="K626" s="31"/>
      <c r="L626" s="31"/>
    </row>
    <row r="627">
      <c r="K627" s="31"/>
      <c r="L627" s="31"/>
    </row>
    <row r="628">
      <c r="K628" s="31"/>
      <c r="L628" s="31"/>
    </row>
    <row r="629">
      <c r="K629" s="31"/>
      <c r="L629" s="31"/>
    </row>
    <row r="630">
      <c r="K630" s="31"/>
      <c r="L630" s="31"/>
    </row>
    <row r="631">
      <c r="K631" s="31"/>
      <c r="L631" s="31"/>
    </row>
    <row r="632">
      <c r="K632" s="31"/>
      <c r="L632" s="31"/>
    </row>
    <row r="633">
      <c r="K633" s="31"/>
      <c r="L633" s="31"/>
    </row>
    <row r="634">
      <c r="K634" s="31"/>
      <c r="L634" s="31"/>
    </row>
    <row r="635">
      <c r="K635" s="31"/>
      <c r="L635" s="31"/>
    </row>
    <row r="636">
      <c r="K636" s="31"/>
      <c r="L636" s="31"/>
    </row>
    <row r="637">
      <c r="K637" s="31"/>
      <c r="L637" s="31"/>
    </row>
    <row r="638">
      <c r="K638" s="31"/>
      <c r="L638" s="31"/>
    </row>
    <row r="639">
      <c r="K639" s="31"/>
      <c r="L639" s="31"/>
    </row>
    <row r="640">
      <c r="K640" s="31"/>
      <c r="L640" s="31"/>
    </row>
    <row r="641">
      <c r="K641" s="31"/>
      <c r="L641" s="31"/>
    </row>
    <row r="642">
      <c r="K642" s="31"/>
      <c r="L642" s="31"/>
    </row>
    <row r="643">
      <c r="K643" s="31"/>
      <c r="L643" s="31"/>
    </row>
    <row r="644">
      <c r="K644" s="31"/>
      <c r="L644" s="31"/>
    </row>
    <row r="645">
      <c r="K645" s="31"/>
      <c r="L645" s="31"/>
    </row>
    <row r="646">
      <c r="K646" s="31"/>
      <c r="L646" s="31"/>
    </row>
    <row r="647">
      <c r="K647" s="31"/>
      <c r="L647" s="31"/>
    </row>
    <row r="648">
      <c r="K648" s="31"/>
      <c r="L648" s="31"/>
    </row>
    <row r="649">
      <c r="K649" s="31"/>
      <c r="L649" s="31"/>
    </row>
    <row r="650">
      <c r="K650" s="31"/>
      <c r="L650" s="31"/>
    </row>
    <row r="651">
      <c r="K651" s="31"/>
      <c r="L651" s="31"/>
    </row>
    <row r="652">
      <c r="K652" s="31"/>
      <c r="L652" s="31"/>
    </row>
    <row r="653">
      <c r="K653" s="31"/>
      <c r="L653" s="31"/>
    </row>
    <row r="654">
      <c r="K654" s="31"/>
      <c r="L654" s="31"/>
    </row>
    <row r="655">
      <c r="K655" s="31"/>
      <c r="L655" s="31"/>
    </row>
    <row r="656">
      <c r="K656" s="31"/>
      <c r="L656" s="31"/>
    </row>
    <row r="657">
      <c r="K657" s="31"/>
      <c r="L657" s="31"/>
    </row>
    <row r="658">
      <c r="K658" s="31"/>
      <c r="L658" s="31"/>
    </row>
    <row r="659">
      <c r="K659" s="31"/>
      <c r="L659" s="31"/>
    </row>
    <row r="660">
      <c r="K660" s="31"/>
      <c r="L660" s="31"/>
    </row>
    <row r="661">
      <c r="K661" s="31"/>
      <c r="L661" s="31"/>
    </row>
    <row r="662">
      <c r="K662" s="31"/>
      <c r="L662" s="31"/>
    </row>
    <row r="663">
      <c r="K663" s="31"/>
      <c r="L663" s="31"/>
    </row>
    <row r="664">
      <c r="K664" s="31"/>
      <c r="L664" s="31"/>
    </row>
    <row r="665">
      <c r="K665" s="31"/>
      <c r="L665" s="31"/>
    </row>
    <row r="666">
      <c r="K666" s="31"/>
      <c r="L666" s="31"/>
    </row>
    <row r="667">
      <c r="K667" s="31"/>
      <c r="L667" s="31"/>
    </row>
    <row r="668">
      <c r="K668" s="31"/>
      <c r="L668" s="31"/>
    </row>
    <row r="669">
      <c r="K669" s="31"/>
      <c r="L669" s="31"/>
    </row>
    <row r="670">
      <c r="K670" s="31"/>
      <c r="L670" s="31"/>
    </row>
    <row r="671">
      <c r="K671" s="31"/>
      <c r="L671" s="31"/>
    </row>
    <row r="672">
      <c r="K672" s="31"/>
      <c r="L672" s="31"/>
    </row>
    <row r="673">
      <c r="K673" s="31"/>
      <c r="L673" s="31"/>
    </row>
    <row r="674">
      <c r="K674" s="31"/>
      <c r="L674" s="31"/>
    </row>
    <row r="675">
      <c r="K675" s="31"/>
      <c r="L675" s="31"/>
    </row>
    <row r="676">
      <c r="K676" s="31"/>
      <c r="L676" s="31"/>
    </row>
    <row r="677">
      <c r="K677" s="31"/>
      <c r="L677" s="31"/>
    </row>
    <row r="678">
      <c r="K678" s="31"/>
      <c r="L678" s="31"/>
    </row>
    <row r="679">
      <c r="K679" s="31"/>
      <c r="L679" s="31"/>
    </row>
    <row r="680">
      <c r="K680" s="31"/>
      <c r="L680" s="31"/>
    </row>
    <row r="681">
      <c r="K681" s="31"/>
      <c r="L681" s="31"/>
    </row>
    <row r="682">
      <c r="K682" s="31"/>
      <c r="L682" s="31"/>
    </row>
    <row r="683">
      <c r="K683" s="31"/>
      <c r="L683" s="31"/>
    </row>
    <row r="684">
      <c r="K684" s="31"/>
      <c r="L684" s="31"/>
    </row>
    <row r="685">
      <c r="K685" s="31"/>
      <c r="L685" s="31"/>
    </row>
    <row r="686">
      <c r="K686" s="31"/>
      <c r="L686" s="31"/>
    </row>
    <row r="687">
      <c r="K687" s="31"/>
      <c r="L687" s="31"/>
    </row>
    <row r="688">
      <c r="K688" s="31"/>
      <c r="L688" s="31"/>
    </row>
    <row r="689">
      <c r="K689" s="31"/>
      <c r="L689" s="31"/>
    </row>
    <row r="690">
      <c r="K690" s="31"/>
      <c r="L690" s="31"/>
    </row>
    <row r="691">
      <c r="K691" s="31"/>
      <c r="L691" s="31"/>
    </row>
    <row r="692">
      <c r="K692" s="31"/>
      <c r="L692" s="31"/>
    </row>
    <row r="693">
      <c r="K693" s="31"/>
      <c r="L693" s="31"/>
    </row>
    <row r="694">
      <c r="K694" s="31"/>
      <c r="L694" s="31"/>
    </row>
    <row r="695">
      <c r="K695" s="31"/>
      <c r="L695" s="31"/>
    </row>
    <row r="696">
      <c r="K696" s="31"/>
      <c r="L696" s="31"/>
    </row>
    <row r="697">
      <c r="K697" s="31"/>
      <c r="L697" s="31"/>
    </row>
    <row r="698">
      <c r="K698" s="31"/>
      <c r="L698" s="31"/>
    </row>
    <row r="699">
      <c r="K699" s="31"/>
      <c r="L699" s="31"/>
    </row>
    <row r="700">
      <c r="K700" s="31"/>
      <c r="L700" s="31"/>
    </row>
    <row r="701">
      <c r="K701" s="31"/>
      <c r="L701" s="31"/>
    </row>
    <row r="702">
      <c r="K702" s="31"/>
      <c r="L702" s="31"/>
    </row>
    <row r="703">
      <c r="K703" s="31"/>
      <c r="L703" s="31"/>
    </row>
    <row r="704">
      <c r="K704" s="31"/>
      <c r="L704" s="31"/>
    </row>
    <row r="705">
      <c r="K705" s="31"/>
      <c r="L705" s="31"/>
    </row>
    <row r="706">
      <c r="K706" s="31"/>
      <c r="L706" s="31"/>
    </row>
    <row r="707">
      <c r="K707" s="31"/>
      <c r="L707" s="31"/>
    </row>
    <row r="708">
      <c r="K708" s="31"/>
      <c r="L708" s="31"/>
    </row>
    <row r="709">
      <c r="K709" s="31"/>
      <c r="L709" s="31"/>
    </row>
    <row r="710">
      <c r="K710" s="31"/>
      <c r="L710" s="31"/>
    </row>
    <row r="711">
      <c r="K711" s="31"/>
      <c r="L711" s="31"/>
    </row>
    <row r="712">
      <c r="K712" s="31"/>
      <c r="L712" s="31"/>
    </row>
    <row r="713">
      <c r="K713" s="31"/>
      <c r="L713" s="31"/>
    </row>
    <row r="714">
      <c r="K714" s="31"/>
      <c r="L714" s="31"/>
    </row>
    <row r="715">
      <c r="K715" s="31"/>
      <c r="L715" s="31"/>
    </row>
    <row r="716">
      <c r="K716" s="31"/>
      <c r="L716" s="31"/>
    </row>
    <row r="717">
      <c r="K717" s="31"/>
      <c r="L717" s="31"/>
    </row>
    <row r="718">
      <c r="K718" s="31"/>
      <c r="L718" s="31"/>
    </row>
    <row r="719">
      <c r="K719" s="31"/>
      <c r="L719" s="31"/>
    </row>
    <row r="720">
      <c r="K720" s="31"/>
      <c r="L720" s="31"/>
    </row>
    <row r="721">
      <c r="K721" s="31"/>
      <c r="L721" s="31"/>
    </row>
    <row r="722">
      <c r="K722" s="31"/>
      <c r="L722" s="31"/>
    </row>
    <row r="723">
      <c r="K723" s="31"/>
      <c r="L723" s="31"/>
    </row>
    <row r="724">
      <c r="K724" s="31"/>
      <c r="L724" s="31"/>
    </row>
    <row r="725">
      <c r="K725" s="31"/>
      <c r="L725" s="31"/>
    </row>
    <row r="726">
      <c r="K726" s="31"/>
      <c r="L726" s="31"/>
    </row>
    <row r="727">
      <c r="K727" s="31"/>
      <c r="L727" s="31"/>
    </row>
    <row r="728">
      <c r="K728" s="31"/>
      <c r="L728" s="31"/>
    </row>
    <row r="729">
      <c r="K729" s="31"/>
      <c r="L729" s="31"/>
    </row>
    <row r="730">
      <c r="K730" s="31"/>
      <c r="L730" s="31"/>
    </row>
    <row r="731">
      <c r="K731" s="31"/>
      <c r="L731" s="31"/>
    </row>
    <row r="732">
      <c r="K732" s="31"/>
      <c r="L732" s="31"/>
    </row>
    <row r="733">
      <c r="K733" s="31"/>
      <c r="L733" s="31"/>
    </row>
    <row r="734">
      <c r="K734" s="31"/>
      <c r="L734" s="31"/>
    </row>
    <row r="735">
      <c r="K735" s="31"/>
      <c r="L735" s="31"/>
    </row>
    <row r="736">
      <c r="K736" s="31"/>
      <c r="L736" s="31"/>
    </row>
    <row r="737">
      <c r="K737" s="31"/>
      <c r="L737" s="31"/>
    </row>
    <row r="738">
      <c r="K738" s="31"/>
      <c r="L738" s="31"/>
    </row>
    <row r="739">
      <c r="K739" s="31"/>
      <c r="L739" s="31"/>
    </row>
    <row r="740">
      <c r="K740" s="31"/>
      <c r="L740" s="31"/>
    </row>
    <row r="741">
      <c r="K741" s="31"/>
      <c r="L741" s="31"/>
    </row>
    <row r="742">
      <c r="K742" s="31"/>
      <c r="L742" s="31"/>
    </row>
    <row r="743">
      <c r="K743" s="31"/>
      <c r="L743" s="31"/>
    </row>
    <row r="744">
      <c r="K744" s="31"/>
      <c r="L744" s="31"/>
    </row>
    <row r="745">
      <c r="K745" s="31"/>
      <c r="L745" s="31"/>
    </row>
    <row r="746">
      <c r="K746" s="31"/>
      <c r="L746" s="31"/>
    </row>
    <row r="747">
      <c r="K747" s="31"/>
      <c r="L747" s="31"/>
    </row>
    <row r="748">
      <c r="K748" s="31"/>
      <c r="L748" s="31"/>
    </row>
    <row r="749">
      <c r="K749" s="31"/>
      <c r="L749" s="31"/>
    </row>
    <row r="750">
      <c r="K750" s="31"/>
      <c r="L750" s="31"/>
    </row>
    <row r="751">
      <c r="K751" s="31"/>
      <c r="L751" s="31"/>
    </row>
    <row r="752">
      <c r="K752" s="31"/>
      <c r="L752" s="31"/>
    </row>
    <row r="753">
      <c r="K753" s="31"/>
      <c r="L753" s="31"/>
    </row>
    <row r="754">
      <c r="K754" s="31"/>
      <c r="L754" s="31"/>
    </row>
    <row r="755">
      <c r="K755" s="31"/>
      <c r="L755" s="31"/>
    </row>
    <row r="756">
      <c r="K756" s="31"/>
      <c r="L756" s="31"/>
    </row>
    <row r="757">
      <c r="K757" s="31"/>
      <c r="L757" s="31"/>
    </row>
    <row r="758">
      <c r="K758" s="31"/>
      <c r="L758" s="31"/>
    </row>
    <row r="759">
      <c r="K759" s="31"/>
      <c r="L759" s="31"/>
    </row>
    <row r="760">
      <c r="K760" s="31"/>
      <c r="L760" s="31"/>
    </row>
    <row r="761">
      <c r="K761" s="31"/>
      <c r="L761" s="31"/>
    </row>
    <row r="762">
      <c r="K762" s="31"/>
      <c r="L762" s="31"/>
    </row>
    <row r="763">
      <c r="K763" s="31"/>
      <c r="L763" s="31"/>
    </row>
    <row r="764">
      <c r="K764" s="31"/>
      <c r="L764" s="31"/>
    </row>
    <row r="765">
      <c r="K765" s="31"/>
      <c r="L765" s="31"/>
    </row>
    <row r="766">
      <c r="K766" s="31"/>
      <c r="L766" s="31"/>
    </row>
    <row r="767">
      <c r="K767" s="31"/>
      <c r="L767" s="31"/>
    </row>
    <row r="768">
      <c r="K768" s="31"/>
      <c r="L768" s="31"/>
    </row>
    <row r="769">
      <c r="K769" s="31"/>
      <c r="L769" s="31"/>
    </row>
    <row r="770">
      <c r="K770" s="31"/>
      <c r="L770" s="31"/>
    </row>
    <row r="771">
      <c r="K771" s="31"/>
      <c r="L771" s="31"/>
    </row>
    <row r="772">
      <c r="K772" s="31"/>
      <c r="L772" s="31"/>
    </row>
    <row r="773">
      <c r="K773" s="31"/>
      <c r="L773" s="31"/>
    </row>
    <row r="774">
      <c r="K774" s="31"/>
      <c r="L774" s="31"/>
    </row>
    <row r="775">
      <c r="K775" s="31"/>
      <c r="L775" s="31"/>
    </row>
    <row r="776">
      <c r="K776" s="31"/>
      <c r="L776" s="31"/>
    </row>
    <row r="777">
      <c r="K777" s="31"/>
      <c r="L777" s="31"/>
    </row>
    <row r="778">
      <c r="K778" s="31"/>
      <c r="L778" s="31"/>
    </row>
    <row r="779">
      <c r="K779" s="31"/>
      <c r="L779" s="31"/>
    </row>
    <row r="780">
      <c r="K780" s="31"/>
      <c r="L780" s="31"/>
    </row>
    <row r="781">
      <c r="K781" s="31"/>
      <c r="L781" s="31"/>
    </row>
    <row r="782">
      <c r="K782" s="31"/>
      <c r="L782" s="31"/>
    </row>
    <row r="783">
      <c r="K783" s="31"/>
      <c r="L783" s="31"/>
    </row>
    <row r="784">
      <c r="K784" s="31"/>
      <c r="L784" s="31"/>
    </row>
    <row r="785">
      <c r="K785" s="31"/>
      <c r="L785" s="31"/>
    </row>
    <row r="786">
      <c r="K786" s="31"/>
      <c r="L786" s="31"/>
    </row>
    <row r="787">
      <c r="K787" s="31"/>
      <c r="L787" s="31"/>
    </row>
    <row r="788">
      <c r="K788" s="31"/>
      <c r="L788" s="31"/>
    </row>
    <row r="789">
      <c r="K789" s="31"/>
      <c r="L789" s="31"/>
    </row>
    <row r="790">
      <c r="K790" s="31"/>
      <c r="L790" s="31"/>
    </row>
    <row r="791">
      <c r="K791" s="31"/>
      <c r="L791" s="31"/>
    </row>
    <row r="792">
      <c r="K792" s="31"/>
      <c r="L792" s="31"/>
    </row>
    <row r="793">
      <c r="K793" s="31"/>
      <c r="L793" s="31"/>
    </row>
    <row r="794">
      <c r="K794" s="31"/>
      <c r="L794" s="31"/>
    </row>
    <row r="795">
      <c r="K795" s="31"/>
      <c r="L795" s="31"/>
    </row>
    <row r="796">
      <c r="K796" s="31"/>
      <c r="L796" s="31"/>
    </row>
    <row r="797">
      <c r="K797" s="31"/>
      <c r="L797" s="31"/>
    </row>
    <row r="798">
      <c r="K798" s="31"/>
      <c r="L798" s="31"/>
    </row>
    <row r="799">
      <c r="K799" s="31"/>
      <c r="L799" s="31"/>
    </row>
    <row r="800">
      <c r="K800" s="31"/>
      <c r="L800" s="31"/>
    </row>
    <row r="801">
      <c r="K801" s="31"/>
      <c r="L801" s="31"/>
    </row>
    <row r="802">
      <c r="K802" s="31"/>
      <c r="L802" s="31"/>
    </row>
    <row r="803">
      <c r="K803" s="31"/>
      <c r="L803" s="31"/>
    </row>
    <row r="804">
      <c r="K804" s="31"/>
      <c r="L804" s="31"/>
    </row>
    <row r="805">
      <c r="K805" s="31"/>
      <c r="L805" s="31"/>
    </row>
    <row r="806">
      <c r="K806" s="31"/>
      <c r="L806" s="31"/>
    </row>
    <row r="807">
      <c r="K807" s="31"/>
      <c r="L807" s="31"/>
    </row>
    <row r="808">
      <c r="K808" s="31"/>
      <c r="L808" s="31"/>
    </row>
    <row r="809">
      <c r="K809" s="31"/>
      <c r="L809" s="31"/>
    </row>
    <row r="810">
      <c r="K810" s="31"/>
      <c r="L810" s="31"/>
    </row>
    <row r="811">
      <c r="K811" s="31"/>
      <c r="L811" s="31"/>
    </row>
    <row r="812">
      <c r="K812" s="31"/>
      <c r="L812" s="31"/>
    </row>
    <row r="813">
      <c r="K813" s="31"/>
      <c r="L813" s="31"/>
    </row>
    <row r="814">
      <c r="K814" s="31"/>
      <c r="L814" s="31"/>
    </row>
    <row r="815">
      <c r="K815" s="31"/>
      <c r="L815" s="31"/>
    </row>
    <row r="816">
      <c r="K816" s="31"/>
      <c r="L816" s="31"/>
    </row>
    <row r="817">
      <c r="K817" s="31"/>
      <c r="L817" s="31"/>
    </row>
    <row r="818">
      <c r="K818" s="31"/>
      <c r="L818" s="31"/>
    </row>
    <row r="819">
      <c r="K819" s="31"/>
      <c r="L819" s="31"/>
    </row>
    <row r="820">
      <c r="K820" s="31"/>
      <c r="L820" s="31"/>
    </row>
    <row r="821">
      <c r="K821" s="31"/>
      <c r="L821" s="31"/>
    </row>
    <row r="822">
      <c r="K822" s="31"/>
      <c r="L822" s="31"/>
    </row>
    <row r="823">
      <c r="K823" s="31"/>
      <c r="L823" s="31"/>
    </row>
    <row r="824">
      <c r="K824" s="31"/>
      <c r="L824" s="31"/>
    </row>
    <row r="825">
      <c r="K825" s="31"/>
      <c r="L825" s="31"/>
    </row>
    <row r="826">
      <c r="K826" s="31"/>
      <c r="L826" s="31"/>
    </row>
    <row r="827">
      <c r="K827" s="31"/>
      <c r="L827" s="31"/>
    </row>
    <row r="828">
      <c r="K828" s="31"/>
      <c r="L828" s="31"/>
    </row>
    <row r="829">
      <c r="K829" s="31"/>
      <c r="L829" s="31"/>
    </row>
    <row r="830">
      <c r="K830" s="31"/>
      <c r="L830" s="31"/>
    </row>
    <row r="831">
      <c r="K831" s="31"/>
      <c r="L831" s="31"/>
    </row>
    <row r="832">
      <c r="K832" s="31"/>
      <c r="L832" s="31"/>
    </row>
    <row r="833">
      <c r="K833" s="31"/>
      <c r="L833" s="31"/>
    </row>
    <row r="834">
      <c r="K834" s="31"/>
      <c r="L834" s="31"/>
    </row>
    <row r="835">
      <c r="K835" s="31"/>
      <c r="L835" s="31"/>
    </row>
    <row r="836">
      <c r="K836" s="31"/>
      <c r="L836" s="31"/>
    </row>
    <row r="837">
      <c r="K837" s="31"/>
      <c r="L837" s="31"/>
    </row>
    <row r="838">
      <c r="K838" s="31"/>
      <c r="L838" s="31"/>
    </row>
    <row r="839">
      <c r="K839" s="31"/>
      <c r="L839" s="31"/>
    </row>
    <row r="840">
      <c r="K840" s="31"/>
      <c r="L840" s="31"/>
    </row>
    <row r="841">
      <c r="K841" s="31"/>
      <c r="L841" s="31"/>
    </row>
    <row r="842">
      <c r="K842" s="31"/>
      <c r="L842" s="31"/>
    </row>
    <row r="843">
      <c r="K843" s="31"/>
      <c r="L843" s="31"/>
    </row>
    <row r="844">
      <c r="K844" s="31"/>
      <c r="L844" s="31"/>
    </row>
    <row r="845">
      <c r="K845" s="31"/>
      <c r="L845" s="31"/>
    </row>
    <row r="846">
      <c r="K846" s="31"/>
      <c r="L846" s="31"/>
    </row>
    <row r="847">
      <c r="K847" s="31"/>
      <c r="L847" s="31"/>
    </row>
    <row r="848">
      <c r="K848" s="31"/>
      <c r="L848" s="31"/>
    </row>
    <row r="849">
      <c r="K849" s="31"/>
      <c r="L849" s="31"/>
    </row>
    <row r="850">
      <c r="K850" s="31"/>
      <c r="L850" s="31"/>
    </row>
    <row r="851">
      <c r="K851" s="31"/>
      <c r="L851" s="31"/>
    </row>
    <row r="852">
      <c r="K852" s="31"/>
      <c r="L852" s="31"/>
    </row>
    <row r="853">
      <c r="K853" s="31"/>
      <c r="L853" s="31"/>
    </row>
    <row r="854">
      <c r="K854" s="31"/>
      <c r="L854" s="31"/>
    </row>
    <row r="855">
      <c r="K855" s="31"/>
      <c r="L855" s="31"/>
    </row>
    <row r="856">
      <c r="K856" s="31"/>
      <c r="L856" s="31"/>
    </row>
    <row r="857">
      <c r="K857" s="31"/>
      <c r="L857" s="31"/>
    </row>
    <row r="858">
      <c r="K858" s="31"/>
      <c r="L858" s="31"/>
    </row>
    <row r="859">
      <c r="K859" s="31"/>
      <c r="L859" s="31"/>
    </row>
    <row r="860">
      <c r="K860" s="31"/>
      <c r="L860" s="31"/>
    </row>
    <row r="861">
      <c r="K861" s="31"/>
      <c r="L861" s="31"/>
    </row>
    <row r="862">
      <c r="K862" s="31"/>
      <c r="L862" s="31"/>
    </row>
    <row r="863">
      <c r="K863" s="31"/>
      <c r="L863" s="31"/>
    </row>
    <row r="864">
      <c r="K864" s="31"/>
      <c r="L864" s="31"/>
    </row>
    <row r="865">
      <c r="K865" s="31"/>
      <c r="L865" s="31"/>
    </row>
    <row r="866">
      <c r="K866" s="31"/>
      <c r="L866" s="31"/>
    </row>
    <row r="867">
      <c r="K867" s="31"/>
      <c r="L867" s="31"/>
    </row>
    <row r="868">
      <c r="K868" s="31"/>
      <c r="L868" s="31"/>
    </row>
    <row r="869">
      <c r="K869" s="31"/>
      <c r="L869" s="31"/>
    </row>
    <row r="870">
      <c r="K870" s="31"/>
      <c r="L870" s="31"/>
    </row>
    <row r="871">
      <c r="K871" s="31"/>
      <c r="L871" s="31"/>
    </row>
    <row r="872">
      <c r="K872" s="31"/>
      <c r="L872" s="31"/>
    </row>
    <row r="873">
      <c r="K873" s="31"/>
      <c r="L873" s="31"/>
    </row>
    <row r="874">
      <c r="K874" s="31"/>
      <c r="L874" s="31"/>
    </row>
    <row r="875">
      <c r="K875" s="31"/>
      <c r="L875" s="31"/>
    </row>
    <row r="876">
      <c r="K876" s="31"/>
      <c r="L876" s="31"/>
    </row>
    <row r="877">
      <c r="K877" s="31"/>
      <c r="L877" s="31"/>
    </row>
    <row r="878">
      <c r="K878" s="31"/>
      <c r="L878" s="31"/>
    </row>
    <row r="879">
      <c r="K879" s="31"/>
      <c r="L879" s="31"/>
    </row>
    <row r="880">
      <c r="K880" s="31"/>
      <c r="L880" s="31"/>
    </row>
    <row r="881">
      <c r="K881" s="31"/>
      <c r="L881" s="31"/>
    </row>
    <row r="882">
      <c r="K882" s="31"/>
      <c r="L882" s="31"/>
    </row>
    <row r="883">
      <c r="K883" s="31"/>
      <c r="L883" s="31"/>
    </row>
    <row r="884">
      <c r="K884" s="31"/>
      <c r="L884" s="31"/>
    </row>
    <row r="885">
      <c r="K885" s="31"/>
      <c r="L885" s="31"/>
    </row>
    <row r="886">
      <c r="K886" s="31"/>
      <c r="L886" s="31"/>
    </row>
    <row r="887">
      <c r="K887" s="31"/>
      <c r="L887" s="31"/>
    </row>
    <row r="888">
      <c r="K888" s="31"/>
      <c r="L888" s="31"/>
    </row>
    <row r="889">
      <c r="K889" s="31"/>
      <c r="L889" s="31"/>
    </row>
    <row r="890">
      <c r="K890" s="31"/>
      <c r="L890" s="31"/>
    </row>
    <row r="891">
      <c r="K891" s="31"/>
      <c r="L891" s="31"/>
    </row>
    <row r="892">
      <c r="K892" s="31"/>
      <c r="L892" s="31"/>
    </row>
    <row r="893">
      <c r="K893" s="31"/>
      <c r="L893" s="31"/>
    </row>
    <row r="894">
      <c r="K894" s="31"/>
      <c r="L894" s="31"/>
    </row>
    <row r="895">
      <c r="K895" s="31"/>
      <c r="L895" s="31"/>
    </row>
    <row r="896">
      <c r="K896" s="31"/>
      <c r="L896" s="31"/>
    </row>
    <row r="897">
      <c r="K897" s="31"/>
      <c r="L897" s="31"/>
    </row>
    <row r="898">
      <c r="K898" s="31"/>
      <c r="L898" s="31"/>
    </row>
    <row r="899">
      <c r="K899" s="31"/>
      <c r="L899" s="31"/>
    </row>
    <row r="900">
      <c r="K900" s="31"/>
      <c r="L900" s="31"/>
    </row>
    <row r="901">
      <c r="K901" s="31"/>
      <c r="L901" s="31"/>
    </row>
    <row r="902">
      <c r="K902" s="31"/>
      <c r="L902" s="31"/>
    </row>
    <row r="903">
      <c r="K903" s="31"/>
      <c r="L903" s="31"/>
    </row>
    <row r="904">
      <c r="K904" s="31"/>
      <c r="L904" s="31"/>
    </row>
    <row r="905">
      <c r="K905" s="31"/>
      <c r="L905" s="31"/>
    </row>
    <row r="906">
      <c r="K906" s="31"/>
      <c r="L906" s="31"/>
    </row>
    <row r="907">
      <c r="K907" s="31"/>
      <c r="L907" s="31"/>
    </row>
    <row r="908">
      <c r="K908" s="31"/>
      <c r="L908" s="31"/>
    </row>
    <row r="909">
      <c r="K909" s="31"/>
      <c r="L909" s="31"/>
    </row>
    <row r="910">
      <c r="K910" s="31"/>
      <c r="L910" s="31"/>
    </row>
    <row r="911">
      <c r="K911" s="31"/>
      <c r="L911" s="31"/>
    </row>
    <row r="912">
      <c r="K912" s="31"/>
      <c r="L912" s="31"/>
    </row>
    <row r="913">
      <c r="K913" s="31"/>
      <c r="L913" s="31"/>
    </row>
    <row r="914">
      <c r="K914" s="31"/>
      <c r="L914" s="31"/>
    </row>
    <row r="915">
      <c r="K915" s="31"/>
      <c r="L915" s="31"/>
    </row>
    <row r="916">
      <c r="K916" s="31"/>
      <c r="L916" s="31"/>
    </row>
    <row r="917">
      <c r="K917" s="31"/>
      <c r="L917" s="31"/>
    </row>
    <row r="918">
      <c r="K918" s="31"/>
      <c r="L918" s="31"/>
    </row>
    <row r="919">
      <c r="K919" s="31"/>
      <c r="L919" s="31"/>
    </row>
    <row r="920">
      <c r="K920" s="31"/>
      <c r="L920" s="31"/>
    </row>
    <row r="921">
      <c r="K921" s="31"/>
      <c r="L921" s="31"/>
    </row>
    <row r="922">
      <c r="K922" s="31"/>
      <c r="L922" s="31"/>
    </row>
    <row r="923">
      <c r="K923" s="31"/>
      <c r="L923" s="31"/>
    </row>
    <row r="924">
      <c r="K924" s="31"/>
      <c r="L924" s="31"/>
    </row>
    <row r="925">
      <c r="K925" s="31"/>
      <c r="L925" s="31"/>
    </row>
    <row r="926">
      <c r="K926" s="31"/>
      <c r="L926" s="31"/>
    </row>
    <row r="927">
      <c r="K927" s="31"/>
      <c r="L927" s="31"/>
    </row>
    <row r="928">
      <c r="K928" s="31"/>
      <c r="L928" s="31"/>
    </row>
    <row r="929">
      <c r="K929" s="31"/>
      <c r="L929" s="31"/>
    </row>
    <row r="930">
      <c r="K930" s="31"/>
      <c r="L930" s="31"/>
    </row>
    <row r="931">
      <c r="K931" s="31"/>
      <c r="L931" s="31"/>
    </row>
    <row r="932">
      <c r="K932" s="31"/>
      <c r="L932" s="31"/>
    </row>
    <row r="933">
      <c r="K933" s="31"/>
      <c r="L933" s="31"/>
    </row>
    <row r="934">
      <c r="K934" s="31"/>
      <c r="L934" s="31"/>
    </row>
    <row r="935">
      <c r="K935" s="31"/>
      <c r="L935" s="31"/>
    </row>
    <row r="936">
      <c r="K936" s="31"/>
      <c r="L936" s="31"/>
    </row>
    <row r="937">
      <c r="K937" s="31"/>
      <c r="L937" s="31"/>
    </row>
    <row r="938">
      <c r="K938" s="31"/>
      <c r="L938" s="31"/>
    </row>
    <row r="939">
      <c r="K939" s="31"/>
      <c r="L939" s="31"/>
    </row>
    <row r="940">
      <c r="K940" s="31"/>
      <c r="L940" s="31"/>
    </row>
    <row r="941">
      <c r="K941" s="31"/>
      <c r="L941" s="31"/>
    </row>
    <row r="942">
      <c r="K942" s="31"/>
      <c r="L942" s="31"/>
    </row>
    <row r="943">
      <c r="K943" s="31"/>
      <c r="L943" s="31"/>
    </row>
    <row r="944">
      <c r="K944" s="31"/>
      <c r="L944" s="31"/>
    </row>
    <row r="945">
      <c r="K945" s="31"/>
      <c r="L945" s="31"/>
    </row>
    <row r="946">
      <c r="K946" s="31"/>
      <c r="L946" s="31"/>
    </row>
    <row r="947">
      <c r="K947" s="31"/>
      <c r="L947" s="31"/>
    </row>
    <row r="948">
      <c r="K948" s="31"/>
      <c r="L948" s="31"/>
    </row>
    <row r="949">
      <c r="K949" s="31"/>
      <c r="L949" s="31"/>
    </row>
    <row r="950">
      <c r="K950" s="31"/>
      <c r="L950" s="31"/>
    </row>
    <row r="951">
      <c r="K951" s="31"/>
      <c r="L951" s="31"/>
    </row>
    <row r="952">
      <c r="K952" s="31"/>
      <c r="L952" s="31"/>
    </row>
    <row r="953">
      <c r="K953" s="31"/>
      <c r="L953" s="31"/>
    </row>
    <row r="954">
      <c r="K954" s="31"/>
      <c r="L954" s="31"/>
    </row>
    <row r="955">
      <c r="K955" s="31"/>
      <c r="L955" s="31"/>
    </row>
    <row r="956">
      <c r="K956" s="31"/>
      <c r="L956" s="31"/>
    </row>
    <row r="957">
      <c r="K957" s="31"/>
      <c r="L957" s="31"/>
    </row>
    <row r="958">
      <c r="K958" s="31"/>
      <c r="L958" s="31"/>
    </row>
    <row r="959">
      <c r="K959" s="31"/>
      <c r="L959" s="31"/>
    </row>
    <row r="960">
      <c r="K960" s="31"/>
      <c r="L960" s="31"/>
    </row>
    <row r="961">
      <c r="K961" s="31"/>
      <c r="L961" s="31"/>
    </row>
    <row r="962">
      <c r="K962" s="31"/>
      <c r="L962" s="31"/>
    </row>
    <row r="963">
      <c r="K963" s="31"/>
      <c r="L963" s="31"/>
    </row>
    <row r="964">
      <c r="K964" s="31"/>
      <c r="L964" s="31"/>
    </row>
    <row r="965">
      <c r="K965" s="31"/>
      <c r="L965" s="31"/>
    </row>
    <row r="966">
      <c r="K966" s="31"/>
      <c r="L966" s="31"/>
    </row>
    <row r="967">
      <c r="K967" s="31"/>
      <c r="L967" s="31"/>
    </row>
    <row r="968">
      <c r="K968" s="31"/>
      <c r="L968" s="31"/>
    </row>
    <row r="969">
      <c r="K969" s="31"/>
      <c r="L969" s="31"/>
    </row>
    <row r="970">
      <c r="K970" s="31"/>
      <c r="L970" s="31"/>
    </row>
    <row r="971">
      <c r="K971" s="31"/>
      <c r="L971" s="31"/>
    </row>
    <row r="972">
      <c r="K972" s="31"/>
      <c r="L972" s="31"/>
    </row>
    <row r="973">
      <c r="K973" s="31"/>
      <c r="L973" s="31"/>
    </row>
    <row r="974">
      <c r="K974" s="31"/>
      <c r="L974" s="31"/>
    </row>
    <row r="975">
      <c r="K975" s="31"/>
      <c r="L975" s="31"/>
    </row>
    <row r="976">
      <c r="K976" s="31"/>
      <c r="L976" s="31"/>
    </row>
    <row r="977">
      <c r="K977" s="31"/>
      <c r="L977" s="31"/>
    </row>
    <row r="978">
      <c r="K978" s="31"/>
      <c r="L978" s="31"/>
    </row>
    <row r="979">
      <c r="K979" s="31"/>
      <c r="L979" s="31"/>
    </row>
    <row r="980">
      <c r="K980" s="31"/>
      <c r="L980" s="31"/>
    </row>
    <row r="981">
      <c r="K981" s="31"/>
      <c r="L981" s="31"/>
    </row>
    <row r="982">
      <c r="K982" s="31"/>
      <c r="L982" s="31"/>
    </row>
    <row r="983">
      <c r="K983" s="31"/>
      <c r="L983" s="31"/>
    </row>
    <row r="984">
      <c r="K984" s="31"/>
      <c r="L984" s="31"/>
    </row>
    <row r="985">
      <c r="K985" s="31"/>
      <c r="L985" s="31"/>
    </row>
    <row r="986">
      <c r="K986" s="31"/>
      <c r="L986" s="31"/>
    </row>
    <row r="987">
      <c r="K987" s="31"/>
      <c r="L987" s="31"/>
    </row>
    <row r="988">
      <c r="K988" s="31"/>
      <c r="L988" s="31"/>
    </row>
    <row r="989">
      <c r="K989" s="31"/>
      <c r="L989" s="31"/>
    </row>
    <row r="990">
      <c r="K990" s="31"/>
      <c r="L990" s="31"/>
    </row>
    <row r="991">
      <c r="K991" s="31"/>
      <c r="L991" s="31"/>
    </row>
    <row r="992">
      <c r="K992" s="31"/>
      <c r="L992" s="31"/>
    </row>
    <row r="993">
      <c r="K993" s="31"/>
      <c r="L993" s="31"/>
    </row>
    <row r="994">
      <c r="K994" s="31"/>
      <c r="L994" s="31"/>
    </row>
    <row r="995">
      <c r="K995" s="31"/>
      <c r="L995" s="31"/>
    </row>
    <row r="996">
      <c r="K996" s="31"/>
      <c r="L996" s="31"/>
    </row>
    <row r="997">
      <c r="K997" s="31"/>
      <c r="L997" s="31"/>
    </row>
    <row r="998">
      <c r="K998" s="31"/>
      <c r="L998" s="31"/>
    </row>
    <row r="999">
      <c r="K999" s="31"/>
      <c r="L999" s="31"/>
    </row>
    <row r="1000">
      <c r="K1000" s="31"/>
      <c r="L1000" s="31"/>
    </row>
    <row r="1001">
      <c r="K1001" s="31"/>
      <c r="L1001" s="31"/>
    </row>
    <row r="1002">
      <c r="K1002" s="31"/>
      <c r="L1002" s="31"/>
    </row>
    <row r="1003">
      <c r="K1003" s="31"/>
      <c r="L1003" s="31"/>
    </row>
    <row r="1004">
      <c r="K1004" s="31"/>
      <c r="L1004" s="31"/>
    </row>
    <row r="1005">
      <c r="K1005" s="31"/>
      <c r="L1005" s="31"/>
    </row>
    <row r="1006">
      <c r="K1006" s="31"/>
      <c r="L1006" s="31"/>
    </row>
    <row r="1007">
      <c r="K1007" s="31"/>
      <c r="L1007" s="31"/>
    </row>
    <row r="1008">
      <c r="K1008" s="31"/>
      <c r="L1008" s="31"/>
    </row>
    <row r="1009">
      <c r="K1009" s="31"/>
      <c r="L1009" s="31"/>
    </row>
  </sheetData>
  <mergeCells count="19">
    <mergeCell ref="B3:B6"/>
    <mergeCell ref="C3:C5"/>
    <mergeCell ref="B7:B10"/>
    <mergeCell ref="C7:C9"/>
    <mergeCell ref="B11:B13"/>
    <mergeCell ref="C11:C12"/>
    <mergeCell ref="C14:C15"/>
    <mergeCell ref="B30:B32"/>
    <mergeCell ref="C30:C31"/>
    <mergeCell ref="B33:B35"/>
    <mergeCell ref="C33:C34"/>
    <mergeCell ref="B36:L36"/>
    <mergeCell ref="B14:B16"/>
    <mergeCell ref="B18:B20"/>
    <mergeCell ref="C18:C19"/>
    <mergeCell ref="B21:B24"/>
    <mergeCell ref="C21:C23"/>
    <mergeCell ref="B25:B29"/>
    <mergeCell ref="C25:C28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2" t="s">
        <v>165</v>
      </c>
      <c r="B1" s="92" t="s">
        <v>166</v>
      </c>
      <c r="C1" s="92" t="s">
        <v>83</v>
      </c>
      <c r="D1" s="92" t="s">
        <v>168</v>
      </c>
      <c r="E1" s="92" t="s">
        <v>169</v>
      </c>
      <c r="F1" s="92" t="s">
        <v>170</v>
      </c>
      <c r="G1" s="92" t="s">
        <v>171</v>
      </c>
      <c r="H1" s="92" t="s">
        <v>172</v>
      </c>
      <c r="I1" s="92" t="s">
        <v>84</v>
      </c>
      <c r="J1" s="92" t="s">
        <v>85</v>
      </c>
      <c r="K1" s="92" t="s">
        <v>173</v>
      </c>
      <c r="L1" s="92" t="s">
        <v>174</v>
      </c>
      <c r="M1" s="92" t="s">
        <v>175</v>
      </c>
      <c r="N1" s="92" t="s">
        <v>176</v>
      </c>
      <c r="O1" s="92" t="s">
        <v>177</v>
      </c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>
      <c r="A2" s="128" t="s">
        <v>251</v>
      </c>
      <c r="B2" s="47" t="s">
        <v>92</v>
      </c>
      <c r="C2" s="47" t="s">
        <v>38</v>
      </c>
      <c r="D2" s="47">
        <v>87.0</v>
      </c>
      <c r="E2" s="47">
        <v>45.0</v>
      </c>
      <c r="F2" s="47">
        <v>4.0</v>
      </c>
      <c r="G2" s="47">
        <v>4.0</v>
      </c>
      <c r="H2" s="47">
        <v>0.0</v>
      </c>
      <c r="I2" s="47" t="s">
        <v>252</v>
      </c>
      <c r="J2" s="47" t="s">
        <v>14</v>
      </c>
      <c r="K2" s="47">
        <f t="shared" ref="K2:K11" si="1">(E2/D2)*100</f>
        <v>51.72413793</v>
      </c>
      <c r="L2" s="47">
        <f t="shared" ref="L2:L4" si="2">(G2/E2)*100</f>
        <v>8.888888889</v>
      </c>
      <c r="M2" s="47">
        <f t="shared" ref="M2:M4" si="3">(H2/G2)*100</f>
        <v>0</v>
      </c>
    </row>
    <row r="3">
      <c r="A3" s="128" t="s">
        <v>251</v>
      </c>
      <c r="B3" s="47" t="s">
        <v>92</v>
      </c>
      <c r="C3" s="47" t="s">
        <v>38</v>
      </c>
      <c r="D3" s="47">
        <v>95.0</v>
      </c>
      <c r="E3" s="47">
        <v>35.0</v>
      </c>
      <c r="F3" s="47">
        <v>1.0</v>
      </c>
      <c r="G3" s="47">
        <v>1.0</v>
      </c>
      <c r="H3" s="47">
        <v>0.0</v>
      </c>
      <c r="I3" s="47" t="s">
        <v>252</v>
      </c>
      <c r="J3" s="47" t="s">
        <v>14</v>
      </c>
      <c r="K3" s="47">
        <f t="shared" si="1"/>
        <v>36.84210526</v>
      </c>
      <c r="L3" s="47">
        <f t="shared" si="2"/>
        <v>2.857142857</v>
      </c>
      <c r="M3" s="47">
        <f t="shared" si="3"/>
        <v>0</v>
      </c>
    </row>
    <row r="4">
      <c r="A4" s="128" t="s">
        <v>251</v>
      </c>
      <c r="B4" s="47" t="s">
        <v>92</v>
      </c>
      <c r="C4" s="47" t="s">
        <v>38</v>
      </c>
      <c r="D4" s="47">
        <v>15.0</v>
      </c>
      <c r="E4" s="47">
        <v>9.0</v>
      </c>
      <c r="F4" s="47">
        <v>0.0</v>
      </c>
      <c r="G4" s="47">
        <v>0.0</v>
      </c>
      <c r="H4" s="47">
        <v>0.0</v>
      </c>
      <c r="I4" s="47" t="s">
        <v>253</v>
      </c>
      <c r="J4" s="47" t="s">
        <v>14</v>
      </c>
      <c r="K4" s="47">
        <f t="shared" si="1"/>
        <v>60</v>
      </c>
      <c r="L4" s="47">
        <f t="shared" si="2"/>
        <v>0</v>
      </c>
      <c r="M4" s="47" t="str">
        <f t="shared" si="3"/>
        <v>#DIV/0!</v>
      </c>
    </row>
    <row r="5">
      <c r="A5" s="128" t="s">
        <v>254</v>
      </c>
      <c r="B5" s="47" t="s">
        <v>92</v>
      </c>
      <c r="C5" s="96" t="s">
        <v>38</v>
      </c>
      <c r="D5" s="96">
        <v>55.0</v>
      </c>
      <c r="E5" s="96">
        <v>34.0</v>
      </c>
      <c r="F5" s="96">
        <v>8.0</v>
      </c>
      <c r="G5" s="96">
        <v>8.0</v>
      </c>
      <c r="H5" s="99">
        <v>3.0</v>
      </c>
      <c r="I5" s="96" t="s">
        <v>42</v>
      </c>
      <c r="J5" s="96" t="s">
        <v>14</v>
      </c>
      <c r="K5" s="47">
        <f t="shared" si="1"/>
        <v>61.81818182</v>
      </c>
      <c r="L5" s="96"/>
      <c r="M5" s="96"/>
    </row>
    <row r="6">
      <c r="A6" s="128" t="s">
        <v>254</v>
      </c>
      <c r="B6" s="47" t="s">
        <v>92</v>
      </c>
      <c r="C6" s="96" t="s">
        <v>38</v>
      </c>
      <c r="D6" s="96">
        <v>59.0</v>
      </c>
      <c r="E6" s="96">
        <v>29.0</v>
      </c>
      <c r="F6" s="96">
        <v>12.0</v>
      </c>
      <c r="G6" s="96">
        <v>12.0</v>
      </c>
      <c r="H6" s="96">
        <v>3.0</v>
      </c>
      <c r="I6" s="96" t="s">
        <v>42</v>
      </c>
      <c r="J6" s="96" t="s">
        <v>14</v>
      </c>
      <c r="K6" s="47">
        <f t="shared" si="1"/>
        <v>49.15254237</v>
      </c>
      <c r="L6" s="96"/>
      <c r="M6" s="96"/>
    </row>
    <row r="7">
      <c r="A7" s="128" t="s">
        <v>254</v>
      </c>
      <c r="B7" s="47" t="s">
        <v>92</v>
      </c>
      <c r="C7" s="96" t="s">
        <v>38</v>
      </c>
      <c r="D7" s="96">
        <v>94.0</v>
      </c>
      <c r="E7" s="96">
        <v>59.0</v>
      </c>
      <c r="F7" s="96">
        <v>14.0</v>
      </c>
      <c r="G7" s="96">
        <v>13.0</v>
      </c>
      <c r="H7" s="96">
        <v>3.0</v>
      </c>
      <c r="I7" s="96" t="s">
        <v>39</v>
      </c>
      <c r="J7" s="96" t="s">
        <v>16</v>
      </c>
      <c r="K7" s="47">
        <f t="shared" si="1"/>
        <v>62.76595745</v>
      </c>
      <c r="L7" s="96"/>
      <c r="M7" s="96"/>
    </row>
    <row r="8">
      <c r="A8" s="128" t="s">
        <v>254</v>
      </c>
      <c r="B8" s="47" t="s">
        <v>92</v>
      </c>
      <c r="C8" s="96" t="s">
        <v>38</v>
      </c>
      <c r="D8" s="96">
        <v>74.0</v>
      </c>
      <c r="E8" s="96">
        <v>40.0</v>
      </c>
      <c r="F8" s="96">
        <v>13.0</v>
      </c>
      <c r="G8" s="96">
        <v>13.0</v>
      </c>
      <c r="H8" s="99">
        <v>0.0</v>
      </c>
      <c r="I8" s="96" t="s">
        <v>39</v>
      </c>
      <c r="J8" s="96" t="s">
        <v>16</v>
      </c>
      <c r="K8" s="47">
        <f t="shared" si="1"/>
        <v>54.05405405</v>
      </c>
      <c r="L8" s="96"/>
      <c r="M8" s="96"/>
    </row>
    <row r="9">
      <c r="A9" s="175" t="s">
        <v>255</v>
      </c>
      <c r="B9" s="47" t="s">
        <v>92</v>
      </c>
      <c r="C9" s="96" t="s">
        <v>38</v>
      </c>
      <c r="D9" s="176">
        <v>62.0</v>
      </c>
      <c r="E9" s="176">
        <v>22.0</v>
      </c>
      <c r="F9" s="176">
        <v>9.0</v>
      </c>
      <c r="G9" s="176">
        <v>9.0</v>
      </c>
      <c r="H9" s="176">
        <v>2.0</v>
      </c>
      <c r="I9" s="177" t="s">
        <v>40</v>
      </c>
      <c r="J9" s="81" t="s">
        <v>14</v>
      </c>
      <c r="K9" s="47">
        <f t="shared" si="1"/>
        <v>35.48387097</v>
      </c>
      <c r="L9" s="81"/>
      <c r="M9" s="81"/>
    </row>
    <row r="10">
      <c r="A10" s="175" t="s">
        <v>256</v>
      </c>
      <c r="B10" s="47" t="s">
        <v>92</v>
      </c>
      <c r="C10" s="96" t="s">
        <v>38</v>
      </c>
      <c r="D10" s="176">
        <v>47.0</v>
      </c>
      <c r="E10" s="176">
        <v>25.0</v>
      </c>
      <c r="F10" s="176">
        <v>8.0</v>
      </c>
      <c r="G10" s="176">
        <v>8.0</v>
      </c>
      <c r="H10" s="176">
        <v>2.0</v>
      </c>
      <c r="I10" s="81" t="s">
        <v>257</v>
      </c>
      <c r="J10" s="81" t="s">
        <v>14</v>
      </c>
      <c r="K10" s="47">
        <f t="shared" si="1"/>
        <v>53.19148936</v>
      </c>
      <c r="L10" s="81"/>
      <c r="M10" s="81"/>
    </row>
    <row r="11">
      <c r="A11" s="94" t="s">
        <v>258</v>
      </c>
      <c r="B11" s="47" t="s">
        <v>92</v>
      </c>
      <c r="C11" s="96" t="s">
        <v>38</v>
      </c>
      <c r="D11" s="96">
        <v>84.0</v>
      </c>
      <c r="E11" s="96">
        <v>68.0</v>
      </c>
      <c r="F11" s="49"/>
      <c r="G11" s="49"/>
      <c r="H11" s="96">
        <v>1.0</v>
      </c>
      <c r="I11" s="49" t="s">
        <v>259</v>
      </c>
      <c r="J11" s="95" t="s">
        <v>14</v>
      </c>
      <c r="K11" s="47">
        <f t="shared" si="1"/>
        <v>80.95238095</v>
      </c>
      <c r="L11" s="95"/>
      <c r="M11" s="95"/>
    </row>
    <row r="15">
      <c r="B15" s="106" t="s">
        <v>0</v>
      </c>
      <c r="C15" s="107" t="s">
        <v>83</v>
      </c>
      <c r="D15" s="106" t="s">
        <v>188</v>
      </c>
      <c r="E15" s="107" t="s">
        <v>169</v>
      </c>
      <c r="F15" s="107" t="s">
        <v>170</v>
      </c>
      <c r="G15" s="107" t="s">
        <v>171</v>
      </c>
      <c r="H15" s="107" t="s">
        <v>172</v>
      </c>
      <c r="I15" s="107" t="s">
        <v>84</v>
      </c>
      <c r="J15" s="107" t="s">
        <v>85</v>
      </c>
      <c r="K15" s="178" t="s">
        <v>174</v>
      </c>
      <c r="L15" s="178" t="s">
        <v>175</v>
      </c>
    </row>
    <row r="16">
      <c r="A16" s="174"/>
      <c r="B16" s="51" t="s">
        <v>92</v>
      </c>
      <c r="C16" s="51" t="s">
        <v>38</v>
      </c>
      <c r="D16" s="51">
        <v>168.0</v>
      </c>
      <c r="E16" s="51">
        <v>99.0</v>
      </c>
      <c r="F16" s="51">
        <v>27.0</v>
      </c>
      <c r="G16" s="51">
        <v>26.0</v>
      </c>
      <c r="H16" s="78">
        <v>3.0</v>
      </c>
      <c r="I16" s="51" t="s">
        <v>39</v>
      </c>
      <c r="J16" s="51" t="s">
        <v>16</v>
      </c>
      <c r="K16" s="51">
        <f t="shared" ref="K16:K19" si="4">G16/D16%</f>
        <v>15.47619048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>
      <c r="A17" s="174"/>
      <c r="D17" s="51">
        <v>62.0</v>
      </c>
      <c r="E17" s="51">
        <v>22.0</v>
      </c>
      <c r="F17" s="79">
        <v>9.0</v>
      </c>
      <c r="G17" s="79">
        <v>9.0</v>
      </c>
      <c r="H17" s="51">
        <v>2.0</v>
      </c>
      <c r="I17" s="118" t="s">
        <v>40</v>
      </c>
      <c r="J17" s="51" t="s">
        <v>14</v>
      </c>
      <c r="K17" s="51">
        <f t="shared" si="4"/>
        <v>14.51612903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>
      <c r="A18" s="174"/>
      <c r="D18" s="51">
        <v>131.0</v>
      </c>
      <c r="E18" s="51">
        <v>93.0</v>
      </c>
      <c r="F18" s="51">
        <v>8.0</v>
      </c>
      <c r="G18" s="51">
        <v>8.0</v>
      </c>
      <c r="H18" s="79">
        <v>3.0</v>
      </c>
      <c r="I18" s="118" t="s">
        <v>41</v>
      </c>
      <c r="J18" s="51" t="s">
        <v>14</v>
      </c>
      <c r="K18" s="51">
        <f t="shared" si="4"/>
        <v>6.106870229</v>
      </c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>
      <c r="A19" s="51"/>
      <c r="D19" s="51">
        <v>114.0</v>
      </c>
      <c r="E19" s="51">
        <v>63.0</v>
      </c>
      <c r="F19" s="51">
        <v>20.0</v>
      </c>
      <c r="G19" s="51">
        <v>20.0</v>
      </c>
      <c r="H19" s="78">
        <v>6.0</v>
      </c>
      <c r="I19" s="51" t="s">
        <v>42</v>
      </c>
      <c r="J19" s="51" t="s">
        <v>14</v>
      </c>
      <c r="K19" s="51">
        <f t="shared" si="4"/>
        <v>17.54385965</v>
      </c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</row>
    <row r="20">
      <c r="A20" s="51"/>
      <c r="B20" s="51"/>
      <c r="C20" s="113" t="s">
        <v>190</v>
      </c>
      <c r="D20" s="114">
        <f t="shared" ref="D20:H20" si="5">SUM(D16:D19)</f>
        <v>475</v>
      </c>
      <c r="E20" s="114">
        <f t="shared" si="5"/>
        <v>277</v>
      </c>
      <c r="F20" s="114">
        <f t="shared" si="5"/>
        <v>64</v>
      </c>
      <c r="G20" s="114">
        <f t="shared" si="5"/>
        <v>63</v>
      </c>
      <c r="H20" s="114">
        <f t="shared" si="5"/>
        <v>14</v>
      </c>
      <c r="I20" s="51"/>
      <c r="J20" s="51"/>
      <c r="K20" s="51"/>
      <c r="L20" s="114">
        <f>roundup((H20/D20%),1)</f>
        <v>3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</row>
    <row r="2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</row>
    <row r="2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</row>
    <row r="2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</row>
    <row r="30">
      <c r="A30" s="128" t="s">
        <v>254</v>
      </c>
      <c r="B30" s="47" t="s">
        <v>92</v>
      </c>
      <c r="C30" s="96" t="s">
        <v>38</v>
      </c>
      <c r="D30" s="96">
        <v>55.0</v>
      </c>
      <c r="E30" s="96">
        <v>34.0</v>
      </c>
      <c r="F30" s="96">
        <v>8.0</v>
      </c>
      <c r="G30" s="96">
        <v>8.0</v>
      </c>
      <c r="H30" s="96">
        <v>4.0</v>
      </c>
      <c r="I30" s="96" t="s">
        <v>42</v>
      </c>
      <c r="J30" s="96" t="s">
        <v>14</v>
      </c>
      <c r="K30" s="47">
        <f t="shared" ref="K30:K31" si="6">(E30/D30)*100</f>
        <v>61.81818182</v>
      </c>
      <c r="L30" s="96"/>
      <c r="M30" s="96"/>
    </row>
    <row r="31">
      <c r="A31" s="128" t="s">
        <v>254</v>
      </c>
      <c r="B31" s="47" t="s">
        <v>92</v>
      </c>
      <c r="C31" s="96" t="s">
        <v>38</v>
      </c>
      <c r="D31" s="96">
        <v>59.0</v>
      </c>
      <c r="E31" s="96">
        <v>29.0</v>
      </c>
      <c r="F31" s="96">
        <v>12.0</v>
      </c>
      <c r="G31" s="96">
        <v>12.0</v>
      </c>
      <c r="H31" s="96">
        <v>3.0</v>
      </c>
      <c r="I31" s="96" t="s">
        <v>42</v>
      </c>
      <c r="J31" s="96" t="s">
        <v>14</v>
      </c>
      <c r="K31" s="47">
        <f t="shared" si="6"/>
        <v>49.15254237</v>
      </c>
      <c r="L31" s="96"/>
      <c r="M31" s="96"/>
    </row>
    <row r="32">
      <c r="D32" s="105">
        <f t="shared" ref="D32:H32" si="7">SUM(D30:D31)</f>
        <v>114</v>
      </c>
      <c r="E32" s="105">
        <f t="shared" si="7"/>
        <v>63</v>
      </c>
      <c r="F32" s="105">
        <f t="shared" si="7"/>
        <v>20</v>
      </c>
      <c r="G32" s="105">
        <f t="shared" si="7"/>
        <v>20</v>
      </c>
      <c r="H32" s="105">
        <f t="shared" si="7"/>
        <v>7</v>
      </c>
      <c r="I32" s="179" t="s">
        <v>42</v>
      </c>
      <c r="J32" s="179" t="s">
        <v>14</v>
      </c>
    </row>
    <row r="35">
      <c r="A35" s="128" t="s">
        <v>254</v>
      </c>
      <c r="B35" s="47" t="s">
        <v>92</v>
      </c>
      <c r="C35" s="96" t="s">
        <v>38</v>
      </c>
      <c r="D35" s="96">
        <v>94.0</v>
      </c>
      <c r="E35" s="96">
        <v>59.0</v>
      </c>
      <c r="F35" s="96">
        <v>14.0</v>
      </c>
      <c r="G35" s="96">
        <v>13.0</v>
      </c>
      <c r="H35" s="96">
        <v>3.0</v>
      </c>
      <c r="I35" s="96" t="s">
        <v>39</v>
      </c>
      <c r="J35" s="96" t="s">
        <v>16</v>
      </c>
      <c r="K35" s="47">
        <f t="shared" ref="K35:K36" si="8">(E35/D35)*100</f>
        <v>62.76595745</v>
      </c>
      <c r="L35" s="96"/>
      <c r="M35" s="96"/>
    </row>
    <row r="36">
      <c r="A36" s="128" t="s">
        <v>254</v>
      </c>
      <c r="B36" s="47" t="s">
        <v>92</v>
      </c>
      <c r="C36" s="96" t="s">
        <v>38</v>
      </c>
      <c r="D36" s="96">
        <v>74.0</v>
      </c>
      <c r="E36" s="96">
        <v>40.0</v>
      </c>
      <c r="F36" s="96">
        <v>13.0</v>
      </c>
      <c r="G36" s="96">
        <v>13.0</v>
      </c>
      <c r="H36" s="99">
        <v>1.0</v>
      </c>
      <c r="I36" s="96" t="s">
        <v>39</v>
      </c>
      <c r="J36" s="96" t="s">
        <v>16</v>
      </c>
      <c r="K36" s="47">
        <f t="shared" si="8"/>
        <v>54.05405405</v>
      </c>
      <c r="L36" s="96"/>
      <c r="M36" s="96"/>
    </row>
    <row r="37">
      <c r="D37" s="105">
        <f t="shared" ref="D37:H37" si="9">SUM(D35:D36)</f>
        <v>168</v>
      </c>
      <c r="E37" s="105">
        <f t="shared" si="9"/>
        <v>99</v>
      </c>
      <c r="F37" s="105">
        <f t="shared" si="9"/>
        <v>27</v>
      </c>
      <c r="G37" s="105">
        <f t="shared" si="9"/>
        <v>26</v>
      </c>
      <c r="H37" s="105">
        <f t="shared" si="9"/>
        <v>4</v>
      </c>
      <c r="I37" s="179" t="s">
        <v>39</v>
      </c>
      <c r="J37" s="179" t="s">
        <v>16</v>
      </c>
    </row>
    <row r="40">
      <c r="A40" s="175" t="s">
        <v>255</v>
      </c>
      <c r="B40" s="47" t="s">
        <v>92</v>
      </c>
      <c r="C40" s="96" t="s">
        <v>38</v>
      </c>
      <c r="D40" s="180">
        <v>62.0</v>
      </c>
      <c r="E40" s="180">
        <v>22.0</v>
      </c>
      <c r="F40" s="180">
        <v>9.0</v>
      </c>
      <c r="G40" s="180">
        <v>9.0</v>
      </c>
      <c r="H40" s="180">
        <v>2.0</v>
      </c>
      <c r="I40" s="181" t="s">
        <v>40</v>
      </c>
      <c r="J40" s="182" t="s">
        <v>14</v>
      </c>
      <c r="K40" s="47">
        <f>(E40/D40)*100</f>
        <v>35.48387097</v>
      </c>
      <c r="L40" s="81"/>
      <c r="M40" s="81"/>
    </row>
    <row r="44">
      <c r="A44" s="175" t="s">
        <v>256</v>
      </c>
      <c r="B44" s="47" t="s">
        <v>92</v>
      </c>
      <c r="C44" s="96" t="s">
        <v>38</v>
      </c>
      <c r="D44" s="176">
        <v>47.0</v>
      </c>
      <c r="E44" s="176">
        <v>25.0</v>
      </c>
      <c r="F44" s="176">
        <v>8.0</v>
      </c>
      <c r="G44" s="176">
        <v>8.0</v>
      </c>
      <c r="H44" s="176">
        <v>2.0</v>
      </c>
      <c r="I44" s="81" t="s">
        <v>257</v>
      </c>
      <c r="J44" s="81" t="s">
        <v>14</v>
      </c>
      <c r="K44" s="47">
        <f t="shared" ref="K44:K45" si="10">(E44/D44)*100</f>
        <v>53.19148936</v>
      </c>
      <c r="L44" s="81"/>
      <c r="M44" s="81"/>
    </row>
    <row r="45">
      <c r="A45" s="94" t="s">
        <v>258</v>
      </c>
      <c r="B45" s="47" t="s">
        <v>92</v>
      </c>
      <c r="C45" s="96" t="s">
        <v>38</v>
      </c>
      <c r="D45" s="96">
        <v>84.0</v>
      </c>
      <c r="E45" s="96">
        <v>68.0</v>
      </c>
      <c r="F45" s="49"/>
      <c r="G45" s="49"/>
      <c r="H45" s="96">
        <v>1.0</v>
      </c>
      <c r="I45" s="49" t="s">
        <v>259</v>
      </c>
      <c r="J45" s="95" t="s">
        <v>14</v>
      </c>
      <c r="K45" s="47">
        <f t="shared" si="10"/>
        <v>80.95238095</v>
      </c>
      <c r="L45" s="95"/>
      <c r="M45" s="95"/>
    </row>
    <row r="46">
      <c r="D46" s="105">
        <f t="shared" ref="D46:H46" si="11">SUM(D44:D45)</f>
        <v>131</v>
      </c>
      <c r="E46" s="105">
        <f t="shared" si="11"/>
        <v>93</v>
      </c>
      <c r="F46" s="105">
        <f t="shared" si="11"/>
        <v>8</v>
      </c>
      <c r="G46" s="105">
        <f t="shared" si="11"/>
        <v>8</v>
      </c>
      <c r="H46" s="105">
        <f t="shared" si="11"/>
        <v>3</v>
      </c>
      <c r="I46" s="154" t="s">
        <v>41</v>
      </c>
      <c r="J46" s="183" t="s">
        <v>14</v>
      </c>
    </row>
    <row r="48">
      <c r="A48" s="175"/>
      <c r="B48" s="47"/>
      <c r="C48" s="96"/>
      <c r="D48" s="176"/>
      <c r="E48" s="176"/>
      <c r="F48" s="176"/>
      <c r="G48" s="176"/>
      <c r="H48" s="176"/>
      <c r="I48" s="177"/>
      <c r="J48" s="81"/>
      <c r="K48" s="47"/>
      <c r="L48" s="81"/>
      <c r="M48" s="81"/>
    </row>
    <row r="49">
      <c r="A49" s="175"/>
      <c r="B49" s="47"/>
      <c r="C49" s="96"/>
      <c r="D49" s="176"/>
      <c r="E49" s="176"/>
      <c r="F49" s="176"/>
      <c r="G49" s="176"/>
      <c r="H49" s="176"/>
      <c r="I49" s="81"/>
      <c r="J49" s="81"/>
      <c r="K49" s="47"/>
      <c r="L49" s="81"/>
      <c r="M49" s="81"/>
    </row>
    <row r="50">
      <c r="A50" s="94"/>
      <c r="B50" s="47"/>
      <c r="C50" s="96"/>
      <c r="D50" s="96"/>
      <c r="E50" s="96"/>
      <c r="F50" s="49"/>
      <c r="G50" s="49"/>
      <c r="H50" s="96"/>
      <c r="I50" s="49"/>
      <c r="J50" s="95"/>
      <c r="K50" s="47"/>
      <c r="L50" s="95"/>
      <c r="M50" s="95"/>
    </row>
    <row r="57">
      <c r="A57" s="128"/>
      <c r="B57" s="47"/>
      <c r="C57" s="96"/>
      <c r="D57" s="96"/>
      <c r="E57" s="96"/>
      <c r="F57" s="96"/>
      <c r="G57" s="96"/>
      <c r="H57" s="96"/>
      <c r="I57" s="96"/>
      <c r="J57" s="96"/>
      <c r="K57" s="47"/>
      <c r="L57" s="96"/>
      <c r="M57" s="96"/>
    </row>
    <row r="58">
      <c r="A58" s="128"/>
      <c r="B58" s="47"/>
      <c r="C58" s="96"/>
      <c r="D58" s="96"/>
      <c r="E58" s="96"/>
      <c r="F58" s="96"/>
      <c r="G58" s="96"/>
      <c r="H58" s="96"/>
      <c r="I58" s="96"/>
      <c r="J58" s="96"/>
      <c r="K58" s="47"/>
      <c r="L58" s="96"/>
      <c r="M58" s="96"/>
    </row>
  </sheetData>
  <mergeCells count="2">
    <mergeCell ref="B16:B19"/>
    <mergeCell ref="C16:C19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3" max="3" width="13.75"/>
    <col customWidth="1" min="4" max="4" width="19.25"/>
  </cols>
  <sheetData>
    <row r="1">
      <c r="A1" s="92" t="s">
        <v>165</v>
      </c>
      <c r="B1" s="92" t="s">
        <v>166</v>
      </c>
      <c r="C1" s="92" t="s">
        <v>167</v>
      </c>
      <c r="D1" s="92" t="s">
        <v>83</v>
      </c>
      <c r="E1" s="92" t="s">
        <v>168</v>
      </c>
      <c r="F1" s="92" t="s">
        <v>169</v>
      </c>
      <c r="G1" s="92" t="s">
        <v>191</v>
      </c>
      <c r="H1" s="92" t="s">
        <v>170</v>
      </c>
      <c r="I1" s="92" t="s">
        <v>171</v>
      </c>
      <c r="J1" s="92" t="s">
        <v>172</v>
      </c>
      <c r="K1" s="92" t="s">
        <v>84</v>
      </c>
      <c r="L1" s="92" t="s">
        <v>85</v>
      </c>
      <c r="M1" s="92" t="s">
        <v>173</v>
      </c>
      <c r="N1" s="92" t="s">
        <v>174</v>
      </c>
      <c r="O1" s="92" t="s">
        <v>175</v>
      </c>
      <c r="P1" s="92" t="s">
        <v>176</v>
      </c>
      <c r="Q1" s="92" t="s">
        <v>177</v>
      </c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</row>
    <row r="2">
      <c r="A2" s="128" t="s">
        <v>223</v>
      </c>
      <c r="B2" s="155" t="s">
        <v>87</v>
      </c>
      <c r="C2" s="47" t="s">
        <v>87</v>
      </c>
      <c r="D2" s="47" t="s">
        <v>90</v>
      </c>
      <c r="E2" s="96">
        <v>187.0</v>
      </c>
      <c r="F2" s="96">
        <v>10.0</v>
      </c>
      <c r="G2" s="96">
        <v>0.0</v>
      </c>
      <c r="H2" s="96">
        <v>3.0</v>
      </c>
      <c r="I2" s="96">
        <v>1.0</v>
      </c>
      <c r="J2" s="96">
        <v>1.0</v>
      </c>
      <c r="K2" s="97">
        <v>44564.0</v>
      </c>
      <c r="L2" s="47" t="s">
        <v>91</v>
      </c>
      <c r="M2" s="47">
        <f t="shared" ref="M2:M6" si="1">(F2/E2)*100</f>
        <v>5.347593583</v>
      </c>
      <c r="N2" s="47"/>
      <c r="O2" s="47"/>
      <c r="P2" s="47"/>
      <c r="Q2" s="47"/>
      <c r="R2" s="96"/>
      <c r="S2" s="47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</row>
    <row r="3">
      <c r="A3" s="128" t="s">
        <v>223</v>
      </c>
      <c r="B3" s="155" t="s">
        <v>87</v>
      </c>
      <c r="C3" s="47" t="s">
        <v>87</v>
      </c>
      <c r="D3" s="47" t="s">
        <v>90</v>
      </c>
      <c r="E3" s="96">
        <v>130.0</v>
      </c>
      <c r="F3" s="96">
        <v>8.0</v>
      </c>
      <c r="G3" s="96">
        <v>0.0</v>
      </c>
      <c r="H3" s="96" t="s">
        <v>29</v>
      </c>
      <c r="I3" s="96" t="s">
        <v>29</v>
      </c>
      <c r="J3" s="96">
        <v>1.0</v>
      </c>
      <c r="K3" s="96" t="s">
        <v>41</v>
      </c>
      <c r="L3" s="47" t="s">
        <v>91</v>
      </c>
      <c r="M3" s="47">
        <f t="shared" si="1"/>
        <v>6.153846154</v>
      </c>
      <c r="N3" s="47"/>
      <c r="O3" s="47"/>
      <c r="P3" s="47"/>
      <c r="Q3" s="47"/>
      <c r="R3" s="96"/>
      <c r="S3" s="47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</row>
    <row r="4">
      <c r="A4" s="128" t="s">
        <v>223</v>
      </c>
      <c r="B4" s="155" t="s">
        <v>87</v>
      </c>
      <c r="C4" s="47" t="s">
        <v>87</v>
      </c>
      <c r="D4" s="47" t="s">
        <v>90</v>
      </c>
      <c r="E4" s="96">
        <v>203.0</v>
      </c>
      <c r="F4" s="96">
        <v>35.0</v>
      </c>
      <c r="G4" s="96">
        <v>0.0</v>
      </c>
      <c r="H4" s="96">
        <v>0.0</v>
      </c>
      <c r="I4" s="96">
        <v>0.0</v>
      </c>
      <c r="J4" s="96">
        <v>0.0</v>
      </c>
      <c r="K4" s="96" t="s">
        <v>31</v>
      </c>
      <c r="L4" s="47" t="s">
        <v>91</v>
      </c>
      <c r="M4" s="47">
        <f t="shared" si="1"/>
        <v>17.24137931</v>
      </c>
      <c r="N4" s="47">
        <f t="shared" ref="N4:N6" si="2">(I4/F4)*100</f>
        <v>0</v>
      </c>
      <c r="O4" s="47" t="str">
        <f t="shared" ref="O4:O6" si="3">(J4/I4)*100</f>
        <v>#DIV/0!</v>
      </c>
      <c r="P4" s="47"/>
      <c r="Q4" s="47"/>
      <c r="R4" s="129" t="s">
        <v>260</v>
      </c>
      <c r="S4" s="47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</row>
    <row r="5">
      <c r="A5" s="128" t="s">
        <v>224</v>
      </c>
      <c r="B5" s="155" t="s">
        <v>87</v>
      </c>
      <c r="C5" s="47" t="s">
        <v>87</v>
      </c>
      <c r="D5" s="47" t="s">
        <v>90</v>
      </c>
      <c r="E5" s="47">
        <v>151.0</v>
      </c>
      <c r="F5" s="47">
        <v>2.0</v>
      </c>
      <c r="G5" s="47">
        <v>20.0</v>
      </c>
      <c r="H5" s="96" t="s">
        <v>29</v>
      </c>
      <c r="I5" s="96" t="s">
        <v>29</v>
      </c>
      <c r="J5" s="96" t="s">
        <v>29</v>
      </c>
      <c r="K5" s="156">
        <v>44564.0</v>
      </c>
      <c r="L5" s="47" t="s">
        <v>91</v>
      </c>
      <c r="M5" s="47">
        <f t="shared" si="1"/>
        <v>1.324503311</v>
      </c>
      <c r="N5" s="47" t="str">
        <f t="shared" si="2"/>
        <v>#VALUE!</v>
      </c>
      <c r="O5" s="47" t="str">
        <f t="shared" si="3"/>
        <v>#VALUE!</v>
      </c>
      <c r="P5" s="47"/>
      <c r="Q5" s="47"/>
      <c r="R5" s="129" t="s">
        <v>261</v>
      </c>
      <c r="S5" s="47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</row>
    <row r="6">
      <c r="A6" s="128" t="s">
        <v>224</v>
      </c>
      <c r="B6" s="155" t="s">
        <v>87</v>
      </c>
      <c r="C6" s="47" t="s">
        <v>87</v>
      </c>
      <c r="D6" s="47" t="s">
        <v>90</v>
      </c>
      <c r="E6" s="47">
        <v>183.0</v>
      </c>
      <c r="F6" s="47">
        <v>4.0</v>
      </c>
      <c r="G6" s="47">
        <v>16.0</v>
      </c>
      <c r="H6" s="96" t="s">
        <v>29</v>
      </c>
      <c r="I6" s="96" t="s">
        <v>29</v>
      </c>
      <c r="J6" s="96" t="s">
        <v>29</v>
      </c>
      <c r="K6" s="47" t="s">
        <v>41</v>
      </c>
      <c r="L6" s="47" t="s">
        <v>91</v>
      </c>
      <c r="M6" s="47">
        <f t="shared" si="1"/>
        <v>2.18579235</v>
      </c>
      <c r="N6" s="47" t="str">
        <f t="shared" si="2"/>
        <v>#VALUE!</v>
      </c>
      <c r="O6" s="47" t="str">
        <f t="shared" si="3"/>
        <v>#VALUE!</v>
      </c>
      <c r="P6" s="47"/>
      <c r="Q6" s="47"/>
      <c r="R6" s="129" t="s">
        <v>261</v>
      </c>
      <c r="S6" s="47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</row>
    <row r="7">
      <c r="A7" s="157"/>
      <c r="B7" s="158"/>
      <c r="C7" s="157"/>
      <c r="D7" s="159"/>
      <c r="E7" s="157">
        <f t="shared" ref="E7:F7" si="4">SUM(E2:E6)</f>
        <v>854</v>
      </c>
      <c r="F7" s="157">
        <f t="shared" si="4"/>
        <v>59</v>
      </c>
      <c r="G7" s="157"/>
      <c r="H7" s="157"/>
      <c r="I7" s="157"/>
      <c r="J7" s="157">
        <f>SUM(J2:J6)</f>
        <v>2</v>
      </c>
      <c r="K7" s="157"/>
      <c r="L7" s="157"/>
      <c r="M7" s="157"/>
      <c r="N7" s="157"/>
      <c r="O7" s="157">
        <f>(J7/F7)*100</f>
        <v>3.389830508</v>
      </c>
      <c r="P7" s="157"/>
      <c r="Q7" s="157"/>
      <c r="R7" s="157"/>
      <c r="S7" s="157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</row>
    <row r="8">
      <c r="A8" s="128"/>
      <c r="B8" s="155"/>
      <c r="C8" s="47"/>
      <c r="D8" s="96"/>
      <c r="E8" s="47"/>
      <c r="F8" s="96"/>
      <c r="G8" s="96"/>
      <c r="H8" s="96"/>
      <c r="I8" s="96"/>
      <c r="J8" s="96"/>
      <c r="K8" s="47"/>
      <c r="L8" s="47"/>
      <c r="M8" s="47"/>
      <c r="N8" s="47"/>
      <c r="O8" s="47"/>
      <c r="P8" s="47"/>
      <c r="Q8" s="47"/>
      <c r="R8" s="47"/>
      <c r="S8" s="47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</row>
    <row r="9">
      <c r="A9" s="128" t="s">
        <v>225</v>
      </c>
      <c r="B9" s="155" t="s">
        <v>92</v>
      </c>
      <c r="C9" s="47" t="s">
        <v>87</v>
      </c>
      <c r="D9" s="96" t="s">
        <v>81</v>
      </c>
      <c r="E9" s="47">
        <v>50.0</v>
      </c>
      <c r="F9" s="96">
        <v>3.0</v>
      </c>
      <c r="G9" s="47">
        <v>2.0</v>
      </c>
      <c r="H9" s="96">
        <v>3.0</v>
      </c>
      <c r="I9" s="96">
        <v>3.0</v>
      </c>
      <c r="J9" s="99">
        <v>2.0</v>
      </c>
      <c r="K9" s="47" t="s">
        <v>33</v>
      </c>
      <c r="L9" s="47" t="s">
        <v>34</v>
      </c>
      <c r="M9" s="47">
        <f>(F9/E9)*100</f>
        <v>6</v>
      </c>
      <c r="N9" s="47"/>
      <c r="O9" s="47"/>
      <c r="P9" s="47"/>
      <c r="Q9" s="47"/>
      <c r="R9" s="47"/>
      <c r="S9" s="47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</row>
    <row r="10">
      <c r="A10" s="128" t="s">
        <v>226</v>
      </c>
      <c r="B10" s="155" t="s">
        <v>92</v>
      </c>
      <c r="C10" s="47" t="s">
        <v>87</v>
      </c>
      <c r="D10" s="96" t="s">
        <v>81</v>
      </c>
      <c r="E10" s="47">
        <v>121.0</v>
      </c>
      <c r="F10" s="47">
        <v>0.0</v>
      </c>
      <c r="G10" s="47">
        <v>6.0</v>
      </c>
      <c r="H10" s="47">
        <v>13.0</v>
      </c>
      <c r="I10" s="47">
        <v>11.0</v>
      </c>
      <c r="J10" s="133">
        <v>3.0</v>
      </c>
      <c r="K10" s="47" t="s">
        <v>227</v>
      </c>
      <c r="L10" s="47" t="s">
        <v>14</v>
      </c>
      <c r="M10" s="47">
        <f t="shared" ref="M10:M15" si="5">(G10/E10)*100</f>
        <v>4.958677686</v>
      </c>
      <c r="N10" s="47"/>
      <c r="O10" s="47"/>
      <c r="P10" s="47"/>
      <c r="Q10" s="47"/>
      <c r="R10" s="47"/>
      <c r="S10" s="47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</row>
    <row r="11">
      <c r="A11" s="128" t="s">
        <v>226</v>
      </c>
      <c r="B11" s="155" t="s">
        <v>92</v>
      </c>
      <c r="C11" s="47" t="s">
        <v>87</v>
      </c>
      <c r="D11" s="96" t="s">
        <v>81</v>
      </c>
      <c r="E11" s="47">
        <v>51.0</v>
      </c>
      <c r="F11" s="47">
        <v>0.0</v>
      </c>
      <c r="G11" s="47">
        <v>0.0</v>
      </c>
      <c r="H11" s="47">
        <v>0.0</v>
      </c>
      <c r="I11" s="47">
        <v>0.0</v>
      </c>
      <c r="J11" s="47">
        <v>0.0</v>
      </c>
      <c r="K11" s="47" t="s">
        <v>228</v>
      </c>
      <c r="L11" s="47" t="s">
        <v>14</v>
      </c>
      <c r="M11" s="47">
        <f t="shared" si="5"/>
        <v>0</v>
      </c>
      <c r="N11" s="47"/>
      <c r="O11" s="47"/>
      <c r="P11" s="47"/>
      <c r="Q11" s="47"/>
      <c r="R11" s="47"/>
      <c r="S11" s="47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</row>
    <row r="12">
      <c r="A12" s="128" t="s">
        <v>226</v>
      </c>
      <c r="B12" s="155" t="s">
        <v>92</v>
      </c>
      <c r="C12" s="47" t="s">
        <v>87</v>
      </c>
      <c r="D12" s="96" t="s">
        <v>81</v>
      </c>
      <c r="E12" s="47">
        <v>132.0</v>
      </c>
      <c r="F12" s="47">
        <v>0.0</v>
      </c>
      <c r="G12" s="47">
        <v>6.0</v>
      </c>
      <c r="H12" s="47" t="s">
        <v>139</v>
      </c>
      <c r="I12" s="47" t="s">
        <v>139</v>
      </c>
      <c r="J12" s="133">
        <v>2.0</v>
      </c>
      <c r="K12" s="47" t="s">
        <v>204</v>
      </c>
      <c r="L12" s="47" t="s">
        <v>14</v>
      </c>
      <c r="M12" s="47">
        <f t="shared" si="5"/>
        <v>4.545454545</v>
      </c>
      <c r="N12" s="47"/>
      <c r="O12" s="47"/>
      <c r="P12" s="47"/>
      <c r="Q12" s="47"/>
      <c r="R12" s="47"/>
      <c r="S12" s="47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</row>
    <row r="13">
      <c r="A13" s="128" t="s">
        <v>226</v>
      </c>
      <c r="B13" s="155" t="s">
        <v>92</v>
      </c>
      <c r="C13" s="47" t="s">
        <v>87</v>
      </c>
      <c r="D13" s="96" t="s">
        <v>81</v>
      </c>
      <c r="E13" s="47">
        <v>111.0</v>
      </c>
      <c r="F13" s="47">
        <v>0.0</v>
      </c>
      <c r="G13" s="47">
        <v>12.0</v>
      </c>
      <c r="H13" s="47" t="s">
        <v>139</v>
      </c>
      <c r="I13" s="47">
        <v>2.0</v>
      </c>
      <c r="J13" s="47">
        <v>0.0</v>
      </c>
      <c r="K13" s="47" t="s">
        <v>13</v>
      </c>
      <c r="L13" s="47" t="s">
        <v>14</v>
      </c>
      <c r="M13" s="47">
        <f t="shared" si="5"/>
        <v>10.81081081</v>
      </c>
      <c r="N13" s="47"/>
      <c r="O13" s="47"/>
      <c r="P13" s="47"/>
      <c r="Q13" s="47"/>
      <c r="R13" s="47"/>
      <c r="S13" s="47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</row>
    <row r="14">
      <c r="A14" s="128" t="s">
        <v>226</v>
      </c>
      <c r="B14" s="155" t="s">
        <v>92</v>
      </c>
      <c r="C14" s="47" t="s">
        <v>87</v>
      </c>
      <c r="D14" s="96" t="s">
        <v>81</v>
      </c>
      <c r="E14" s="47">
        <v>142.0</v>
      </c>
      <c r="F14" s="47">
        <v>0.0</v>
      </c>
      <c r="G14" s="47">
        <v>7.0</v>
      </c>
      <c r="H14" s="47">
        <v>8.0</v>
      </c>
      <c r="I14" s="47">
        <v>8.0</v>
      </c>
      <c r="J14" s="133">
        <v>0.0</v>
      </c>
      <c r="K14" s="47" t="s">
        <v>229</v>
      </c>
      <c r="L14" s="47" t="s">
        <v>14</v>
      </c>
      <c r="M14" s="47">
        <f t="shared" si="5"/>
        <v>4.929577465</v>
      </c>
      <c r="N14" s="47"/>
      <c r="O14" s="47"/>
      <c r="P14" s="47"/>
      <c r="Q14" s="47"/>
      <c r="R14" s="47"/>
      <c r="S14" s="47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</row>
    <row r="15">
      <c r="A15" s="128" t="s">
        <v>226</v>
      </c>
      <c r="B15" s="155" t="s">
        <v>92</v>
      </c>
      <c r="C15" s="47" t="s">
        <v>87</v>
      </c>
      <c r="D15" s="96" t="s">
        <v>81</v>
      </c>
      <c r="E15" s="47">
        <v>108.0</v>
      </c>
      <c r="F15" s="47">
        <v>0.0</v>
      </c>
      <c r="G15" s="47">
        <v>4.0</v>
      </c>
      <c r="H15" s="47" t="s">
        <v>139</v>
      </c>
      <c r="I15" s="47">
        <v>5.0</v>
      </c>
      <c r="J15" s="133">
        <v>1.0</v>
      </c>
      <c r="K15" s="156">
        <v>44563.0</v>
      </c>
      <c r="L15" s="47" t="s">
        <v>14</v>
      </c>
      <c r="M15" s="47">
        <f t="shared" si="5"/>
        <v>3.703703704</v>
      </c>
      <c r="N15" s="47"/>
      <c r="O15" s="47"/>
      <c r="P15" s="47"/>
      <c r="Q15" s="47"/>
      <c r="R15" s="47"/>
      <c r="S15" s="47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</row>
    <row r="16">
      <c r="A16" s="128" t="s">
        <v>230</v>
      </c>
      <c r="B16" s="155" t="s">
        <v>92</v>
      </c>
      <c r="C16" s="47" t="s">
        <v>87</v>
      </c>
      <c r="D16" s="96" t="s">
        <v>81</v>
      </c>
      <c r="E16" s="47">
        <v>254.0</v>
      </c>
      <c r="F16" s="47">
        <v>10.0</v>
      </c>
      <c r="G16" s="47">
        <v>108.0</v>
      </c>
      <c r="H16" s="47">
        <v>0.0</v>
      </c>
      <c r="I16" s="47">
        <v>0.0</v>
      </c>
      <c r="J16" s="47">
        <v>0.0</v>
      </c>
      <c r="K16" s="47" t="s">
        <v>231</v>
      </c>
      <c r="L16" s="47" t="s">
        <v>14</v>
      </c>
      <c r="M16" s="47">
        <f t="shared" ref="M16:M20" si="6">(F16/E16)*100</f>
        <v>3.937007874</v>
      </c>
      <c r="N16" s="47"/>
      <c r="O16" s="47"/>
      <c r="P16" s="47"/>
      <c r="Q16" s="47"/>
      <c r="R16" s="47"/>
      <c r="S16" s="47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</row>
    <row r="17">
      <c r="A17" s="128" t="s">
        <v>230</v>
      </c>
      <c r="B17" s="155" t="s">
        <v>92</v>
      </c>
      <c r="C17" s="47" t="s">
        <v>87</v>
      </c>
      <c r="D17" s="96" t="s">
        <v>81</v>
      </c>
      <c r="E17" s="47">
        <v>305.0</v>
      </c>
      <c r="F17" s="47">
        <v>10.0</v>
      </c>
      <c r="G17" s="47">
        <v>79.0</v>
      </c>
      <c r="H17" s="47">
        <v>17.0</v>
      </c>
      <c r="I17" s="96">
        <v>17.0</v>
      </c>
      <c r="J17" s="96">
        <v>0.0</v>
      </c>
      <c r="K17" s="47" t="s">
        <v>232</v>
      </c>
      <c r="L17" s="47" t="s">
        <v>14</v>
      </c>
      <c r="M17" s="47">
        <f t="shared" si="6"/>
        <v>3.278688525</v>
      </c>
      <c r="N17" s="47"/>
      <c r="O17" s="47"/>
      <c r="P17" s="47"/>
      <c r="Q17" s="47"/>
      <c r="R17" s="47"/>
      <c r="S17" s="47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</row>
    <row r="18">
      <c r="A18" s="128" t="s">
        <v>230</v>
      </c>
      <c r="B18" s="155" t="s">
        <v>92</v>
      </c>
      <c r="C18" s="47" t="s">
        <v>87</v>
      </c>
      <c r="D18" s="96" t="s">
        <v>81</v>
      </c>
      <c r="E18" s="47">
        <v>234.0</v>
      </c>
      <c r="F18" s="47">
        <v>10.0</v>
      </c>
      <c r="G18" s="47">
        <v>81.0</v>
      </c>
      <c r="H18" s="96">
        <v>0.0</v>
      </c>
      <c r="I18" s="96">
        <v>0.0</v>
      </c>
      <c r="J18" s="96">
        <v>0.0</v>
      </c>
      <c r="K18" s="47" t="s">
        <v>233</v>
      </c>
      <c r="L18" s="47" t="s">
        <v>14</v>
      </c>
      <c r="M18" s="47">
        <f t="shared" si="6"/>
        <v>4.273504274</v>
      </c>
      <c r="N18" s="47"/>
      <c r="O18" s="47"/>
      <c r="P18" s="47"/>
      <c r="Q18" s="47"/>
      <c r="R18" s="47"/>
      <c r="S18" s="47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</row>
    <row r="19">
      <c r="A19" s="128" t="s">
        <v>230</v>
      </c>
      <c r="B19" s="155" t="s">
        <v>92</v>
      </c>
      <c r="C19" s="47" t="s">
        <v>87</v>
      </c>
      <c r="D19" s="96" t="s">
        <v>81</v>
      </c>
      <c r="E19" s="47">
        <v>237.0</v>
      </c>
      <c r="F19" s="47">
        <v>12.0</v>
      </c>
      <c r="G19" s="47">
        <v>69.0</v>
      </c>
      <c r="H19" s="47">
        <v>0.0</v>
      </c>
      <c r="I19" s="47">
        <v>0.0</v>
      </c>
      <c r="J19" s="47">
        <v>0.0</v>
      </c>
      <c r="K19" s="47" t="s">
        <v>234</v>
      </c>
      <c r="L19" s="47" t="s">
        <v>14</v>
      </c>
      <c r="M19" s="47">
        <f t="shared" si="6"/>
        <v>5.063291139</v>
      </c>
      <c r="N19" s="47"/>
      <c r="O19" s="47"/>
      <c r="P19" s="47"/>
      <c r="Q19" s="47"/>
      <c r="R19" s="47"/>
      <c r="S19" s="47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</row>
    <row r="20">
      <c r="A20" s="128" t="s">
        <v>230</v>
      </c>
      <c r="B20" s="155" t="s">
        <v>92</v>
      </c>
      <c r="C20" s="47" t="s">
        <v>87</v>
      </c>
      <c r="D20" s="96" t="s">
        <v>81</v>
      </c>
      <c r="E20" s="47">
        <v>230.0</v>
      </c>
      <c r="F20" s="47">
        <v>9.0</v>
      </c>
      <c r="G20" s="47">
        <v>54.0</v>
      </c>
      <c r="H20" s="47">
        <v>0.0</v>
      </c>
      <c r="I20" s="47">
        <v>0.0</v>
      </c>
      <c r="J20" s="47">
        <v>0.0</v>
      </c>
      <c r="K20" s="47" t="s">
        <v>234</v>
      </c>
      <c r="L20" s="47" t="s">
        <v>14</v>
      </c>
      <c r="M20" s="47">
        <f t="shared" si="6"/>
        <v>3.913043478</v>
      </c>
      <c r="N20" s="47"/>
      <c r="O20" s="47"/>
      <c r="P20" s="47"/>
      <c r="Q20" s="47"/>
      <c r="R20" s="47"/>
      <c r="S20" s="47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</row>
    <row r="21">
      <c r="A21" s="185" t="s">
        <v>262</v>
      </c>
      <c r="B21" s="185" t="s">
        <v>92</v>
      </c>
      <c r="C21" s="185" t="s">
        <v>87</v>
      </c>
      <c r="D21" s="185" t="s">
        <v>81</v>
      </c>
      <c r="E21" s="185">
        <v>83.0</v>
      </c>
      <c r="F21" s="185">
        <v>16.0</v>
      </c>
      <c r="G21" s="185">
        <v>11.0</v>
      </c>
      <c r="H21" s="185">
        <v>3.0</v>
      </c>
      <c r="I21" s="185">
        <v>2.0</v>
      </c>
      <c r="J21" s="185">
        <v>0.0</v>
      </c>
      <c r="K21" s="185" t="s">
        <v>238</v>
      </c>
      <c r="L21" s="185" t="s">
        <v>263</v>
      </c>
      <c r="M21" s="185"/>
      <c r="N21" s="185">
        <f t="shared" ref="N21:N29" si="7">(I21/F21)*100</f>
        <v>12.5</v>
      </c>
      <c r="O21" s="185">
        <f t="shared" ref="O21:O29" si="8">(J21/I21)*100</f>
        <v>0</v>
      </c>
      <c r="P21" s="185"/>
      <c r="Q21" s="186" t="s">
        <v>264</v>
      </c>
      <c r="R21" s="185"/>
      <c r="S21" s="185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</row>
    <row r="22">
      <c r="A22" s="185" t="s">
        <v>262</v>
      </c>
      <c r="B22" s="185" t="s">
        <v>92</v>
      </c>
      <c r="C22" s="185" t="s">
        <v>87</v>
      </c>
      <c r="D22" s="185" t="s">
        <v>81</v>
      </c>
      <c r="E22" s="185">
        <v>92.0</v>
      </c>
      <c r="F22" s="185">
        <v>29.0</v>
      </c>
      <c r="G22" s="185">
        <v>7.0</v>
      </c>
      <c r="H22" s="185">
        <v>2.0</v>
      </c>
      <c r="I22" s="185">
        <v>2.0</v>
      </c>
      <c r="J22" s="185">
        <v>0.0</v>
      </c>
      <c r="K22" s="185" t="s">
        <v>265</v>
      </c>
      <c r="L22" s="185" t="s">
        <v>263</v>
      </c>
      <c r="M22" s="185"/>
      <c r="N22" s="185">
        <f t="shared" si="7"/>
        <v>6.896551724</v>
      </c>
      <c r="O22" s="185">
        <f t="shared" si="8"/>
        <v>0</v>
      </c>
      <c r="P22" s="185"/>
      <c r="R22" s="185"/>
      <c r="S22" s="185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</row>
    <row r="23">
      <c r="A23" s="185" t="s">
        <v>262</v>
      </c>
      <c r="B23" s="185" t="s">
        <v>92</v>
      </c>
      <c r="C23" s="185" t="s">
        <v>87</v>
      </c>
      <c r="D23" s="185" t="s">
        <v>81</v>
      </c>
      <c r="E23" s="185">
        <v>91.0</v>
      </c>
      <c r="F23" s="185">
        <v>35.0</v>
      </c>
      <c r="G23" s="185">
        <v>15.0</v>
      </c>
      <c r="H23" s="185">
        <v>7.0</v>
      </c>
      <c r="I23" s="185">
        <v>6.0</v>
      </c>
      <c r="J23" s="185">
        <v>0.0</v>
      </c>
      <c r="K23" s="185" t="s">
        <v>266</v>
      </c>
      <c r="L23" s="185" t="s">
        <v>263</v>
      </c>
      <c r="M23" s="185"/>
      <c r="N23" s="185">
        <f t="shared" si="7"/>
        <v>17.14285714</v>
      </c>
      <c r="O23" s="185">
        <f t="shared" si="8"/>
        <v>0</v>
      </c>
      <c r="P23" s="185"/>
      <c r="R23" s="185"/>
      <c r="S23" s="185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</row>
    <row r="24">
      <c r="A24" s="185" t="s">
        <v>262</v>
      </c>
      <c r="B24" s="185" t="s">
        <v>92</v>
      </c>
      <c r="C24" s="185" t="s">
        <v>87</v>
      </c>
      <c r="D24" s="185" t="s">
        <v>81</v>
      </c>
      <c r="E24" s="185">
        <v>85.0</v>
      </c>
      <c r="F24" s="185">
        <v>50.0</v>
      </c>
      <c r="G24" s="185">
        <v>3.0</v>
      </c>
      <c r="H24" s="185">
        <v>9.0</v>
      </c>
      <c r="I24" s="185">
        <v>4.0</v>
      </c>
      <c r="J24" s="185">
        <v>0.0</v>
      </c>
      <c r="K24" s="185" t="s">
        <v>266</v>
      </c>
      <c r="L24" s="185" t="s">
        <v>263</v>
      </c>
      <c r="M24" s="185"/>
      <c r="N24" s="185">
        <f t="shared" si="7"/>
        <v>8</v>
      </c>
      <c r="O24" s="185">
        <f t="shared" si="8"/>
        <v>0</v>
      </c>
      <c r="P24" s="185"/>
      <c r="R24" s="185"/>
      <c r="S24" s="185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</row>
    <row r="25">
      <c r="A25" s="185" t="s">
        <v>262</v>
      </c>
      <c r="B25" s="185" t="s">
        <v>92</v>
      </c>
      <c r="C25" s="185" t="s">
        <v>87</v>
      </c>
      <c r="D25" s="185" t="s">
        <v>81</v>
      </c>
      <c r="E25" s="185">
        <v>88.0</v>
      </c>
      <c r="F25" s="185">
        <v>57.0</v>
      </c>
      <c r="G25" s="185">
        <v>3.0</v>
      </c>
      <c r="H25" s="185">
        <v>29.0</v>
      </c>
      <c r="I25" s="185">
        <v>25.0</v>
      </c>
      <c r="J25" s="185">
        <v>5.0</v>
      </c>
      <c r="K25" s="185" t="s">
        <v>266</v>
      </c>
      <c r="L25" s="185" t="s">
        <v>263</v>
      </c>
      <c r="M25" s="185"/>
      <c r="N25" s="185">
        <f t="shared" si="7"/>
        <v>43.85964912</v>
      </c>
      <c r="O25" s="185">
        <f t="shared" si="8"/>
        <v>20</v>
      </c>
      <c r="P25" s="185">
        <f>(J25/F25)*100</f>
        <v>8.771929825</v>
      </c>
      <c r="R25" s="185"/>
      <c r="S25" s="185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</row>
    <row r="26">
      <c r="A26" s="185" t="s">
        <v>262</v>
      </c>
      <c r="B26" s="185" t="s">
        <v>92</v>
      </c>
      <c r="C26" s="185" t="s">
        <v>87</v>
      </c>
      <c r="D26" s="185" t="s">
        <v>81</v>
      </c>
      <c r="E26" s="185">
        <v>47.0</v>
      </c>
      <c r="F26" s="185">
        <v>24.0</v>
      </c>
      <c r="G26" s="185">
        <v>1.0</v>
      </c>
      <c r="H26" s="185">
        <v>0.0</v>
      </c>
      <c r="I26" s="185">
        <v>0.0</v>
      </c>
      <c r="J26" s="185">
        <v>0.0</v>
      </c>
      <c r="K26" s="185" t="s">
        <v>267</v>
      </c>
      <c r="L26" s="185" t="s">
        <v>268</v>
      </c>
      <c r="M26" s="185"/>
      <c r="N26" s="185">
        <f t="shared" si="7"/>
        <v>0</v>
      </c>
      <c r="O26" s="185" t="str">
        <f t="shared" si="8"/>
        <v>#DIV/0!</v>
      </c>
      <c r="P26" s="185"/>
      <c r="R26" s="185"/>
      <c r="S26" s="185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</row>
    <row r="27">
      <c r="A27" s="185" t="s">
        <v>262</v>
      </c>
      <c r="B27" s="185" t="s">
        <v>92</v>
      </c>
      <c r="C27" s="185" t="s">
        <v>87</v>
      </c>
      <c r="D27" s="185" t="s">
        <v>81</v>
      </c>
      <c r="E27" s="185">
        <v>90.0</v>
      </c>
      <c r="F27" s="185">
        <v>58.0</v>
      </c>
      <c r="G27" s="185">
        <v>1.0</v>
      </c>
      <c r="H27" s="185">
        <v>3.0</v>
      </c>
      <c r="I27" s="185">
        <v>2.0</v>
      </c>
      <c r="J27" s="185">
        <v>0.0</v>
      </c>
      <c r="K27" s="185" t="s">
        <v>269</v>
      </c>
      <c r="L27" s="185" t="s">
        <v>268</v>
      </c>
      <c r="M27" s="185"/>
      <c r="N27" s="185">
        <f t="shared" si="7"/>
        <v>3.448275862</v>
      </c>
      <c r="O27" s="185">
        <f t="shared" si="8"/>
        <v>0</v>
      </c>
      <c r="P27" s="185"/>
      <c r="R27" s="185"/>
      <c r="S27" s="185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</row>
    <row r="28">
      <c r="A28" s="185" t="s">
        <v>262</v>
      </c>
      <c r="B28" s="185" t="s">
        <v>92</v>
      </c>
      <c r="C28" s="185" t="s">
        <v>87</v>
      </c>
      <c r="D28" s="185" t="s">
        <v>81</v>
      </c>
      <c r="E28" s="185">
        <v>60.0</v>
      </c>
      <c r="F28" s="185">
        <v>25.0</v>
      </c>
      <c r="G28" s="185">
        <v>4.0</v>
      </c>
      <c r="H28" s="185">
        <v>5.0</v>
      </c>
      <c r="I28" s="185">
        <v>5.0</v>
      </c>
      <c r="J28" s="185">
        <v>0.0</v>
      </c>
      <c r="K28" s="185" t="s">
        <v>269</v>
      </c>
      <c r="L28" s="185" t="s">
        <v>268</v>
      </c>
      <c r="M28" s="185"/>
      <c r="N28" s="185">
        <f t="shared" si="7"/>
        <v>20</v>
      </c>
      <c r="O28" s="185">
        <f t="shared" si="8"/>
        <v>0</v>
      </c>
      <c r="P28" s="185"/>
      <c r="R28" s="185"/>
      <c r="S28" s="185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</row>
    <row r="29">
      <c r="A29" s="185" t="s">
        <v>262</v>
      </c>
      <c r="B29" s="185" t="s">
        <v>92</v>
      </c>
      <c r="C29" s="185" t="s">
        <v>87</v>
      </c>
      <c r="D29" s="185" t="s">
        <v>81</v>
      </c>
      <c r="E29" s="185">
        <v>83.0</v>
      </c>
      <c r="F29" s="185">
        <v>40.0</v>
      </c>
      <c r="G29" s="185">
        <v>6.0</v>
      </c>
      <c r="H29" s="185">
        <v>22.0</v>
      </c>
      <c r="I29" s="185">
        <v>20.0</v>
      </c>
      <c r="J29" s="185">
        <v>5.0</v>
      </c>
      <c r="K29" s="185" t="s">
        <v>270</v>
      </c>
      <c r="L29" s="185" t="s">
        <v>268</v>
      </c>
      <c r="M29" s="185"/>
      <c r="N29" s="185">
        <f t="shared" si="7"/>
        <v>50</v>
      </c>
      <c r="O29" s="185">
        <f t="shared" si="8"/>
        <v>25</v>
      </c>
      <c r="P29" s="185"/>
      <c r="R29" s="185"/>
      <c r="S29" s="185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</row>
    <row r="30">
      <c r="A30" s="128" t="s">
        <v>235</v>
      </c>
      <c r="B30" s="155" t="s">
        <v>92</v>
      </c>
      <c r="C30" s="47" t="s">
        <v>87</v>
      </c>
      <c r="D30" s="47" t="s">
        <v>81</v>
      </c>
      <c r="E30" s="47">
        <v>126.0</v>
      </c>
      <c r="F30" s="47">
        <v>0.0</v>
      </c>
      <c r="G30" s="47">
        <v>30.0</v>
      </c>
      <c r="H30" s="96" t="s">
        <v>29</v>
      </c>
      <c r="I30" s="96" t="s">
        <v>29</v>
      </c>
      <c r="J30" s="96" t="s">
        <v>29</v>
      </c>
      <c r="K30" s="156">
        <v>44595.0</v>
      </c>
      <c r="L30" s="47" t="s">
        <v>91</v>
      </c>
      <c r="M30" s="47">
        <f>(G30/E30)*100</f>
        <v>23.80952381</v>
      </c>
      <c r="N30" s="47"/>
      <c r="O30" s="47"/>
      <c r="P30" s="47"/>
      <c r="Q30" s="47"/>
      <c r="R30" s="96" t="s">
        <v>271</v>
      </c>
      <c r="S30" s="47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</row>
    <row r="31">
      <c r="A31" s="128" t="s">
        <v>235</v>
      </c>
      <c r="B31" s="155" t="s">
        <v>92</v>
      </c>
      <c r="C31" s="47" t="s">
        <v>87</v>
      </c>
      <c r="D31" s="47" t="s">
        <v>81</v>
      </c>
      <c r="E31" s="47">
        <v>125.0</v>
      </c>
      <c r="F31" s="47">
        <v>2.0</v>
      </c>
      <c r="G31" s="47">
        <v>24.0</v>
      </c>
      <c r="H31" s="96">
        <v>1.0</v>
      </c>
      <c r="I31" s="96">
        <v>1.0</v>
      </c>
      <c r="J31" s="96">
        <v>0.0</v>
      </c>
      <c r="K31" s="156">
        <v>44595.0</v>
      </c>
      <c r="L31" s="47" t="s">
        <v>91</v>
      </c>
      <c r="M31" s="47">
        <f t="shared" ref="M31:M36" si="9">(F31/E31)*100</f>
        <v>1.6</v>
      </c>
      <c r="N31" s="47"/>
      <c r="O31" s="47"/>
      <c r="P31" s="47"/>
      <c r="Q31" s="47"/>
      <c r="R31" s="96" t="s">
        <v>271</v>
      </c>
      <c r="S31" s="47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</row>
    <row r="32">
      <c r="A32" s="128" t="s">
        <v>236</v>
      </c>
      <c r="B32" s="155" t="s">
        <v>92</v>
      </c>
      <c r="C32" s="47" t="s">
        <v>87</v>
      </c>
      <c r="D32" s="47" t="s">
        <v>81</v>
      </c>
      <c r="E32" s="47">
        <v>151.0</v>
      </c>
      <c r="F32" s="47">
        <v>2.0</v>
      </c>
      <c r="G32" s="47">
        <v>27.0</v>
      </c>
      <c r="H32" s="47">
        <v>6.0</v>
      </c>
      <c r="I32" s="47">
        <v>5.0</v>
      </c>
      <c r="J32" s="133">
        <v>2.0</v>
      </c>
      <c r="K32" s="47" t="s">
        <v>94</v>
      </c>
      <c r="L32" s="47" t="s">
        <v>91</v>
      </c>
      <c r="M32" s="47">
        <f t="shared" si="9"/>
        <v>1.324503311</v>
      </c>
      <c r="N32" s="47"/>
      <c r="O32" s="47"/>
      <c r="P32" s="47"/>
      <c r="Q32" s="47"/>
      <c r="R32" s="47"/>
      <c r="S32" s="47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</row>
    <row r="33">
      <c r="A33" s="128" t="s">
        <v>236</v>
      </c>
      <c r="B33" s="155" t="s">
        <v>92</v>
      </c>
      <c r="C33" s="47" t="s">
        <v>87</v>
      </c>
      <c r="D33" s="47" t="s">
        <v>81</v>
      </c>
      <c r="E33" s="47">
        <v>139.0</v>
      </c>
      <c r="F33" s="47">
        <v>20.0</v>
      </c>
      <c r="G33" s="47">
        <v>41.0</v>
      </c>
      <c r="H33" s="47">
        <v>6.0</v>
      </c>
      <c r="I33" s="47">
        <v>4.0</v>
      </c>
      <c r="J33" s="96">
        <v>0.0</v>
      </c>
      <c r="K33" s="47" t="s">
        <v>204</v>
      </c>
      <c r="L33" s="47" t="s">
        <v>91</v>
      </c>
      <c r="M33" s="47">
        <f t="shared" si="9"/>
        <v>14.38848921</v>
      </c>
      <c r="N33" s="47"/>
      <c r="O33" s="47"/>
      <c r="P33" s="129" t="s">
        <v>272</v>
      </c>
      <c r="Q33" s="47"/>
      <c r="R33" s="47"/>
      <c r="S33" s="47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</row>
    <row r="34">
      <c r="A34" s="128" t="s">
        <v>236</v>
      </c>
      <c r="B34" s="155" t="s">
        <v>92</v>
      </c>
      <c r="C34" s="47" t="s">
        <v>87</v>
      </c>
      <c r="D34" s="47" t="s">
        <v>81</v>
      </c>
      <c r="E34" s="47">
        <v>182.0</v>
      </c>
      <c r="F34" s="47">
        <v>1.0</v>
      </c>
      <c r="G34" s="47">
        <v>28.0</v>
      </c>
      <c r="H34" s="96" t="s">
        <v>29</v>
      </c>
      <c r="I34" s="96" t="s">
        <v>29</v>
      </c>
      <c r="J34" s="96">
        <v>0.0</v>
      </c>
      <c r="K34" s="47" t="s">
        <v>237</v>
      </c>
      <c r="L34" s="47" t="s">
        <v>91</v>
      </c>
      <c r="M34" s="47">
        <f t="shared" si="9"/>
        <v>0.5494505495</v>
      </c>
      <c r="N34" s="47"/>
      <c r="O34" s="47"/>
      <c r="P34" s="47"/>
      <c r="Q34" s="47"/>
      <c r="R34" s="149" t="s">
        <v>273</v>
      </c>
      <c r="S34" s="47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</row>
    <row r="35">
      <c r="A35" s="128" t="s">
        <v>236</v>
      </c>
      <c r="B35" s="155" t="s">
        <v>92</v>
      </c>
      <c r="C35" s="47" t="s">
        <v>87</v>
      </c>
      <c r="D35" s="47" t="s">
        <v>81</v>
      </c>
      <c r="E35" s="47">
        <v>229.0</v>
      </c>
      <c r="F35" s="47">
        <v>2.0</v>
      </c>
      <c r="G35" s="47">
        <v>50.0</v>
      </c>
      <c r="H35" s="96" t="s">
        <v>29</v>
      </c>
      <c r="I35" s="96" t="s">
        <v>29</v>
      </c>
      <c r="J35" s="96">
        <v>0.0</v>
      </c>
      <c r="K35" s="47" t="s">
        <v>238</v>
      </c>
      <c r="L35" s="47" t="s">
        <v>91</v>
      </c>
      <c r="M35" s="47">
        <f t="shared" si="9"/>
        <v>0.8733624454</v>
      </c>
      <c r="N35" s="47"/>
      <c r="O35" s="47"/>
      <c r="P35" s="47"/>
      <c r="Q35" s="47"/>
      <c r="R35" s="149" t="s">
        <v>273</v>
      </c>
      <c r="S35" s="47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</row>
    <row r="36">
      <c r="A36" s="160"/>
      <c r="B36" s="160"/>
      <c r="C36" s="160"/>
      <c r="D36" s="160"/>
      <c r="E36" s="161">
        <f t="shared" ref="E36:F36" si="10">SUM(E9:E35)</f>
        <v>3646</v>
      </c>
      <c r="F36" s="160">
        <f t="shared" si="10"/>
        <v>415</v>
      </c>
      <c r="G36" s="160"/>
      <c r="H36" s="160"/>
      <c r="I36" s="160"/>
      <c r="J36" s="161">
        <f>SUM(J9:J35)</f>
        <v>20</v>
      </c>
      <c r="K36" s="160"/>
      <c r="L36" s="160"/>
      <c r="M36" s="160">
        <f t="shared" si="9"/>
        <v>11.38233681</v>
      </c>
      <c r="N36" s="160"/>
      <c r="O36" s="161">
        <f>(J36/F36)*100</f>
        <v>4.819277108</v>
      </c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</row>
    <row r="38">
      <c r="A38" s="128" t="s">
        <v>274</v>
      </c>
      <c r="B38" s="47" t="s">
        <v>87</v>
      </c>
      <c r="C38" s="47" t="s">
        <v>92</v>
      </c>
      <c r="D38" s="47" t="s">
        <v>275</v>
      </c>
      <c r="E38" s="47">
        <v>111.0</v>
      </c>
      <c r="F38" s="47">
        <v>34.0</v>
      </c>
      <c r="G38" s="47">
        <v>4.0</v>
      </c>
      <c r="H38" s="47">
        <v>2.0</v>
      </c>
      <c r="I38" s="47">
        <v>2.0</v>
      </c>
      <c r="J38" s="47">
        <v>0.0</v>
      </c>
      <c r="K38" s="47" t="s">
        <v>276</v>
      </c>
      <c r="L38" s="47" t="s">
        <v>277</v>
      </c>
      <c r="M38" s="47">
        <f t="shared" ref="M38:M41" si="11">(F38/E38)*100</f>
        <v>30.63063063</v>
      </c>
      <c r="N38" s="47">
        <f t="shared" ref="N38:N41" si="12">(I38/F38)*100</f>
        <v>5.882352941</v>
      </c>
      <c r="O38" s="47">
        <f t="shared" ref="O38:O41" si="13">(J38/I38)*100</f>
        <v>0</v>
      </c>
      <c r="P38" s="47"/>
      <c r="R38" s="47"/>
    </row>
    <row r="39">
      <c r="A39" s="128" t="s">
        <v>274</v>
      </c>
      <c r="B39" s="47" t="s">
        <v>87</v>
      </c>
      <c r="C39" s="47" t="s">
        <v>92</v>
      </c>
      <c r="D39" s="47" t="s">
        <v>275</v>
      </c>
      <c r="E39" s="47">
        <v>295.0</v>
      </c>
      <c r="F39" s="47">
        <v>76.0</v>
      </c>
      <c r="G39" s="47">
        <v>17.0</v>
      </c>
      <c r="H39" s="47" t="s">
        <v>29</v>
      </c>
      <c r="I39" s="47" t="s">
        <v>29</v>
      </c>
      <c r="J39" s="47" t="s">
        <v>29</v>
      </c>
      <c r="K39" s="47" t="s">
        <v>227</v>
      </c>
      <c r="L39" s="47" t="s">
        <v>277</v>
      </c>
      <c r="M39" s="47">
        <f t="shared" si="11"/>
        <v>25.76271186</v>
      </c>
      <c r="N39" s="47" t="str">
        <f t="shared" si="12"/>
        <v>#VALUE!</v>
      </c>
      <c r="O39" s="47" t="str">
        <f t="shared" si="13"/>
        <v>#VALUE!</v>
      </c>
      <c r="P39" s="47"/>
      <c r="R39" s="47"/>
    </row>
    <row r="40">
      <c r="A40" s="128" t="s">
        <v>274</v>
      </c>
      <c r="B40" s="47" t="s">
        <v>87</v>
      </c>
      <c r="C40" s="47" t="s">
        <v>92</v>
      </c>
      <c r="D40" s="47" t="s">
        <v>275</v>
      </c>
      <c r="E40" s="47">
        <v>213.0</v>
      </c>
      <c r="F40" s="47">
        <v>84.0</v>
      </c>
      <c r="G40" s="47">
        <v>21.0</v>
      </c>
      <c r="H40" s="47" t="s">
        <v>29</v>
      </c>
      <c r="I40" s="47" t="s">
        <v>29</v>
      </c>
      <c r="J40" s="47" t="s">
        <v>29</v>
      </c>
      <c r="K40" s="47" t="s">
        <v>179</v>
      </c>
      <c r="L40" s="47" t="s">
        <v>277</v>
      </c>
      <c r="M40" s="47">
        <f t="shared" si="11"/>
        <v>39.43661972</v>
      </c>
      <c r="N40" s="47" t="str">
        <f t="shared" si="12"/>
        <v>#VALUE!</v>
      </c>
      <c r="O40" s="47" t="str">
        <f t="shared" si="13"/>
        <v>#VALUE!</v>
      </c>
      <c r="P40" s="47"/>
      <c r="R40" s="47"/>
    </row>
    <row r="41">
      <c r="A41" s="128" t="s">
        <v>274</v>
      </c>
      <c r="B41" s="47" t="s">
        <v>87</v>
      </c>
      <c r="C41" s="47" t="s">
        <v>92</v>
      </c>
      <c r="D41" s="47" t="s">
        <v>275</v>
      </c>
      <c r="E41" s="47">
        <v>144.0</v>
      </c>
      <c r="F41" s="47">
        <v>53.0</v>
      </c>
      <c r="G41" s="47">
        <v>2.0</v>
      </c>
      <c r="H41" s="47" t="s">
        <v>29</v>
      </c>
      <c r="I41" s="47" t="s">
        <v>29</v>
      </c>
      <c r="J41" s="47" t="s">
        <v>29</v>
      </c>
      <c r="K41" s="47" t="s">
        <v>265</v>
      </c>
      <c r="L41" s="47" t="s">
        <v>277</v>
      </c>
      <c r="M41" s="47">
        <f t="shared" si="11"/>
        <v>36.80555556</v>
      </c>
      <c r="N41" s="47" t="str">
        <f t="shared" si="12"/>
        <v>#VALUE!</v>
      </c>
      <c r="O41" s="47" t="str">
        <f t="shared" si="13"/>
        <v>#VALUE!</v>
      </c>
      <c r="P41" s="47"/>
      <c r="R41" s="47"/>
    </row>
    <row r="4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R42" s="49"/>
    </row>
    <row r="43">
      <c r="A43" s="128" t="s">
        <v>251</v>
      </c>
      <c r="B43" s="47" t="s">
        <v>87</v>
      </c>
      <c r="C43" s="47" t="s">
        <v>92</v>
      </c>
      <c r="D43" s="47" t="s">
        <v>38</v>
      </c>
      <c r="E43" s="47">
        <v>87.0</v>
      </c>
      <c r="F43" s="47">
        <v>38.0</v>
      </c>
      <c r="G43" s="47">
        <v>7.0</v>
      </c>
      <c r="H43" s="47">
        <v>4.0</v>
      </c>
      <c r="I43" s="47">
        <v>4.0</v>
      </c>
      <c r="J43" s="47">
        <v>0.0</v>
      </c>
      <c r="K43" s="47" t="s">
        <v>252</v>
      </c>
      <c r="L43" s="47" t="s">
        <v>14</v>
      </c>
      <c r="M43" s="47">
        <f t="shared" ref="M43:M45" si="14">(F43/E43)*100</f>
        <v>43.67816092</v>
      </c>
      <c r="N43" s="47">
        <f t="shared" ref="N43:N45" si="15">(I43/F43)*100</f>
        <v>10.52631579</v>
      </c>
      <c r="O43" s="47">
        <f t="shared" ref="O43:O45" si="16">(J43/I43)*100</f>
        <v>0</v>
      </c>
      <c r="P43" s="47"/>
      <c r="R43" s="47"/>
    </row>
    <row r="44">
      <c r="A44" s="128" t="s">
        <v>251</v>
      </c>
      <c r="B44" s="47" t="s">
        <v>87</v>
      </c>
      <c r="C44" s="47" t="s">
        <v>92</v>
      </c>
      <c r="D44" s="47" t="s">
        <v>38</v>
      </c>
      <c r="E44" s="47">
        <v>95.0</v>
      </c>
      <c r="F44" s="47">
        <v>29.0</v>
      </c>
      <c r="G44" s="47">
        <v>6.0</v>
      </c>
      <c r="H44" s="47">
        <v>1.0</v>
      </c>
      <c r="I44" s="47">
        <v>1.0</v>
      </c>
      <c r="J44" s="47">
        <v>0.0</v>
      </c>
      <c r="K44" s="47" t="s">
        <v>252</v>
      </c>
      <c r="L44" s="47" t="s">
        <v>14</v>
      </c>
      <c r="M44" s="47">
        <f t="shared" si="14"/>
        <v>30.52631579</v>
      </c>
      <c r="N44" s="47">
        <f t="shared" si="15"/>
        <v>3.448275862</v>
      </c>
      <c r="O44" s="47">
        <f t="shared" si="16"/>
        <v>0</v>
      </c>
      <c r="P44" s="47"/>
      <c r="R44" s="47"/>
    </row>
    <row r="45">
      <c r="A45" s="128" t="s">
        <v>251</v>
      </c>
      <c r="B45" s="47" t="s">
        <v>87</v>
      </c>
      <c r="C45" s="47" t="s">
        <v>92</v>
      </c>
      <c r="D45" s="47" t="s">
        <v>38</v>
      </c>
      <c r="E45" s="47">
        <v>15.0</v>
      </c>
      <c r="F45" s="47">
        <v>7.0</v>
      </c>
      <c r="G45" s="47">
        <v>2.0</v>
      </c>
      <c r="H45" s="47">
        <v>0.0</v>
      </c>
      <c r="I45" s="47">
        <v>0.0</v>
      </c>
      <c r="J45" s="47">
        <v>0.0</v>
      </c>
      <c r="K45" s="47" t="s">
        <v>253</v>
      </c>
      <c r="L45" s="47" t="s">
        <v>14</v>
      </c>
      <c r="M45" s="47">
        <f t="shared" si="14"/>
        <v>46.66666667</v>
      </c>
      <c r="N45" s="47">
        <f t="shared" si="15"/>
        <v>0</v>
      </c>
      <c r="O45" s="47" t="str">
        <f t="shared" si="16"/>
        <v>#DIV/0!</v>
      </c>
      <c r="P45" s="47"/>
      <c r="R45" s="47"/>
    </row>
    <row r="46">
      <c r="A46" s="128" t="s">
        <v>254</v>
      </c>
      <c r="B46" s="47" t="s">
        <v>87</v>
      </c>
      <c r="C46" s="47" t="s">
        <v>92</v>
      </c>
      <c r="D46" s="96" t="s">
        <v>38</v>
      </c>
      <c r="E46" s="96">
        <v>55.0</v>
      </c>
      <c r="F46" s="96">
        <v>24.0</v>
      </c>
      <c r="G46" s="96">
        <v>10.0</v>
      </c>
      <c r="H46" s="96">
        <v>8.0</v>
      </c>
      <c r="I46" s="96">
        <v>8.0</v>
      </c>
      <c r="J46" s="96">
        <v>4.0</v>
      </c>
      <c r="K46" s="96" t="s">
        <v>42</v>
      </c>
      <c r="L46" s="96" t="s">
        <v>14</v>
      </c>
      <c r="M46" s="96"/>
      <c r="N46" s="96"/>
      <c r="O46" s="96"/>
      <c r="P46" s="47"/>
      <c r="R46" s="47"/>
    </row>
    <row r="47">
      <c r="A47" s="128" t="s">
        <v>254</v>
      </c>
      <c r="B47" s="47" t="s">
        <v>87</v>
      </c>
      <c r="C47" s="47" t="s">
        <v>92</v>
      </c>
      <c r="D47" s="96" t="s">
        <v>38</v>
      </c>
      <c r="E47" s="96">
        <v>59.0</v>
      </c>
      <c r="F47" s="96">
        <v>15.0</v>
      </c>
      <c r="G47" s="96">
        <v>14.0</v>
      </c>
      <c r="H47" s="96">
        <v>12.0</v>
      </c>
      <c r="I47" s="96">
        <v>12.0</v>
      </c>
      <c r="J47" s="96">
        <v>3.0</v>
      </c>
      <c r="K47" s="96" t="s">
        <v>42</v>
      </c>
      <c r="L47" s="96" t="s">
        <v>14</v>
      </c>
      <c r="M47" s="96"/>
      <c r="N47" s="96"/>
      <c r="O47" s="96"/>
      <c r="P47" s="47"/>
      <c r="R47" s="47"/>
    </row>
    <row r="48">
      <c r="A48" s="128" t="s">
        <v>254</v>
      </c>
      <c r="B48" s="47" t="s">
        <v>87</v>
      </c>
      <c r="C48" s="47" t="s">
        <v>92</v>
      </c>
      <c r="D48" s="96" t="s">
        <v>38</v>
      </c>
      <c r="E48" s="96">
        <v>94.0</v>
      </c>
      <c r="F48" s="96">
        <v>31.0</v>
      </c>
      <c r="G48" s="96">
        <v>28.0</v>
      </c>
      <c r="H48" s="96">
        <v>14.0</v>
      </c>
      <c r="I48" s="96">
        <v>13.0</v>
      </c>
      <c r="J48" s="96">
        <v>3.0</v>
      </c>
      <c r="K48" s="96" t="s">
        <v>39</v>
      </c>
      <c r="L48" s="96" t="s">
        <v>16</v>
      </c>
      <c r="M48" s="96"/>
      <c r="N48" s="96"/>
      <c r="O48" s="96"/>
      <c r="P48" s="47"/>
      <c r="R48" s="47"/>
    </row>
    <row r="49">
      <c r="A49" s="128" t="s">
        <v>254</v>
      </c>
      <c r="B49" s="47" t="s">
        <v>87</v>
      </c>
      <c r="C49" s="47" t="s">
        <v>92</v>
      </c>
      <c r="D49" s="96" t="s">
        <v>38</v>
      </c>
      <c r="E49" s="96">
        <v>74.0</v>
      </c>
      <c r="F49" s="96">
        <v>24.0</v>
      </c>
      <c r="G49" s="96">
        <v>16.0</v>
      </c>
      <c r="H49" s="96">
        <v>13.0</v>
      </c>
      <c r="I49" s="96">
        <v>13.0</v>
      </c>
      <c r="J49" s="99">
        <v>2.0</v>
      </c>
      <c r="K49" s="96" t="s">
        <v>39</v>
      </c>
      <c r="L49" s="96" t="s">
        <v>16</v>
      </c>
      <c r="M49" s="96"/>
      <c r="N49" s="96"/>
      <c r="O49" s="96"/>
      <c r="P49" s="47"/>
      <c r="R49" s="47"/>
    </row>
    <row r="50">
      <c r="A50" s="175" t="s">
        <v>255</v>
      </c>
      <c r="B50" s="47" t="s">
        <v>92</v>
      </c>
      <c r="C50" s="47" t="s">
        <v>92</v>
      </c>
      <c r="D50" s="96" t="s">
        <v>38</v>
      </c>
      <c r="E50" s="176">
        <v>62.0</v>
      </c>
      <c r="F50" s="176">
        <v>9.0</v>
      </c>
      <c r="G50" s="176">
        <v>13.0</v>
      </c>
      <c r="H50" s="176">
        <v>9.0</v>
      </c>
      <c r="I50" s="176">
        <v>9.0</v>
      </c>
      <c r="J50" s="176">
        <v>2.0</v>
      </c>
      <c r="K50" s="177" t="s">
        <v>40</v>
      </c>
      <c r="L50" s="81" t="s">
        <v>14</v>
      </c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96"/>
      <c r="AM50" s="49"/>
      <c r="AN50" s="49"/>
      <c r="AO50" s="49"/>
      <c r="AP50" s="49"/>
    </row>
    <row r="51">
      <c r="A51" s="175" t="s">
        <v>256</v>
      </c>
      <c r="B51" s="47" t="s">
        <v>92</v>
      </c>
      <c r="C51" s="47" t="s">
        <v>92</v>
      </c>
      <c r="D51" s="96" t="s">
        <v>38</v>
      </c>
      <c r="E51" s="176">
        <v>47.0</v>
      </c>
      <c r="F51" s="176">
        <v>10.0</v>
      </c>
      <c r="G51" s="176">
        <v>15.0</v>
      </c>
      <c r="H51" s="176">
        <v>8.0</v>
      </c>
      <c r="I51" s="176">
        <v>8.0</v>
      </c>
      <c r="J51" s="176">
        <v>2.0</v>
      </c>
      <c r="K51" s="81" t="s">
        <v>257</v>
      </c>
      <c r="L51" s="81" t="s">
        <v>14</v>
      </c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96"/>
      <c r="AM51" s="49"/>
      <c r="AN51" s="49"/>
      <c r="AO51" s="49"/>
      <c r="AP51" s="49"/>
    </row>
    <row r="52">
      <c r="A52" s="94" t="s">
        <v>258</v>
      </c>
      <c r="B52" s="47" t="s">
        <v>92</v>
      </c>
      <c r="C52" s="47" t="s">
        <v>92</v>
      </c>
      <c r="D52" s="96" t="s">
        <v>38</v>
      </c>
      <c r="E52" s="96">
        <v>84.0</v>
      </c>
      <c r="F52" s="96">
        <v>14.0</v>
      </c>
      <c r="G52" s="96">
        <v>54.0</v>
      </c>
      <c r="H52" s="49"/>
      <c r="I52" s="49"/>
      <c r="J52" s="96">
        <v>1.0</v>
      </c>
      <c r="K52" s="49" t="s">
        <v>259</v>
      </c>
      <c r="L52" s="95" t="s">
        <v>14</v>
      </c>
      <c r="M52" s="49"/>
      <c r="N52" s="95"/>
      <c r="O52" s="95"/>
      <c r="P52" s="49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49"/>
      <c r="AP52" s="49"/>
      <c r="AQ52" s="49"/>
      <c r="AR52" s="49"/>
      <c r="AS52" s="49"/>
      <c r="AT52" s="49"/>
    </row>
    <row r="53">
      <c r="A53" s="47"/>
      <c r="B53" s="188"/>
      <c r="C53" s="188"/>
      <c r="D53" s="47"/>
      <c r="E53" s="96"/>
      <c r="F53" s="96"/>
      <c r="G53" s="96"/>
      <c r="H53" s="96"/>
      <c r="I53" s="49"/>
      <c r="J53" s="49"/>
      <c r="K53" s="49"/>
      <c r="L53" s="129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49"/>
      <c r="AN53" s="49"/>
      <c r="AO53" s="49"/>
      <c r="AP53" s="49"/>
    </row>
    <row r="54">
      <c r="A54" s="128" t="s">
        <v>278</v>
      </c>
      <c r="B54" s="47" t="s">
        <v>87</v>
      </c>
      <c r="C54" s="47" t="s">
        <v>87</v>
      </c>
      <c r="D54" s="47" t="s">
        <v>279</v>
      </c>
      <c r="E54" s="47">
        <v>72.0</v>
      </c>
      <c r="F54" s="47">
        <v>17.0</v>
      </c>
      <c r="G54" s="47">
        <v>10.0</v>
      </c>
      <c r="H54" s="47">
        <v>15.0</v>
      </c>
      <c r="I54" s="47">
        <v>15.0</v>
      </c>
      <c r="J54" s="47" t="s">
        <v>280</v>
      </c>
      <c r="K54" s="47" t="s">
        <v>281</v>
      </c>
      <c r="L54" s="47" t="s">
        <v>14</v>
      </c>
      <c r="M54" s="47">
        <f t="shared" ref="M54:M58" si="17">(F54/E54)*100</f>
        <v>23.61111111</v>
      </c>
      <c r="N54" s="47">
        <f t="shared" ref="N54:N58" si="18">(I54/F54)*100</f>
        <v>88.23529412</v>
      </c>
      <c r="O54" s="47" t="str">
        <f t="shared" ref="O54:O58" si="19">(J54/I54)*100</f>
        <v>#VALUE!</v>
      </c>
      <c r="P54" s="47"/>
      <c r="R54" s="47"/>
    </row>
    <row r="55">
      <c r="A55" s="128" t="s">
        <v>278</v>
      </c>
      <c r="B55" s="47" t="s">
        <v>87</v>
      </c>
      <c r="C55" s="47" t="s">
        <v>87</v>
      </c>
      <c r="D55" s="47" t="s">
        <v>279</v>
      </c>
      <c r="E55" s="47">
        <v>21.0</v>
      </c>
      <c r="F55" s="47">
        <v>1.0</v>
      </c>
      <c r="G55" s="47">
        <v>4.0</v>
      </c>
      <c r="H55" s="47">
        <v>3.0</v>
      </c>
      <c r="I55" s="47">
        <v>3.0</v>
      </c>
      <c r="J55" s="47">
        <v>0.0</v>
      </c>
      <c r="K55" s="47" t="s">
        <v>282</v>
      </c>
      <c r="L55" s="47" t="s">
        <v>14</v>
      </c>
      <c r="M55" s="47">
        <f t="shared" si="17"/>
        <v>4.761904762</v>
      </c>
      <c r="N55" s="47">
        <f t="shared" si="18"/>
        <v>300</v>
      </c>
      <c r="O55" s="47">
        <f t="shared" si="19"/>
        <v>0</v>
      </c>
      <c r="P55" s="47"/>
      <c r="R55" s="47"/>
    </row>
    <row r="56">
      <c r="A56" s="128" t="s">
        <v>278</v>
      </c>
      <c r="B56" s="47" t="s">
        <v>87</v>
      </c>
      <c r="C56" s="47" t="s">
        <v>87</v>
      </c>
      <c r="D56" s="47" t="s">
        <v>279</v>
      </c>
      <c r="E56" s="47">
        <v>12.0</v>
      </c>
      <c r="F56" s="47">
        <v>4.0</v>
      </c>
      <c r="G56" s="47">
        <v>3.0</v>
      </c>
      <c r="H56" s="47">
        <v>6.0</v>
      </c>
      <c r="I56" s="47">
        <v>5.0</v>
      </c>
      <c r="J56" s="47">
        <v>0.0</v>
      </c>
      <c r="K56" s="47" t="s">
        <v>283</v>
      </c>
      <c r="L56" s="47" t="s">
        <v>14</v>
      </c>
      <c r="M56" s="47">
        <f t="shared" si="17"/>
        <v>33.33333333</v>
      </c>
      <c r="N56" s="47">
        <f t="shared" si="18"/>
        <v>125</v>
      </c>
      <c r="O56" s="47">
        <f t="shared" si="19"/>
        <v>0</v>
      </c>
      <c r="P56" s="47"/>
      <c r="R56" s="47"/>
    </row>
    <row r="57">
      <c r="A57" s="47" t="s">
        <v>284</v>
      </c>
      <c r="B57" s="47" t="s">
        <v>87</v>
      </c>
      <c r="C57" s="47" t="s">
        <v>87</v>
      </c>
      <c r="D57" s="47" t="s">
        <v>285</v>
      </c>
      <c r="E57" s="47">
        <v>156.0</v>
      </c>
      <c r="F57" s="47">
        <v>49.0</v>
      </c>
      <c r="G57" s="47">
        <v>8.0</v>
      </c>
      <c r="H57" s="47">
        <v>7.0</v>
      </c>
      <c r="I57" s="47">
        <v>26.0</v>
      </c>
      <c r="J57" s="47">
        <v>0.0</v>
      </c>
      <c r="K57" s="47" t="s">
        <v>286</v>
      </c>
      <c r="L57" s="47" t="s">
        <v>91</v>
      </c>
      <c r="M57" s="47">
        <f t="shared" si="17"/>
        <v>31.41025641</v>
      </c>
      <c r="N57" s="47">
        <f t="shared" si="18"/>
        <v>53.06122449</v>
      </c>
      <c r="O57" s="47">
        <f t="shared" si="19"/>
        <v>0</v>
      </c>
      <c r="P57" s="47"/>
      <c r="R57" s="47"/>
    </row>
    <row r="58">
      <c r="A58" s="47" t="s">
        <v>284</v>
      </c>
      <c r="B58" s="47" t="s">
        <v>87</v>
      </c>
      <c r="C58" s="47" t="s">
        <v>87</v>
      </c>
      <c r="D58" s="47" t="s">
        <v>285</v>
      </c>
      <c r="E58" s="47">
        <v>41.0</v>
      </c>
      <c r="F58" s="47">
        <v>9.0</v>
      </c>
      <c r="G58" s="47">
        <v>3.0</v>
      </c>
      <c r="H58" s="47"/>
      <c r="I58" s="47">
        <v>21.0</v>
      </c>
      <c r="J58" s="47">
        <v>0.0</v>
      </c>
      <c r="K58" s="47" t="s">
        <v>287</v>
      </c>
      <c r="L58" s="47" t="s">
        <v>91</v>
      </c>
      <c r="M58" s="47">
        <f t="shared" si="17"/>
        <v>21.95121951</v>
      </c>
      <c r="N58" s="47">
        <f t="shared" si="18"/>
        <v>233.3333333</v>
      </c>
      <c r="O58" s="47">
        <f t="shared" si="19"/>
        <v>0</v>
      </c>
      <c r="P58" s="47"/>
      <c r="R58" s="47"/>
    </row>
    <row r="59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R59" s="49"/>
    </row>
    <row r="60">
      <c r="A60" s="128" t="s">
        <v>240</v>
      </c>
      <c r="B60" s="167" t="s">
        <v>87</v>
      </c>
      <c r="C60" s="48" t="s">
        <v>92</v>
      </c>
      <c r="D60" s="168" t="s">
        <v>43</v>
      </c>
      <c r="E60" s="47">
        <v>61.0</v>
      </c>
      <c r="F60" s="47">
        <v>6.0</v>
      </c>
      <c r="G60" s="47">
        <v>6.0</v>
      </c>
      <c r="H60" s="47">
        <v>3.0</v>
      </c>
      <c r="I60" s="47">
        <v>3.0</v>
      </c>
      <c r="J60" s="133">
        <v>0.0</v>
      </c>
      <c r="K60" s="47">
        <v>0.5</v>
      </c>
      <c r="L60" s="96" t="s">
        <v>14</v>
      </c>
      <c r="M60" s="47">
        <f t="shared" ref="M60:M78" si="20">(F60/E60)*100</f>
        <v>9.836065574</v>
      </c>
      <c r="N60" s="47">
        <f t="shared" ref="N60:N62" si="21">(I60/F60)*100</f>
        <v>50</v>
      </c>
      <c r="O60" s="47">
        <f t="shared" ref="O60:O62" si="22">(J60/I60)*100</f>
        <v>0</v>
      </c>
      <c r="P60" s="47"/>
      <c r="R60" s="47"/>
    </row>
    <row r="61">
      <c r="A61" s="128" t="s">
        <v>240</v>
      </c>
      <c r="E61" s="47">
        <v>47.0</v>
      </c>
      <c r="F61" s="47">
        <v>2.0</v>
      </c>
      <c r="G61" s="47" t="s">
        <v>29</v>
      </c>
      <c r="H61" s="47">
        <v>2.0</v>
      </c>
      <c r="I61" s="47">
        <v>2.0</v>
      </c>
      <c r="J61" s="47">
        <v>0.0</v>
      </c>
      <c r="K61" s="47">
        <v>0.5</v>
      </c>
      <c r="L61" s="96" t="s">
        <v>14</v>
      </c>
      <c r="M61" s="47">
        <f t="shared" si="20"/>
        <v>4.255319149</v>
      </c>
      <c r="N61" s="47">
        <f t="shared" si="21"/>
        <v>100</v>
      </c>
      <c r="O61" s="47">
        <f t="shared" si="22"/>
        <v>0</v>
      </c>
      <c r="P61" s="47"/>
      <c r="R61" s="47"/>
    </row>
    <row r="62">
      <c r="A62" s="128" t="s">
        <v>240</v>
      </c>
      <c r="E62" s="47">
        <v>60.0</v>
      </c>
      <c r="F62" s="47">
        <v>8.0</v>
      </c>
      <c r="G62" s="47" t="s">
        <v>29</v>
      </c>
      <c r="H62" s="47">
        <v>6.0</v>
      </c>
      <c r="I62" s="47">
        <v>5.0</v>
      </c>
      <c r="J62" s="47">
        <v>0.0</v>
      </c>
      <c r="K62" s="47">
        <v>0.5</v>
      </c>
      <c r="L62" s="96" t="s">
        <v>14</v>
      </c>
      <c r="M62" s="47">
        <f t="shared" si="20"/>
        <v>13.33333333</v>
      </c>
      <c r="N62" s="47">
        <f t="shared" si="21"/>
        <v>62.5</v>
      </c>
      <c r="O62" s="47">
        <f t="shared" si="22"/>
        <v>0</v>
      </c>
      <c r="P62" s="47"/>
      <c r="R62" s="47"/>
    </row>
    <row r="63">
      <c r="A63" s="128" t="s">
        <v>250</v>
      </c>
      <c r="E63" s="96">
        <v>48.0</v>
      </c>
      <c r="F63" s="96">
        <v>19.0</v>
      </c>
      <c r="G63" s="96">
        <v>2.0</v>
      </c>
      <c r="H63" s="96">
        <v>14.0</v>
      </c>
      <c r="I63" s="96">
        <v>14.0</v>
      </c>
      <c r="J63" s="96">
        <v>1.0</v>
      </c>
      <c r="K63" s="97">
        <v>44595.0</v>
      </c>
      <c r="L63" s="96" t="s">
        <v>16</v>
      </c>
      <c r="M63" s="47">
        <f t="shared" si="20"/>
        <v>39.58333333</v>
      </c>
      <c r="N63" s="96"/>
      <c r="O63" s="96"/>
      <c r="P63" s="47"/>
      <c r="R63" s="47"/>
    </row>
    <row r="64">
      <c r="A64" s="128" t="s">
        <v>288</v>
      </c>
      <c r="E64" s="47">
        <v>16.0</v>
      </c>
      <c r="F64" s="47">
        <v>1.0</v>
      </c>
      <c r="G64" s="47">
        <v>0.0</v>
      </c>
      <c r="H64" s="47">
        <v>1.0</v>
      </c>
      <c r="I64" s="47">
        <v>1.0</v>
      </c>
      <c r="J64" s="47">
        <v>0.0</v>
      </c>
      <c r="K64" s="47" t="s">
        <v>228</v>
      </c>
      <c r="L64" s="47" t="s">
        <v>14</v>
      </c>
      <c r="M64" s="47">
        <f t="shared" si="20"/>
        <v>6.25</v>
      </c>
      <c r="N64" s="47">
        <f t="shared" ref="N64:N67" si="23">(I64/F64)*100</f>
        <v>100</v>
      </c>
      <c r="O64" s="47">
        <f t="shared" ref="O64:O67" si="24">(J64/I64)*100</f>
        <v>0</v>
      </c>
      <c r="P64" s="47"/>
      <c r="R64" s="47"/>
    </row>
    <row r="65">
      <c r="A65" s="128" t="s">
        <v>288</v>
      </c>
      <c r="E65" s="47">
        <v>37.0</v>
      </c>
      <c r="F65" s="47">
        <v>18.0</v>
      </c>
      <c r="G65" s="47">
        <v>0.0</v>
      </c>
      <c r="H65" s="47">
        <v>12.0</v>
      </c>
      <c r="I65" s="47">
        <v>12.0</v>
      </c>
      <c r="J65" s="47">
        <v>0.0</v>
      </c>
      <c r="K65" s="47" t="s">
        <v>289</v>
      </c>
      <c r="L65" s="47" t="s">
        <v>14</v>
      </c>
      <c r="M65" s="47">
        <f t="shared" si="20"/>
        <v>48.64864865</v>
      </c>
      <c r="N65" s="47">
        <f t="shared" si="23"/>
        <v>66.66666667</v>
      </c>
      <c r="O65" s="47">
        <f t="shared" si="24"/>
        <v>0</v>
      </c>
      <c r="P65" s="47"/>
      <c r="R65" s="47"/>
    </row>
    <row r="66">
      <c r="A66" s="128" t="s">
        <v>288</v>
      </c>
      <c r="E66" s="47">
        <v>32.0</v>
      </c>
      <c r="F66" s="47">
        <v>7.0</v>
      </c>
      <c r="G66" s="47">
        <v>0.0</v>
      </c>
      <c r="H66" s="47">
        <v>4.0</v>
      </c>
      <c r="I66" s="47">
        <v>4.0</v>
      </c>
      <c r="J66" s="47">
        <v>0.0</v>
      </c>
      <c r="K66" s="47" t="s">
        <v>290</v>
      </c>
      <c r="L66" s="47" t="s">
        <v>14</v>
      </c>
      <c r="M66" s="47">
        <f t="shared" si="20"/>
        <v>21.875</v>
      </c>
      <c r="N66" s="47">
        <f t="shared" si="23"/>
        <v>57.14285714</v>
      </c>
      <c r="O66" s="47">
        <f t="shared" si="24"/>
        <v>0</v>
      </c>
      <c r="P66" s="47"/>
      <c r="R66" s="47"/>
    </row>
    <row r="67">
      <c r="A67" s="128" t="s">
        <v>240</v>
      </c>
      <c r="E67" s="47">
        <v>68.0</v>
      </c>
      <c r="F67" s="47">
        <v>3.0</v>
      </c>
      <c r="G67" s="47" t="s">
        <v>29</v>
      </c>
      <c r="H67" s="47">
        <v>3.0</v>
      </c>
      <c r="I67" s="47">
        <v>3.0</v>
      </c>
      <c r="J67" s="47">
        <v>0.0</v>
      </c>
      <c r="K67" s="47" t="s">
        <v>276</v>
      </c>
      <c r="L67" s="96" t="s">
        <v>14</v>
      </c>
      <c r="M67" s="47">
        <f t="shared" si="20"/>
        <v>4.411764706</v>
      </c>
      <c r="N67" s="47">
        <f t="shared" si="23"/>
        <v>100</v>
      </c>
      <c r="O67" s="47">
        <f t="shared" si="24"/>
        <v>0</v>
      </c>
      <c r="P67" s="47"/>
      <c r="R67" s="47"/>
    </row>
    <row r="68">
      <c r="A68" s="128" t="s">
        <v>249</v>
      </c>
      <c r="E68" s="96">
        <v>93.0</v>
      </c>
      <c r="F68" s="96">
        <v>61.0</v>
      </c>
      <c r="G68" s="96">
        <v>3.0</v>
      </c>
      <c r="H68" s="96">
        <v>0.0</v>
      </c>
      <c r="I68" s="96">
        <v>0.0</v>
      </c>
      <c r="J68" s="96">
        <v>0.0</v>
      </c>
      <c r="K68" s="96" t="s">
        <v>291</v>
      </c>
      <c r="L68" s="96" t="s">
        <v>16</v>
      </c>
      <c r="M68" s="47">
        <f t="shared" si="20"/>
        <v>65.59139785</v>
      </c>
      <c r="N68" s="96"/>
      <c r="O68" s="96"/>
      <c r="P68" s="47"/>
      <c r="R68" s="47"/>
    </row>
    <row r="69">
      <c r="A69" s="128" t="s">
        <v>249</v>
      </c>
      <c r="E69" s="96">
        <v>127.0</v>
      </c>
      <c r="F69" s="96">
        <v>100.0</v>
      </c>
      <c r="G69" s="96">
        <v>9.0</v>
      </c>
      <c r="H69" s="96">
        <v>2.0</v>
      </c>
      <c r="I69" s="96">
        <v>2.0</v>
      </c>
      <c r="J69" s="96">
        <v>0.0</v>
      </c>
      <c r="K69" s="96" t="s">
        <v>35</v>
      </c>
      <c r="L69" s="96" t="s">
        <v>16</v>
      </c>
      <c r="M69" s="47">
        <f t="shared" si="20"/>
        <v>78.74015748</v>
      </c>
      <c r="N69" s="96"/>
      <c r="O69" s="96"/>
      <c r="P69" s="47"/>
      <c r="R69" s="47"/>
    </row>
    <row r="70">
      <c r="A70" s="128" t="s">
        <v>250</v>
      </c>
      <c r="E70" s="96">
        <v>28.0</v>
      </c>
      <c r="F70" s="96">
        <v>8.0</v>
      </c>
      <c r="G70" s="96">
        <v>3.0</v>
      </c>
      <c r="H70" s="96">
        <v>8.0</v>
      </c>
      <c r="I70" s="96">
        <v>8.0</v>
      </c>
      <c r="J70" s="96">
        <v>0.0</v>
      </c>
      <c r="K70" s="96" t="s">
        <v>197</v>
      </c>
      <c r="L70" s="96" t="s">
        <v>16</v>
      </c>
      <c r="M70" s="47">
        <f t="shared" si="20"/>
        <v>28.57142857</v>
      </c>
      <c r="N70" s="96"/>
      <c r="O70" s="96"/>
      <c r="P70" s="47"/>
      <c r="R70" s="47"/>
    </row>
    <row r="71">
      <c r="A71" s="128" t="s">
        <v>250</v>
      </c>
      <c r="E71" s="96">
        <v>60.0</v>
      </c>
      <c r="F71" s="96">
        <v>23.0</v>
      </c>
      <c r="G71" s="96">
        <v>3.0</v>
      </c>
      <c r="H71" s="96">
        <v>10.0</v>
      </c>
      <c r="I71" s="96">
        <v>10.0</v>
      </c>
      <c r="J71" s="96">
        <v>0.0</v>
      </c>
      <c r="K71" s="96" t="s">
        <v>18</v>
      </c>
      <c r="L71" s="96" t="s">
        <v>22</v>
      </c>
      <c r="M71" s="47">
        <f t="shared" si="20"/>
        <v>38.33333333</v>
      </c>
      <c r="N71" s="96"/>
      <c r="O71" s="96"/>
      <c r="P71" s="47"/>
      <c r="R71" s="47"/>
    </row>
    <row r="72">
      <c r="A72" s="128" t="s">
        <v>249</v>
      </c>
      <c r="E72" s="96">
        <v>100.0</v>
      </c>
      <c r="F72" s="96">
        <v>73.0</v>
      </c>
      <c r="G72" s="96">
        <v>15.0</v>
      </c>
      <c r="H72" s="96">
        <v>2.0</v>
      </c>
      <c r="I72" s="96">
        <v>1.0</v>
      </c>
      <c r="J72" s="96">
        <v>0.0</v>
      </c>
      <c r="K72" s="96" t="s">
        <v>292</v>
      </c>
      <c r="L72" s="96" t="s">
        <v>22</v>
      </c>
      <c r="M72" s="47">
        <f t="shared" si="20"/>
        <v>73</v>
      </c>
      <c r="N72" s="96"/>
      <c r="O72" s="96"/>
      <c r="P72" s="47"/>
      <c r="R72" s="47"/>
    </row>
    <row r="73">
      <c r="A73" s="128" t="s">
        <v>249</v>
      </c>
      <c r="E73" s="96">
        <v>97.0</v>
      </c>
      <c r="F73" s="96">
        <v>76.0</v>
      </c>
      <c r="G73" s="96">
        <v>5.0</v>
      </c>
      <c r="H73" s="96">
        <v>2.0</v>
      </c>
      <c r="I73" s="96">
        <v>1.0</v>
      </c>
      <c r="J73" s="96">
        <v>0.0</v>
      </c>
      <c r="K73" s="169" t="s">
        <v>185</v>
      </c>
      <c r="L73" s="96" t="s">
        <v>22</v>
      </c>
      <c r="M73" s="47">
        <f t="shared" si="20"/>
        <v>78.35051546</v>
      </c>
      <c r="N73" s="96"/>
      <c r="O73" s="96"/>
      <c r="P73" s="47"/>
      <c r="R73" s="47"/>
    </row>
    <row r="74">
      <c r="A74" s="128" t="s">
        <v>250</v>
      </c>
      <c r="E74" s="96">
        <v>41.0</v>
      </c>
      <c r="F74" s="96">
        <v>12.0</v>
      </c>
      <c r="G74" s="96">
        <v>0.0</v>
      </c>
      <c r="H74" s="96">
        <v>13.0</v>
      </c>
      <c r="I74" s="96">
        <v>13.0</v>
      </c>
      <c r="J74" s="166">
        <v>3.0</v>
      </c>
      <c r="K74" s="169" t="s">
        <v>45</v>
      </c>
      <c r="L74" s="96" t="s">
        <v>22</v>
      </c>
      <c r="M74" s="47">
        <f t="shared" si="20"/>
        <v>29.26829268</v>
      </c>
      <c r="N74" s="96"/>
      <c r="O74" s="96"/>
      <c r="P74" s="47"/>
      <c r="R74" s="47"/>
    </row>
    <row r="75">
      <c r="A75" s="128" t="s">
        <v>249</v>
      </c>
      <c r="E75" s="96">
        <v>94.0</v>
      </c>
      <c r="F75" s="96">
        <v>84.0</v>
      </c>
      <c r="G75" s="96">
        <v>2.0</v>
      </c>
      <c r="H75" s="96">
        <v>0.0</v>
      </c>
      <c r="I75" s="96">
        <v>0.0</v>
      </c>
      <c r="J75" s="166">
        <v>0.0</v>
      </c>
      <c r="K75" s="169" t="s">
        <v>293</v>
      </c>
      <c r="L75" s="96" t="s">
        <v>294</v>
      </c>
      <c r="M75" s="47">
        <f t="shared" si="20"/>
        <v>89.36170213</v>
      </c>
      <c r="N75" s="96"/>
      <c r="O75" s="96"/>
      <c r="P75" s="47"/>
      <c r="R75" s="47"/>
    </row>
    <row r="76">
      <c r="A76" s="128" t="s">
        <v>249</v>
      </c>
      <c r="E76" s="96">
        <v>138.0</v>
      </c>
      <c r="F76" s="96">
        <v>106.0</v>
      </c>
      <c r="G76" s="96">
        <v>10.0</v>
      </c>
      <c r="H76" s="96">
        <v>0.0</v>
      </c>
      <c r="I76" s="96">
        <v>0.0</v>
      </c>
      <c r="J76" s="96">
        <v>0.0</v>
      </c>
      <c r="K76" s="96" t="s">
        <v>293</v>
      </c>
      <c r="L76" s="96" t="s">
        <v>294</v>
      </c>
      <c r="M76" s="47">
        <f t="shared" si="20"/>
        <v>76.8115942</v>
      </c>
      <c r="N76" s="96"/>
      <c r="O76" s="96"/>
      <c r="P76" s="47"/>
      <c r="R76" s="47"/>
    </row>
    <row r="77">
      <c r="A77" s="128" t="s">
        <v>249</v>
      </c>
      <c r="E77" s="96">
        <v>89.0</v>
      </c>
      <c r="F77" s="96">
        <v>70.0</v>
      </c>
      <c r="G77" s="96">
        <v>8.0</v>
      </c>
      <c r="H77" s="96">
        <v>0.0</v>
      </c>
      <c r="I77" s="96">
        <v>0.0</v>
      </c>
      <c r="J77" s="96">
        <v>0.0</v>
      </c>
      <c r="K77" s="96" t="s">
        <v>295</v>
      </c>
      <c r="L77" s="96" t="s">
        <v>294</v>
      </c>
      <c r="M77" s="47">
        <f t="shared" si="20"/>
        <v>78.65168539</v>
      </c>
      <c r="N77" s="96"/>
      <c r="O77" s="96"/>
      <c r="P77" s="47"/>
      <c r="R77" s="47"/>
    </row>
    <row r="78">
      <c r="A78" s="128" t="s">
        <v>249</v>
      </c>
      <c r="E78" s="96">
        <v>63.0</v>
      </c>
      <c r="F78" s="96">
        <v>44.0</v>
      </c>
      <c r="G78" s="96">
        <v>5.0</v>
      </c>
      <c r="H78" s="96">
        <v>9.0</v>
      </c>
      <c r="I78" s="96">
        <v>6.0</v>
      </c>
      <c r="J78" s="96">
        <v>1.0</v>
      </c>
      <c r="K78" s="96" t="s">
        <v>42</v>
      </c>
      <c r="L78" s="96" t="s">
        <v>14</v>
      </c>
      <c r="M78" s="47">
        <f t="shared" si="20"/>
        <v>69.84126984</v>
      </c>
      <c r="N78" s="96"/>
      <c r="O78" s="96"/>
      <c r="P78" s="47"/>
      <c r="R78" s="47"/>
    </row>
    <row r="79">
      <c r="A79" s="49"/>
      <c r="B79" s="49"/>
      <c r="C79" s="49"/>
      <c r="D79" s="49"/>
      <c r="E79" s="134">
        <f t="shared" ref="E79:J79" si="25">SUM(E60:E78)</f>
        <v>1299</v>
      </c>
      <c r="F79" s="134">
        <f t="shared" si="25"/>
        <v>721</v>
      </c>
      <c r="G79" s="134">
        <f t="shared" si="25"/>
        <v>71</v>
      </c>
      <c r="H79" s="134">
        <f t="shared" si="25"/>
        <v>91</v>
      </c>
      <c r="I79" s="134">
        <f t="shared" si="25"/>
        <v>85</v>
      </c>
      <c r="J79" s="134">
        <f t="shared" si="25"/>
        <v>5</v>
      </c>
      <c r="K79" s="49"/>
      <c r="L79" s="49"/>
      <c r="M79" s="49"/>
      <c r="N79" s="134">
        <f>(F79/E79)*100</f>
        <v>55.50423403</v>
      </c>
      <c r="O79" s="134">
        <f>(I79/F79)*100</f>
        <v>11.78918169</v>
      </c>
      <c r="P79" s="134">
        <f>(J79/I79)*100</f>
        <v>5.882352941</v>
      </c>
      <c r="R79" s="49"/>
    </row>
    <row r="80">
      <c r="A80" s="101" t="s">
        <v>296</v>
      </c>
      <c r="B80" s="48" t="s">
        <v>92</v>
      </c>
      <c r="C80" s="48" t="s">
        <v>92</v>
      </c>
      <c r="D80" s="102" t="s">
        <v>297</v>
      </c>
      <c r="E80" s="102">
        <v>86.0</v>
      </c>
      <c r="F80" s="102">
        <v>34.0</v>
      </c>
      <c r="G80" s="102">
        <v>22.0</v>
      </c>
      <c r="H80" s="102">
        <v>19.0</v>
      </c>
      <c r="I80" s="102">
        <v>19.0</v>
      </c>
      <c r="J80" s="102">
        <v>0.0</v>
      </c>
      <c r="K80" s="102" t="s">
        <v>266</v>
      </c>
      <c r="L80" s="102" t="s">
        <v>16</v>
      </c>
      <c r="M80" s="102"/>
      <c r="N80" s="102"/>
      <c r="O80" s="102"/>
      <c r="P80" s="48"/>
      <c r="R80" s="48"/>
    </row>
    <row r="81">
      <c r="A81" s="101" t="s">
        <v>296</v>
      </c>
      <c r="B81" s="48" t="s">
        <v>92</v>
      </c>
      <c r="C81" s="48" t="s">
        <v>92</v>
      </c>
      <c r="D81" s="102" t="s">
        <v>297</v>
      </c>
      <c r="E81" s="102">
        <v>104.0</v>
      </c>
      <c r="F81" s="102">
        <v>67.0</v>
      </c>
      <c r="G81" s="102">
        <v>7.0</v>
      </c>
      <c r="H81" s="102">
        <v>25.0</v>
      </c>
      <c r="I81" s="102">
        <v>25.0</v>
      </c>
      <c r="J81" s="102">
        <v>0.0</v>
      </c>
      <c r="K81" s="102" t="s">
        <v>266</v>
      </c>
      <c r="L81" s="102" t="s">
        <v>16</v>
      </c>
      <c r="M81" s="102"/>
      <c r="N81" s="102"/>
      <c r="O81" s="102"/>
      <c r="P81" s="48"/>
      <c r="R81" s="48"/>
    </row>
    <row r="82">
      <c r="A82" s="101" t="s">
        <v>296</v>
      </c>
      <c r="B82" s="48" t="s">
        <v>92</v>
      </c>
      <c r="C82" s="48" t="s">
        <v>92</v>
      </c>
      <c r="D82" s="102" t="s">
        <v>297</v>
      </c>
      <c r="E82" s="102">
        <v>68.0</v>
      </c>
      <c r="F82" s="102">
        <v>31.0</v>
      </c>
      <c r="G82" s="102">
        <v>8.0</v>
      </c>
      <c r="H82" s="102">
        <v>10.0</v>
      </c>
      <c r="I82" s="102">
        <v>10.0</v>
      </c>
      <c r="J82" s="102">
        <v>0.0</v>
      </c>
      <c r="K82" s="102" t="s">
        <v>266</v>
      </c>
      <c r="L82" s="102" t="s">
        <v>16</v>
      </c>
      <c r="M82" s="102"/>
      <c r="N82" s="102"/>
      <c r="O82" s="102"/>
      <c r="P82" s="48"/>
      <c r="R82" s="48"/>
    </row>
    <row r="83">
      <c r="A83" s="101" t="s">
        <v>296</v>
      </c>
      <c r="B83" s="48" t="s">
        <v>92</v>
      </c>
      <c r="C83" s="48" t="s">
        <v>92</v>
      </c>
      <c r="D83" s="102" t="s">
        <v>297</v>
      </c>
      <c r="E83" s="102">
        <v>91.0</v>
      </c>
      <c r="F83" s="102">
        <v>58.0</v>
      </c>
      <c r="G83" s="102">
        <v>2.0</v>
      </c>
      <c r="H83" s="102">
        <v>26.0</v>
      </c>
      <c r="I83" s="102">
        <v>26.0</v>
      </c>
      <c r="J83" s="102">
        <v>0.0</v>
      </c>
      <c r="K83" s="102" t="s">
        <v>185</v>
      </c>
      <c r="L83" s="102" t="s">
        <v>22</v>
      </c>
      <c r="M83" s="102"/>
      <c r="N83" s="102"/>
      <c r="O83" s="102"/>
      <c r="P83" s="48"/>
      <c r="R83" s="48"/>
    </row>
    <row r="84">
      <c r="A84" s="101" t="s">
        <v>296</v>
      </c>
      <c r="B84" s="48" t="s">
        <v>92</v>
      </c>
      <c r="C84" s="48" t="s">
        <v>92</v>
      </c>
      <c r="D84" s="102" t="s">
        <v>297</v>
      </c>
      <c r="E84" s="102">
        <v>38.0</v>
      </c>
      <c r="F84" s="102">
        <v>15.0</v>
      </c>
      <c r="G84" s="102">
        <v>2.0</v>
      </c>
      <c r="H84" s="102">
        <v>8.0</v>
      </c>
      <c r="I84" s="102">
        <v>6.0</v>
      </c>
      <c r="J84" s="102">
        <v>0.0</v>
      </c>
      <c r="K84" s="102" t="s">
        <v>185</v>
      </c>
      <c r="L84" s="102" t="s">
        <v>22</v>
      </c>
      <c r="M84" s="48"/>
      <c r="N84" s="48"/>
      <c r="O84" s="48"/>
      <c r="P84" s="48"/>
      <c r="R84" s="48"/>
    </row>
    <row r="85">
      <c r="A85" s="101" t="s">
        <v>296</v>
      </c>
      <c r="B85" s="48" t="s">
        <v>92</v>
      </c>
      <c r="C85" s="48" t="s">
        <v>92</v>
      </c>
      <c r="D85" s="102" t="s">
        <v>297</v>
      </c>
      <c r="E85" s="102">
        <v>83.0</v>
      </c>
      <c r="F85" s="102">
        <v>44.0</v>
      </c>
      <c r="G85" s="102">
        <v>3.0</v>
      </c>
      <c r="H85" s="102">
        <v>26.0</v>
      </c>
      <c r="I85" s="102">
        <v>25.0</v>
      </c>
      <c r="J85" s="102">
        <v>0.0</v>
      </c>
      <c r="K85" s="102" t="s">
        <v>298</v>
      </c>
      <c r="L85" s="102" t="s">
        <v>14</v>
      </c>
      <c r="M85" s="48"/>
      <c r="N85" s="48"/>
      <c r="O85" s="48"/>
      <c r="P85" s="48"/>
      <c r="R85" s="48"/>
    </row>
    <row r="86">
      <c r="A86" s="101"/>
      <c r="B86" s="100"/>
      <c r="C86" s="102"/>
      <c r="D86" s="100"/>
      <c r="E86" s="102"/>
      <c r="F86" s="102"/>
      <c r="G86" s="102"/>
      <c r="H86" s="102"/>
      <c r="I86" s="102"/>
      <c r="J86" s="102"/>
      <c r="K86" s="102"/>
      <c r="L86" s="102"/>
      <c r="M86" s="48"/>
      <c r="N86" s="48"/>
      <c r="O86" s="48"/>
      <c r="P86" s="48"/>
      <c r="R86" s="48"/>
    </row>
    <row r="87">
      <c r="A87" s="101" t="s">
        <v>299</v>
      </c>
      <c r="B87" s="48" t="s">
        <v>92</v>
      </c>
      <c r="C87" s="48" t="s">
        <v>92</v>
      </c>
      <c r="D87" s="102" t="s">
        <v>300</v>
      </c>
      <c r="E87" s="102">
        <v>79.0</v>
      </c>
      <c r="F87" s="102">
        <v>15.0</v>
      </c>
      <c r="G87" s="102">
        <v>15.0</v>
      </c>
      <c r="H87" s="102">
        <v>15.0</v>
      </c>
      <c r="I87" s="102">
        <v>13.0</v>
      </c>
      <c r="J87" s="102">
        <v>1.0</v>
      </c>
      <c r="K87" s="102" t="s">
        <v>185</v>
      </c>
      <c r="L87" s="102" t="s">
        <v>16</v>
      </c>
      <c r="M87" s="48"/>
      <c r="N87" s="48"/>
      <c r="O87" s="48"/>
      <c r="P87" s="48"/>
      <c r="R87" s="48"/>
    </row>
    <row r="88">
      <c r="A88" s="101" t="s">
        <v>299</v>
      </c>
      <c r="B88" s="48" t="s">
        <v>92</v>
      </c>
      <c r="C88" s="48" t="s">
        <v>92</v>
      </c>
      <c r="D88" s="102" t="s">
        <v>300</v>
      </c>
      <c r="E88" s="102">
        <v>77.0</v>
      </c>
      <c r="F88" s="102">
        <v>20.0</v>
      </c>
      <c r="G88" s="102">
        <v>29.0</v>
      </c>
      <c r="H88" s="102" t="s">
        <v>29</v>
      </c>
      <c r="I88" s="102" t="s">
        <v>29</v>
      </c>
      <c r="J88" s="102" t="s">
        <v>29</v>
      </c>
      <c r="K88" s="102" t="s">
        <v>185</v>
      </c>
      <c r="L88" s="102" t="s">
        <v>16</v>
      </c>
      <c r="M88" s="48"/>
      <c r="N88" s="48"/>
      <c r="O88" s="48"/>
      <c r="P88" s="48"/>
      <c r="R88" s="48"/>
    </row>
    <row r="89">
      <c r="A89" s="101" t="s">
        <v>299</v>
      </c>
      <c r="B89" s="48" t="s">
        <v>92</v>
      </c>
      <c r="C89" s="48" t="s">
        <v>92</v>
      </c>
      <c r="D89" s="102" t="s">
        <v>300</v>
      </c>
      <c r="E89" s="102">
        <v>70.0</v>
      </c>
      <c r="F89" s="102">
        <v>25.0</v>
      </c>
      <c r="G89" s="102">
        <v>34.0</v>
      </c>
      <c r="H89" s="102" t="s">
        <v>29</v>
      </c>
      <c r="I89" s="102" t="s">
        <v>29</v>
      </c>
      <c r="J89" s="102" t="s">
        <v>29</v>
      </c>
      <c r="K89" s="102" t="s">
        <v>185</v>
      </c>
      <c r="L89" s="102" t="s">
        <v>16</v>
      </c>
      <c r="M89" s="48"/>
      <c r="N89" s="48"/>
      <c r="O89" s="48"/>
      <c r="P89" s="48"/>
      <c r="R89" s="48"/>
    </row>
    <row r="90">
      <c r="A90" s="101" t="s">
        <v>299</v>
      </c>
      <c r="B90" s="48" t="s">
        <v>92</v>
      </c>
      <c r="C90" s="48" t="s">
        <v>92</v>
      </c>
      <c r="D90" s="102" t="s">
        <v>300</v>
      </c>
      <c r="E90" s="102">
        <v>66.0</v>
      </c>
      <c r="F90" s="102">
        <v>25.0</v>
      </c>
      <c r="G90" s="102">
        <v>24.0</v>
      </c>
      <c r="H90" s="102">
        <v>9.0</v>
      </c>
      <c r="I90" s="102">
        <v>7.0</v>
      </c>
      <c r="J90" s="102">
        <v>0.0</v>
      </c>
      <c r="K90" s="102" t="s">
        <v>301</v>
      </c>
      <c r="L90" s="102" t="s">
        <v>22</v>
      </c>
      <c r="M90" s="48"/>
      <c r="N90" s="48"/>
      <c r="O90" s="48"/>
      <c r="P90" s="48"/>
      <c r="R90" s="48"/>
    </row>
    <row r="91">
      <c r="A91" s="101" t="s">
        <v>299</v>
      </c>
      <c r="B91" s="48" t="s">
        <v>92</v>
      </c>
      <c r="C91" s="48" t="s">
        <v>92</v>
      </c>
      <c r="D91" s="102" t="s">
        <v>300</v>
      </c>
      <c r="E91" s="102">
        <v>72.0</v>
      </c>
      <c r="F91" s="102">
        <v>24.0</v>
      </c>
      <c r="G91" s="102">
        <v>21.0</v>
      </c>
      <c r="H91" s="102">
        <v>16.0</v>
      </c>
      <c r="I91" s="102">
        <v>15.0</v>
      </c>
      <c r="J91" s="102">
        <v>2.0</v>
      </c>
      <c r="K91" s="102" t="s">
        <v>301</v>
      </c>
      <c r="L91" s="102" t="s">
        <v>22</v>
      </c>
      <c r="M91" s="48"/>
      <c r="N91" s="48"/>
      <c r="O91" s="48"/>
      <c r="P91" s="48"/>
      <c r="R91" s="48"/>
    </row>
    <row r="92">
      <c r="A92" s="101" t="s">
        <v>299</v>
      </c>
      <c r="B92" s="48" t="s">
        <v>92</v>
      </c>
      <c r="C92" s="48" t="s">
        <v>92</v>
      </c>
      <c r="D92" s="102" t="s">
        <v>300</v>
      </c>
      <c r="E92" s="102">
        <v>49.0</v>
      </c>
      <c r="F92" s="102">
        <v>17.0</v>
      </c>
      <c r="G92" s="102">
        <v>25.0</v>
      </c>
      <c r="H92" s="102">
        <v>12.0</v>
      </c>
      <c r="I92" s="102">
        <v>9.0</v>
      </c>
      <c r="J92" s="102">
        <v>0.0</v>
      </c>
      <c r="K92" s="102" t="s">
        <v>301</v>
      </c>
      <c r="L92" s="102" t="s">
        <v>22</v>
      </c>
      <c r="M92" s="48"/>
      <c r="N92" s="48"/>
      <c r="O92" s="48"/>
      <c r="P92" s="48"/>
      <c r="R92" s="48"/>
    </row>
    <row r="95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N95" s="92"/>
      <c r="O95" s="92"/>
      <c r="P95" s="92"/>
      <c r="Q95" s="92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</row>
    <row r="96">
      <c r="A96" s="128"/>
      <c r="B96" s="189"/>
      <c r="C96" s="190"/>
      <c r="D96" s="122"/>
      <c r="E96" s="122"/>
      <c r="F96" s="122"/>
      <c r="G96" s="122"/>
      <c r="H96" s="122"/>
      <c r="I96" s="126"/>
      <c r="J96" s="126"/>
      <c r="K96" s="190"/>
    </row>
    <row r="97">
      <c r="A97" s="128"/>
      <c r="B97" s="189"/>
      <c r="C97" s="190"/>
      <c r="D97" s="191"/>
      <c r="E97" s="191"/>
      <c r="F97" s="109"/>
      <c r="G97" s="109"/>
      <c r="H97" s="109"/>
      <c r="I97" s="192"/>
      <c r="J97" s="126"/>
      <c r="K97" s="190"/>
    </row>
    <row r="98">
      <c r="A98" s="128"/>
      <c r="B98" s="122"/>
      <c r="C98" s="122"/>
      <c r="D98" s="122"/>
      <c r="E98" s="126"/>
      <c r="F98" s="122"/>
      <c r="G98" s="122"/>
      <c r="H98" s="122"/>
      <c r="I98" s="126"/>
      <c r="J98" s="122"/>
      <c r="K98" s="190"/>
    </row>
    <row r="99">
      <c r="B99" s="122"/>
      <c r="C99" s="122"/>
      <c r="D99" s="122"/>
      <c r="E99" s="126"/>
      <c r="F99" s="122"/>
      <c r="G99" s="122"/>
      <c r="H99" s="122"/>
      <c r="I99" s="122"/>
      <c r="J99" s="122"/>
      <c r="K99" s="190"/>
    </row>
    <row r="100">
      <c r="B100" s="189"/>
      <c r="C100" s="109"/>
      <c r="D100" s="190"/>
      <c r="E100" s="193"/>
      <c r="F100" s="109"/>
      <c r="G100" s="109"/>
      <c r="H100" s="109"/>
      <c r="I100" s="190"/>
      <c r="J100" s="191"/>
      <c r="K100" s="190"/>
    </row>
    <row r="101">
      <c r="B101" s="189"/>
      <c r="C101" s="109"/>
      <c r="D101" s="190"/>
      <c r="E101" s="194"/>
      <c r="F101" s="109"/>
      <c r="G101" s="109"/>
      <c r="H101" s="109"/>
      <c r="I101" s="194"/>
      <c r="J101" s="194"/>
      <c r="K101" s="190"/>
    </row>
    <row r="102">
      <c r="B102" s="189"/>
      <c r="C102" s="109"/>
      <c r="D102" s="122"/>
      <c r="E102" s="122"/>
      <c r="F102" s="122"/>
      <c r="G102" s="122"/>
      <c r="H102" s="122"/>
      <c r="I102" s="126"/>
      <c r="J102" s="122"/>
      <c r="K102" s="190"/>
    </row>
    <row r="103">
      <c r="B103" s="122"/>
      <c r="C103" s="122"/>
      <c r="D103" s="122"/>
      <c r="E103" s="122"/>
      <c r="F103" s="122"/>
      <c r="G103" s="122"/>
      <c r="H103" s="122"/>
      <c r="I103" s="125"/>
      <c r="J103" s="122"/>
      <c r="K103" s="190"/>
    </row>
    <row r="104"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</row>
    <row r="105">
      <c r="A105" s="128"/>
      <c r="B105" s="190"/>
      <c r="C105" s="190"/>
      <c r="D105" s="122"/>
      <c r="E105" s="122"/>
      <c r="F105" s="122"/>
      <c r="G105" s="122"/>
      <c r="H105" s="195"/>
      <c r="I105" s="194"/>
      <c r="J105" s="190"/>
      <c r="K105" s="190"/>
      <c r="L105" s="47"/>
      <c r="N105" s="47"/>
      <c r="O105" s="47"/>
      <c r="P105" s="47"/>
      <c r="Q105" s="47"/>
      <c r="R105" s="47"/>
      <c r="S105" s="47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</row>
    <row r="106">
      <c r="A106" s="128"/>
      <c r="B106" s="190"/>
      <c r="C106" s="190"/>
      <c r="D106" s="122"/>
      <c r="E106" s="122"/>
      <c r="F106" s="122"/>
      <c r="G106" s="122"/>
      <c r="H106" s="109"/>
      <c r="I106" s="109"/>
      <c r="J106" s="190"/>
      <c r="K106" s="190"/>
      <c r="L106" s="47"/>
      <c r="N106" s="47"/>
      <c r="O106" s="47"/>
      <c r="P106" s="47"/>
      <c r="Q106" s="47"/>
      <c r="R106" s="47"/>
      <c r="S106" s="47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</row>
    <row r="107">
      <c r="B107" s="190"/>
      <c r="C107" s="190"/>
      <c r="D107" s="122"/>
      <c r="E107" s="122"/>
      <c r="F107" s="122"/>
      <c r="G107" s="122"/>
      <c r="H107" s="109"/>
      <c r="I107" s="109"/>
      <c r="J107" s="190"/>
      <c r="K107" s="190"/>
    </row>
    <row r="108">
      <c r="J108" s="196"/>
    </row>
    <row r="109">
      <c r="A109" s="12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N109" s="47"/>
      <c r="O109" s="47"/>
      <c r="P109" s="47"/>
      <c r="Q109" s="47"/>
      <c r="R109" s="47"/>
      <c r="S109" s="47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</row>
    <row r="110">
      <c r="A110" s="128"/>
      <c r="B110" s="155"/>
      <c r="C110" s="47"/>
      <c r="D110" s="47"/>
      <c r="E110" s="47"/>
      <c r="F110" s="47"/>
      <c r="G110" s="47"/>
      <c r="H110" s="47"/>
      <c r="I110" s="47"/>
      <c r="J110" s="96"/>
      <c r="K110" s="47"/>
      <c r="L110" s="47"/>
      <c r="M110" s="47"/>
      <c r="N110" s="47"/>
      <c r="O110" s="47"/>
      <c r="P110" s="129"/>
      <c r="Q110" s="47"/>
      <c r="R110" s="47"/>
      <c r="S110" s="47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</row>
    <row r="111">
      <c r="A111" s="12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149"/>
      <c r="S111" s="47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</row>
    <row r="112">
      <c r="A112" s="12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</row>
    <row r="113">
      <c r="A113" s="12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</row>
    <row r="114">
      <c r="A114" s="12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</row>
    <row r="115">
      <c r="A115" s="128"/>
      <c r="B115" s="128"/>
      <c r="C115" s="155"/>
      <c r="D115" s="47"/>
      <c r="E115" s="96"/>
      <c r="F115" s="47"/>
      <c r="G115" s="47"/>
      <c r="H115" s="47"/>
      <c r="I115" s="47"/>
      <c r="J115" s="47"/>
      <c r="K115" s="47"/>
      <c r="L115" s="156"/>
      <c r="M115" s="47"/>
      <c r="N115" s="47"/>
      <c r="O115" s="47"/>
      <c r="P115" s="47"/>
      <c r="Q115" s="47"/>
      <c r="R115" s="47"/>
      <c r="S115" s="47"/>
      <c r="T115" s="47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</row>
    <row r="116">
      <c r="A116" s="128"/>
      <c r="B116" s="128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</row>
    <row r="117">
      <c r="A117" s="128"/>
      <c r="B117" s="128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</row>
    <row r="118">
      <c r="A118" s="128"/>
      <c r="B118" s="128"/>
      <c r="C118" s="155"/>
      <c r="D118" s="47"/>
      <c r="E118" s="47"/>
      <c r="F118" s="110"/>
      <c r="G118" s="47"/>
      <c r="H118" s="47"/>
      <c r="I118" s="47"/>
      <c r="J118" s="47"/>
      <c r="K118" s="110"/>
      <c r="L118" s="110"/>
      <c r="M118" s="47"/>
      <c r="N118" s="47"/>
      <c r="O118" s="47"/>
      <c r="P118" s="47"/>
      <c r="Q118" s="47"/>
      <c r="R118" s="47"/>
      <c r="S118" s="47"/>
      <c r="T118" s="47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</row>
    <row r="119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</row>
    <row r="120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</row>
    <row r="12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</row>
    <row r="122">
      <c r="A122" s="47"/>
      <c r="B122" s="47"/>
      <c r="C122" s="96"/>
      <c r="D122" s="96"/>
      <c r="E122" s="96"/>
      <c r="F122" s="96"/>
      <c r="G122" s="96"/>
      <c r="H122" s="96"/>
      <c r="I122" s="96"/>
      <c r="J122" s="96"/>
      <c r="K122" s="96"/>
      <c r="L122" s="47"/>
      <c r="M122" s="47"/>
      <c r="N122" s="47"/>
      <c r="O122" s="47"/>
      <c r="P122" s="47"/>
      <c r="Q122" s="47"/>
      <c r="R122" s="47"/>
      <c r="S122" s="47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</row>
    <row r="123">
      <c r="A123" s="47"/>
      <c r="B123" s="47"/>
      <c r="C123" s="96"/>
      <c r="D123" s="96"/>
      <c r="E123" s="96"/>
      <c r="F123" s="96"/>
      <c r="G123" s="96"/>
      <c r="H123" s="96"/>
      <c r="I123" s="96"/>
      <c r="J123" s="96"/>
      <c r="K123" s="96"/>
      <c r="L123" s="47"/>
      <c r="M123" s="47"/>
      <c r="N123" s="47"/>
      <c r="O123" s="47"/>
      <c r="P123" s="47"/>
      <c r="Q123" s="47"/>
      <c r="R123" s="96"/>
      <c r="S123" s="47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</row>
    <row r="124">
      <c r="A124" s="47"/>
      <c r="B124" s="47"/>
      <c r="C124" s="96"/>
      <c r="D124" s="96"/>
      <c r="E124" s="96"/>
      <c r="F124" s="96"/>
      <c r="G124" s="96"/>
      <c r="H124" s="96"/>
      <c r="I124" s="96"/>
      <c r="J124" s="96"/>
      <c r="K124" s="96"/>
      <c r="L124" s="47"/>
      <c r="M124" s="47"/>
      <c r="N124" s="47"/>
      <c r="O124" s="47"/>
      <c r="P124" s="47"/>
      <c r="Q124" s="47"/>
      <c r="R124" s="96"/>
      <c r="S124" s="47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</row>
    <row r="125">
      <c r="A125" s="47"/>
      <c r="B125" s="47"/>
      <c r="C125" s="96"/>
      <c r="D125" s="96"/>
      <c r="E125" s="96"/>
      <c r="F125" s="96"/>
      <c r="G125" s="96"/>
      <c r="H125" s="96"/>
      <c r="I125" s="96"/>
      <c r="J125" s="96"/>
      <c r="K125" s="96"/>
      <c r="L125" s="47"/>
      <c r="M125" s="47"/>
      <c r="N125" s="47"/>
      <c r="O125" s="47"/>
      <c r="P125" s="47"/>
      <c r="Q125" s="47"/>
      <c r="R125" s="47"/>
      <c r="S125" s="47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</row>
    <row r="126">
      <c r="A126" s="128"/>
      <c r="B126" s="155"/>
      <c r="C126" s="47"/>
      <c r="D126" s="47"/>
      <c r="E126" s="47"/>
      <c r="F126" s="47"/>
      <c r="G126" s="47"/>
      <c r="H126" s="96"/>
      <c r="I126" s="96"/>
      <c r="J126" s="96"/>
      <c r="K126" s="47"/>
      <c r="L126" s="47"/>
      <c r="M126" s="47"/>
      <c r="N126" s="47"/>
      <c r="O126" s="47"/>
      <c r="P126" s="47"/>
      <c r="Q126" s="47"/>
      <c r="R126" s="149"/>
      <c r="S126" s="47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</row>
    <row r="127">
      <c r="B127" s="155"/>
      <c r="D127" s="47"/>
      <c r="L127" s="47"/>
    </row>
    <row r="128">
      <c r="B128" s="155"/>
    </row>
    <row r="129">
      <c r="K129" s="133"/>
      <c r="L129" s="47"/>
    </row>
    <row r="130">
      <c r="B130" s="47"/>
      <c r="C130" s="47"/>
      <c r="K130" s="47"/>
    </row>
    <row r="131">
      <c r="B131" s="47"/>
      <c r="C131" s="47"/>
      <c r="D131" s="128"/>
      <c r="E131" s="188"/>
      <c r="F131" s="47"/>
      <c r="G131" s="46"/>
      <c r="H131" s="47"/>
      <c r="I131" s="133"/>
      <c r="J131" s="47"/>
      <c r="K131" s="47"/>
      <c r="L131" s="47"/>
      <c r="M131" s="47"/>
      <c r="N131" s="47"/>
      <c r="O131" s="96"/>
      <c r="P131" s="47"/>
      <c r="Q131" s="47"/>
      <c r="R131" s="47"/>
      <c r="S131" s="47"/>
      <c r="T131" s="49"/>
      <c r="U131" s="47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</row>
    <row r="132">
      <c r="B132" s="47"/>
      <c r="C132" s="47"/>
      <c r="D132" s="128"/>
      <c r="E132" s="188"/>
      <c r="F132" s="47"/>
      <c r="G132" s="46"/>
      <c r="H132" s="47"/>
      <c r="I132" s="47"/>
      <c r="J132" s="47"/>
      <c r="K132" s="47"/>
      <c r="L132" s="47"/>
      <c r="M132" s="47"/>
      <c r="N132" s="47"/>
      <c r="O132" s="96"/>
      <c r="P132" s="47"/>
      <c r="Q132" s="47"/>
      <c r="R132" s="47"/>
      <c r="S132" s="47"/>
      <c r="T132" s="49"/>
      <c r="U132" s="47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</row>
    <row r="133">
      <c r="D133" s="128"/>
      <c r="E133" s="188"/>
      <c r="F133" s="47"/>
      <c r="G133" s="46"/>
      <c r="H133" s="47"/>
      <c r="I133" s="47"/>
      <c r="J133" s="47"/>
      <c r="K133" s="47"/>
      <c r="L133" s="47"/>
      <c r="M133" s="47"/>
      <c r="N133" s="47"/>
      <c r="O133" s="96"/>
      <c r="P133" s="47"/>
      <c r="Q133" s="47"/>
      <c r="R133" s="47"/>
      <c r="S133" s="47"/>
      <c r="T133" s="49"/>
      <c r="U133" s="47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</row>
    <row r="134">
      <c r="D134" s="128"/>
      <c r="E134" s="188"/>
      <c r="F134" s="47"/>
      <c r="G134" s="46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9"/>
      <c r="U134" s="47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</row>
    <row r="135">
      <c r="D135" s="128"/>
      <c r="E135" s="188"/>
      <c r="F135" s="47"/>
      <c r="G135" s="46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9"/>
      <c r="U135" s="47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</row>
    <row r="136">
      <c r="D136" s="128"/>
      <c r="E136" s="188"/>
      <c r="F136" s="47"/>
      <c r="G136" s="46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9"/>
      <c r="U136" s="47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</row>
    <row r="137">
      <c r="D137" s="128"/>
      <c r="E137" s="188"/>
      <c r="F137" s="47"/>
      <c r="G137" s="46"/>
      <c r="H137" s="47"/>
      <c r="I137" s="47"/>
      <c r="J137" s="47"/>
      <c r="K137" s="47"/>
      <c r="L137" s="47"/>
      <c r="M137" s="47"/>
      <c r="N137" s="47"/>
      <c r="O137" s="96"/>
      <c r="P137" s="47"/>
      <c r="Q137" s="47"/>
      <c r="R137" s="47"/>
      <c r="S137" s="47"/>
      <c r="T137" s="49"/>
      <c r="U137" s="47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</row>
    <row r="145">
      <c r="B145" s="128"/>
      <c r="C145" s="155"/>
      <c r="D145" s="47"/>
      <c r="E145" s="9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</row>
    <row r="146">
      <c r="B146" s="128"/>
      <c r="C146" s="155"/>
      <c r="D146" s="47"/>
      <c r="E146" s="96"/>
      <c r="F146" s="47"/>
      <c r="G146" s="47"/>
      <c r="H146" s="47"/>
      <c r="I146" s="47"/>
      <c r="J146" s="96"/>
      <c r="K146" s="96"/>
      <c r="L146" s="47"/>
      <c r="M146" s="47"/>
      <c r="N146" s="47"/>
      <c r="O146" s="47"/>
      <c r="P146" s="47"/>
      <c r="Q146" s="47"/>
      <c r="R146" s="47"/>
      <c r="S146" s="47"/>
      <c r="T146" s="47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</row>
    <row r="147">
      <c r="B147" s="128"/>
      <c r="C147" s="155"/>
      <c r="D147" s="47"/>
      <c r="E147" s="96"/>
      <c r="F147" s="47"/>
      <c r="G147" s="47"/>
      <c r="H147" s="47"/>
      <c r="I147" s="96"/>
      <c r="J147" s="96"/>
      <c r="K147" s="96"/>
      <c r="L147" s="47"/>
      <c r="M147" s="47"/>
      <c r="N147" s="47"/>
      <c r="O147" s="47"/>
      <c r="P147" s="47"/>
      <c r="Q147" s="47"/>
      <c r="R147" s="47"/>
      <c r="S147" s="47"/>
      <c r="T147" s="47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</row>
    <row r="148">
      <c r="B148" s="128"/>
      <c r="C148" s="155"/>
      <c r="D148" s="47"/>
      <c r="E148" s="9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</row>
    <row r="149">
      <c r="B149" s="128"/>
      <c r="C149" s="155"/>
      <c r="D149" s="47"/>
      <c r="E149" s="9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</row>
    <row r="156">
      <c r="A156" s="128"/>
      <c r="B156" s="155"/>
      <c r="C156" s="47"/>
      <c r="D156" s="96"/>
      <c r="E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</row>
    <row r="157">
      <c r="A157" s="128"/>
      <c r="B157" s="155"/>
      <c r="C157" s="47"/>
      <c r="D157" s="96"/>
      <c r="E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</row>
    <row r="158">
      <c r="A158" s="128"/>
      <c r="B158" s="155"/>
      <c r="C158" s="47"/>
      <c r="D158" s="96"/>
      <c r="E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</row>
    <row r="159">
      <c r="A159" s="128"/>
      <c r="B159" s="155"/>
      <c r="C159" s="47"/>
      <c r="D159" s="96"/>
      <c r="E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</row>
    <row r="160">
      <c r="A160" s="128"/>
      <c r="B160" s="155"/>
      <c r="C160" s="47"/>
      <c r="D160" s="96"/>
      <c r="E160" s="47"/>
      <c r="H160" s="47"/>
      <c r="I160" s="47"/>
      <c r="J160" s="47"/>
      <c r="K160" s="156"/>
      <c r="L160" s="47"/>
      <c r="M160" s="47"/>
      <c r="N160" s="47"/>
      <c r="O160" s="47"/>
      <c r="P160" s="47"/>
      <c r="Q160" s="47"/>
      <c r="R160" s="47"/>
      <c r="S160" s="47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</row>
    <row r="161">
      <c r="A161" s="128"/>
      <c r="B161" s="47"/>
      <c r="C161" s="47"/>
      <c r="D161" s="47"/>
      <c r="E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</row>
    <row r="162">
      <c r="A162" s="128"/>
      <c r="B162" s="47"/>
      <c r="C162" s="47"/>
      <c r="D162" s="47"/>
      <c r="E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</row>
    <row r="163">
      <c r="A163" s="128"/>
      <c r="B163" s="155"/>
      <c r="C163" s="47"/>
      <c r="D163" s="47"/>
      <c r="E163" s="47"/>
      <c r="H163" s="47"/>
      <c r="I163" s="47"/>
      <c r="J163" s="96"/>
      <c r="K163" s="47"/>
      <c r="L163" s="47"/>
      <c r="M163" s="47"/>
      <c r="N163" s="47"/>
      <c r="O163" s="47"/>
      <c r="P163" s="129"/>
      <c r="Q163" s="47"/>
      <c r="R163" s="47"/>
      <c r="S163" s="47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</row>
    <row r="164">
      <c r="A164" s="128"/>
      <c r="B164" s="155"/>
      <c r="C164" s="47"/>
      <c r="D164" s="47"/>
      <c r="E164" s="47"/>
      <c r="H164" s="96"/>
      <c r="I164" s="96"/>
      <c r="J164" s="96"/>
      <c r="K164" s="47"/>
      <c r="L164" s="47"/>
      <c r="M164" s="47"/>
      <c r="N164" s="47"/>
      <c r="O164" s="47"/>
      <c r="P164" s="47"/>
      <c r="Q164" s="47"/>
      <c r="R164" s="149"/>
      <c r="S164" s="47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</row>
    <row r="166">
      <c r="B166" s="155"/>
      <c r="D166" s="47"/>
      <c r="L166" s="47"/>
    </row>
    <row r="172">
      <c r="A172" s="128"/>
      <c r="B172" s="47"/>
      <c r="C172" s="47"/>
      <c r="D172" s="47"/>
      <c r="E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</row>
    <row r="173">
      <c r="A173" s="128"/>
      <c r="B173" s="47"/>
      <c r="C173" s="47"/>
      <c r="D173" s="47"/>
      <c r="E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</row>
    <row r="174">
      <c r="A174" s="128"/>
      <c r="B174" s="47"/>
      <c r="C174" s="47"/>
      <c r="D174" s="47"/>
      <c r="E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</row>
    <row r="175">
      <c r="A175" s="128"/>
      <c r="B175" s="47"/>
      <c r="C175" s="47"/>
      <c r="D175" s="47"/>
      <c r="E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</row>
    <row r="182">
      <c r="D182" s="47"/>
      <c r="E182" s="47"/>
    </row>
    <row r="183">
      <c r="D183" s="47"/>
      <c r="E183" s="47"/>
    </row>
    <row r="184">
      <c r="D184" s="47"/>
      <c r="E184" s="47"/>
    </row>
    <row r="185">
      <c r="D185" s="47"/>
      <c r="E185" s="47"/>
    </row>
    <row r="186">
      <c r="D186" s="47"/>
      <c r="E186" s="47"/>
    </row>
    <row r="187">
      <c r="D187" s="47"/>
      <c r="E187" s="47"/>
    </row>
    <row r="188">
      <c r="D188" s="47"/>
      <c r="E188" s="47"/>
    </row>
    <row r="189">
      <c r="D189" s="47"/>
      <c r="E189" s="47"/>
    </row>
    <row r="190">
      <c r="D190" s="47"/>
      <c r="E190" s="47"/>
    </row>
    <row r="191">
      <c r="D191" s="47"/>
      <c r="E191" s="47"/>
    </row>
    <row r="192">
      <c r="D192" s="47"/>
      <c r="E192" s="47"/>
    </row>
    <row r="193">
      <c r="D193" s="47"/>
      <c r="E193" s="47"/>
    </row>
    <row r="194">
      <c r="D194" s="47"/>
      <c r="E194" s="47"/>
    </row>
  </sheetData>
  <mergeCells count="4">
    <mergeCell ref="Q21:Q29"/>
    <mergeCell ref="B60:B78"/>
    <mergeCell ref="C60:C78"/>
    <mergeCell ref="D60:D7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7.38"/>
    <col customWidth="1" min="4" max="4" width="30.0"/>
  </cols>
  <sheetData>
    <row r="2">
      <c r="A2" s="33" t="s">
        <v>0</v>
      </c>
      <c r="B2" s="33" t="s">
        <v>54</v>
      </c>
      <c r="C2" s="33" t="s">
        <v>55</v>
      </c>
    </row>
    <row r="3">
      <c r="A3" s="34" t="s">
        <v>11</v>
      </c>
      <c r="B3" s="35" t="s">
        <v>12</v>
      </c>
      <c r="C3" s="36" t="s">
        <v>56</v>
      </c>
    </row>
    <row r="4">
      <c r="B4" s="37" t="s">
        <v>57</v>
      </c>
      <c r="C4" s="38" t="s">
        <v>58</v>
      </c>
    </row>
    <row r="5">
      <c r="B5" s="35" t="s">
        <v>59</v>
      </c>
      <c r="C5" s="39" t="s">
        <v>60</v>
      </c>
    </row>
    <row r="6">
      <c r="A6" s="40" t="s">
        <v>61</v>
      </c>
      <c r="B6" s="37" t="s">
        <v>62</v>
      </c>
      <c r="C6" s="38" t="s">
        <v>63</v>
      </c>
    </row>
    <row r="7">
      <c r="B7" s="35" t="s">
        <v>64</v>
      </c>
      <c r="C7" s="39" t="s">
        <v>65</v>
      </c>
    </row>
    <row r="8">
      <c r="B8" s="37" t="s">
        <v>66</v>
      </c>
      <c r="C8" s="38" t="s">
        <v>67</v>
      </c>
    </row>
    <row r="9">
      <c r="B9" s="35" t="s">
        <v>68</v>
      </c>
      <c r="C9" s="41" t="s">
        <v>69</v>
      </c>
    </row>
    <row r="10">
      <c r="B10" s="37" t="s">
        <v>70</v>
      </c>
      <c r="C10" s="38" t="s">
        <v>71</v>
      </c>
    </row>
    <row r="11">
      <c r="A11" s="42" t="s">
        <v>20</v>
      </c>
      <c r="B11" s="35" t="s">
        <v>72</v>
      </c>
      <c r="C11" s="39" t="s">
        <v>73</v>
      </c>
    </row>
    <row r="12">
      <c r="A12" s="42"/>
      <c r="B12" s="43"/>
      <c r="C12" s="44"/>
    </row>
    <row r="13">
      <c r="A13" s="42"/>
    </row>
    <row r="14">
      <c r="A14" s="45"/>
      <c r="B14" s="45"/>
    </row>
    <row r="16">
      <c r="F16" s="46"/>
      <c r="G16" s="47"/>
      <c r="H16" s="48"/>
      <c r="J16" s="49"/>
      <c r="K16" s="49"/>
      <c r="L16" s="47">
        <v>50.0</v>
      </c>
    </row>
    <row r="17">
      <c r="F17" s="46"/>
      <c r="G17" s="47"/>
      <c r="H17" s="48"/>
      <c r="J17" s="49"/>
      <c r="K17" s="49"/>
      <c r="L17" s="47">
        <v>55.0</v>
      </c>
    </row>
    <row r="18">
      <c r="A18" s="42"/>
    </row>
    <row r="19">
      <c r="A19" s="42"/>
    </row>
    <row r="20">
      <c r="A20" s="42"/>
    </row>
    <row r="21">
      <c r="A21" s="42"/>
    </row>
  </sheetData>
  <mergeCells count="2">
    <mergeCell ref="A3:A5"/>
    <mergeCell ref="A6:A1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31"/>
      <c r="B1" s="32" t="s">
        <v>74</v>
      </c>
      <c r="C1" s="32" t="s">
        <v>75</v>
      </c>
      <c r="D1" s="31"/>
    </row>
    <row r="2">
      <c r="A2" s="32" t="s">
        <v>76</v>
      </c>
      <c r="B2" s="50"/>
      <c r="C2" s="50"/>
      <c r="D2" s="32" t="s">
        <v>77</v>
      </c>
    </row>
    <row r="3">
      <c r="B3" s="50"/>
      <c r="C3" s="50"/>
      <c r="D3" s="32" t="s">
        <v>78</v>
      </c>
    </row>
    <row r="4">
      <c r="A4" s="32"/>
      <c r="B4" s="32"/>
      <c r="C4" s="32"/>
      <c r="D4" s="32"/>
    </row>
    <row r="5">
      <c r="A5" s="32" t="s">
        <v>79</v>
      </c>
      <c r="B5" s="50">
        <v>9.0</v>
      </c>
      <c r="C5" s="50">
        <v>1.0</v>
      </c>
      <c r="D5" s="32" t="s">
        <v>77</v>
      </c>
    </row>
    <row r="6">
      <c r="B6" s="50">
        <v>2.0</v>
      </c>
      <c r="C6" s="50">
        <v>2.0</v>
      </c>
      <c r="D6" s="32" t="s">
        <v>78</v>
      </c>
    </row>
    <row r="8">
      <c r="A8" s="32" t="s">
        <v>80</v>
      </c>
      <c r="B8" s="50">
        <v>1.0</v>
      </c>
      <c r="C8" s="50">
        <v>0.0</v>
      </c>
      <c r="D8" s="32" t="s">
        <v>77</v>
      </c>
    </row>
    <row r="9">
      <c r="B9" s="50">
        <v>0.0</v>
      </c>
      <c r="C9" s="50">
        <v>12.0</v>
      </c>
      <c r="D9" s="32" t="s">
        <v>78</v>
      </c>
    </row>
    <row r="11">
      <c r="A11" s="31" t="s">
        <v>81</v>
      </c>
      <c r="B11" s="50">
        <v>1.0</v>
      </c>
      <c r="C11" s="50">
        <v>1.0</v>
      </c>
      <c r="D11" s="32" t="s">
        <v>77</v>
      </c>
    </row>
    <row r="12">
      <c r="B12" s="50">
        <v>8.0</v>
      </c>
      <c r="C12" s="50">
        <v>9.0</v>
      </c>
      <c r="D12" s="32" t="s">
        <v>78</v>
      </c>
    </row>
    <row r="14">
      <c r="A14" s="32" t="s">
        <v>82</v>
      </c>
      <c r="B14" s="50"/>
      <c r="C14" s="50"/>
      <c r="D14" s="32" t="s">
        <v>77</v>
      </c>
    </row>
    <row r="15">
      <c r="B15" s="50"/>
      <c r="C15" s="50"/>
      <c r="D15" s="32" t="s">
        <v>78</v>
      </c>
    </row>
    <row r="16">
      <c r="A16" s="31"/>
    </row>
    <row r="17">
      <c r="A17" s="51" t="s">
        <v>38</v>
      </c>
      <c r="B17" s="50">
        <v>4.0</v>
      </c>
      <c r="C17" s="50">
        <v>2.0</v>
      </c>
      <c r="D17" s="32" t="s">
        <v>77</v>
      </c>
    </row>
    <row r="18">
      <c r="B18" s="50">
        <v>8.0</v>
      </c>
      <c r="C18" s="50">
        <v>7.0</v>
      </c>
      <c r="D18" s="32" t="s">
        <v>78</v>
      </c>
    </row>
    <row r="19">
      <c r="A19" s="52"/>
    </row>
    <row r="20">
      <c r="A20" s="52"/>
    </row>
    <row r="21">
      <c r="A21" s="53" t="s">
        <v>0</v>
      </c>
      <c r="B21" s="54" t="s">
        <v>83</v>
      </c>
      <c r="C21" s="54" t="s">
        <v>84</v>
      </c>
      <c r="D21" s="54" t="s">
        <v>85</v>
      </c>
      <c r="E21" s="55" t="s">
        <v>86</v>
      </c>
      <c r="F21" s="56"/>
      <c r="G21" s="56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>
      <c r="A22" s="58" t="s">
        <v>87</v>
      </c>
      <c r="B22" s="59" t="s">
        <v>88</v>
      </c>
      <c r="C22" s="59" t="s">
        <v>13</v>
      </c>
      <c r="D22" s="59" t="s">
        <v>14</v>
      </c>
      <c r="E22" s="59">
        <v>10.17</v>
      </c>
      <c r="F22" s="31">
        <f>(E22+E23)/2</f>
        <v>7.63</v>
      </c>
      <c r="G22" s="31"/>
    </row>
    <row r="23">
      <c r="A23" s="58" t="s">
        <v>87</v>
      </c>
      <c r="C23" s="60" t="s">
        <v>15</v>
      </c>
      <c r="D23" s="59" t="s">
        <v>16</v>
      </c>
      <c r="E23" s="61">
        <v>5.09</v>
      </c>
      <c r="G23" s="31"/>
    </row>
    <row r="24">
      <c r="A24" s="62" t="s">
        <v>87</v>
      </c>
      <c r="B24" s="63" t="s">
        <v>23</v>
      </c>
      <c r="C24" s="64" t="s">
        <v>89</v>
      </c>
      <c r="D24" s="64" t="s">
        <v>14</v>
      </c>
      <c r="E24" s="59">
        <v>0.0</v>
      </c>
      <c r="F24" s="59">
        <v>3.23</v>
      </c>
      <c r="G24" s="65"/>
    </row>
    <row r="25">
      <c r="A25" s="62" t="s">
        <v>87</v>
      </c>
      <c r="C25" s="64" t="s">
        <v>25</v>
      </c>
      <c r="D25" s="64" t="s">
        <v>14</v>
      </c>
      <c r="E25" s="59">
        <v>3.23</v>
      </c>
      <c r="G25" s="52"/>
    </row>
    <row r="26">
      <c r="A26" s="58" t="s">
        <v>87</v>
      </c>
      <c r="B26" s="63" t="s">
        <v>26</v>
      </c>
      <c r="C26" s="60" t="s">
        <v>27</v>
      </c>
      <c r="D26" s="60" t="s">
        <v>14</v>
      </c>
      <c r="E26" s="59">
        <v>2.59</v>
      </c>
      <c r="F26" s="59">
        <v>2.59</v>
      </c>
      <c r="G26" s="32"/>
    </row>
    <row r="27">
      <c r="A27" s="58" t="s">
        <v>87</v>
      </c>
      <c r="B27" s="59" t="s">
        <v>90</v>
      </c>
      <c r="C27" s="66">
        <v>44929.0</v>
      </c>
      <c r="D27" s="60" t="s">
        <v>36</v>
      </c>
      <c r="E27" s="59">
        <v>0.64</v>
      </c>
      <c r="F27" s="59">
        <v>0.64</v>
      </c>
      <c r="G27" s="31"/>
    </row>
    <row r="28">
      <c r="A28" s="58" t="s">
        <v>87</v>
      </c>
      <c r="C28" s="59" t="s">
        <v>31</v>
      </c>
      <c r="D28" s="59" t="s">
        <v>91</v>
      </c>
      <c r="E28" s="59">
        <v>0.0</v>
      </c>
      <c r="F28" s="31"/>
      <c r="G28" s="31"/>
    </row>
    <row r="29">
      <c r="A29" s="67" t="s">
        <v>87</v>
      </c>
      <c r="B29" s="68" t="s">
        <v>82</v>
      </c>
      <c r="C29" s="59" t="s">
        <v>45</v>
      </c>
      <c r="D29" s="59" t="s">
        <v>22</v>
      </c>
      <c r="E29" s="59">
        <v>7.32</v>
      </c>
      <c r="F29" s="51">
        <f>SUM(E29:E30)/2</f>
        <v>4.705</v>
      </c>
      <c r="G29" s="51"/>
    </row>
    <row r="30">
      <c r="A30" s="67" t="s">
        <v>87</v>
      </c>
      <c r="C30" s="69">
        <v>44595.0</v>
      </c>
      <c r="D30" s="59" t="s">
        <v>16</v>
      </c>
      <c r="E30" s="59">
        <v>2.09</v>
      </c>
      <c r="G30" s="51"/>
    </row>
    <row r="31">
      <c r="A31" s="53" t="s">
        <v>0</v>
      </c>
      <c r="B31" s="54" t="s">
        <v>83</v>
      </c>
      <c r="C31" s="54" t="s">
        <v>84</v>
      </c>
      <c r="D31" s="54" t="s">
        <v>85</v>
      </c>
      <c r="E31" s="55" t="s">
        <v>86</v>
      </c>
      <c r="F31" s="31"/>
      <c r="G31" s="31"/>
    </row>
    <row r="32">
      <c r="A32" s="58" t="s">
        <v>92</v>
      </c>
      <c r="B32" s="70" t="s">
        <v>21</v>
      </c>
      <c r="C32" s="32" t="s">
        <v>93</v>
      </c>
      <c r="D32" s="31" t="s">
        <v>16</v>
      </c>
      <c r="E32" s="31">
        <v>0.99</v>
      </c>
      <c r="F32" s="71">
        <f>SUM(E32:E34)/3</f>
        <v>1.716666667</v>
      </c>
    </row>
    <row r="33">
      <c r="A33" s="58" t="s">
        <v>92</v>
      </c>
      <c r="C33" s="72">
        <v>44960.0</v>
      </c>
      <c r="D33" s="31" t="s">
        <v>22</v>
      </c>
      <c r="E33" s="31">
        <v>2.78</v>
      </c>
    </row>
    <row r="34">
      <c r="A34" s="58" t="s">
        <v>92</v>
      </c>
      <c r="C34" s="73" t="s">
        <v>18</v>
      </c>
      <c r="D34" s="31" t="s">
        <v>14</v>
      </c>
      <c r="E34" s="31">
        <v>1.38</v>
      </c>
    </row>
    <row r="35">
      <c r="A35" s="58" t="s">
        <v>92</v>
      </c>
      <c r="B35" s="70" t="s">
        <v>23</v>
      </c>
      <c r="C35" s="74" t="s">
        <v>25</v>
      </c>
      <c r="D35" s="74" t="s">
        <v>14</v>
      </c>
      <c r="E35" s="31">
        <v>0.0</v>
      </c>
      <c r="F35" s="32">
        <v>0.0</v>
      </c>
      <c r="G35" s="31"/>
    </row>
    <row r="36">
      <c r="A36" s="58" t="s">
        <v>92</v>
      </c>
      <c r="B36" s="70" t="s">
        <v>26</v>
      </c>
      <c r="C36" s="75">
        <v>44595.0</v>
      </c>
      <c r="D36" s="31" t="s">
        <v>16</v>
      </c>
      <c r="E36" s="31">
        <v>1.5</v>
      </c>
      <c r="F36" s="29">
        <v>1.5</v>
      </c>
    </row>
    <row r="37">
      <c r="A37" s="58" t="s">
        <v>92</v>
      </c>
      <c r="C37" s="72">
        <v>44961.0</v>
      </c>
      <c r="D37" s="31" t="s">
        <v>14</v>
      </c>
      <c r="E37" s="31">
        <v>0.0</v>
      </c>
    </row>
    <row r="38">
      <c r="A38" s="58" t="s">
        <v>92</v>
      </c>
      <c r="B38" s="31" t="s">
        <v>81</v>
      </c>
      <c r="C38" s="31" t="s">
        <v>33</v>
      </c>
      <c r="D38" s="31" t="s">
        <v>34</v>
      </c>
      <c r="E38" s="31">
        <v>4.0</v>
      </c>
      <c r="F38" s="71">
        <f>AVERAGE(E38:E40)</f>
        <v>2.333333333</v>
      </c>
    </row>
    <row r="39">
      <c r="A39" s="58" t="s">
        <v>92</v>
      </c>
      <c r="C39" s="31" t="s">
        <v>94</v>
      </c>
      <c r="D39" s="73" t="s">
        <v>36</v>
      </c>
      <c r="E39" s="31">
        <v>1.33</v>
      </c>
    </row>
    <row r="40">
      <c r="A40" s="58" t="s">
        <v>92</v>
      </c>
      <c r="C40" s="73" t="s">
        <v>37</v>
      </c>
      <c r="D40" s="73" t="s">
        <v>36</v>
      </c>
      <c r="E40" s="31">
        <v>1.67</v>
      </c>
    </row>
    <row r="41">
      <c r="A41" s="67" t="s">
        <v>92</v>
      </c>
      <c r="B41" s="76" t="s">
        <v>82</v>
      </c>
      <c r="C41" s="32" t="s">
        <v>44</v>
      </c>
      <c r="D41" s="77" t="s">
        <v>14</v>
      </c>
      <c r="E41" s="31">
        <v>3.13</v>
      </c>
      <c r="F41" s="31">
        <f>AVERAGE(E41:E42)</f>
        <v>2.36</v>
      </c>
      <c r="G41" s="31"/>
    </row>
    <row r="42">
      <c r="A42" s="67" t="s">
        <v>92</v>
      </c>
      <c r="C42" s="31" t="s">
        <v>42</v>
      </c>
      <c r="D42" s="31" t="s">
        <v>14</v>
      </c>
      <c r="E42" s="31">
        <v>1.59</v>
      </c>
    </row>
    <row r="43">
      <c r="A43" s="58" t="s">
        <v>92</v>
      </c>
      <c r="B43" s="31" t="s">
        <v>38</v>
      </c>
      <c r="C43" s="31" t="s">
        <v>39</v>
      </c>
      <c r="D43" s="31" t="s">
        <v>16</v>
      </c>
      <c r="E43" s="31">
        <v>1.79</v>
      </c>
      <c r="F43" s="71">
        <f>AVERAGE(E43:E46)</f>
        <v>3.1475</v>
      </c>
    </row>
    <row r="44">
      <c r="A44" s="58" t="s">
        <v>92</v>
      </c>
      <c r="C44" s="73" t="s">
        <v>40</v>
      </c>
      <c r="D44" s="31" t="s">
        <v>14</v>
      </c>
      <c r="E44" s="31">
        <v>3.23</v>
      </c>
    </row>
    <row r="45">
      <c r="A45" s="58" t="s">
        <v>92</v>
      </c>
      <c r="C45" s="73" t="s">
        <v>41</v>
      </c>
      <c r="D45" s="31" t="s">
        <v>14</v>
      </c>
      <c r="E45" s="31">
        <v>2.3</v>
      </c>
    </row>
    <row r="46">
      <c r="A46" s="58" t="s">
        <v>92</v>
      </c>
      <c r="C46" s="31" t="s">
        <v>42</v>
      </c>
      <c r="D46" s="31" t="s">
        <v>14</v>
      </c>
      <c r="E46" s="31">
        <v>5.27</v>
      </c>
      <c r="G46" s="31"/>
    </row>
    <row r="51">
      <c r="A51" s="58"/>
      <c r="B51" s="31"/>
      <c r="C51" s="31"/>
      <c r="D51" s="31"/>
      <c r="E51" s="31"/>
      <c r="F51" s="31"/>
      <c r="G51" s="31"/>
    </row>
    <row r="52">
      <c r="A52" s="31"/>
      <c r="B52" s="31"/>
      <c r="C52" s="31"/>
      <c r="D52" s="31"/>
      <c r="E52" s="31"/>
      <c r="F52" s="31"/>
      <c r="G52" s="31"/>
    </row>
    <row r="53">
      <c r="E53" s="31"/>
    </row>
    <row r="54">
      <c r="E54" s="31"/>
    </row>
    <row r="55">
      <c r="E55" s="31"/>
    </row>
    <row r="56">
      <c r="F56" s="51"/>
      <c r="G56" s="51"/>
    </row>
    <row r="57">
      <c r="F57" s="51"/>
      <c r="G57" s="51"/>
    </row>
    <row r="58">
      <c r="F58" s="51"/>
      <c r="G58" s="51"/>
    </row>
    <row r="59">
      <c r="F59" s="65"/>
      <c r="G59" s="65"/>
    </row>
    <row r="60">
      <c r="F60" s="31"/>
      <c r="G60" s="32"/>
    </row>
    <row r="61">
      <c r="F61" s="31"/>
      <c r="G61" s="31"/>
    </row>
    <row r="62">
      <c r="F62" s="31"/>
      <c r="G62" s="31"/>
    </row>
    <row r="63">
      <c r="F63" s="31"/>
      <c r="G63" s="31"/>
    </row>
    <row r="64">
      <c r="F64" s="31"/>
      <c r="G64" s="31"/>
    </row>
    <row r="65">
      <c r="F65" s="51"/>
      <c r="G65" s="51"/>
    </row>
    <row r="66">
      <c r="F66" s="51"/>
      <c r="G66" s="51"/>
    </row>
    <row r="67">
      <c r="F67" s="51"/>
      <c r="G67" s="78"/>
    </row>
    <row r="68">
      <c r="F68" s="79"/>
      <c r="G68" s="51"/>
    </row>
    <row r="69">
      <c r="F69" s="51"/>
      <c r="G69" s="79"/>
    </row>
    <row r="70">
      <c r="F70" s="51"/>
      <c r="G70" s="78"/>
    </row>
    <row r="71">
      <c r="J71" s="31"/>
    </row>
    <row r="72">
      <c r="J72" s="31"/>
    </row>
    <row r="73">
      <c r="J73" s="31"/>
    </row>
    <row r="74">
      <c r="J74" s="31"/>
    </row>
    <row r="75">
      <c r="J75" s="31"/>
    </row>
    <row r="76">
      <c r="J76" s="31"/>
    </row>
    <row r="77">
      <c r="J77" s="31"/>
    </row>
    <row r="78">
      <c r="J78" s="31"/>
    </row>
    <row r="79">
      <c r="J79" s="31"/>
    </row>
    <row r="80">
      <c r="J80" s="31"/>
    </row>
    <row r="81">
      <c r="J81" s="31"/>
    </row>
    <row r="82">
      <c r="J82" s="31"/>
    </row>
    <row r="83">
      <c r="J83" s="31"/>
    </row>
    <row r="84">
      <c r="J84" s="31"/>
    </row>
    <row r="85">
      <c r="J85" s="31"/>
    </row>
    <row r="86">
      <c r="J86" s="31"/>
    </row>
    <row r="87">
      <c r="J87" s="31"/>
    </row>
    <row r="88">
      <c r="J88" s="31"/>
    </row>
    <row r="89">
      <c r="J89" s="31"/>
    </row>
    <row r="90">
      <c r="J90" s="31"/>
    </row>
    <row r="91">
      <c r="J91" s="31"/>
    </row>
    <row r="92">
      <c r="J92" s="31"/>
    </row>
    <row r="93">
      <c r="J93" s="31"/>
    </row>
    <row r="94">
      <c r="J94" s="31"/>
    </row>
    <row r="95">
      <c r="J95" s="31"/>
    </row>
    <row r="96">
      <c r="J96" s="31"/>
    </row>
    <row r="97">
      <c r="J97" s="31"/>
    </row>
    <row r="98">
      <c r="J98" s="31"/>
    </row>
    <row r="99">
      <c r="J99" s="31"/>
    </row>
    <row r="100">
      <c r="J100" s="31"/>
    </row>
    <row r="101">
      <c r="J101" s="31"/>
    </row>
    <row r="102">
      <c r="J102" s="31"/>
    </row>
    <row r="103">
      <c r="J103" s="31"/>
    </row>
    <row r="104">
      <c r="J104" s="31"/>
    </row>
    <row r="105">
      <c r="J105" s="31"/>
    </row>
    <row r="106">
      <c r="J106" s="31"/>
    </row>
    <row r="107">
      <c r="J107" s="31"/>
    </row>
    <row r="108">
      <c r="J108" s="31"/>
    </row>
    <row r="109">
      <c r="J109" s="31"/>
    </row>
    <row r="110">
      <c r="J110" s="31"/>
    </row>
    <row r="111">
      <c r="J111" s="31"/>
    </row>
    <row r="112">
      <c r="J112" s="31"/>
    </row>
    <row r="113">
      <c r="J113" s="31"/>
    </row>
    <row r="114">
      <c r="J114" s="31"/>
    </row>
    <row r="115">
      <c r="J115" s="31"/>
    </row>
    <row r="116">
      <c r="J116" s="31"/>
    </row>
    <row r="117">
      <c r="J117" s="31"/>
    </row>
    <row r="118">
      <c r="J118" s="31"/>
    </row>
    <row r="119">
      <c r="J119" s="31"/>
    </row>
    <row r="120">
      <c r="J120" s="31"/>
    </row>
    <row r="121">
      <c r="J121" s="31"/>
    </row>
    <row r="122">
      <c r="J122" s="31"/>
    </row>
    <row r="123">
      <c r="J123" s="31"/>
    </row>
    <row r="124">
      <c r="J124" s="31"/>
    </row>
    <row r="125">
      <c r="J125" s="31"/>
    </row>
    <row r="126">
      <c r="J126" s="31"/>
    </row>
    <row r="127">
      <c r="J127" s="31"/>
    </row>
    <row r="128">
      <c r="J128" s="31"/>
    </row>
    <row r="129">
      <c r="J129" s="31"/>
    </row>
    <row r="130">
      <c r="J130" s="31"/>
    </row>
    <row r="131">
      <c r="J131" s="31"/>
    </row>
    <row r="132">
      <c r="J132" s="31"/>
    </row>
    <row r="133">
      <c r="J133" s="31"/>
    </row>
    <row r="134">
      <c r="J134" s="31"/>
    </row>
    <row r="135">
      <c r="J135" s="31"/>
    </row>
    <row r="136">
      <c r="J136" s="31"/>
    </row>
    <row r="137">
      <c r="J137" s="31"/>
    </row>
    <row r="138">
      <c r="J138" s="31"/>
    </row>
    <row r="139">
      <c r="J139" s="31"/>
    </row>
    <row r="140">
      <c r="J140" s="31"/>
    </row>
    <row r="141">
      <c r="J141" s="31"/>
    </row>
    <row r="142">
      <c r="J142" s="31"/>
    </row>
    <row r="143">
      <c r="J143" s="31"/>
    </row>
    <row r="144">
      <c r="J144" s="31"/>
    </row>
    <row r="145">
      <c r="J145" s="31"/>
    </row>
    <row r="146">
      <c r="J146" s="31"/>
    </row>
    <row r="147">
      <c r="J147" s="31"/>
    </row>
    <row r="148">
      <c r="J148" s="31"/>
    </row>
    <row r="149">
      <c r="J149" s="31"/>
    </row>
    <row r="150">
      <c r="J150" s="31"/>
    </row>
    <row r="151">
      <c r="J151" s="31"/>
    </row>
    <row r="152">
      <c r="J152" s="31"/>
    </row>
    <row r="153">
      <c r="J153" s="31"/>
    </row>
    <row r="154">
      <c r="J154" s="31"/>
    </row>
    <row r="155">
      <c r="J155" s="31"/>
    </row>
    <row r="156">
      <c r="J156" s="31"/>
    </row>
    <row r="157">
      <c r="J157" s="31"/>
    </row>
    <row r="158">
      <c r="J158" s="31"/>
    </row>
    <row r="159">
      <c r="J159" s="31"/>
    </row>
    <row r="160">
      <c r="J160" s="31"/>
    </row>
    <row r="161">
      <c r="J161" s="31"/>
    </row>
    <row r="162">
      <c r="J162" s="31"/>
    </row>
    <row r="163">
      <c r="J163" s="31"/>
    </row>
    <row r="164">
      <c r="J164" s="31"/>
    </row>
    <row r="165">
      <c r="J165" s="31"/>
    </row>
    <row r="166">
      <c r="J166" s="31"/>
    </row>
    <row r="167">
      <c r="J167" s="31"/>
    </row>
    <row r="168">
      <c r="J168" s="31"/>
    </row>
    <row r="169">
      <c r="J169" s="31"/>
    </row>
    <row r="170">
      <c r="J170" s="31"/>
    </row>
    <row r="171">
      <c r="J171" s="31"/>
    </row>
    <row r="172">
      <c r="J172" s="31"/>
    </row>
    <row r="173">
      <c r="J173" s="31"/>
    </row>
    <row r="174">
      <c r="J174" s="31"/>
    </row>
    <row r="175">
      <c r="J175" s="31"/>
    </row>
    <row r="176">
      <c r="J176" s="31"/>
    </row>
    <row r="177">
      <c r="J177" s="31"/>
    </row>
    <row r="178">
      <c r="J178" s="31"/>
    </row>
    <row r="179">
      <c r="J179" s="31"/>
    </row>
    <row r="180">
      <c r="J180" s="31"/>
    </row>
    <row r="181">
      <c r="J181" s="31"/>
    </row>
    <row r="182">
      <c r="J182" s="31"/>
    </row>
    <row r="183">
      <c r="J183" s="31"/>
    </row>
    <row r="184">
      <c r="J184" s="31"/>
    </row>
    <row r="185">
      <c r="J185" s="31"/>
    </row>
    <row r="186">
      <c r="J186" s="31"/>
    </row>
    <row r="187">
      <c r="J187" s="31"/>
    </row>
    <row r="188">
      <c r="J188" s="31"/>
    </row>
    <row r="189">
      <c r="J189" s="31"/>
    </row>
    <row r="190">
      <c r="J190" s="31"/>
    </row>
    <row r="191">
      <c r="J191" s="31"/>
    </row>
    <row r="192">
      <c r="J192" s="31"/>
    </row>
    <row r="193">
      <c r="J193" s="31"/>
    </row>
    <row r="194">
      <c r="J194" s="31"/>
    </row>
    <row r="195">
      <c r="J195" s="31"/>
    </row>
    <row r="196">
      <c r="J196" s="31"/>
    </row>
    <row r="197">
      <c r="J197" s="31"/>
    </row>
    <row r="198">
      <c r="J198" s="31"/>
    </row>
    <row r="199">
      <c r="J199" s="31"/>
    </row>
    <row r="200">
      <c r="J200" s="31"/>
    </row>
    <row r="201">
      <c r="J201" s="31"/>
    </row>
    <row r="202">
      <c r="J202" s="31"/>
    </row>
    <row r="203">
      <c r="J203" s="31"/>
    </row>
    <row r="204">
      <c r="J204" s="31"/>
    </row>
    <row r="205">
      <c r="J205" s="31"/>
    </row>
    <row r="206">
      <c r="J206" s="31"/>
    </row>
    <row r="207">
      <c r="J207" s="31"/>
    </row>
    <row r="208">
      <c r="J208" s="31"/>
    </row>
    <row r="209">
      <c r="J209" s="31"/>
    </row>
    <row r="210">
      <c r="J210" s="31"/>
    </row>
    <row r="211">
      <c r="J211" s="31"/>
    </row>
    <row r="212">
      <c r="J212" s="31"/>
    </row>
    <row r="213">
      <c r="J213" s="31"/>
    </row>
    <row r="214">
      <c r="J214" s="31"/>
    </row>
    <row r="215">
      <c r="J215" s="31"/>
    </row>
    <row r="216">
      <c r="J216" s="31"/>
    </row>
    <row r="217">
      <c r="J217" s="31"/>
    </row>
    <row r="218">
      <c r="J218" s="31"/>
    </row>
    <row r="219">
      <c r="J219" s="31"/>
    </row>
    <row r="220">
      <c r="J220" s="31"/>
    </row>
    <row r="221">
      <c r="J221" s="31"/>
    </row>
    <row r="222">
      <c r="J222" s="31"/>
    </row>
    <row r="223">
      <c r="J223" s="31"/>
    </row>
    <row r="224">
      <c r="J224" s="31"/>
    </row>
    <row r="225">
      <c r="J225" s="31"/>
    </row>
    <row r="226">
      <c r="J226" s="31"/>
    </row>
    <row r="227">
      <c r="J227" s="31"/>
    </row>
    <row r="228">
      <c r="J228" s="31"/>
    </row>
    <row r="229">
      <c r="J229" s="31"/>
    </row>
    <row r="230">
      <c r="J230" s="31"/>
    </row>
    <row r="231">
      <c r="J231" s="31"/>
    </row>
    <row r="232">
      <c r="J232" s="31"/>
    </row>
    <row r="233">
      <c r="J233" s="31"/>
    </row>
    <row r="234">
      <c r="J234" s="31"/>
    </row>
    <row r="235">
      <c r="J235" s="31"/>
    </row>
    <row r="236">
      <c r="J236" s="31"/>
    </row>
    <row r="237">
      <c r="J237" s="31"/>
    </row>
    <row r="238">
      <c r="J238" s="31"/>
    </row>
    <row r="239">
      <c r="J239" s="31"/>
    </row>
    <row r="240">
      <c r="J240" s="31"/>
    </row>
    <row r="241">
      <c r="J241" s="31"/>
    </row>
    <row r="242">
      <c r="J242" s="31"/>
    </row>
    <row r="243">
      <c r="J243" s="31"/>
    </row>
    <row r="244">
      <c r="J244" s="31"/>
    </row>
    <row r="245">
      <c r="J245" s="31"/>
    </row>
    <row r="246">
      <c r="J246" s="31"/>
    </row>
    <row r="247">
      <c r="J247" s="31"/>
    </row>
    <row r="248">
      <c r="J248" s="31"/>
    </row>
    <row r="249">
      <c r="J249" s="31"/>
    </row>
    <row r="250">
      <c r="J250" s="31"/>
    </row>
    <row r="251">
      <c r="J251" s="31"/>
    </row>
    <row r="252">
      <c r="J252" s="31"/>
    </row>
    <row r="253">
      <c r="J253" s="31"/>
    </row>
    <row r="254">
      <c r="J254" s="31"/>
    </row>
    <row r="255">
      <c r="J255" s="31"/>
    </row>
    <row r="256">
      <c r="J256" s="31"/>
    </row>
    <row r="257">
      <c r="J257" s="31"/>
    </row>
    <row r="258">
      <c r="J258" s="31"/>
    </row>
    <row r="259">
      <c r="J259" s="31"/>
    </row>
    <row r="260">
      <c r="J260" s="31"/>
    </row>
    <row r="261">
      <c r="J261" s="31"/>
    </row>
    <row r="262">
      <c r="J262" s="31"/>
    </row>
    <row r="263">
      <c r="J263" s="31"/>
    </row>
    <row r="264">
      <c r="J264" s="31"/>
    </row>
    <row r="265">
      <c r="J265" s="31"/>
    </row>
    <row r="266">
      <c r="J266" s="31"/>
    </row>
    <row r="267">
      <c r="J267" s="31"/>
    </row>
    <row r="268">
      <c r="J268" s="31"/>
    </row>
    <row r="269">
      <c r="J269" s="31"/>
    </row>
    <row r="270">
      <c r="J270" s="31"/>
    </row>
    <row r="271">
      <c r="J271" s="31"/>
    </row>
    <row r="272">
      <c r="J272" s="31"/>
    </row>
    <row r="273">
      <c r="J273" s="31"/>
    </row>
    <row r="274">
      <c r="J274" s="31"/>
    </row>
    <row r="275">
      <c r="J275" s="31"/>
    </row>
    <row r="276">
      <c r="J276" s="31"/>
    </row>
    <row r="277">
      <c r="J277" s="31"/>
    </row>
    <row r="278">
      <c r="J278" s="31"/>
    </row>
    <row r="279">
      <c r="J279" s="31"/>
    </row>
    <row r="280">
      <c r="J280" s="31"/>
    </row>
    <row r="281">
      <c r="J281" s="31"/>
    </row>
    <row r="282">
      <c r="J282" s="31"/>
    </row>
    <row r="283">
      <c r="J283" s="31"/>
    </row>
    <row r="284">
      <c r="J284" s="31"/>
    </row>
    <row r="285">
      <c r="J285" s="31"/>
    </row>
    <row r="286">
      <c r="J286" s="31"/>
    </row>
    <row r="287">
      <c r="J287" s="31"/>
    </row>
    <row r="288">
      <c r="J288" s="31"/>
    </row>
    <row r="289">
      <c r="J289" s="31"/>
    </row>
    <row r="290">
      <c r="J290" s="31"/>
    </row>
    <row r="291">
      <c r="J291" s="31"/>
    </row>
    <row r="292">
      <c r="J292" s="31"/>
    </row>
    <row r="293">
      <c r="J293" s="31"/>
    </row>
    <row r="294">
      <c r="J294" s="31"/>
    </row>
    <row r="295">
      <c r="J295" s="31"/>
    </row>
    <row r="296">
      <c r="J296" s="31"/>
    </row>
    <row r="297">
      <c r="J297" s="31"/>
    </row>
    <row r="298">
      <c r="J298" s="31"/>
    </row>
    <row r="299">
      <c r="J299" s="31"/>
    </row>
    <row r="300">
      <c r="J300" s="31"/>
    </row>
    <row r="301">
      <c r="J301" s="31"/>
    </row>
    <row r="302">
      <c r="J302" s="31"/>
    </row>
    <row r="303">
      <c r="J303" s="31"/>
    </row>
    <row r="304">
      <c r="J304" s="31"/>
    </row>
    <row r="305">
      <c r="J305" s="31"/>
    </row>
    <row r="306">
      <c r="J306" s="31"/>
    </row>
    <row r="307">
      <c r="J307" s="31"/>
    </row>
    <row r="308">
      <c r="J308" s="31"/>
    </row>
    <row r="309">
      <c r="J309" s="31"/>
    </row>
    <row r="310">
      <c r="J310" s="31"/>
    </row>
    <row r="311">
      <c r="J311" s="31"/>
    </row>
    <row r="312">
      <c r="J312" s="31"/>
    </row>
    <row r="313">
      <c r="J313" s="31"/>
    </row>
    <row r="314">
      <c r="J314" s="31"/>
    </row>
    <row r="315">
      <c r="J315" s="31"/>
    </row>
    <row r="316">
      <c r="J316" s="31"/>
    </row>
    <row r="317">
      <c r="J317" s="31"/>
    </row>
    <row r="318">
      <c r="J318" s="31"/>
    </row>
    <row r="319">
      <c r="J319" s="31"/>
    </row>
    <row r="320">
      <c r="J320" s="31"/>
    </row>
    <row r="321">
      <c r="J321" s="31"/>
    </row>
    <row r="322">
      <c r="J322" s="31"/>
    </row>
    <row r="323">
      <c r="J323" s="31"/>
    </row>
    <row r="324">
      <c r="J324" s="31"/>
    </row>
    <row r="325">
      <c r="J325" s="31"/>
    </row>
    <row r="326">
      <c r="J326" s="31"/>
    </row>
    <row r="327">
      <c r="J327" s="31"/>
    </row>
    <row r="328">
      <c r="J328" s="31"/>
    </row>
    <row r="329">
      <c r="J329" s="31"/>
    </row>
    <row r="330">
      <c r="J330" s="31"/>
    </row>
    <row r="331">
      <c r="J331" s="31"/>
    </row>
    <row r="332">
      <c r="J332" s="31"/>
    </row>
    <row r="333">
      <c r="J333" s="31"/>
    </row>
    <row r="334">
      <c r="J334" s="31"/>
    </row>
    <row r="335">
      <c r="J335" s="31"/>
    </row>
    <row r="336">
      <c r="J336" s="31"/>
    </row>
    <row r="337">
      <c r="J337" s="31"/>
    </row>
    <row r="338">
      <c r="J338" s="31"/>
    </row>
    <row r="339">
      <c r="J339" s="31"/>
    </row>
    <row r="340">
      <c r="J340" s="31"/>
    </row>
    <row r="341">
      <c r="J341" s="31"/>
    </row>
    <row r="342">
      <c r="J342" s="31"/>
    </row>
    <row r="343">
      <c r="J343" s="31"/>
    </row>
    <row r="344">
      <c r="J344" s="31"/>
    </row>
    <row r="345">
      <c r="J345" s="31"/>
    </row>
    <row r="346">
      <c r="J346" s="31"/>
    </row>
    <row r="347">
      <c r="J347" s="31"/>
    </row>
    <row r="348">
      <c r="J348" s="31"/>
    </row>
    <row r="349">
      <c r="J349" s="31"/>
    </row>
    <row r="350">
      <c r="J350" s="31"/>
    </row>
    <row r="351">
      <c r="J351" s="31"/>
    </row>
    <row r="352">
      <c r="J352" s="31"/>
    </row>
    <row r="353">
      <c r="J353" s="31"/>
    </row>
    <row r="354">
      <c r="J354" s="31"/>
    </row>
    <row r="355">
      <c r="J355" s="31"/>
    </row>
    <row r="356">
      <c r="J356" s="31"/>
    </row>
    <row r="357">
      <c r="J357" s="31"/>
    </row>
    <row r="358">
      <c r="J358" s="31"/>
    </row>
    <row r="359">
      <c r="J359" s="31"/>
    </row>
    <row r="360">
      <c r="J360" s="31"/>
    </row>
    <row r="361">
      <c r="J361" s="31"/>
    </row>
    <row r="362">
      <c r="J362" s="31"/>
    </row>
    <row r="363">
      <c r="J363" s="31"/>
    </row>
    <row r="364">
      <c r="J364" s="31"/>
    </row>
    <row r="365">
      <c r="J365" s="31"/>
    </row>
    <row r="366">
      <c r="J366" s="31"/>
    </row>
    <row r="367">
      <c r="J367" s="31"/>
    </row>
    <row r="368">
      <c r="J368" s="31"/>
    </row>
    <row r="369">
      <c r="J369" s="31"/>
    </row>
    <row r="370">
      <c r="J370" s="31"/>
    </row>
    <row r="371">
      <c r="J371" s="31"/>
    </row>
    <row r="372">
      <c r="J372" s="31"/>
    </row>
    <row r="373">
      <c r="J373" s="31"/>
    </row>
    <row r="374">
      <c r="J374" s="31"/>
    </row>
    <row r="375">
      <c r="J375" s="31"/>
    </row>
    <row r="376">
      <c r="J376" s="31"/>
    </row>
    <row r="377">
      <c r="J377" s="31"/>
    </row>
    <row r="378">
      <c r="J378" s="31"/>
    </row>
    <row r="379">
      <c r="J379" s="31"/>
    </row>
    <row r="380">
      <c r="J380" s="31"/>
    </row>
    <row r="381">
      <c r="J381" s="31"/>
    </row>
    <row r="382">
      <c r="J382" s="31"/>
    </row>
    <row r="383">
      <c r="J383" s="31"/>
    </row>
    <row r="384">
      <c r="J384" s="31"/>
    </row>
    <row r="385">
      <c r="J385" s="31"/>
    </row>
    <row r="386">
      <c r="J386" s="31"/>
    </row>
    <row r="387">
      <c r="J387" s="31"/>
    </row>
    <row r="388">
      <c r="J388" s="31"/>
    </row>
    <row r="389">
      <c r="J389" s="31"/>
    </row>
    <row r="390">
      <c r="J390" s="31"/>
    </row>
    <row r="391">
      <c r="J391" s="31"/>
    </row>
    <row r="392">
      <c r="J392" s="31"/>
    </row>
    <row r="393">
      <c r="J393" s="31"/>
    </row>
    <row r="394">
      <c r="J394" s="31"/>
    </row>
    <row r="395">
      <c r="J395" s="31"/>
    </row>
    <row r="396">
      <c r="J396" s="31"/>
    </row>
    <row r="397">
      <c r="J397" s="31"/>
    </row>
    <row r="398">
      <c r="J398" s="31"/>
    </row>
    <row r="399">
      <c r="J399" s="31"/>
    </row>
    <row r="400">
      <c r="J400" s="31"/>
    </row>
    <row r="401">
      <c r="J401" s="31"/>
    </row>
    <row r="402">
      <c r="J402" s="31"/>
    </row>
    <row r="403">
      <c r="J403" s="31"/>
    </row>
    <row r="404">
      <c r="J404" s="31"/>
    </row>
    <row r="405">
      <c r="J405" s="31"/>
    </row>
    <row r="406">
      <c r="J406" s="31"/>
    </row>
    <row r="407">
      <c r="J407" s="31"/>
    </row>
    <row r="408">
      <c r="J408" s="31"/>
    </row>
    <row r="409">
      <c r="J409" s="31"/>
    </row>
    <row r="410">
      <c r="J410" s="31"/>
    </row>
    <row r="411">
      <c r="J411" s="31"/>
    </row>
    <row r="412">
      <c r="J412" s="31"/>
    </row>
    <row r="413">
      <c r="J413" s="31"/>
    </row>
    <row r="414">
      <c r="J414" s="31"/>
    </row>
    <row r="415">
      <c r="J415" s="31"/>
    </row>
    <row r="416">
      <c r="J416" s="31"/>
    </row>
    <row r="417">
      <c r="J417" s="31"/>
    </row>
    <row r="418">
      <c r="J418" s="31"/>
    </row>
    <row r="419">
      <c r="J419" s="31"/>
    </row>
    <row r="420">
      <c r="J420" s="31"/>
    </row>
    <row r="421">
      <c r="J421" s="31"/>
    </row>
    <row r="422">
      <c r="J422" s="31"/>
    </row>
    <row r="423">
      <c r="J423" s="31"/>
    </row>
    <row r="424">
      <c r="J424" s="31"/>
    </row>
    <row r="425">
      <c r="J425" s="31"/>
    </row>
    <row r="426">
      <c r="J426" s="31"/>
    </row>
    <row r="427">
      <c r="J427" s="31"/>
    </row>
    <row r="428">
      <c r="J428" s="31"/>
    </row>
    <row r="429">
      <c r="J429" s="31"/>
    </row>
    <row r="430">
      <c r="J430" s="31"/>
    </row>
    <row r="431">
      <c r="J431" s="31"/>
    </row>
    <row r="432">
      <c r="J432" s="31"/>
    </row>
    <row r="433">
      <c r="J433" s="31"/>
    </row>
    <row r="434">
      <c r="J434" s="31"/>
    </row>
    <row r="435">
      <c r="J435" s="31"/>
    </row>
    <row r="436">
      <c r="J436" s="31"/>
    </row>
    <row r="437">
      <c r="J437" s="31"/>
    </row>
    <row r="438">
      <c r="J438" s="31"/>
    </row>
    <row r="439">
      <c r="J439" s="31"/>
    </row>
    <row r="440">
      <c r="J440" s="31"/>
    </row>
    <row r="441">
      <c r="J441" s="31"/>
    </row>
    <row r="442">
      <c r="J442" s="31"/>
    </row>
    <row r="443">
      <c r="J443" s="31"/>
    </row>
    <row r="444">
      <c r="J444" s="31"/>
    </row>
    <row r="445">
      <c r="J445" s="31"/>
    </row>
    <row r="446">
      <c r="J446" s="31"/>
    </row>
    <row r="447">
      <c r="J447" s="31"/>
    </row>
    <row r="448">
      <c r="J448" s="31"/>
    </row>
    <row r="449">
      <c r="J449" s="31"/>
    </row>
    <row r="450">
      <c r="J450" s="31"/>
    </row>
    <row r="451">
      <c r="J451" s="31"/>
    </row>
    <row r="452">
      <c r="J452" s="31"/>
    </row>
    <row r="453">
      <c r="J453" s="31"/>
    </row>
    <row r="454">
      <c r="J454" s="31"/>
    </row>
    <row r="455">
      <c r="J455" s="31"/>
    </row>
    <row r="456">
      <c r="J456" s="31"/>
    </row>
    <row r="457">
      <c r="J457" s="31"/>
    </row>
    <row r="458">
      <c r="J458" s="31"/>
    </row>
    <row r="459">
      <c r="J459" s="31"/>
    </row>
    <row r="460">
      <c r="J460" s="31"/>
    </row>
    <row r="461">
      <c r="J461" s="31"/>
    </row>
    <row r="462">
      <c r="J462" s="31"/>
    </row>
    <row r="463">
      <c r="J463" s="31"/>
    </row>
    <row r="464">
      <c r="J464" s="31"/>
    </row>
    <row r="465">
      <c r="J465" s="31"/>
    </row>
    <row r="466">
      <c r="J466" s="31"/>
    </row>
    <row r="467">
      <c r="J467" s="31"/>
    </row>
    <row r="468">
      <c r="J468" s="31"/>
    </row>
    <row r="469">
      <c r="J469" s="31"/>
    </row>
    <row r="470">
      <c r="J470" s="31"/>
    </row>
    <row r="471">
      <c r="J471" s="31"/>
    </row>
    <row r="472">
      <c r="J472" s="31"/>
    </row>
    <row r="473">
      <c r="J473" s="31"/>
    </row>
    <row r="474">
      <c r="J474" s="31"/>
    </row>
    <row r="475">
      <c r="J475" s="31"/>
    </row>
    <row r="476">
      <c r="J476" s="31"/>
    </row>
    <row r="477">
      <c r="J477" s="31"/>
    </row>
    <row r="478">
      <c r="J478" s="31"/>
    </row>
    <row r="479">
      <c r="J479" s="31"/>
    </row>
    <row r="480">
      <c r="J480" s="31"/>
    </row>
    <row r="481">
      <c r="J481" s="31"/>
    </row>
    <row r="482">
      <c r="J482" s="31"/>
    </row>
    <row r="483">
      <c r="J483" s="31"/>
    </row>
    <row r="484">
      <c r="J484" s="31"/>
    </row>
    <row r="485">
      <c r="J485" s="31"/>
    </row>
    <row r="486">
      <c r="J486" s="31"/>
    </row>
    <row r="487">
      <c r="J487" s="31"/>
    </row>
    <row r="488">
      <c r="J488" s="31"/>
    </row>
    <row r="489">
      <c r="J489" s="31"/>
    </row>
    <row r="490">
      <c r="J490" s="31"/>
    </row>
    <row r="491">
      <c r="J491" s="31"/>
    </row>
    <row r="492">
      <c r="J492" s="31"/>
    </row>
    <row r="493">
      <c r="J493" s="31"/>
    </row>
    <row r="494">
      <c r="J494" s="31"/>
    </row>
    <row r="495">
      <c r="J495" s="31"/>
    </row>
    <row r="496">
      <c r="J496" s="31"/>
    </row>
    <row r="497">
      <c r="J497" s="31"/>
    </row>
    <row r="498">
      <c r="J498" s="31"/>
    </row>
    <row r="499">
      <c r="J499" s="31"/>
    </row>
    <row r="500">
      <c r="J500" s="31"/>
    </row>
    <row r="501">
      <c r="J501" s="31"/>
    </row>
    <row r="502">
      <c r="J502" s="31"/>
    </row>
    <row r="503">
      <c r="J503" s="31"/>
    </row>
    <row r="504">
      <c r="J504" s="31"/>
    </row>
    <row r="505">
      <c r="J505" s="31"/>
    </row>
    <row r="506">
      <c r="J506" s="31"/>
    </row>
    <row r="507">
      <c r="J507" s="31"/>
    </row>
    <row r="508">
      <c r="J508" s="31"/>
    </row>
    <row r="509">
      <c r="J509" s="31"/>
    </row>
    <row r="510">
      <c r="J510" s="31"/>
    </row>
    <row r="511">
      <c r="J511" s="31"/>
    </row>
    <row r="512">
      <c r="J512" s="31"/>
    </row>
    <row r="513">
      <c r="J513" s="31"/>
    </row>
    <row r="514">
      <c r="J514" s="31"/>
    </row>
    <row r="515">
      <c r="J515" s="31"/>
    </row>
    <row r="516">
      <c r="J516" s="31"/>
    </row>
    <row r="517">
      <c r="J517" s="31"/>
    </row>
    <row r="518">
      <c r="J518" s="31"/>
    </row>
    <row r="519">
      <c r="J519" s="31"/>
    </row>
    <row r="520">
      <c r="J520" s="31"/>
    </row>
    <row r="521">
      <c r="J521" s="31"/>
    </row>
    <row r="522">
      <c r="J522" s="31"/>
    </row>
    <row r="523">
      <c r="J523" s="31"/>
    </row>
    <row r="524">
      <c r="J524" s="31"/>
    </row>
    <row r="525">
      <c r="J525" s="31"/>
    </row>
    <row r="526">
      <c r="J526" s="31"/>
    </row>
    <row r="527">
      <c r="J527" s="31"/>
    </row>
    <row r="528">
      <c r="J528" s="31"/>
    </row>
    <row r="529">
      <c r="J529" s="31"/>
    </row>
    <row r="530">
      <c r="J530" s="31"/>
    </row>
    <row r="531">
      <c r="J531" s="31"/>
    </row>
    <row r="532">
      <c r="J532" s="31"/>
    </row>
    <row r="533">
      <c r="J533" s="31"/>
    </row>
    <row r="534">
      <c r="J534" s="31"/>
    </row>
    <row r="535">
      <c r="J535" s="31"/>
    </row>
    <row r="536">
      <c r="J536" s="31"/>
    </row>
    <row r="537">
      <c r="J537" s="31"/>
    </row>
    <row r="538">
      <c r="J538" s="31"/>
    </row>
    <row r="539">
      <c r="J539" s="31"/>
    </row>
    <row r="540">
      <c r="J540" s="31"/>
    </row>
    <row r="541">
      <c r="J541" s="31"/>
    </row>
    <row r="542">
      <c r="J542" s="31"/>
    </row>
    <row r="543">
      <c r="J543" s="31"/>
    </row>
    <row r="544">
      <c r="J544" s="31"/>
    </row>
    <row r="545">
      <c r="J545" s="31"/>
    </row>
    <row r="546">
      <c r="J546" s="31"/>
    </row>
    <row r="547">
      <c r="J547" s="31"/>
    </row>
    <row r="548">
      <c r="J548" s="31"/>
    </row>
    <row r="549">
      <c r="J549" s="31"/>
    </row>
    <row r="550">
      <c r="J550" s="31"/>
    </row>
    <row r="551">
      <c r="J551" s="31"/>
    </row>
    <row r="552">
      <c r="J552" s="31"/>
    </row>
    <row r="553">
      <c r="J553" s="31"/>
    </row>
    <row r="554">
      <c r="J554" s="31"/>
    </row>
    <row r="555">
      <c r="J555" s="31"/>
    </row>
    <row r="556">
      <c r="J556" s="31"/>
    </row>
    <row r="557">
      <c r="J557" s="31"/>
    </row>
    <row r="558">
      <c r="J558" s="31"/>
    </row>
    <row r="559">
      <c r="J559" s="31"/>
    </row>
    <row r="560">
      <c r="J560" s="31"/>
    </row>
    <row r="561">
      <c r="J561" s="31"/>
    </row>
    <row r="562">
      <c r="J562" s="31"/>
    </row>
    <row r="563">
      <c r="J563" s="31"/>
    </row>
    <row r="564">
      <c r="J564" s="31"/>
    </row>
    <row r="565">
      <c r="J565" s="31"/>
    </row>
    <row r="566">
      <c r="J566" s="31"/>
    </row>
    <row r="567">
      <c r="J567" s="31"/>
    </row>
    <row r="568">
      <c r="J568" s="31"/>
    </row>
    <row r="569">
      <c r="J569" s="31"/>
    </row>
    <row r="570">
      <c r="J570" s="31"/>
    </row>
    <row r="571">
      <c r="J571" s="31"/>
    </row>
    <row r="572">
      <c r="J572" s="31"/>
    </row>
    <row r="573">
      <c r="J573" s="31"/>
    </row>
    <row r="574">
      <c r="J574" s="31"/>
    </row>
    <row r="575">
      <c r="J575" s="31"/>
    </row>
    <row r="576">
      <c r="J576" s="31"/>
    </row>
    <row r="577">
      <c r="J577" s="31"/>
    </row>
    <row r="578">
      <c r="J578" s="31"/>
    </row>
    <row r="579">
      <c r="J579" s="31"/>
    </row>
    <row r="580">
      <c r="J580" s="31"/>
    </row>
    <row r="581">
      <c r="J581" s="31"/>
    </row>
    <row r="582">
      <c r="J582" s="31"/>
    </row>
    <row r="583">
      <c r="J583" s="31"/>
    </row>
    <row r="584">
      <c r="J584" s="31"/>
    </row>
    <row r="585">
      <c r="J585" s="31"/>
    </row>
    <row r="586">
      <c r="J586" s="31"/>
    </row>
    <row r="587">
      <c r="J587" s="31"/>
    </row>
    <row r="588">
      <c r="J588" s="31"/>
    </row>
    <row r="589">
      <c r="J589" s="31"/>
    </row>
    <row r="590">
      <c r="J590" s="31"/>
    </row>
    <row r="591">
      <c r="J591" s="31"/>
    </row>
    <row r="592">
      <c r="J592" s="31"/>
    </row>
    <row r="593">
      <c r="J593" s="31"/>
    </row>
    <row r="594">
      <c r="J594" s="31"/>
    </row>
    <row r="595">
      <c r="J595" s="31"/>
    </row>
    <row r="596">
      <c r="J596" s="31"/>
    </row>
    <row r="597">
      <c r="J597" s="31"/>
    </row>
    <row r="598">
      <c r="J598" s="31"/>
    </row>
    <row r="599">
      <c r="J599" s="31"/>
    </row>
    <row r="600">
      <c r="J600" s="31"/>
    </row>
    <row r="601">
      <c r="J601" s="31"/>
    </row>
    <row r="602">
      <c r="J602" s="31"/>
    </row>
    <row r="603">
      <c r="J603" s="31"/>
    </row>
    <row r="604">
      <c r="J604" s="31"/>
    </row>
    <row r="605">
      <c r="J605" s="31"/>
    </row>
    <row r="606">
      <c r="J606" s="31"/>
    </row>
    <row r="607">
      <c r="J607" s="31"/>
    </row>
    <row r="608">
      <c r="J608" s="31"/>
    </row>
    <row r="609">
      <c r="J609" s="31"/>
    </row>
    <row r="610">
      <c r="J610" s="31"/>
    </row>
    <row r="611">
      <c r="J611" s="31"/>
    </row>
    <row r="612">
      <c r="J612" s="31"/>
    </row>
    <row r="613">
      <c r="J613" s="31"/>
    </row>
    <row r="614">
      <c r="J614" s="31"/>
    </row>
    <row r="615">
      <c r="J615" s="31"/>
    </row>
    <row r="616">
      <c r="J616" s="31"/>
    </row>
    <row r="617">
      <c r="J617" s="31"/>
    </row>
    <row r="618">
      <c r="J618" s="31"/>
    </row>
    <row r="619">
      <c r="J619" s="31"/>
    </row>
    <row r="620">
      <c r="J620" s="31"/>
    </row>
    <row r="621">
      <c r="J621" s="31"/>
    </row>
    <row r="622">
      <c r="J622" s="31"/>
    </row>
    <row r="623">
      <c r="J623" s="31"/>
    </row>
    <row r="624">
      <c r="J624" s="31"/>
    </row>
    <row r="625">
      <c r="J625" s="31"/>
    </row>
    <row r="626">
      <c r="J626" s="31"/>
    </row>
    <row r="627">
      <c r="J627" s="31"/>
    </row>
    <row r="628">
      <c r="J628" s="31"/>
    </row>
    <row r="629">
      <c r="J629" s="31"/>
    </row>
    <row r="630">
      <c r="J630" s="31"/>
    </row>
    <row r="631">
      <c r="J631" s="31"/>
    </row>
    <row r="632">
      <c r="J632" s="31"/>
    </row>
    <row r="633">
      <c r="J633" s="31"/>
    </row>
    <row r="634">
      <c r="J634" s="31"/>
    </row>
    <row r="635">
      <c r="J635" s="31"/>
    </row>
    <row r="636">
      <c r="J636" s="31"/>
    </row>
    <row r="637">
      <c r="J637" s="31"/>
    </row>
    <row r="638">
      <c r="J638" s="31"/>
    </row>
    <row r="639">
      <c r="J639" s="31"/>
    </row>
    <row r="640">
      <c r="J640" s="31"/>
    </row>
    <row r="641">
      <c r="J641" s="31"/>
    </row>
    <row r="642">
      <c r="J642" s="31"/>
    </row>
    <row r="643">
      <c r="J643" s="31"/>
    </row>
    <row r="644">
      <c r="J644" s="31"/>
    </row>
    <row r="645">
      <c r="J645" s="31"/>
    </row>
    <row r="646">
      <c r="J646" s="31"/>
    </row>
    <row r="647">
      <c r="J647" s="31"/>
    </row>
    <row r="648">
      <c r="J648" s="31"/>
    </row>
    <row r="649">
      <c r="J649" s="31"/>
    </row>
    <row r="650">
      <c r="J650" s="31"/>
    </row>
    <row r="651">
      <c r="J651" s="31"/>
    </row>
    <row r="652">
      <c r="J652" s="31"/>
    </row>
    <row r="653">
      <c r="J653" s="31"/>
    </row>
    <row r="654">
      <c r="J654" s="31"/>
    </row>
    <row r="655">
      <c r="J655" s="31"/>
    </row>
    <row r="656">
      <c r="J656" s="31"/>
    </row>
    <row r="657">
      <c r="J657" s="31"/>
    </row>
    <row r="658">
      <c r="J658" s="31"/>
    </row>
    <row r="659">
      <c r="J659" s="31"/>
    </row>
    <row r="660">
      <c r="J660" s="31"/>
    </row>
    <row r="661">
      <c r="J661" s="31"/>
    </row>
    <row r="662">
      <c r="J662" s="31"/>
    </row>
    <row r="663">
      <c r="J663" s="31"/>
    </row>
    <row r="664">
      <c r="J664" s="31"/>
    </row>
    <row r="665">
      <c r="J665" s="31"/>
    </row>
    <row r="666">
      <c r="J666" s="31"/>
    </row>
    <row r="667">
      <c r="J667" s="31"/>
    </row>
    <row r="668">
      <c r="J668" s="31"/>
    </row>
    <row r="669">
      <c r="J669" s="31"/>
    </row>
    <row r="670">
      <c r="J670" s="31"/>
    </row>
    <row r="671">
      <c r="J671" s="31"/>
    </row>
    <row r="672">
      <c r="J672" s="31"/>
    </row>
    <row r="673">
      <c r="J673" s="31"/>
    </row>
    <row r="674">
      <c r="J674" s="31"/>
    </row>
    <row r="675">
      <c r="J675" s="31"/>
    </row>
    <row r="676">
      <c r="J676" s="31"/>
    </row>
    <row r="677">
      <c r="J677" s="31"/>
    </row>
    <row r="678">
      <c r="J678" s="31"/>
    </row>
    <row r="679">
      <c r="J679" s="31"/>
    </row>
    <row r="680">
      <c r="J680" s="31"/>
    </row>
    <row r="681">
      <c r="J681" s="31"/>
    </row>
    <row r="682">
      <c r="J682" s="31"/>
    </row>
    <row r="683">
      <c r="J683" s="31"/>
    </row>
    <row r="684">
      <c r="J684" s="31"/>
    </row>
    <row r="685">
      <c r="J685" s="31"/>
    </row>
    <row r="686">
      <c r="J686" s="31"/>
    </row>
    <row r="687">
      <c r="J687" s="31"/>
    </row>
    <row r="688">
      <c r="J688" s="31"/>
    </row>
    <row r="689">
      <c r="J689" s="31"/>
    </row>
    <row r="690">
      <c r="J690" s="31"/>
    </row>
    <row r="691">
      <c r="J691" s="31"/>
    </row>
    <row r="692">
      <c r="J692" s="31"/>
    </row>
    <row r="693">
      <c r="J693" s="31"/>
    </row>
    <row r="694">
      <c r="J694" s="31"/>
    </row>
    <row r="695">
      <c r="J695" s="31"/>
    </row>
    <row r="696">
      <c r="J696" s="31"/>
    </row>
    <row r="697">
      <c r="J697" s="31"/>
    </row>
    <row r="698">
      <c r="J698" s="31"/>
    </row>
    <row r="699">
      <c r="J699" s="31"/>
    </row>
    <row r="700">
      <c r="J700" s="31"/>
    </row>
    <row r="701">
      <c r="J701" s="31"/>
    </row>
    <row r="702">
      <c r="J702" s="31"/>
    </row>
    <row r="703">
      <c r="J703" s="31"/>
    </row>
    <row r="704">
      <c r="J704" s="31"/>
    </row>
    <row r="705">
      <c r="J705" s="31"/>
    </row>
    <row r="706">
      <c r="J706" s="31"/>
    </row>
    <row r="707">
      <c r="J707" s="31"/>
    </row>
    <row r="708">
      <c r="J708" s="31"/>
    </row>
    <row r="709">
      <c r="J709" s="31"/>
    </row>
    <row r="710">
      <c r="J710" s="31"/>
    </row>
    <row r="711">
      <c r="J711" s="31"/>
    </row>
    <row r="712">
      <c r="J712" s="31"/>
    </row>
    <row r="713">
      <c r="J713" s="31"/>
    </row>
    <row r="714">
      <c r="J714" s="31"/>
    </row>
    <row r="715">
      <c r="J715" s="31"/>
    </row>
    <row r="716">
      <c r="J716" s="31"/>
    </row>
    <row r="717">
      <c r="J717" s="31"/>
    </row>
    <row r="718">
      <c r="J718" s="31"/>
    </row>
    <row r="719">
      <c r="J719" s="31"/>
    </row>
    <row r="720">
      <c r="J720" s="31"/>
    </row>
    <row r="721">
      <c r="J721" s="31"/>
    </row>
    <row r="722">
      <c r="J722" s="31"/>
    </row>
    <row r="723">
      <c r="J723" s="31"/>
    </row>
    <row r="724">
      <c r="J724" s="31"/>
    </row>
    <row r="725">
      <c r="J725" s="31"/>
    </row>
    <row r="726">
      <c r="J726" s="31"/>
    </row>
    <row r="727">
      <c r="J727" s="31"/>
    </row>
    <row r="728">
      <c r="J728" s="31"/>
    </row>
    <row r="729">
      <c r="J729" s="31"/>
    </row>
    <row r="730">
      <c r="J730" s="31"/>
    </row>
    <row r="731">
      <c r="J731" s="31"/>
    </row>
    <row r="732">
      <c r="J732" s="31"/>
    </row>
    <row r="733">
      <c r="J733" s="31"/>
    </row>
    <row r="734">
      <c r="J734" s="31"/>
    </row>
    <row r="735">
      <c r="J735" s="31"/>
    </row>
    <row r="736">
      <c r="J736" s="31"/>
    </row>
    <row r="737">
      <c r="J737" s="31"/>
    </row>
    <row r="738">
      <c r="J738" s="31"/>
    </row>
    <row r="739">
      <c r="J739" s="31"/>
    </row>
    <row r="740">
      <c r="J740" s="31"/>
    </row>
    <row r="741">
      <c r="J741" s="31"/>
    </row>
    <row r="742">
      <c r="J742" s="31"/>
    </row>
    <row r="743">
      <c r="J743" s="31"/>
    </row>
    <row r="744">
      <c r="J744" s="31"/>
    </row>
    <row r="745">
      <c r="J745" s="31"/>
    </row>
    <row r="746">
      <c r="J746" s="31"/>
    </row>
    <row r="747">
      <c r="J747" s="31"/>
    </row>
    <row r="748">
      <c r="J748" s="31"/>
    </row>
    <row r="749">
      <c r="J749" s="31"/>
    </row>
    <row r="750">
      <c r="J750" s="31"/>
    </row>
    <row r="751">
      <c r="J751" s="31"/>
    </row>
    <row r="752">
      <c r="J752" s="31"/>
    </row>
    <row r="753">
      <c r="J753" s="31"/>
    </row>
    <row r="754">
      <c r="J754" s="31"/>
    </row>
    <row r="755">
      <c r="J755" s="31"/>
    </row>
    <row r="756">
      <c r="J756" s="31"/>
    </row>
    <row r="757">
      <c r="J757" s="31"/>
    </row>
    <row r="758">
      <c r="J758" s="31"/>
    </row>
    <row r="759">
      <c r="J759" s="31"/>
    </row>
    <row r="760">
      <c r="J760" s="31"/>
    </row>
    <row r="761">
      <c r="J761" s="31"/>
    </row>
    <row r="762">
      <c r="J762" s="31"/>
    </row>
    <row r="763">
      <c r="J763" s="31"/>
    </row>
    <row r="764">
      <c r="J764" s="31"/>
    </row>
    <row r="765">
      <c r="J765" s="31"/>
    </row>
    <row r="766">
      <c r="J766" s="31"/>
    </row>
    <row r="767">
      <c r="J767" s="31"/>
    </row>
    <row r="768">
      <c r="J768" s="31"/>
    </row>
    <row r="769">
      <c r="J769" s="31"/>
    </row>
    <row r="770">
      <c r="J770" s="31"/>
    </row>
    <row r="771">
      <c r="J771" s="31"/>
    </row>
    <row r="772">
      <c r="J772" s="31"/>
    </row>
    <row r="773">
      <c r="J773" s="31"/>
    </row>
    <row r="774">
      <c r="J774" s="31"/>
    </row>
    <row r="775">
      <c r="J775" s="31"/>
    </row>
    <row r="776">
      <c r="J776" s="31"/>
    </row>
    <row r="777">
      <c r="J777" s="31"/>
    </row>
    <row r="778">
      <c r="J778" s="31"/>
    </row>
    <row r="779">
      <c r="J779" s="31"/>
    </row>
    <row r="780">
      <c r="J780" s="31"/>
    </row>
    <row r="781">
      <c r="J781" s="31"/>
    </row>
    <row r="782">
      <c r="J782" s="31"/>
    </row>
    <row r="783">
      <c r="J783" s="31"/>
    </row>
    <row r="784">
      <c r="J784" s="31"/>
    </row>
    <row r="785">
      <c r="J785" s="31"/>
    </row>
    <row r="786">
      <c r="J786" s="31"/>
    </row>
    <row r="787">
      <c r="J787" s="31"/>
    </row>
    <row r="788">
      <c r="J788" s="31"/>
    </row>
    <row r="789">
      <c r="J789" s="31"/>
    </row>
    <row r="790">
      <c r="J790" s="31"/>
    </row>
    <row r="791">
      <c r="J791" s="31"/>
    </row>
    <row r="792">
      <c r="J792" s="31"/>
    </row>
    <row r="793">
      <c r="J793" s="31"/>
    </row>
    <row r="794">
      <c r="J794" s="31"/>
    </row>
    <row r="795">
      <c r="J795" s="31"/>
    </row>
    <row r="796">
      <c r="J796" s="31"/>
    </row>
    <row r="797">
      <c r="J797" s="31"/>
    </row>
    <row r="798">
      <c r="J798" s="31"/>
    </row>
    <row r="799">
      <c r="J799" s="31"/>
    </row>
    <row r="800">
      <c r="J800" s="31"/>
    </row>
    <row r="801">
      <c r="J801" s="31"/>
    </row>
    <row r="802">
      <c r="J802" s="31"/>
    </row>
    <row r="803">
      <c r="J803" s="31"/>
    </row>
    <row r="804">
      <c r="J804" s="31"/>
    </row>
    <row r="805">
      <c r="J805" s="31"/>
    </row>
    <row r="806">
      <c r="J806" s="31"/>
    </row>
    <row r="807">
      <c r="J807" s="31"/>
    </row>
    <row r="808">
      <c r="J808" s="31"/>
    </row>
    <row r="809">
      <c r="J809" s="31"/>
    </row>
    <row r="810">
      <c r="J810" s="31"/>
    </row>
    <row r="811">
      <c r="J811" s="31"/>
    </row>
    <row r="812">
      <c r="J812" s="31"/>
    </row>
    <row r="813">
      <c r="J813" s="31"/>
    </row>
    <row r="814">
      <c r="J814" s="31"/>
    </row>
    <row r="815">
      <c r="J815" s="31"/>
    </row>
    <row r="816">
      <c r="J816" s="31"/>
    </row>
    <row r="817">
      <c r="J817" s="31"/>
    </row>
    <row r="818">
      <c r="J818" s="31"/>
    </row>
    <row r="819">
      <c r="J819" s="31"/>
    </row>
    <row r="820">
      <c r="J820" s="31"/>
    </row>
    <row r="821">
      <c r="J821" s="31"/>
    </row>
    <row r="822">
      <c r="J822" s="31"/>
    </row>
    <row r="823">
      <c r="J823" s="31"/>
    </row>
    <row r="824">
      <c r="J824" s="31"/>
    </row>
    <row r="825">
      <c r="J825" s="31"/>
    </row>
    <row r="826">
      <c r="J826" s="31"/>
    </row>
    <row r="827">
      <c r="J827" s="31"/>
    </row>
    <row r="828">
      <c r="J828" s="31"/>
    </row>
    <row r="829">
      <c r="J829" s="31"/>
    </row>
    <row r="830">
      <c r="J830" s="31"/>
    </row>
    <row r="831">
      <c r="J831" s="31"/>
    </row>
    <row r="832">
      <c r="J832" s="31"/>
    </row>
    <row r="833">
      <c r="J833" s="31"/>
    </row>
    <row r="834">
      <c r="J834" s="31"/>
    </row>
    <row r="835">
      <c r="J835" s="31"/>
    </row>
    <row r="836">
      <c r="J836" s="31"/>
    </row>
    <row r="837">
      <c r="J837" s="31"/>
    </row>
    <row r="838">
      <c r="J838" s="31"/>
    </row>
    <row r="839">
      <c r="J839" s="31"/>
    </row>
    <row r="840">
      <c r="J840" s="31"/>
    </row>
    <row r="841">
      <c r="J841" s="31"/>
    </row>
    <row r="842">
      <c r="J842" s="31"/>
    </row>
    <row r="843">
      <c r="J843" s="31"/>
    </row>
    <row r="844">
      <c r="J844" s="31"/>
    </row>
    <row r="845">
      <c r="J845" s="31"/>
    </row>
    <row r="846">
      <c r="J846" s="31"/>
    </row>
    <row r="847">
      <c r="J847" s="31"/>
    </row>
    <row r="848">
      <c r="J848" s="31"/>
    </row>
    <row r="849">
      <c r="J849" s="31"/>
    </row>
    <row r="850">
      <c r="J850" s="31"/>
    </row>
    <row r="851">
      <c r="J851" s="31"/>
    </row>
    <row r="852">
      <c r="J852" s="31"/>
    </row>
    <row r="853">
      <c r="J853" s="31"/>
    </row>
    <row r="854">
      <c r="J854" s="31"/>
    </row>
    <row r="855">
      <c r="J855" s="31"/>
    </row>
    <row r="856">
      <c r="J856" s="31"/>
    </row>
    <row r="857">
      <c r="J857" s="31"/>
    </row>
    <row r="858">
      <c r="J858" s="31"/>
    </row>
    <row r="859">
      <c r="J859" s="31"/>
    </row>
    <row r="860">
      <c r="J860" s="31"/>
    </row>
    <row r="861">
      <c r="J861" s="31"/>
    </row>
    <row r="862">
      <c r="J862" s="31"/>
    </row>
    <row r="863">
      <c r="J863" s="31"/>
    </row>
    <row r="864">
      <c r="J864" s="31"/>
    </row>
    <row r="865">
      <c r="J865" s="31"/>
    </row>
    <row r="866">
      <c r="J866" s="31"/>
    </row>
    <row r="867">
      <c r="J867" s="31"/>
    </row>
    <row r="868">
      <c r="J868" s="31"/>
    </row>
    <row r="869">
      <c r="J869" s="31"/>
    </row>
    <row r="870">
      <c r="J870" s="31"/>
    </row>
    <row r="871">
      <c r="J871" s="31"/>
    </row>
    <row r="872">
      <c r="J872" s="31"/>
    </row>
    <row r="873">
      <c r="J873" s="31"/>
    </row>
    <row r="874">
      <c r="J874" s="31"/>
    </row>
    <row r="875">
      <c r="J875" s="31"/>
    </row>
    <row r="876">
      <c r="J876" s="31"/>
    </row>
    <row r="877">
      <c r="J877" s="31"/>
    </row>
    <row r="878">
      <c r="J878" s="31"/>
    </row>
    <row r="879">
      <c r="J879" s="31"/>
    </row>
    <row r="880">
      <c r="J880" s="31"/>
    </row>
    <row r="881">
      <c r="J881" s="31"/>
    </row>
    <row r="882">
      <c r="J882" s="31"/>
    </row>
    <row r="883">
      <c r="J883" s="31"/>
    </row>
    <row r="884">
      <c r="J884" s="31"/>
    </row>
    <row r="885">
      <c r="J885" s="31"/>
    </row>
    <row r="886">
      <c r="J886" s="31"/>
    </row>
    <row r="887">
      <c r="J887" s="31"/>
    </row>
    <row r="888">
      <c r="J888" s="31"/>
    </row>
    <row r="889">
      <c r="J889" s="31"/>
    </row>
    <row r="890">
      <c r="J890" s="31"/>
    </row>
    <row r="891">
      <c r="J891" s="31"/>
    </row>
    <row r="892">
      <c r="J892" s="31"/>
    </row>
    <row r="893">
      <c r="J893" s="31"/>
    </row>
    <row r="894">
      <c r="J894" s="31"/>
    </row>
    <row r="895">
      <c r="J895" s="31"/>
    </row>
    <row r="896">
      <c r="J896" s="31"/>
    </row>
    <row r="897">
      <c r="J897" s="31"/>
    </row>
    <row r="898">
      <c r="J898" s="31"/>
    </row>
    <row r="899">
      <c r="J899" s="31"/>
    </row>
    <row r="900">
      <c r="J900" s="31"/>
    </row>
    <row r="901">
      <c r="J901" s="31"/>
    </row>
    <row r="902">
      <c r="J902" s="31"/>
    </row>
    <row r="903">
      <c r="J903" s="31"/>
    </row>
    <row r="904">
      <c r="J904" s="31"/>
    </row>
    <row r="905">
      <c r="J905" s="31"/>
    </row>
    <row r="906">
      <c r="J906" s="31"/>
    </row>
    <row r="907">
      <c r="J907" s="31"/>
    </row>
    <row r="908">
      <c r="J908" s="31"/>
    </row>
    <row r="909">
      <c r="J909" s="31"/>
    </row>
    <row r="910">
      <c r="J910" s="31"/>
    </row>
    <row r="911">
      <c r="J911" s="31"/>
    </row>
    <row r="912">
      <c r="J912" s="31"/>
    </row>
    <row r="913">
      <c r="J913" s="31"/>
    </row>
    <row r="914">
      <c r="J914" s="31"/>
    </row>
    <row r="915">
      <c r="J915" s="31"/>
    </row>
    <row r="916">
      <c r="J916" s="31"/>
    </row>
    <row r="917">
      <c r="J917" s="31"/>
    </row>
    <row r="918">
      <c r="J918" s="31"/>
    </row>
    <row r="919">
      <c r="J919" s="31"/>
    </row>
    <row r="920">
      <c r="J920" s="31"/>
    </row>
    <row r="921">
      <c r="J921" s="31"/>
    </row>
    <row r="922">
      <c r="J922" s="31"/>
    </row>
    <row r="923">
      <c r="J923" s="31"/>
    </row>
    <row r="924">
      <c r="J924" s="31"/>
    </row>
    <row r="925">
      <c r="J925" s="31"/>
    </row>
    <row r="926">
      <c r="J926" s="31"/>
    </row>
    <row r="927">
      <c r="J927" s="31"/>
    </row>
    <row r="928">
      <c r="J928" s="31"/>
    </row>
    <row r="929">
      <c r="J929" s="31"/>
    </row>
    <row r="930">
      <c r="J930" s="31"/>
    </row>
    <row r="931">
      <c r="J931" s="31"/>
    </row>
    <row r="932">
      <c r="J932" s="31"/>
    </row>
    <row r="933">
      <c r="J933" s="31"/>
    </row>
    <row r="934">
      <c r="J934" s="31"/>
    </row>
    <row r="935">
      <c r="J935" s="31"/>
    </row>
    <row r="936">
      <c r="J936" s="31"/>
    </row>
    <row r="937">
      <c r="J937" s="31"/>
    </row>
    <row r="938">
      <c r="J938" s="31"/>
    </row>
    <row r="939">
      <c r="J939" s="31"/>
    </row>
    <row r="940">
      <c r="J940" s="31"/>
    </row>
    <row r="941">
      <c r="J941" s="31"/>
    </row>
    <row r="942">
      <c r="J942" s="31"/>
    </row>
    <row r="943">
      <c r="J943" s="31"/>
    </row>
    <row r="944">
      <c r="J944" s="31"/>
    </row>
    <row r="945">
      <c r="J945" s="31"/>
    </row>
    <row r="946">
      <c r="J946" s="31"/>
    </row>
    <row r="947">
      <c r="J947" s="31"/>
    </row>
    <row r="948">
      <c r="J948" s="31"/>
    </row>
    <row r="949">
      <c r="J949" s="31"/>
    </row>
    <row r="950">
      <c r="J950" s="31"/>
    </row>
    <row r="951">
      <c r="J951" s="31"/>
    </row>
    <row r="952">
      <c r="J952" s="31"/>
    </row>
    <row r="953">
      <c r="J953" s="31"/>
    </row>
    <row r="954">
      <c r="J954" s="31"/>
    </row>
    <row r="955">
      <c r="J955" s="31"/>
    </row>
    <row r="956">
      <c r="J956" s="31"/>
    </row>
    <row r="957">
      <c r="J957" s="31"/>
    </row>
    <row r="958">
      <c r="J958" s="31"/>
    </row>
    <row r="959">
      <c r="J959" s="31"/>
    </row>
    <row r="960">
      <c r="J960" s="31"/>
    </row>
    <row r="961">
      <c r="J961" s="31"/>
    </row>
    <row r="962">
      <c r="J962" s="31"/>
    </row>
    <row r="963">
      <c r="J963" s="31"/>
    </row>
    <row r="964">
      <c r="J964" s="31"/>
    </row>
    <row r="965">
      <c r="J965" s="31"/>
    </row>
    <row r="966">
      <c r="J966" s="31"/>
    </row>
    <row r="967">
      <c r="J967" s="31"/>
    </row>
    <row r="968">
      <c r="J968" s="31"/>
    </row>
    <row r="969">
      <c r="J969" s="31"/>
    </row>
    <row r="970">
      <c r="J970" s="31"/>
    </row>
    <row r="971">
      <c r="J971" s="31"/>
    </row>
    <row r="972">
      <c r="J972" s="31"/>
    </row>
    <row r="973">
      <c r="J973" s="31"/>
    </row>
    <row r="974">
      <c r="J974" s="31"/>
    </row>
    <row r="975">
      <c r="J975" s="31"/>
    </row>
    <row r="976">
      <c r="J976" s="31"/>
    </row>
    <row r="977">
      <c r="J977" s="31"/>
    </row>
    <row r="978">
      <c r="J978" s="31"/>
    </row>
    <row r="979">
      <c r="J979" s="31"/>
    </row>
    <row r="980">
      <c r="J980" s="31"/>
    </row>
    <row r="981">
      <c r="J981" s="31"/>
    </row>
    <row r="982">
      <c r="J982" s="31"/>
    </row>
    <row r="983">
      <c r="J983" s="31"/>
    </row>
    <row r="984">
      <c r="J984" s="31"/>
    </row>
    <row r="985">
      <c r="J985" s="31"/>
    </row>
    <row r="986">
      <c r="J986" s="31"/>
    </row>
    <row r="987">
      <c r="J987" s="31"/>
    </row>
    <row r="988">
      <c r="J988" s="31"/>
    </row>
    <row r="989">
      <c r="J989" s="31"/>
    </row>
    <row r="990">
      <c r="J990" s="31"/>
    </row>
    <row r="991">
      <c r="J991" s="31"/>
    </row>
    <row r="992">
      <c r="J992" s="31"/>
    </row>
    <row r="993">
      <c r="J993" s="31"/>
    </row>
    <row r="994">
      <c r="J994" s="31"/>
    </row>
    <row r="995">
      <c r="J995" s="31"/>
    </row>
    <row r="996">
      <c r="J996" s="31"/>
    </row>
    <row r="997">
      <c r="J997" s="31"/>
    </row>
    <row r="998">
      <c r="J998" s="31"/>
    </row>
    <row r="999">
      <c r="J999" s="31"/>
    </row>
    <row r="1000">
      <c r="J1000" s="31"/>
    </row>
    <row r="1001">
      <c r="J1001" s="31"/>
    </row>
    <row r="1002">
      <c r="J1002" s="31"/>
    </row>
    <row r="1003">
      <c r="J1003" s="31"/>
    </row>
    <row r="1004">
      <c r="J1004" s="31"/>
    </row>
    <row r="1005">
      <c r="J1005" s="31"/>
    </row>
    <row r="1006">
      <c r="J1006" s="31"/>
    </row>
    <row r="1007">
      <c r="J1007" s="31"/>
    </row>
    <row r="1008">
      <c r="J1008" s="31"/>
    </row>
    <row r="1009">
      <c r="J1009" s="31"/>
    </row>
    <row r="1010">
      <c r="J1010" s="31"/>
    </row>
    <row r="1011">
      <c r="J1011" s="31"/>
    </row>
    <row r="1012">
      <c r="J1012" s="31"/>
    </row>
    <row r="1013">
      <c r="J1013" s="31"/>
    </row>
    <row r="1014">
      <c r="J1014" s="31"/>
    </row>
    <row r="1015">
      <c r="J1015" s="31"/>
    </row>
    <row r="1016">
      <c r="J1016" s="31"/>
    </row>
    <row r="1017">
      <c r="J1017" s="31"/>
    </row>
  </sheetData>
  <mergeCells count="22">
    <mergeCell ref="F24:F25"/>
    <mergeCell ref="F29:F30"/>
    <mergeCell ref="F32:F34"/>
    <mergeCell ref="F38:F40"/>
    <mergeCell ref="F41:F42"/>
    <mergeCell ref="F43:F46"/>
    <mergeCell ref="A2:A3"/>
    <mergeCell ref="A5:A6"/>
    <mergeCell ref="A8:A9"/>
    <mergeCell ref="A11:A12"/>
    <mergeCell ref="A14:A15"/>
    <mergeCell ref="A17:A18"/>
    <mergeCell ref="F22:F23"/>
    <mergeCell ref="B41:B42"/>
    <mergeCell ref="B43:B46"/>
    <mergeCell ref="B22:B23"/>
    <mergeCell ref="B24:B25"/>
    <mergeCell ref="B27:B28"/>
    <mergeCell ref="B29:B30"/>
    <mergeCell ref="B32:B34"/>
    <mergeCell ref="B36:B37"/>
    <mergeCell ref="B38:B40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hidden="1" min="4" max="5" width="12.63"/>
    <col customWidth="1" min="6" max="6" width="59.88"/>
    <col hidden="1" min="7" max="8" width="12.63"/>
    <col customWidth="1" min="9" max="9" width="16.38"/>
  </cols>
  <sheetData>
    <row r="1">
      <c r="A1" s="80" t="s">
        <v>95</v>
      </c>
      <c r="G1" s="81"/>
      <c r="H1" s="81"/>
      <c r="I1" s="81"/>
      <c r="J1" s="81"/>
      <c r="K1" s="81"/>
      <c r="L1" s="81"/>
      <c r="M1" s="81"/>
    </row>
    <row r="2">
      <c r="A2" s="82">
        <v>44823.0</v>
      </c>
      <c r="B2" s="83">
        <v>0.6805555555555556</v>
      </c>
      <c r="C2" s="81" t="s">
        <v>96</v>
      </c>
      <c r="D2" s="81" t="s">
        <v>97</v>
      </c>
      <c r="E2" s="84">
        <v>1120.0</v>
      </c>
      <c r="F2" s="81" t="s">
        <v>98</v>
      </c>
      <c r="G2" s="81" t="s">
        <v>99</v>
      </c>
      <c r="H2" s="81" t="s">
        <v>100</v>
      </c>
      <c r="I2" s="81" t="s">
        <v>101</v>
      </c>
      <c r="J2" s="81"/>
      <c r="K2" s="81"/>
      <c r="L2" s="81"/>
      <c r="M2" s="81"/>
    </row>
    <row r="3">
      <c r="A3" s="82">
        <v>44823.0</v>
      </c>
      <c r="B3" s="83">
        <v>0.6979166666666666</v>
      </c>
      <c r="C3" s="81" t="s">
        <v>96</v>
      </c>
      <c r="D3" s="81" t="s">
        <v>97</v>
      </c>
      <c r="E3" s="84">
        <v>1120.0</v>
      </c>
      <c r="F3" s="81" t="s">
        <v>102</v>
      </c>
      <c r="G3" s="81" t="s">
        <v>99</v>
      </c>
      <c r="H3" s="81" t="s">
        <v>103</v>
      </c>
      <c r="I3" s="82">
        <v>44834.0</v>
      </c>
      <c r="J3" s="85" t="s">
        <v>104</v>
      </c>
      <c r="K3" s="81"/>
      <c r="L3" s="81"/>
      <c r="M3" s="81"/>
    </row>
    <row r="4">
      <c r="A4" s="82">
        <v>44823.0</v>
      </c>
      <c r="B4" s="83">
        <v>0.7083333333333334</v>
      </c>
      <c r="C4" s="81" t="s">
        <v>96</v>
      </c>
      <c r="D4" s="81" t="s">
        <v>97</v>
      </c>
      <c r="E4" s="84">
        <v>1120.0</v>
      </c>
      <c r="F4" s="81" t="s">
        <v>105</v>
      </c>
      <c r="G4" s="81" t="s">
        <v>99</v>
      </c>
      <c r="H4" s="81" t="s">
        <v>103</v>
      </c>
      <c r="I4" s="81" t="s">
        <v>101</v>
      </c>
      <c r="J4" s="81"/>
      <c r="K4" s="81"/>
      <c r="L4" s="81"/>
      <c r="M4" s="81"/>
    </row>
    <row r="5">
      <c r="A5" s="82">
        <v>44823.0</v>
      </c>
      <c r="B5" s="83">
        <v>0.7263888888888889</v>
      </c>
      <c r="C5" s="81" t="s">
        <v>96</v>
      </c>
      <c r="D5" s="81" t="s">
        <v>97</v>
      </c>
      <c r="E5" s="84">
        <v>1120.0</v>
      </c>
      <c r="F5" s="81" t="s">
        <v>105</v>
      </c>
      <c r="G5" s="81" t="s">
        <v>99</v>
      </c>
      <c r="H5" s="81" t="s">
        <v>100</v>
      </c>
      <c r="I5" s="81" t="s">
        <v>101</v>
      </c>
      <c r="J5" s="81"/>
      <c r="K5" s="81"/>
      <c r="L5" s="81"/>
      <c r="M5" s="81"/>
    </row>
    <row r="6">
      <c r="A6" s="82">
        <v>44823.0</v>
      </c>
      <c r="B6" s="83">
        <v>0.7340277777777777</v>
      </c>
      <c r="C6" s="81" t="s">
        <v>96</v>
      </c>
      <c r="D6" s="81" t="s">
        <v>97</v>
      </c>
      <c r="E6" s="84">
        <v>1120.0</v>
      </c>
      <c r="F6" s="81" t="s">
        <v>102</v>
      </c>
      <c r="G6" s="81" t="s">
        <v>99</v>
      </c>
      <c r="H6" s="81" t="s">
        <v>103</v>
      </c>
      <c r="I6" s="81" t="s">
        <v>101</v>
      </c>
      <c r="J6" s="81"/>
      <c r="K6" s="81"/>
      <c r="L6" s="81"/>
      <c r="M6" s="81"/>
    </row>
    <row r="7">
      <c r="A7" s="86">
        <v>44824.0</v>
      </c>
      <c r="B7" s="83">
        <v>0.7027777777777777</v>
      </c>
      <c r="C7" s="81" t="s">
        <v>96</v>
      </c>
      <c r="D7" s="81" t="s">
        <v>97</v>
      </c>
      <c r="E7" s="84">
        <v>1120.0</v>
      </c>
      <c r="F7" s="81" t="s">
        <v>106</v>
      </c>
      <c r="G7" s="81" t="s">
        <v>99</v>
      </c>
      <c r="H7" s="81" t="s">
        <v>103</v>
      </c>
      <c r="I7" s="81" t="s">
        <v>101</v>
      </c>
      <c r="J7" s="81"/>
      <c r="K7" s="81"/>
      <c r="L7" s="81"/>
      <c r="M7" s="81"/>
    </row>
    <row r="8">
      <c r="A8" s="86">
        <v>44824.0</v>
      </c>
      <c r="B8" s="83">
        <v>0.7027777777777777</v>
      </c>
      <c r="C8" s="81" t="s">
        <v>96</v>
      </c>
      <c r="D8" s="81" t="s">
        <v>97</v>
      </c>
      <c r="E8" s="84">
        <v>1120.0</v>
      </c>
      <c r="F8" s="81" t="s">
        <v>107</v>
      </c>
      <c r="G8" s="81" t="s">
        <v>99</v>
      </c>
      <c r="H8" s="81" t="s">
        <v>103</v>
      </c>
      <c r="I8" s="81" t="s">
        <v>101</v>
      </c>
      <c r="J8" s="81"/>
      <c r="K8" s="81"/>
      <c r="L8" s="81"/>
      <c r="M8" s="81"/>
    </row>
    <row r="9">
      <c r="A9" s="86">
        <v>44824.0</v>
      </c>
      <c r="B9" s="84">
        <v>17.0</v>
      </c>
      <c r="C9" s="81" t="s">
        <v>96</v>
      </c>
      <c r="D9" s="81" t="s">
        <v>97</v>
      </c>
      <c r="E9" s="84">
        <v>1120.0</v>
      </c>
      <c r="F9" s="81" t="s">
        <v>107</v>
      </c>
      <c r="G9" s="81" t="s">
        <v>99</v>
      </c>
      <c r="H9" s="81" t="s">
        <v>103</v>
      </c>
      <c r="I9" s="81" t="s">
        <v>108</v>
      </c>
      <c r="J9" s="81"/>
      <c r="K9" s="81"/>
      <c r="L9" s="81"/>
      <c r="M9" s="81"/>
    </row>
    <row r="10">
      <c r="A10" s="86">
        <v>44824.0</v>
      </c>
      <c r="B10" s="83">
        <v>0.71875</v>
      </c>
      <c r="C10" s="81" t="s">
        <v>96</v>
      </c>
      <c r="D10" s="81" t="s">
        <v>97</v>
      </c>
      <c r="E10" s="84">
        <v>1120.0</v>
      </c>
      <c r="F10" s="81" t="s">
        <v>109</v>
      </c>
      <c r="G10" s="81" t="s">
        <v>99</v>
      </c>
      <c r="H10" s="81" t="s">
        <v>103</v>
      </c>
      <c r="I10" s="82">
        <v>44835.0</v>
      </c>
      <c r="J10" s="85" t="s">
        <v>110</v>
      </c>
      <c r="K10" s="81"/>
      <c r="L10" s="81"/>
      <c r="M10" s="81"/>
    </row>
    <row r="11">
      <c r="A11" s="86">
        <v>44824.0</v>
      </c>
      <c r="B11" s="83">
        <v>0.7256944444444444</v>
      </c>
      <c r="C11" s="81" t="s">
        <v>96</v>
      </c>
      <c r="D11" s="81" t="s">
        <v>97</v>
      </c>
      <c r="E11" s="84">
        <v>1120.0</v>
      </c>
      <c r="F11" s="81" t="s">
        <v>111</v>
      </c>
      <c r="G11" s="81" t="s">
        <v>99</v>
      </c>
      <c r="H11" s="81" t="s">
        <v>100</v>
      </c>
      <c r="I11" s="86">
        <v>44834.0</v>
      </c>
      <c r="J11" s="85" t="s">
        <v>112</v>
      </c>
      <c r="K11" s="81"/>
      <c r="L11" s="81"/>
      <c r="M11" s="81"/>
    </row>
    <row r="1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>
      <c r="A14" s="86">
        <v>44824.0</v>
      </c>
      <c r="B14" s="83">
        <v>0.7395833333333334</v>
      </c>
      <c r="C14" s="81" t="s">
        <v>113</v>
      </c>
      <c r="D14" s="81" t="s">
        <v>97</v>
      </c>
      <c r="E14" s="84">
        <v>1120.0</v>
      </c>
      <c r="F14" s="81" t="s">
        <v>114</v>
      </c>
      <c r="G14" s="81" t="s">
        <v>99</v>
      </c>
      <c r="H14" s="81" t="s">
        <v>100</v>
      </c>
      <c r="I14" s="81" t="s">
        <v>101</v>
      </c>
      <c r="J14" s="81"/>
      <c r="K14" s="81"/>
      <c r="L14" s="81"/>
      <c r="M14" s="81"/>
    </row>
    <row r="15">
      <c r="A15" s="86">
        <v>44824.0</v>
      </c>
      <c r="B15" s="83">
        <v>0.7534722222222222</v>
      </c>
      <c r="C15" s="81" t="s">
        <v>113</v>
      </c>
      <c r="D15" s="81" t="s">
        <v>115</v>
      </c>
      <c r="E15" s="84">
        <v>1120.0</v>
      </c>
      <c r="F15" s="81" t="s">
        <v>116</v>
      </c>
      <c r="G15" s="81" t="s">
        <v>99</v>
      </c>
      <c r="H15" s="81" t="s">
        <v>103</v>
      </c>
      <c r="I15" s="81" t="s">
        <v>101</v>
      </c>
      <c r="J15" s="81"/>
      <c r="K15" s="81"/>
      <c r="L15" s="81"/>
      <c r="M15" s="81"/>
    </row>
    <row r="16">
      <c r="A16" s="86">
        <v>44824.0</v>
      </c>
      <c r="B16" s="83">
        <v>0.7604166666666666</v>
      </c>
      <c r="C16" s="81" t="s">
        <v>113</v>
      </c>
      <c r="D16" s="81" t="s">
        <v>97</v>
      </c>
      <c r="E16" s="84">
        <v>1120.0</v>
      </c>
      <c r="F16" s="81" t="s">
        <v>117</v>
      </c>
      <c r="G16" s="81" t="s">
        <v>99</v>
      </c>
      <c r="H16" s="81" t="s">
        <v>100</v>
      </c>
      <c r="I16" s="81" t="s">
        <v>101</v>
      </c>
      <c r="J16" s="81"/>
      <c r="K16" s="81"/>
      <c r="L16" s="81"/>
      <c r="M16" s="81"/>
    </row>
    <row r="17">
      <c r="A17" s="86">
        <v>44824.0</v>
      </c>
      <c r="B17" s="83">
        <v>0.7680555555555556</v>
      </c>
      <c r="C17" s="81" t="s">
        <v>113</v>
      </c>
      <c r="D17" s="81" t="s">
        <v>97</v>
      </c>
      <c r="E17" s="84">
        <v>1120.0</v>
      </c>
      <c r="F17" s="81" t="s">
        <v>118</v>
      </c>
      <c r="G17" s="81" t="s">
        <v>99</v>
      </c>
      <c r="H17" s="81" t="s">
        <v>103</v>
      </c>
      <c r="I17" s="82">
        <v>44834.0</v>
      </c>
      <c r="J17" s="85" t="s">
        <v>119</v>
      </c>
      <c r="K17" s="81"/>
      <c r="L17" s="87" t="s">
        <v>120</v>
      </c>
      <c r="M17" s="81"/>
    </row>
    <row r="18">
      <c r="A18" s="86">
        <v>44824.0</v>
      </c>
      <c r="B18" s="83">
        <v>0.78125</v>
      </c>
      <c r="C18" s="81" t="s">
        <v>113</v>
      </c>
      <c r="D18" s="81" t="s">
        <v>97</v>
      </c>
      <c r="E18" s="84">
        <v>1120.0</v>
      </c>
      <c r="F18" s="81" t="s">
        <v>121</v>
      </c>
      <c r="G18" s="81" t="s">
        <v>99</v>
      </c>
      <c r="H18" s="81" t="s">
        <v>100</v>
      </c>
      <c r="I18" s="82">
        <v>44835.0</v>
      </c>
      <c r="J18" s="85" t="s">
        <v>110</v>
      </c>
      <c r="K18" s="81"/>
      <c r="L18" s="81"/>
      <c r="M18" s="81"/>
    </row>
    <row r="19">
      <c r="A19" s="88"/>
      <c r="B19" s="8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>
      <c r="A20" s="88"/>
      <c r="B20" s="89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>
      <c r="A21" s="86">
        <v>44825.0</v>
      </c>
      <c r="B21" s="83">
        <v>0.6541666666666667</v>
      </c>
      <c r="C21" s="81" t="s">
        <v>122</v>
      </c>
      <c r="D21" s="81" t="s">
        <v>97</v>
      </c>
      <c r="E21" s="84">
        <v>560.0</v>
      </c>
      <c r="F21" s="81" t="s">
        <v>123</v>
      </c>
      <c r="G21" s="81" t="s">
        <v>99</v>
      </c>
      <c r="H21" s="81" t="s">
        <v>124</v>
      </c>
      <c r="I21" s="81" t="s">
        <v>101</v>
      </c>
      <c r="J21" s="81"/>
      <c r="K21" s="81"/>
      <c r="L21" s="81"/>
      <c r="M21" s="81"/>
    </row>
    <row r="22">
      <c r="A22" s="86">
        <v>44825.0</v>
      </c>
      <c r="B22" s="83">
        <v>0.6638888888888889</v>
      </c>
      <c r="C22" s="81" t="s">
        <v>122</v>
      </c>
      <c r="D22" s="81" t="s">
        <v>97</v>
      </c>
      <c r="E22" s="84">
        <v>560.0</v>
      </c>
      <c r="F22" s="81" t="s">
        <v>125</v>
      </c>
      <c r="G22" s="81" t="s">
        <v>99</v>
      </c>
      <c r="H22" s="81" t="s">
        <v>100</v>
      </c>
      <c r="I22" s="81"/>
      <c r="J22" s="81"/>
      <c r="K22" s="85" t="s">
        <v>126</v>
      </c>
      <c r="L22" s="81"/>
      <c r="M22" s="81"/>
    </row>
    <row r="23">
      <c r="A23" s="86">
        <v>44825.0</v>
      </c>
      <c r="B23" s="83">
        <v>0.6881944444444444</v>
      </c>
      <c r="C23" s="81" t="s">
        <v>122</v>
      </c>
      <c r="D23" s="81" t="s">
        <v>97</v>
      </c>
      <c r="E23" s="84">
        <v>560.0</v>
      </c>
      <c r="F23" s="81" t="s">
        <v>127</v>
      </c>
      <c r="G23" s="81" t="s">
        <v>99</v>
      </c>
      <c r="H23" s="81" t="s">
        <v>100</v>
      </c>
      <c r="I23" s="81" t="s">
        <v>101</v>
      </c>
      <c r="J23" s="81"/>
      <c r="K23" s="81" t="s">
        <v>128</v>
      </c>
      <c r="L23" s="81"/>
      <c r="M23" s="81"/>
    </row>
    <row r="24">
      <c r="A24" s="86">
        <v>44825.0</v>
      </c>
      <c r="B24" s="83">
        <v>0.70625</v>
      </c>
      <c r="C24" s="81" t="s">
        <v>122</v>
      </c>
      <c r="D24" s="81" t="s">
        <v>97</v>
      </c>
      <c r="E24" s="84">
        <v>560.0</v>
      </c>
      <c r="F24" s="81" t="s">
        <v>129</v>
      </c>
      <c r="G24" s="81" t="s">
        <v>99</v>
      </c>
      <c r="H24" s="81" t="s">
        <v>103</v>
      </c>
      <c r="I24" s="81" t="s">
        <v>101</v>
      </c>
      <c r="J24" s="81"/>
      <c r="K24" s="81" t="s">
        <v>130</v>
      </c>
      <c r="L24" s="81"/>
      <c r="M24" s="81"/>
    </row>
    <row r="25">
      <c r="A25" s="86">
        <v>44825.0</v>
      </c>
      <c r="B25" s="83">
        <v>0.7291666666666666</v>
      </c>
      <c r="C25" s="81" t="s">
        <v>122</v>
      </c>
      <c r="D25" s="81" t="s">
        <v>97</v>
      </c>
      <c r="E25" s="84">
        <v>560.0</v>
      </c>
      <c r="F25" s="81" t="s">
        <v>131</v>
      </c>
      <c r="G25" s="81" t="s">
        <v>99</v>
      </c>
      <c r="H25" s="81" t="s">
        <v>100</v>
      </c>
      <c r="I25" s="81" t="s">
        <v>101</v>
      </c>
      <c r="J25" s="81"/>
      <c r="K25" s="81" t="s">
        <v>128</v>
      </c>
      <c r="L25" s="81"/>
      <c r="M25" s="81"/>
    </row>
    <row r="26">
      <c r="A26" s="86">
        <v>44825.0</v>
      </c>
      <c r="B26" s="83">
        <v>0.7395833333333334</v>
      </c>
      <c r="C26" s="81" t="s">
        <v>132</v>
      </c>
      <c r="D26" s="81" t="s">
        <v>97</v>
      </c>
      <c r="E26" s="84">
        <v>1120.0</v>
      </c>
      <c r="F26" s="81" t="s">
        <v>133</v>
      </c>
      <c r="G26" s="81" t="s">
        <v>99</v>
      </c>
      <c r="H26" s="81" t="s">
        <v>103</v>
      </c>
      <c r="I26" s="81"/>
      <c r="J26" s="81"/>
      <c r="K26" s="81" t="s">
        <v>128</v>
      </c>
      <c r="L26" s="81"/>
      <c r="M26" s="81"/>
    </row>
    <row r="27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</row>
    <row r="28">
      <c r="A28" s="88"/>
      <c r="B28" s="89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</row>
    <row r="29">
      <c r="A29" s="90">
        <v>44826.0</v>
      </c>
      <c r="B29" s="83">
        <v>0.6770833333333334</v>
      </c>
      <c r="C29" s="81" t="s">
        <v>134</v>
      </c>
      <c r="D29" s="81" t="s">
        <v>97</v>
      </c>
      <c r="E29" s="84">
        <v>560.0</v>
      </c>
      <c r="F29" s="81" t="s">
        <v>135</v>
      </c>
      <c r="G29" s="81" t="s">
        <v>99</v>
      </c>
      <c r="H29" s="81" t="s">
        <v>100</v>
      </c>
      <c r="I29" s="81" t="s">
        <v>101</v>
      </c>
      <c r="J29" s="81"/>
      <c r="K29" s="81" t="s">
        <v>136</v>
      </c>
      <c r="L29" s="81"/>
      <c r="M29" s="81"/>
    </row>
    <row r="30">
      <c r="A30" s="90">
        <v>44826.0</v>
      </c>
      <c r="B30" s="83">
        <v>0.6944444444444444</v>
      </c>
      <c r="C30" s="81" t="s">
        <v>134</v>
      </c>
      <c r="D30" s="81" t="s">
        <v>97</v>
      </c>
      <c r="E30" s="84">
        <v>560.0</v>
      </c>
      <c r="F30" s="81" t="s">
        <v>137</v>
      </c>
      <c r="G30" s="81" t="s">
        <v>99</v>
      </c>
      <c r="H30" s="81" t="s">
        <v>103</v>
      </c>
      <c r="I30" s="81" t="s">
        <v>101</v>
      </c>
      <c r="J30" s="81"/>
      <c r="K30" s="81" t="s">
        <v>138</v>
      </c>
      <c r="L30" s="81"/>
      <c r="M30" s="81"/>
    </row>
    <row r="31">
      <c r="A31" s="90">
        <v>44826.0</v>
      </c>
      <c r="B31" s="81" t="s">
        <v>139</v>
      </c>
      <c r="C31" s="81" t="s">
        <v>134</v>
      </c>
      <c r="D31" s="81" t="s">
        <v>97</v>
      </c>
      <c r="E31" s="84">
        <v>560.0</v>
      </c>
      <c r="F31" s="81" t="s">
        <v>140</v>
      </c>
      <c r="G31" s="81" t="s">
        <v>99</v>
      </c>
      <c r="H31" s="81" t="s">
        <v>141</v>
      </c>
      <c r="I31" s="81" t="s">
        <v>101</v>
      </c>
      <c r="J31" s="81"/>
      <c r="K31" s="81" t="s">
        <v>138</v>
      </c>
      <c r="L31" s="81"/>
      <c r="M31" s="81"/>
    </row>
    <row r="32">
      <c r="A32" s="90">
        <v>44826.0</v>
      </c>
      <c r="B32" s="83">
        <v>0.6340277777777777</v>
      </c>
      <c r="C32" s="81" t="s">
        <v>134</v>
      </c>
      <c r="D32" s="81" t="s">
        <v>97</v>
      </c>
      <c r="E32" s="84">
        <v>560.0</v>
      </c>
      <c r="F32" s="81" t="s">
        <v>142</v>
      </c>
      <c r="G32" s="81" t="s">
        <v>99</v>
      </c>
      <c r="H32" s="81" t="s">
        <v>100</v>
      </c>
      <c r="I32" s="81" t="s">
        <v>101</v>
      </c>
      <c r="J32" s="81" t="s">
        <v>143</v>
      </c>
      <c r="K32" s="81" t="s">
        <v>144</v>
      </c>
      <c r="L32" s="81"/>
      <c r="M32" s="81"/>
    </row>
    <row r="33">
      <c r="A33" s="90">
        <v>44826.0</v>
      </c>
      <c r="B33" s="81" t="s">
        <v>139</v>
      </c>
      <c r="C33" s="81" t="s">
        <v>134</v>
      </c>
      <c r="D33" s="81" t="s">
        <v>97</v>
      </c>
      <c r="E33" s="84">
        <v>560.0</v>
      </c>
      <c r="F33" s="81" t="s">
        <v>145</v>
      </c>
      <c r="G33" s="81" t="s">
        <v>99</v>
      </c>
      <c r="H33" s="81" t="s">
        <v>103</v>
      </c>
      <c r="I33" s="81" t="s">
        <v>146</v>
      </c>
      <c r="J33" s="81"/>
      <c r="K33" s="91" t="s">
        <v>147</v>
      </c>
      <c r="L33" s="81"/>
      <c r="M33" s="81"/>
    </row>
    <row r="34">
      <c r="A34" s="90">
        <v>44826.0</v>
      </c>
      <c r="B34" s="83">
        <v>0.7381944444444445</v>
      </c>
      <c r="C34" s="81" t="s">
        <v>134</v>
      </c>
      <c r="D34" s="81" t="s">
        <v>97</v>
      </c>
      <c r="E34" s="84">
        <v>560.0</v>
      </c>
      <c r="F34" s="81" t="s">
        <v>148</v>
      </c>
      <c r="G34" s="81" t="s">
        <v>99</v>
      </c>
      <c r="H34" s="81" t="s">
        <v>100</v>
      </c>
      <c r="I34" s="81" t="s">
        <v>101</v>
      </c>
      <c r="J34" s="81"/>
      <c r="K34" s="81" t="s">
        <v>149</v>
      </c>
      <c r="L34" s="81"/>
      <c r="M34" s="81"/>
    </row>
    <row r="35">
      <c r="A35" s="90">
        <v>44826.0</v>
      </c>
      <c r="B35" s="83">
        <v>0.7527777777777778</v>
      </c>
      <c r="C35" s="81" t="s">
        <v>134</v>
      </c>
      <c r="D35" s="81" t="s">
        <v>97</v>
      </c>
      <c r="E35" s="84">
        <v>560.0</v>
      </c>
      <c r="F35" s="81" t="s">
        <v>150</v>
      </c>
      <c r="G35" s="81" t="s">
        <v>99</v>
      </c>
      <c r="H35" s="81" t="s">
        <v>124</v>
      </c>
      <c r="I35" s="81" t="s">
        <v>101</v>
      </c>
      <c r="J35" s="81"/>
      <c r="K35" s="81" t="s">
        <v>151</v>
      </c>
      <c r="L35" s="81"/>
      <c r="M35" s="81"/>
    </row>
    <row r="36">
      <c r="A36" s="90">
        <v>44826.0</v>
      </c>
      <c r="B36" s="81"/>
      <c r="C36" s="81" t="s">
        <v>134</v>
      </c>
      <c r="D36" s="81" t="s">
        <v>97</v>
      </c>
      <c r="E36" s="84">
        <v>560.0</v>
      </c>
      <c r="F36" s="81" t="s">
        <v>152</v>
      </c>
      <c r="G36" s="81" t="s">
        <v>99</v>
      </c>
      <c r="H36" s="81" t="s">
        <v>100</v>
      </c>
      <c r="I36" s="81" t="s">
        <v>101</v>
      </c>
      <c r="J36" s="81"/>
      <c r="K36" s="81" t="s">
        <v>153</v>
      </c>
      <c r="L36" s="81"/>
      <c r="M36" s="81"/>
    </row>
    <row r="37">
      <c r="A37" s="90">
        <v>44826.0</v>
      </c>
      <c r="B37" s="83">
        <v>0.7743055555555556</v>
      </c>
      <c r="C37" s="81" t="s">
        <v>134</v>
      </c>
      <c r="D37" s="81" t="s">
        <v>97</v>
      </c>
      <c r="E37" s="84">
        <v>560.0</v>
      </c>
      <c r="F37" s="81" t="s">
        <v>154</v>
      </c>
      <c r="G37" s="81" t="s">
        <v>99</v>
      </c>
      <c r="H37" s="81" t="s">
        <v>141</v>
      </c>
      <c r="I37" s="81" t="s">
        <v>101</v>
      </c>
      <c r="J37" s="81"/>
      <c r="K37" s="81" t="s">
        <v>155</v>
      </c>
      <c r="L37" s="81"/>
      <c r="M37" s="81"/>
    </row>
    <row r="38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</row>
    <row r="40">
      <c r="A40" s="86">
        <v>44831.0</v>
      </c>
      <c r="B40" s="83">
        <v>0.7638888888888888</v>
      </c>
      <c r="C40" s="81" t="s">
        <v>122</v>
      </c>
      <c r="D40" s="81" t="s">
        <v>97</v>
      </c>
      <c r="E40" s="84">
        <v>560.0</v>
      </c>
      <c r="F40" s="81" t="s">
        <v>156</v>
      </c>
      <c r="G40" s="81" t="s">
        <v>99</v>
      </c>
      <c r="H40" s="81" t="s">
        <v>100</v>
      </c>
      <c r="I40" s="81" t="s">
        <v>101</v>
      </c>
      <c r="J40" s="81"/>
      <c r="K40" s="81" t="s">
        <v>157</v>
      </c>
      <c r="L40" s="81"/>
      <c r="M40" s="81"/>
    </row>
    <row r="41">
      <c r="A41" s="86">
        <v>44831.0</v>
      </c>
      <c r="B41" s="83">
        <v>0.7708333333333334</v>
      </c>
      <c r="C41" s="81" t="s">
        <v>122</v>
      </c>
      <c r="D41" s="81" t="s">
        <v>97</v>
      </c>
      <c r="E41" s="84">
        <v>560.0</v>
      </c>
      <c r="F41" s="81" t="s">
        <v>158</v>
      </c>
      <c r="G41" s="81" t="s">
        <v>99</v>
      </c>
      <c r="H41" s="81" t="s">
        <v>103</v>
      </c>
      <c r="I41" s="81"/>
      <c r="J41" s="81"/>
      <c r="K41" s="81" t="s">
        <v>157</v>
      </c>
      <c r="L41" s="81"/>
      <c r="M41" s="81"/>
    </row>
    <row r="42">
      <c r="A42" s="86">
        <v>44831.0</v>
      </c>
      <c r="B42" s="83">
        <v>0.78125</v>
      </c>
      <c r="C42" s="81" t="s">
        <v>122</v>
      </c>
      <c r="D42" s="81" t="s">
        <v>97</v>
      </c>
      <c r="E42" s="84">
        <v>560.0</v>
      </c>
      <c r="F42" s="81" t="s">
        <v>158</v>
      </c>
      <c r="G42" s="81" t="s">
        <v>99</v>
      </c>
      <c r="H42" s="81" t="s">
        <v>100</v>
      </c>
      <c r="I42" s="81"/>
      <c r="J42" s="81"/>
      <c r="K42" s="81" t="s">
        <v>159</v>
      </c>
      <c r="L42" s="81"/>
      <c r="M42" s="81"/>
    </row>
    <row r="43">
      <c r="A43" s="86">
        <v>44831.0</v>
      </c>
      <c r="B43" s="83">
        <v>0.7951388888888888</v>
      </c>
      <c r="C43" s="81" t="s">
        <v>122</v>
      </c>
      <c r="D43" s="81" t="s">
        <v>97</v>
      </c>
      <c r="E43" s="84">
        <v>560.0</v>
      </c>
      <c r="F43" s="81" t="s">
        <v>160</v>
      </c>
      <c r="G43" s="81" t="s">
        <v>99</v>
      </c>
      <c r="H43" s="81" t="s">
        <v>103</v>
      </c>
      <c r="I43" s="81"/>
      <c r="J43" s="81"/>
      <c r="K43" s="81" t="s">
        <v>159</v>
      </c>
      <c r="L43" s="81"/>
      <c r="M43" s="81"/>
    </row>
    <row r="44">
      <c r="A44" s="86">
        <v>44831.0</v>
      </c>
      <c r="B44" s="84">
        <v>9.22</v>
      </c>
      <c r="C44" s="81" t="s">
        <v>122</v>
      </c>
      <c r="D44" s="81" t="s">
        <v>97</v>
      </c>
      <c r="E44" s="84">
        <v>560.0</v>
      </c>
      <c r="F44" s="81" t="s">
        <v>161</v>
      </c>
      <c r="G44" s="81" t="s">
        <v>99</v>
      </c>
      <c r="H44" s="81" t="s">
        <v>100</v>
      </c>
      <c r="I44" s="81" t="s">
        <v>101</v>
      </c>
      <c r="J44" s="81"/>
      <c r="K44" s="81" t="s">
        <v>162</v>
      </c>
      <c r="L44" s="81"/>
      <c r="M44" s="81"/>
    </row>
    <row r="4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6">
      <c r="A46" s="88"/>
      <c r="B46" s="89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7">
      <c r="A47" s="90">
        <v>44833.0</v>
      </c>
      <c r="B47" s="83">
        <v>0.5833333333333334</v>
      </c>
      <c r="C47" s="81" t="s">
        <v>134</v>
      </c>
      <c r="D47" s="81" t="s">
        <v>97</v>
      </c>
      <c r="E47" s="84">
        <v>560.0</v>
      </c>
      <c r="F47" s="81" t="s">
        <v>163</v>
      </c>
      <c r="G47" s="81" t="s">
        <v>99</v>
      </c>
      <c r="H47" s="81" t="s">
        <v>100</v>
      </c>
      <c r="I47" s="81" t="s">
        <v>101</v>
      </c>
      <c r="J47" s="81"/>
      <c r="K47" s="85" t="s">
        <v>164</v>
      </c>
      <c r="L47" s="81"/>
      <c r="M47" s="81"/>
    </row>
    <row r="48">
      <c r="A48" s="90">
        <v>44833.0</v>
      </c>
      <c r="B48" s="83">
        <v>0.5833333333333334</v>
      </c>
      <c r="C48" s="81" t="s">
        <v>134</v>
      </c>
      <c r="D48" s="81" t="s">
        <v>97</v>
      </c>
      <c r="E48" s="84">
        <v>560.0</v>
      </c>
      <c r="F48" s="81" t="s">
        <v>102</v>
      </c>
      <c r="G48" s="81" t="s">
        <v>99</v>
      </c>
      <c r="H48" s="81" t="s">
        <v>100</v>
      </c>
      <c r="I48" s="81"/>
      <c r="J48" s="81"/>
      <c r="K48" s="81" t="s">
        <v>139</v>
      </c>
      <c r="L48" s="81"/>
      <c r="M48" s="81"/>
    </row>
    <row r="49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</sheetData>
  <mergeCells count="1">
    <mergeCell ref="A1:F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38"/>
  </cols>
  <sheetData>
    <row r="1">
      <c r="A1" s="92" t="s">
        <v>165</v>
      </c>
      <c r="B1" s="92" t="s">
        <v>166</v>
      </c>
      <c r="C1" s="92" t="s">
        <v>167</v>
      </c>
      <c r="D1" s="92" t="s">
        <v>83</v>
      </c>
      <c r="E1" s="92" t="s">
        <v>168</v>
      </c>
      <c r="F1" s="92" t="s">
        <v>169</v>
      </c>
      <c r="G1" s="92" t="s">
        <v>170</v>
      </c>
      <c r="H1" s="92" t="s">
        <v>171</v>
      </c>
      <c r="I1" s="92" t="s">
        <v>172</v>
      </c>
      <c r="J1" s="92" t="s">
        <v>84</v>
      </c>
      <c r="K1" s="92" t="s">
        <v>85</v>
      </c>
      <c r="L1" s="92" t="s">
        <v>173</v>
      </c>
      <c r="M1" s="92" t="s">
        <v>174</v>
      </c>
      <c r="N1" s="92" t="s">
        <v>175</v>
      </c>
      <c r="O1" s="92" t="s">
        <v>176</v>
      </c>
      <c r="P1" s="92" t="s">
        <v>177</v>
      </c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</row>
    <row r="2">
      <c r="A2" s="94" t="s">
        <v>178</v>
      </c>
      <c r="B2" s="47" t="s">
        <v>87</v>
      </c>
      <c r="C2" s="47" t="s">
        <v>92</v>
      </c>
      <c r="D2" s="95" t="s">
        <v>88</v>
      </c>
      <c r="E2" s="96">
        <v>35.0</v>
      </c>
      <c r="F2" s="96">
        <v>0.0</v>
      </c>
      <c r="G2" s="96">
        <v>14.0</v>
      </c>
      <c r="H2" s="96">
        <v>14.0</v>
      </c>
      <c r="I2" s="96" t="s">
        <v>29</v>
      </c>
      <c r="J2" s="95" t="s">
        <v>179</v>
      </c>
      <c r="K2" s="95" t="s">
        <v>16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>
      <c r="A3" s="94" t="s">
        <v>178</v>
      </c>
      <c r="B3" s="47" t="s">
        <v>87</v>
      </c>
      <c r="C3" s="47" t="s">
        <v>92</v>
      </c>
      <c r="D3" s="95" t="s">
        <v>88</v>
      </c>
      <c r="E3" s="96">
        <v>46.0</v>
      </c>
      <c r="F3" s="96">
        <v>4.0</v>
      </c>
      <c r="G3" s="96">
        <v>18.0</v>
      </c>
      <c r="H3" s="96">
        <v>15.0</v>
      </c>
      <c r="I3" s="96">
        <v>2.0</v>
      </c>
      <c r="J3" s="95" t="s">
        <v>180</v>
      </c>
      <c r="K3" s="95" t="s">
        <v>16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>
      <c r="A4" s="94" t="s">
        <v>178</v>
      </c>
      <c r="B4" s="47" t="s">
        <v>87</v>
      </c>
      <c r="C4" s="47" t="s">
        <v>92</v>
      </c>
      <c r="D4" s="95" t="s">
        <v>88</v>
      </c>
      <c r="E4" s="96">
        <v>19.0</v>
      </c>
      <c r="F4" s="96">
        <v>3.0</v>
      </c>
      <c r="G4" s="96">
        <v>19.0</v>
      </c>
      <c r="H4" s="96">
        <v>13.0</v>
      </c>
      <c r="I4" s="96">
        <v>2.0</v>
      </c>
      <c r="J4" s="95" t="s">
        <v>180</v>
      </c>
      <c r="K4" s="95" t="s">
        <v>16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>
      <c r="A5" s="94" t="s">
        <v>178</v>
      </c>
      <c r="B5" s="47" t="s">
        <v>87</v>
      </c>
      <c r="C5" s="47" t="s">
        <v>92</v>
      </c>
      <c r="D5" s="95" t="s">
        <v>88</v>
      </c>
      <c r="E5" s="96">
        <v>57.0</v>
      </c>
      <c r="F5" s="96">
        <v>20.0</v>
      </c>
      <c r="G5" s="96" t="s">
        <v>29</v>
      </c>
      <c r="H5" s="96" t="s">
        <v>29</v>
      </c>
      <c r="I5" s="96" t="s">
        <v>29</v>
      </c>
      <c r="J5" s="95" t="s">
        <v>180</v>
      </c>
      <c r="K5" s="95" t="s">
        <v>22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>
      <c r="A6" s="94" t="s">
        <v>178</v>
      </c>
      <c r="B6" s="47" t="s">
        <v>87</v>
      </c>
      <c r="C6" s="47" t="s">
        <v>92</v>
      </c>
      <c r="D6" s="95" t="s">
        <v>88</v>
      </c>
      <c r="E6" s="96">
        <v>58.0</v>
      </c>
      <c r="F6" s="96">
        <v>16.0</v>
      </c>
      <c r="G6" s="96">
        <v>12.0</v>
      </c>
      <c r="H6" s="96">
        <v>10.0</v>
      </c>
      <c r="I6" s="96">
        <v>0.0</v>
      </c>
      <c r="J6" s="95" t="s">
        <v>181</v>
      </c>
      <c r="K6" s="95" t="s">
        <v>14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>
      <c r="A7" s="94" t="s">
        <v>182</v>
      </c>
      <c r="B7" s="47" t="s">
        <v>87</v>
      </c>
      <c r="C7" s="47" t="s">
        <v>92</v>
      </c>
      <c r="D7" s="95" t="s">
        <v>88</v>
      </c>
      <c r="E7" s="96">
        <v>46.0</v>
      </c>
      <c r="F7" s="96">
        <v>23.0</v>
      </c>
      <c r="G7" s="96" t="s">
        <v>29</v>
      </c>
      <c r="H7" s="97" t="s">
        <v>29</v>
      </c>
      <c r="I7" s="96" t="s">
        <v>29</v>
      </c>
      <c r="J7" s="98">
        <v>44928.0</v>
      </c>
      <c r="K7" s="95" t="s">
        <v>16</v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>
      <c r="A8" s="94" t="s">
        <v>182</v>
      </c>
      <c r="B8" s="47" t="s">
        <v>87</v>
      </c>
      <c r="C8" s="47" t="s">
        <v>92</v>
      </c>
      <c r="D8" s="95" t="s">
        <v>88</v>
      </c>
      <c r="E8" s="96">
        <v>37.0</v>
      </c>
      <c r="F8" s="96">
        <v>22.0</v>
      </c>
      <c r="G8" s="97" t="s">
        <v>29</v>
      </c>
      <c r="H8" s="97" t="s">
        <v>29</v>
      </c>
      <c r="I8" s="96" t="s">
        <v>29</v>
      </c>
      <c r="J8" s="98">
        <v>44960.0</v>
      </c>
      <c r="K8" s="95" t="s">
        <v>16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>
      <c r="A9" s="94" t="s">
        <v>182</v>
      </c>
      <c r="B9" s="47" t="s">
        <v>87</v>
      </c>
      <c r="C9" s="47" t="s">
        <v>92</v>
      </c>
      <c r="D9" s="95" t="s">
        <v>88</v>
      </c>
      <c r="E9" s="96">
        <v>51.0</v>
      </c>
      <c r="F9" s="96">
        <v>28.0</v>
      </c>
      <c r="G9" s="97" t="s">
        <v>29</v>
      </c>
      <c r="H9" s="97" t="s">
        <v>29</v>
      </c>
      <c r="I9" s="96" t="s">
        <v>29</v>
      </c>
      <c r="J9" s="98">
        <v>44960.0</v>
      </c>
      <c r="K9" s="95" t="s">
        <v>16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>
      <c r="A10" s="94" t="s">
        <v>182</v>
      </c>
      <c r="B10" s="47" t="s">
        <v>87</v>
      </c>
      <c r="C10" s="47" t="s">
        <v>92</v>
      </c>
      <c r="D10" s="95" t="s">
        <v>88</v>
      </c>
      <c r="E10" s="96">
        <v>59.0</v>
      </c>
      <c r="F10" s="96">
        <v>44.0</v>
      </c>
      <c r="G10" s="99">
        <v>50.0</v>
      </c>
      <c r="H10" s="96">
        <v>44.0</v>
      </c>
      <c r="I10" s="96">
        <v>6.0</v>
      </c>
      <c r="J10" s="95" t="s">
        <v>13</v>
      </c>
      <c r="K10" s="95" t="s">
        <v>14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</row>
    <row r="11">
      <c r="A11" s="94" t="s">
        <v>183</v>
      </c>
      <c r="B11" s="48" t="s">
        <v>92</v>
      </c>
      <c r="C11" s="47" t="s">
        <v>92</v>
      </c>
      <c r="D11" s="95" t="s">
        <v>184</v>
      </c>
      <c r="E11" s="96">
        <v>76.0</v>
      </c>
      <c r="F11" s="96">
        <v>54.0</v>
      </c>
      <c r="G11" s="96">
        <v>1.0</v>
      </c>
      <c r="H11" s="96">
        <v>1.0</v>
      </c>
      <c r="I11" s="96">
        <v>1.0</v>
      </c>
      <c r="J11" s="95" t="s">
        <v>185</v>
      </c>
      <c r="K11" s="95" t="s">
        <v>16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</row>
    <row r="12">
      <c r="A12" s="94" t="s">
        <v>183</v>
      </c>
      <c r="B12" s="48" t="s">
        <v>92</v>
      </c>
      <c r="C12" s="47" t="s">
        <v>92</v>
      </c>
      <c r="D12" s="95" t="s">
        <v>184</v>
      </c>
      <c r="E12" s="96">
        <v>56.0</v>
      </c>
      <c r="F12" s="96">
        <v>44.0</v>
      </c>
      <c r="G12" s="96">
        <v>2.0</v>
      </c>
      <c r="H12" s="96">
        <v>2.0</v>
      </c>
      <c r="I12" s="96">
        <v>1.0</v>
      </c>
      <c r="J12" s="95" t="s">
        <v>33</v>
      </c>
      <c r="K12" s="95" t="s">
        <v>22</v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</row>
    <row r="13">
      <c r="A13" s="94" t="s">
        <v>186</v>
      </c>
      <c r="B13" s="48" t="s">
        <v>92</v>
      </c>
      <c r="C13" s="47" t="s">
        <v>87</v>
      </c>
      <c r="D13" s="95" t="s">
        <v>88</v>
      </c>
      <c r="E13" s="96">
        <v>53.0</v>
      </c>
      <c r="F13" s="96">
        <v>4.0</v>
      </c>
      <c r="G13" s="96">
        <v>0.0</v>
      </c>
      <c r="H13" s="96">
        <v>3.0</v>
      </c>
      <c r="I13" s="96">
        <v>3.0</v>
      </c>
      <c r="J13" s="96">
        <v>1.0</v>
      </c>
      <c r="K13" s="49" t="s">
        <v>187</v>
      </c>
      <c r="L13" s="49" t="s">
        <v>16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100"/>
      <c r="AP13" s="100"/>
      <c r="AQ13" s="100"/>
      <c r="AR13" s="100"/>
      <c r="AS13" s="100"/>
      <c r="AT13" s="100"/>
      <c r="AU13" s="100"/>
    </row>
    <row r="14">
      <c r="A14" s="101"/>
      <c r="B14" s="102"/>
      <c r="C14" s="102"/>
      <c r="D14" s="102"/>
      <c r="E14" s="102"/>
      <c r="F14" s="102"/>
      <c r="G14" s="102"/>
      <c r="H14" s="102"/>
      <c r="I14" s="103"/>
      <c r="J14" s="102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</row>
    <row r="15">
      <c r="A15" s="101"/>
      <c r="B15" s="102"/>
      <c r="C15" s="102"/>
      <c r="D15" s="102"/>
      <c r="E15" s="102"/>
      <c r="F15" s="102"/>
      <c r="G15" s="102"/>
      <c r="H15" s="103"/>
      <c r="I15" s="102"/>
      <c r="J15" s="102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</row>
    <row r="16">
      <c r="A16" s="94" t="s">
        <v>178</v>
      </c>
      <c r="B16" s="47" t="s">
        <v>87</v>
      </c>
      <c r="C16" s="47" t="s">
        <v>92</v>
      </c>
      <c r="D16" s="95" t="s">
        <v>88</v>
      </c>
      <c r="E16" s="96">
        <v>46.0</v>
      </c>
      <c r="F16" s="96">
        <v>4.0</v>
      </c>
      <c r="G16" s="96">
        <v>18.0</v>
      </c>
      <c r="H16" s="96">
        <v>15.0</v>
      </c>
      <c r="I16" s="96">
        <v>2.0</v>
      </c>
      <c r="J16" s="95" t="s">
        <v>180</v>
      </c>
      <c r="K16" s="95" t="s">
        <v>16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</row>
    <row r="17">
      <c r="A17" s="94" t="s">
        <v>178</v>
      </c>
      <c r="B17" s="47" t="s">
        <v>87</v>
      </c>
      <c r="C17" s="47" t="s">
        <v>92</v>
      </c>
      <c r="D17" s="95" t="s">
        <v>88</v>
      </c>
      <c r="E17" s="96">
        <v>19.0</v>
      </c>
      <c r="F17" s="96">
        <v>3.0</v>
      </c>
      <c r="G17" s="96">
        <v>19.0</v>
      </c>
      <c r="H17" s="104">
        <v>13.0</v>
      </c>
      <c r="I17" s="99">
        <v>3.0</v>
      </c>
      <c r="J17" s="95" t="s">
        <v>180</v>
      </c>
      <c r="K17" s="95" t="s">
        <v>16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</row>
    <row r="18">
      <c r="A18" s="94" t="s">
        <v>186</v>
      </c>
      <c r="B18" s="48" t="s">
        <v>92</v>
      </c>
      <c r="C18" s="47" t="s">
        <v>87</v>
      </c>
      <c r="D18" s="95" t="s">
        <v>88</v>
      </c>
      <c r="E18" s="96">
        <v>53.0</v>
      </c>
      <c r="F18" s="96">
        <v>4.0</v>
      </c>
      <c r="G18" s="96">
        <v>3.0</v>
      </c>
      <c r="H18" s="96">
        <v>3.0</v>
      </c>
      <c r="I18" s="96">
        <v>1.0</v>
      </c>
      <c r="J18" s="49" t="s">
        <v>187</v>
      </c>
      <c r="K18" s="49" t="s">
        <v>16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100"/>
      <c r="AP18" s="100"/>
      <c r="AQ18" s="100"/>
      <c r="AR18" s="100"/>
      <c r="AS18" s="100"/>
      <c r="AT18" s="100"/>
      <c r="AU18" s="100"/>
    </row>
    <row r="19">
      <c r="E19" s="105">
        <f t="shared" ref="E19:I19" si="1">SUM(E16:E18)</f>
        <v>118</v>
      </c>
      <c r="F19" s="105">
        <f t="shared" si="1"/>
        <v>11</v>
      </c>
      <c r="G19" s="105">
        <f t="shared" si="1"/>
        <v>40</v>
      </c>
      <c r="H19" s="105">
        <f t="shared" si="1"/>
        <v>31</v>
      </c>
      <c r="I19" s="105">
        <f t="shared" si="1"/>
        <v>6</v>
      </c>
      <c r="J19" s="29" t="s">
        <v>15</v>
      </c>
      <c r="K19" s="49" t="s">
        <v>16</v>
      </c>
    </row>
    <row r="21">
      <c r="A21" s="94"/>
      <c r="B21" s="47"/>
      <c r="C21" s="47"/>
      <c r="D21" s="95"/>
      <c r="E21" s="96"/>
      <c r="F21" s="96"/>
      <c r="G21" s="97"/>
      <c r="H21" s="97"/>
      <c r="I21" s="96"/>
      <c r="J21" s="95"/>
      <c r="K21" s="95"/>
      <c r="L21" s="49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</row>
    <row r="23">
      <c r="A23" s="92"/>
      <c r="C23" s="106" t="s">
        <v>0</v>
      </c>
      <c r="D23" s="107" t="s">
        <v>83</v>
      </c>
      <c r="E23" s="106" t="s">
        <v>188</v>
      </c>
      <c r="F23" s="107" t="s">
        <v>169</v>
      </c>
      <c r="G23" s="107" t="s">
        <v>170</v>
      </c>
      <c r="H23" s="107" t="s">
        <v>171</v>
      </c>
      <c r="I23" s="107" t="s">
        <v>172</v>
      </c>
      <c r="J23" s="107" t="s">
        <v>84</v>
      </c>
      <c r="K23" s="107" t="s">
        <v>85</v>
      </c>
      <c r="L23" s="55" t="s">
        <v>189</v>
      </c>
    </row>
    <row r="24">
      <c r="A24" s="94" t="s">
        <v>182</v>
      </c>
      <c r="B24" s="47"/>
      <c r="C24" s="108" t="s">
        <v>87</v>
      </c>
      <c r="D24" s="109" t="s">
        <v>88</v>
      </c>
      <c r="E24" s="109">
        <v>59.0</v>
      </c>
      <c r="F24" s="109">
        <v>44.0</v>
      </c>
      <c r="G24" s="109">
        <v>50.0</v>
      </c>
      <c r="H24" s="109">
        <v>44.0</v>
      </c>
      <c r="I24" s="109">
        <v>6.0</v>
      </c>
      <c r="J24" s="109" t="s">
        <v>13</v>
      </c>
      <c r="K24" s="109" t="s">
        <v>14</v>
      </c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</row>
    <row r="25">
      <c r="A25" s="94"/>
      <c r="B25" s="110"/>
      <c r="E25" s="109">
        <v>118.0</v>
      </c>
      <c r="F25" s="109">
        <v>11.0</v>
      </c>
      <c r="G25" s="109">
        <v>40.0</v>
      </c>
      <c r="H25" s="109">
        <v>31.0</v>
      </c>
      <c r="I25" s="111">
        <v>6.0</v>
      </c>
      <c r="J25" s="112" t="s">
        <v>15</v>
      </c>
      <c r="K25" s="109" t="s">
        <v>16</v>
      </c>
      <c r="L25" s="49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</row>
    <row r="26">
      <c r="A26" s="101"/>
      <c r="B26" s="51"/>
      <c r="C26" s="51"/>
      <c r="D26" s="113" t="s">
        <v>190</v>
      </c>
      <c r="E26" s="114">
        <f>SUM(E24:E25)</f>
        <v>177</v>
      </c>
      <c r="F26" s="51"/>
      <c r="G26" s="51"/>
      <c r="H26" s="51"/>
      <c r="I26" s="114">
        <f>SUM(I24:I25)</f>
        <v>12</v>
      </c>
      <c r="L26" s="105">
        <f>ROUNDUP((I26/E26%),1)</f>
        <v>6.8</v>
      </c>
    </row>
    <row r="27">
      <c r="A27" s="101"/>
      <c r="B27" s="51"/>
      <c r="C27" s="115"/>
      <c r="D27" s="116"/>
      <c r="E27" s="51"/>
      <c r="F27" s="51"/>
      <c r="G27" s="51"/>
      <c r="H27" s="51"/>
      <c r="I27" s="51"/>
      <c r="J27" s="78"/>
      <c r="K27" s="51"/>
    </row>
    <row r="28">
      <c r="A28" s="101"/>
      <c r="B28" s="51"/>
      <c r="C28" s="115"/>
      <c r="D28" s="116"/>
      <c r="E28" s="51"/>
      <c r="F28" s="51"/>
      <c r="G28" s="51"/>
      <c r="H28" s="51"/>
      <c r="I28" s="51"/>
      <c r="J28" s="117"/>
      <c r="K28" s="51"/>
    </row>
    <row r="29">
      <c r="A29" s="101"/>
      <c r="B29" s="51"/>
      <c r="C29" s="115"/>
      <c r="D29" s="116"/>
      <c r="E29" s="51"/>
      <c r="F29" s="51"/>
      <c r="G29" s="51"/>
      <c r="H29" s="51"/>
      <c r="I29" s="51"/>
      <c r="J29" s="51"/>
      <c r="K29" s="51"/>
    </row>
    <row r="30">
      <c r="B30" s="51"/>
      <c r="C30" s="115"/>
      <c r="D30" s="116"/>
      <c r="E30" s="51"/>
      <c r="F30" s="51"/>
      <c r="G30" s="51"/>
      <c r="H30" s="51"/>
      <c r="I30" s="51"/>
      <c r="J30" s="118"/>
      <c r="K30" s="51"/>
    </row>
    <row r="31">
      <c r="B31" s="51"/>
      <c r="C31" s="115"/>
      <c r="D31" s="116"/>
      <c r="E31" s="65"/>
      <c r="F31" s="65"/>
      <c r="G31" s="65"/>
      <c r="H31" s="65"/>
      <c r="I31" s="65"/>
      <c r="J31" s="65"/>
      <c r="K31" s="65"/>
    </row>
    <row r="32">
      <c r="B32" s="51"/>
      <c r="C32" s="119"/>
      <c r="D32" s="116"/>
      <c r="E32" s="65"/>
      <c r="F32" s="65"/>
      <c r="G32" s="65"/>
      <c r="H32" s="65"/>
      <c r="I32" s="65"/>
      <c r="J32" s="65"/>
      <c r="K32" s="65"/>
    </row>
    <row r="33">
      <c r="B33" s="51"/>
      <c r="C33" s="119"/>
      <c r="D33" s="116"/>
      <c r="E33" s="65"/>
      <c r="F33" s="65"/>
      <c r="G33" s="65"/>
      <c r="H33" s="65"/>
      <c r="I33" s="52"/>
      <c r="J33" s="65"/>
      <c r="K33" s="65"/>
    </row>
    <row r="35">
      <c r="C35" s="120"/>
      <c r="D35" s="121"/>
      <c r="E35" s="122"/>
      <c r="F35" s="122"/>
      <c r="G35" s="122"/>
      <c r="H35" s="122"/>
      <c r="I35" s="123"/>
      <c r="J35" s="124"/>
      <c r="K35" s="122"/>
    </row>
    <row r="36">
      <c r="C36" s="120"/>
      <c r="D36" s="121"/>
      <c r="E36" s="122"/>
      <c r="F36" s="122"/>
      <c r="G36" s="122"/>
      <c r="H36" s="122"/>
      <c r="I36" s="122"/>
      <c r="J36" s="125"/>
      <c r="K36" s="122"/>
    </row>
    <row r="37">
      <c r="C37" s="120"/>
      <c r="D37" s="121"/>
      <c r="E37" s="122"/>
      <c r="F37" s="122"/>
      <c r="G37" s="122"/>
      <c r="H37" s="122"/>
      <c r="I37" s="123"/>
      <c r="J37" s="126"/>
      <c r="K37" s="126"/>
    </row>
    <row r="48">
      <c r="B48" s="127"/>
      <c r="C48" s="127"/>
      <c r="D48" s="127"/>
      <c r="E48" s="127"/>
      <c r="F48" s="127"/>
      <c r="G48" s="127"/>
      <c r="H48" s="127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</row>
    <row r="49">
      <c r="A49" s="128"/>
      <c r="B49" s="96"/>
      <c r="C49" s="96"/>
      <c r="D49" s="96"/>
      <c r="E49" s="96"/>
      <c r="F49" s="96"/>
      <c r="G49" s="96"/>
      <c r="H49" s="96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</row>
    <row r="50">
      <c r="A50" s="128"/>
      <c r="C50" s="96"/>
      <c r="D50" s="96"/>
      <c r="E50" s="96"/>
      <c r="F50" s="96"/>
      <c r="G50" s="96"/>
      <c r="H50" s="96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</row>
    <row r="51">
      <c r="A51" s="128"/>
      <c r="C51" s="96"/>
      <c r="D51" s="96"/>
      <c r="E51" s="96"/>
      <c r="F51" s="96"/>
      <c r="G51" s="96"/>
      <c r="H51" s="96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</row>
    <row r="52">
      <c r="A52" s="128"/>
      <c r="C52" s="96"/>
      <c r="D52" s="96"/>
      <c r="E52" s="96"/>
      <c r="F52" s="96"/>
      <c r="G52" s="96"/>
      <c r="H52" s="96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</row>
    <row r="54">
      <c r="H54" s="96"/>
    </row>
    <row r="55">
      <c r="A55" s="94"/>
      <c r="B55" s="96"/>
      <c r="C55" s="96"/>
      <c r="D55" s="96"/>
      <c r="E55" s="96"/>
      <c r="F55" s="96"/>
      <c r="G55" s="95"/>
      <c r="H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</row>
    <row r="56">
      <c r="A56" s="94"/>
      <c r="B56" s="96"/>
      <c r="C56" s="96"/>
      <c r="D56" s="96"/>
      <c r="E56" s="96"/>
      <c r="F56" s="96"/>
      <c r="G56" s="95"/>
      <c r="H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</row>
  </sheetData>
  <mergeCells count="3">
    <mergeCell ref="C24:C25"/>
    <mergeCell ref="D24:D25"/>
    <mergeCell ref="B49:B5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2" t="s">
        <v>165</v>
      </c>
      <c r="B1" s="92" t="s">
        <v>166</v>
      </c>
      <c r="C1" s="92" t="s">
        <v>167</v>
      </c>
      <c r="D1" s="92" t="s">
        <v>83</v>
      </c>
      <c r="E1" s="92" t="s">
        <v>168</v>
      </c>
      <c r="F1" s="92" t="s">
        <v>169</v>
      </c>
      <c r="G1" s="92" t="s">
        <v>191</v>
      </c>
      <c r="H1" s="92" t="s">
        <v>170</v>
      </c>
      <c r="I1" s="92" t="s">
        <v>171</v>
      </c>
      <c r="J1" s="92" t="s">
        <v>172</v>
      </c>
      <c r="K1" s="92" t="s">
        <v>84</v>
      </c>
      <c r="L1" s="92" t="s">
        <v>85</v>
      </c>
      <c r="M1" s="92" t="s">
        <v>173</v>
      </c>
      <c r="N1" s="92" t="s">
        <v>174</v>
      </c>
      <c r="O1" s="92" t="s">
        <v>175</v>
      </c>
      <c r="P1" s="92" t="s">
        <v>176</v>
      </c>
      <c r="Q1" s="92" t="s">
        <v>177</v>
      </c>
      <c r="R1" s="93"/>
    </row>
    <row r="2">
      <c r="A2" s="128" t="s">
        <v>192</v>
      </c>
      <c r="B2" s="47" t="s">
        <v>92</v>
      </c>
      <c r="C2" s="47" t="s">
        <v>92</v>
      </c>
      <c r="D2" s="96" t="s">
        <v>193</v>
      </c>
      <c r="E2" s="96">
        <v>89.0</v>
      </c>
      <c r="F2" s="96">
        <v>40.0</v>
      </c>
      <c r="G2" s="96" t="s">
        <v>29</v>
      </c>
      <c r="H2" s="96" t="s">
        <v>29</v>
      </c>
      <c r="I2" s="96" t="s">
        <v>29</v>
      </c>
      <c r="J2" s="96" t="s">
        <v>29</v>
      </c>
      <c r="K2" s="96" t="s">
        <v>194</v>
      </c>
      <c r="L2" s="96" t="s">
        <v>14</v>
      </c>
      <c r="M2" s="96">
        <f t="shared" ref="M2:M20" si="1">ROUNDDOWN(((F2/E2)*100),2)</f>
        <v>44.94</v>
      </c>
      <c r="N2" s="96" t="str">
        <f t="shared" ref="N2:N20" si="2">ROUNDDOWN(((I2/F2)*100),2)</f>
        <v>#VALUE!</v>
      </c>
      <c r="O2" s="129" t="s">
        <v>195</v>
      </c>
      <c r="P2" s="47"/>
      <c r="Q2" s="47"/>
      <c r="R2" s="47"/>
    </row>
    <row r="3">
      <c r="A3" s="128" t="s">
        <v>192</v>
      </c>
      <c r="B3" s="47" t="s">
        <v>92</v>
      </c>
      <c r="C3" s="47" t="s">
        <v>92</v>
      </c>
      <c r="D3" s="96" t="s">
        <v>193</v>
      </c>
      <c r="E3" s="96">
        <v>40.0</v>
      </c>
      <c r="F3" s="96">
        <v>28.0</v>
      </c>
      <c r="G3" s="96" t="s">
        <v>29</v>
      </c>
      <c r="H3" s="96" t="s">
        <v>29</v>
      </c>
      <c r="I3" s="96" t="s">
        <v>29</v>
      </c>
      <c r="J3" s="96" t="s">
        <v>29</v>
      </c>
      <c r="K3" s="96" t="s">
        <v>196</v>
      </c>
      <c r="L3" s="96" t="s">
        <v>14</v>
      </c>
      <c r="M3" s="96">
        <f t="shared" si="1"/>
        <v>70</v>
      </c>
      <c r="N3" s="96" t="str">
        <f t="shared" si="2"/>
        <v>#VALUE!</v>
      </c>
      <c r="O3" s="129" t="s">
        <v>195</v>
      </c>
      <c r="P3" s="47"/>
      <c r="Q3" s="47"/>
      <c r="R3" s="47"/>
    </row>
    <row r="4">
      <c r="A4" s="128" t="s">
        <v>192</v>
      </c>
      <c r="B4" s="47" t="s">
        <v>92</v>
      </c>
      <c r="C4" s="47" t="s">
        <v>92</v>
      </c>
      <c r="D4" s="96" t="s">
        <v>193</v>
      </c>
      <c r="E4" s="96">
        <v>40.0</v>
      </c>
      <c r="F4" s="96">
        <v>13.0</v>
      </c>
      <c r="G4" s="96">
        <v>8.0</v>
      </c>
      <c r="H4" s="96" t="s">
        <v>29</v>
      </c>
      <c r="I4" s="96" t="s">
        <v>29</v>
      </c>
      <c r="J4" s="96" t="s">
        <v>29</v>
      </c>
      <c r="K4" s="96" t="s">
        <v>197</v>
      </c>
      <c r="L4" s="96" t="s">
        <v>16</v>
      </c>
      <c r="M4" s="96">
        <f t="shared" si="1"/>
        <v>32.5</v>
      </c>
      <c r="N4" s="96" t="str">
        <f t="shared" si="2"/>
        <v>#VALUE!</v>
      </c>
      <c r="O4" s="129" t="s">
        <v>195</v>
      </c>
      <c r="P4" s="47"/>
      <c r="Q4" s="47"/>
      <c r="R4" s="47"/>
    </row>
    <row r="5">
      <c r="A5" s="128" t="s">
        <v>192</v>
      </c>
      <c r="B5" s="47" t="s">
        <v>92</v>
      </c>
      <c r="C5" s="47" t="s">
        <v>92</v>
      </c>
      <c r="D5" s="96" t="s">
        <v>193</v>
      </c>
      <c r="E5" s="96">
        <v>49.0</v>
      </c>
      <c r="F5" s="96">
        <v>11.0</v>
      </c>
      <c r="G5" s="96">
        <v>9.0</v>
      </c>
      <c r="H5" s="96" t="s">
        <v>29</v>
      </c>
      <c r="I5" s="96" t="s">
        <v>29</v>
      </c>
      <c r="J5" s="96" t="s">
        <v>29</v>
      </c>
      <c r="K5" s="96" t="s">
        <v>197</v>
      </c>
      <c r="L5" s="96" t="s">
        <v>16</v>
      </c>
      <c r="M5" s="96">
        <f t="shared" si="1"/>
        <v>22.44</v>
      </c>
      <c r="N5" s="96" t="str">
        <f t="shared" si="2"/>
        <v>#VALUE!</v>
      </c>
      <c r="O5" s="129" t="s">
        <v>195</v>
      </c>
      <c r="P5" s="130"/>
      <c r="Q5" s="130"/>
      <c r="R5" s="130"/>
    </row>
    <row r="6">
      <c r="A6" s="128" t="s">
        <v>198</v>
      </c>
      <c r="B6" s="47" t="s">
        <v>92</v>
      </c>
      <c r="C6" s="47" t="s">
        <v>92</v>
      </c>
      <c r="D6" s="96" t="s">
        <v>193</v>
      </c>
      <c r="E6" s="96">
        <v>57.0</v>
      </c>
      <c r="F6" s="96">
        <v>20.0</v>
      </c>
      <c r="G6" s="96">
        <v>13.0</v>
      </c>
      <c r="H6" s="96">
        <v>16.0</v>
      </c>
      <c r="I6" s="96">
        <v>16.0</v>
      </c>
      <c r="J6" s="131">
        <v>1.0</v>
      </c>
      <c r="K6" s="97">
        <v>44563.0</v>
      </c>
      <c r="L6" s="96" t="s">
        <v>16</v>
      </c>
      <c r="M6" s="96">
        <f t="shared" si="1"/>
        <v>35.08</v>
      </c>
      <c r="N6" s="96">
        <f t="shared" si="2"/>
        <v>80</v>
      </c>
      <c r="O6" s="96"/>
      <c r="P6" s="130"/>
      <c r="Q6" s="130"/>
      <c r="R6" s="132"/>
    </row>
    <row r="7">
      <c r="A7" s="128" t="s">
        <v>198</v>
      </c>
      <c r="B7" s="47" t="s">
        <v>92</v>
      </c>
      <c r="C7" s="47" t="s">
        <v>92</v>
      </c>
      <c r="D7" s="96" t="s">
        <v>193</v>
      </c>
      <c r="E7" s="96">
        <v>44.0</v>
      </c>
      <c r="F7" s="96">
        <v>10.0</v>
      </c>
      <c r="G7" s="96">
        <v>13.0</v>
      </c>
      <c r="H7" s="96">
        <v>6.0</v>
      </c>
      <c r="I7" s="96">
        <v>6.0</v>
      </c>
      <c r="J7" s="131">
        <v>1.0</v>
      </c>
      <c r="K7" s="96" t="s">
        <v>199</v>
      </c>
      <c r="L7" s="96" t="s">
        <v>16</v>
      </c>
      <c r="M7" s="96">
        <f t="shared" si="1"/>
        <v>22.72</v>
      </c>
      <c r="N7" s="96">
        <f t="shared" si="2"/>
        <v>60</v>
      </c>
      <c r="O7" s="96"/>
      <c r="P7" s="47"/>
      <c r="Q7" s="47"/>
      <c r="R7" s="47"/>
    </row>
    <row r="8">
      <c r="A8" s="128" t="s">
        <v>198</v>
      </c>
      <c r="B8" s="47" t="s">
        <v>92</v>
      </c>
      <c r="C8" s="47" t="s">
        <v>92</v>
      </c>
      <c r="D8" s="96" t="s">
        <v>193</v>
      </c>
      <c r="E8" s="96">
        <v>39.0</v>
      </c>
      <c r="F8" s="96">
        <v>18.0</v>
      </c>
      <c r="G8" s="96">
        <v>9.0</v>
      </c>
      <c r="H8" s="96">
        <v>13.0</v>
      </c>
      <c r="I8" s="96">
        <v>13.0</v>
      </c>
      <c r="J8" s="96">
        <v>0.0</v>
      </c>
      <c r="K8" s="96" t="s">
        <v>200</v>
      </c>
      <c r="L8" s="96" t="s">
        <v>16</v>
      </c>
      <c r="M8" s="96">
        <f t="shared" si="1"/>
        <v>46.15</v>
      </c>
      <c r="N8" s="96">
        <f t="shared" si="2"/>
        <v>72.22</v>
      </c>
      <c r="O8" s="96"/>
      <c r="P8" s="47"/>
      <c r="Q8" s="47"/>
      <c r="R8" s="47"/>
    </row>
    <row r="9">
      <c r="A9" s="128" t="s">
        <v>198</v>
      </c>
      <c r="B9" s="47" t="s">
        <v>92</v>
      </c>
      <c r="C9" s="47" t="s">
        <v>92</v>
      </c>
      <c r="D9" s="96" t="s">
        <v>193</v>
      </c>
      <c r="E9" s="96">
        <v>35.0</v>
      </c>
      <c r="F9" s="96">
        <v>12.0</v>
      </c>
      <c r="G9" s="96">
        <v>7.0</v>
      </c>
      <c r="H9" s="96">
        <v>10.0</v>
      </c>
      <c r="I9" s="96">
        <v>10.0</v>
      </c>
      <c r="J9" s="96">
        <v>0.0</v>
      </c>
      <c r="K9" s="96" t="s">
        <v>200</v>
      </c>
      <c r="L9" s="96" t="s">
        <v>16</v>
      </c>
      <c r="M9" s="96">
        <f t="shared" si="1"/>
        <v>34.28</v>
      </c>
      <c r="N9" s="96">
        <f t="shared" si="2"/>
        <v>83.33</v>
      </c>
      <c r="O9" s="96"/>
      <c r="P9" s="47"/>
      <c r="Q9" s="47"/>
      <c r="R9" s="47"/>
    </row>
    <row r="10">
      <c r="A10" s="128" t="s">
        <v>198</v>
      </c>
      <c r="B10" s="47" t="s">
        <v>92</v>
      </c>
      <c r="C10" s="47" t="s">
        <v>92</v>
      </c>
      <c r="D10" s="96" t="s">
        <v>193</v>
      </c>
      <c r="E10" s="96">
        <v>29.0</v>
      </c>
      <c r="F10" s="96">
        <v>7.0</v>
      </c>
      <c r="G10" s="96">
        <v>17.0</v>
      </c>
      <c r="H10" s="96">
        <v>5.0</v>
      </c>
      <c r="I10" s="96">
        <v>5.0</v>
      </c>
      <c r="J10" s="96">
        <v>0.0</v>
      </c>
      <c r="K10" s="96" t="s">
        <v>15</v>
      </c>
      <c r="L10" s="96" t="s">
        <v>16</v>
      </c>
      <c r="M10" s="96">
        <f t="shared" si="1"/>
        <v>24.13</v>
      </c>
      <c r="N10" s="96">
        <f t="shared" si="2"/>
        <v>71.42</v>
      </c>
      <c r="O10" s="96"/>
      <c r="P10" s="47"/>
      <c r="Q10" s="47"/>
      <c r="R10" s="47"/>
    </row>
    <row r="11">
      <c r="A11" s="128" t="s">
        <v>198</v>
      </c>
      <c r="B11" s="47" t="s">
        <v>92</v>
      </c>
      <c r="C11" s="47" t="s">
        <v>92</v>
      </c>
      <c r="D11" s="96" t="s">
        <v>193</v>
      </c>
      <c r="E11" s="96">
        <v>57.0</v>
      </c>
      <c r="F11" s="96">
        <v>31.0</v>
      </c>
      <c r="G11" s="96">
        <v>13.0</v>
      </c>
      <c r="H11" s="96">
        <v>18.0</v>
      </c>
      <c r="I11" s="96">
        <v>18.0</v>
      </c>
      <c r="J11" s="131">
        <v>1.0</v>
      </c>
      <c r="K11" s="97">
        <v>44595.0</v>
      </c>
      <c r="L11" s="96" t="s">
        <v>22</v>
      </c>
      <c r="M11" s="96">
        <f t="shared" si="1"/>
        <v>54.38</v>
      </c>
      <c r="N11" s="96">
        <f t="shared" si="2"/>
        <v>58.06</v>
      </c>
      <c r="O11" s="96"/>
      <c r="P11" s="47"/>
      <c r="Q11" s="47"/>
      <c r="R11" s="47"/>
    </row>
    <row r="12">
      <c r="A12" s="128" t="s">
        <v>198</v>
      </c>
      <c r="B12" s="47" t="s">
        <v>92</v>
      </c>
      <c r="C12" s="47" t="s">
        <v>92</v>
      </c>
      <c r="D12" s="96" t="s">
        <v>193</v>
      </c>
      <c r="E12" s="96">
        <v>51.0</v>
      </c>
      <c r="F12" s="96">
        <v>18.0</v>
      </c>
      <c r="G12" s="96">
        <v>16.0</v>
      </c>
      <c r="H12" s="96">
        <v>13.0</v>
      </c>
      <c r="I12" s="96">
        <v>13.0</v>
      </c>
      <c r="J12" s="131">
        <v>2.0</v>
      </c>
      <c r="K12" s="97">
        <v>44595.0</v>
      </c>
      <c r="L12" s="96" t="s">
        <v>22</v>
      </c>
      <c r="M12" s="96">
        <f t="shared" si="1"/>
        <v>35.29</v>
      </c>
      <c r="N12" s="96">
        <f t="shared" si="2"/>
        <v>72.22</v>
      </c>
      <c r="O12" s="96"/>
      <c r="P12" s="47"/>
      <c r="Q12" s="47"/>
      <c r="R12" s="47"/>
    </row>
    <row r="13">
      <c r="A13" s="128" t="s">
        <v>198</v>
      </c>
      <c r="B13" s="47" t="s">
        <v>92</v>
      </c>
      <c r="C13" s="47" t="s">
        <v>92</v>
      </c>
      <c r="D13" s="96" t="s">
        <v>193</v>
      </c>
      <c r="E13" s="96">
        <v>55.0</v>
      </c>
      <c r="F13" s="96">
        <v>24.0</v>
      </c>
      <c r="G13" s="96">
        <v>16.0</v>
      </c>
      <c r="H13" s="96">
        <v>16.0</v>
      </c>
      <c r="I13" s="96">
        <v>16.0</v>
      </c>
      <c r="J13" s="131">
        <v>1.0</v>
      </c>
      <c r="K13" s="96" t="s">
        <v>201</v>
      </c>
      <c r="L13" s="96" t="s">
        <v>14</v>
      </c>
      <c r="M13" s="96">
        <f t="shared" si="1"/>
        <v>43.63</v>
      </c>
      <c r="N13" s="96">
        <f t="shared" si="2"/>
        <v>66.66</v>
      </c>
      <c r="O13" s="96"/>
      <c r="P13" s="47"/>
      <c r="Q13" s="47"/>
      <c r="R13" s="47"/>
    </row>
    <row r="14">
      <c r="A14" s="128" t="s">
        <v>198</v>
      </c>
      <c r="B14" s="47" t="s">
        <v>92</v>
      </c>
      <c r="C14" s="47" t="s">
        <v>92</v>
      </c>
      <c r="D14" s="96" t="s">
        <v>193</v>
      </c>
      <c r="E14" s="96">
        <v>90.0</v>
      </c>
      <c r="F14" s="96">
        <v>36.0</v>
      </c>
      <c r="G14" s="96">
        <v>17.0</v>
      </c>
      <c r="H14" s="96">
        <v>23.0</v>
      </c>
      <c r="I14" s="96">
        <v>23.0</v>
      </c>
      <c r="J14" s="131">
        <v>1.0</v>
      </c>
      <c r="K14" s="96" t="s">
        <v>13</v>
      </c>
      <c r="L14" s="96" t="s">
        <v>14</v>
      </c>
      <c r="M14" s="96">
        <f t="shared" si="1"/>
        <v>40</v>
      </c>
      <c r="N14" s="96">
        <f t="shared" si="2"/>
        <v>63.88</v>
      </c>
      <c r="O14" s="96"/>
      <c r="P14" s="47"/>
      <c r="Q14" s="47"/>
      <c r="R14" s="47"/>
    </row>
    <row r="15">
      <c r="A15" s="128" t="s">
        <v>202</v>
      </c>
      <c r="B15" s="47" t="s">
        <v>92</v>
      </c>
      <c r="C15" s="47" t="s">
        <v>92</v>
      </c>
      <c r="D15" s="47" t="s">
        <v>203</v>
      </c>
      <c r="E15" s="47">
        <v>58.0</v>
      </c>
      <c r="F15" s="47">
        <v>20.0</v>
      </c>
      <c r="G15" s="47">
        <v>4.0</v>
      </c>
      <c r="H15" s="47">
        <v>5.0</v>
      </c>
      <c r="I15" s="47">
        <v>5.0</v>
      </c>
      <c r="J15" s="133">
        <v>0.0</v>
      </c>
      <c r="K15" s="47" t="s">
        <v>204</v>
      </c>
      <c r="L15" s="47" t="s">
        <v>14</v>
      </c>
      <c r="M15" s="96">
        <f t="shared" si="1"/>
        <v>34.48</v>
      </c>
      <c r="N15" s="96">
        <f t="shared" si="2"/>
        <v>25</v>
      </c>
      <c r="O15" s="47">
        <f t="shared" ref="O15:O20" si="3">(J15/I15)*100</f>
        <v>0</v>
      </c>
      <c r="P15" s="47"/>
      <c r="Q15" s="47"/>
      <c r="R15" s="47"/>
    </row>
    <row r="16">
      <c r="A16" s="128" t="s">
        <v>202</v>
      </c>
      <c r="B16" s="47" t="s">
        <v>92</v>
      </c>
      <c r="C16" s="47" t="s">
        <v>92</v>
      </c>
      <c r="D16" s="47" t="s">
        <v>203</v>
      </c>
      <c r="E16" s="47">
        <v>64.0</v>
      </c>
      <c r="F16" s="47">
        <v>34.0</v>
      </c>
      <c r="G16" s="47">
        <v>3.0</v>
      </c>
      <c r="H16" s="47">
        <v>1.0</v>
      </c>
      <c r="I16" s="47">
        <v>0.0</v>
      </c>
      <c r="J16" s="47">
        <v>0.0</v>
      </c>
      <c r="K16" s="47" t="s">
        <v>25</v>
      </c>
      <c r="L16" s="47" t="s">
        <v>14</v>
      </c>
      <c r="M16" s="96">
        <f t="shared" si="1"/>
        <v>53.12</v>
      </c>
      <c r="N16" s="96">
        <f t="shared" si="2"/>
        <v>0</v>
      </c>
      <c r="O16" s="47" t="str">
        <f t="shared" si="3"/>
        <v>#DIV/0!</v>
      </c>
      <c r="P16" s="47"/>
      <c r="Q16" s="47"/>
      <c r="R16" s="47"/>
    </row>
    <row r="17">
      <c r="A17" s="128" t="s">
        <v>202</v>
      </c>
      <c r="B17" s="47" t="s">
        <v>92</v>
      </c>
      <c r="C17" s="47" t="s">
        <v>92</v>
      </c>
      <c r="D17" s="47" t="s">
        <v>203</v>
      </c>
      <c r="E17" s="47">
        <v>66.0</v>
      </c>
      <c r="F17" s="47">
        <v>49.0</v>
      </c>
      <c r="G17" s="47">
        <v>0.0</v>
      </c>
      <c r="H17" s="47" t="s">
        <v>29</v>
      </c>
      <c r="I17" s="47" t="s">
        <v>29</v>
      </c>
      <c r="J17" s="47" t="s">
        <v>29</v>
      </c>
      <c r="K17" s="47" t="s">
        <v>205</v>
      </c>
      <c r="L17" s="47" t="s">
        <v>16</v>
      </c>
      <c r="M17" s="96">
        <f t="shared" si="1"/>
        <v>74.24</v>
      </c>
      <c r="N17" s="96" t="str">
        <f t="shared" si="2"/>
        <v>#VALUE!</v>
      </c>
      <c r="O17" s="47" t="str">
        <f t="shared" si="3"/>
        <v>#VALUE!</v>
      </c>
      <c r="P17" s="47"/>
      <c r="Q17" s="47"/>
      <c r="R17" s="47"/>
    </row>
    <row r="18">
      <c r="A18" s="128" t="s">
        <v>202</v>
      </c>
      <c r="B18" s="47" t="s">
        <v>92</v>
      </c>
      <c r="C18" s="47" t="s">
        <v>92</v>
      </c>
      <c r="D18" s="47" t="s">
        <v>203</v>
      </c>
      <c r="E18" s="47">
        <v>81.0</v>
      </c>
      <c r="F18" s="47">
        <v>48.0</v>
      </c>
      <c r="G18" s="47">
        <v>1.0</v>
      </c>
      <c r="H18" s="47" t="s">
        <v>29</v>
      </c>
      <c r="I18" s="47" t="s">
        <v>29</v>
      </c>
      <c r="J18" s="47" t="s">
        <v>29</v>
      </c>
      <c r="K18" s="47" t="s">
        <v>187</v>
      </c>
      <c r="L18" s="47" t="s">
        <v>16</v>
      </c>
      <c r="M18" s="96">
        <f t="shared" si="1"/>
        <v>59.25</v>
      </c>
      <c r="N18" s="96" t="str">
        <f t="shared" si="2"/>
        <v>#VALUE!</v>
      </c>
      <c r="O18" s="47" t="str">
        <f t="shared" si="3"/>
        <v>#VALUE!</v>
      </c>
      <c r="P18" s="47"/>
      <c r="Q18" s="47"/>
      <c r="R18" s="47"/>
    </row>
    <row r="19">
      <c r="A19" s="128" t="s">
        <v>202</v>
      </c>
      <c r="B19" s="47" t="s">
        <v>92</v>
      </c>
      <c r="C19" s="47" t="s">
        <v>92</v>
      </c>
      <c r="D19" s="47" t="s">
        <v>203</v>
      </c>
      <c r="E19" s="47">
        <v>72.0</v>
      </c>
      <c r="F19" s="47">
        <v>47.0</v>
      </c>
      <c r="G19" s="47">
        <v>1.0</v>
      </c>
      <c r="H19" s="47" t="s">
        <v>29</v>
      </c>
      <c r="I19" s="47" t="s">
        <v>29</v>
      </c>
      <c r="J19" s="47" t="s">
        <v>29</v>
      </c>
      <c r="K19" s="47" t="s">
        <v>35</v>
      </c>
      <c r="L19" s="47" t="s">
        <v>206</v>
      </c>
      <c r="M19" s="96">
        <f t="shared" si="1"/>
        <v>65.27</v>
      </c>
      <c r="N19" s="96" t="str">
        <f t="shared" si="2"/>
        <v>#VALUE!</v>
      </c>
      <c r="O19" s="47" t="str">
        <f t="shared" si="3"/>
        <v>#VALUE!</v>
      </c>
      <c r="P19" s="47"/>
      <c r="Q19" s="47"/>
      <c r="R19" s="47"/>
    </row>
    <row r="20">
      <c r="A20" s="128" t="s">
        <v>202</v>
      </c>
      <c r="B20" s="47" t="s">
        <v>92</v>
      </c>
      <c r="C20" s="47" t="s">
        <v>92</v>
      </c>
      <c r="D20" s="47" t="s">
        <v>203</v>
      </c>
      <c r="E20" s="47">
        <v>64.0</v>
      </c>
      <c r="F20" s="47">
        <v>50.0</v>
      </c>
      <c r="G20" s="47">
        <v>0.0</v>
      </c>
      <c r="H20" s="47" t="s">
        <v>29</v>
      </c>
      <c r="I20" s="47" t="s">
        <v>29</v>
      </c>
      <c r="J20" s="47" t="s">
        <v>29</v>
      </c>
      <c r="K20" s="47" t="s">
        <v>207</v>
      </c>
      <c r="L20" s="47" t="s">
        <v>206</v>
      </c>
      <c r="M20" s="96">
        <f t="shared" si="1"/>
        <v>78.12</v>
      </c>
      <c r="N20" s="96" t="str">
        <f t="shared" si="2"/>
        <v>#VALUE!</v>
      </c>
      <c r="O20" s="47" t="str">
        <f t="shared" si="3"/>
        <v>#VALUE!</v>
      </c>
      <c r="P20" s="47"/>
      <c r="Q20" s="47"/>
      <c r="R20" s="47"/>
    </row>
    <row r="21">
      <c r="A21" s="49"/>
      <c r="B21" s="49"/>
      <c r="C21" s="49"/>
      <c r="D21" s="49"/>
      <c r="E21" s="49"/>
      <c r="F21" s="134">
        <f>SUM(F2:F20)</f>
        <v>516</v>
      </c>
      <c r="G21" s="49"/>
      <c r="H21" s="49"/>
      <c r="I21" s="49"/>
      <c r="J21" s="49"/>
      <c r="K21" s="49"/>
      <c r="L21" s="49"/>
      <c r="M21" s="49"/>
      <c r="N21" s="49"/>
      <c r="O21" s="47" t="str">
        <f>F21/E21</f>
        <v>#DIV/0!</v>
      </c>
      <c r="P21" s="49"/>
      <c r="Q21" s="49"/>
      <c r="R21" s="49"/>
    </row>
    <row r="22">
      <c r="A22" s="128" t="s">
        <v>208</v>
      </c>
      <c r="B22" s="47" t="s">
        <v>87</v>
      </c>
      <c r="C22" s="47" t="s">
        <v>92</v>
      </c>
      <c r="D22" s="47" t="s">
        <v>203</v>
      </c>
      <c r="E22" s="96">
        <v>59.0</v>
      </c>
      <c r="F22" s="47">
        <v>40.0</v>
      </c>
      <c r="G22" s="47">
        <v>24.0</v>
      </c>
      <c r="H22" s="47">
        <v>7.0</v>
      </c>
      <c r="I22" s="47">
        <v>6.0</v>
      </c>
      <c r="J22" s="47">
        <v>0.0</v>
      </c>
      <c r="K22" s="47" t="s">
        <v>89</v>
      </c>
      <c r="L22" s="47" t="s">
        <v>14</v>
      </c>
      <c r="M22" s="96">
        <f t="shared" ref="M22:M24" si="4">ROUNDDOWN(((F22/E22)*100),2)</f>
        <v>67.79</v>
      </c>
      <c r="N22" s="96">
        <f t="shared" ref="N22:N24" si="5">ROUNDDOWN(((I22/F22)*100),2)</f>
        <v>15</v>
      </c>
      <c r="O22" s="47">
        <f t="shared" ref="O22:O24" si="6">(J22/I22)*100</f>
        <v>0</v>
      </c>
      <c r="P22" s="47"/>
      <c r="Q22" s="47"/>
      <c r="R22" s="47"/>
    </row>
    <row r="23">
      <c r="A23" s="135" t="s">
        <v>208</v>
      </c>
      <c r="B23" s="135" t="s">
        <v>87</v>
      </c>
      <c r="C23" s="135" t="s">
        <v>92</v>
      </c>
      <c r="D23" s="135" t="s">
        <v>203</v>
      </c>
      <c r="E23" s="136">
        <v>44.0</v>
      </c>
      <c r="F23" s="135">
        <v>27.0</v>
      </c>
      <c r="G23" s="135">
        <v>20.0</v>
      </c>
      <c r="H23" s="135">
        <v>51.0</v>
      </c>
      <c r="I23" s="135">
        <v>50.0</v>
      </c>
      <c r="J23" s="137">
        <v>2.0</v>
      </c>
      <c r="K23" s="136" t="s">
        <v>209</v>
      </c>
      <c r="L23" s="135" t="s">
        <v>14</v>
      </c>
      <c r="M23" s="136">
        <f t="shared" si="4"/>
        <v>61.36</v>
      </c>
      <c r="N23" s="136">
        <f t="shared" si="5"/>
        <v>185.18</v>
      </c>
      <c r="O23" s="135">
        <f t="shared" si="6"/>
        <v>4</v>
      </c>
      <c r="P23" s="135"/>
      <c r="Q23" s="135"/>
      <c r="R23" s="138" t="s">
        <v>210</v>
      </c>
    </row>
    <row r="24">
      <c r="A24" s="128" t="s">
        <v>208</v>
      </c>
      <c r="B24" s="47" t="s">
        <v>87</v>
      </c>
      <c r="C24" s="47" t="s">
        <v>92</v>
      </c>
      <c r="D24" s="47" t="s">
        <v>203</v>
      </c>
      <c r="E24" s="96">
        <v>80.0</v>
      </c>
      <c r="F24" s="47">
        <v>65.0</v>
      </c>
      <c r="G24" s="47">
        <v>50.0</v>
      </c>
      <c r="H24" s="47">
        <v>61.0</v>
      </c>
      <c r="I24" s="47">
        <v>60.0</v>
      </c>
      <c r="J24" s="139">
        <v>2.0</v>
      </c>
      <c r="K24" s="96" t="s">
        <v>211</v>
      </c>
      <c r="L24" s="47" t="s">
        <v>14</v>
      </c>
      <c r="M24" s="96">
        <f t="shared" si="4"/>
        <v>81.25</v>
      </c>
      <c r="N24" s="96">
        <f t="shared" si="5"/>
        <v>92.3</v>
      </c>
      <c r="O24" s="47">
        <f t="shared" si="6"/>
        <v>3.333333333</v>
      </c>
      <c r="P24" s="47"/>
      <c r="Q24" s="47"/>
      <c r="R24" s="47"/>
    </row>
    <row r="26">
      <c r="A26" s="92" t="s">
        <v>165</v>
      </c>
      <c r="B26" s="106" t="s">
        <v>0</v>
      </c>
      <c r="C26" s="107" t="s">
        <v>83</v>
      </c>
      <c r="D26" s="106" t="s">
        <v>188</v>
      </c>
      <c r="E26" s="107" t="s">
        <v>169</v>
      </c>
      <c r="F26" s="107" t="s">
        <v>170</v>
      </c>
      <c r="G26" s="107" t="s">
        <v>171</v>
      </c>
      <c r="H26" s="107" t="s">
        <v>172</v>
      </c>
      <c r="I26" s="107" t="s">
        <v>84</v>
      </c>
      <c r="J26" s="107" t="s">
        <v>85</v>
      </c>
      <c r="K26" s="140" t="s">
        <v>212</v>
      </c>
    </row>
    <row r="27">
      <c r="B27" s="115" t="s">
        <v>92</v>
      </c>
      <c r="C27" s="116" t="s">
        <v>21</v>
      </c>
      <c r="D27" s="51">
        <v>204.0</v>
      </c>
      <c r="E27" s="51">
        <v>67.0</v>
      </c>
      <c r="F27" s="51">
        <v>50.0</v>
      </c>
      <c r="G27" s="51">
        <v>50.0</v>
      </c>
      <c r="H27" s="51">
        <v>2.0</v>
      </c>
      <c r="I27" s="78" t="s">
        <v>93</v>
      </c>
      <c r="J27" s="51" t="s">
        <v>16</v>
      </c>
      <c r="K27" s="141">
        <f t="shared" ref="K27:K30" si="7">ROUNDUP((H27/D27%),1)</f>
        <v>1</v>
      </c>
    </row>
    <row r="28">
      <c r="D28" s="51">
        <v>108.0</v>
      </c>
      <c r="E28" s="51">
        <v>49.0</v>
      </c>
      <c r="F28" s="51">
        <v>31.0</v>
      </c>
      <c r="G28" s="51">
        <v>31.0</v>
      </c>
      <c r="H28" s="51">
        <v>3.0</v>
      </c>
      <c r="I28" s="117">
        <v>44960.0</v>
      </c>
      <c r="J28" s="51" t="s">
        <v>22</v>
      </c>
      <c r="K28" s="141">
        <f t="shared" si="7"/>
        <v>2.8</v>
      </c>
    </row>
    <row r="29">
      <c r="D29" s="51">
        <v>145.0</v>
      </c>
      <c r="E29" s="51">
        <v>60.0</v>
      </c>
      <c r="F29" s="51">
        <v>39.0</v>
      </c>
      <c r="G29" s="51">
        <v>39.0</v>
      </c>
      <c r="H29" s="51">
        <v>2.0</v>
      </c>
      <c r="I29" s="118" t="s">
        <v>18</v>
      </c>
      <c r="J29" s="51" t="s">
        <v>14</v>
      </c>
      <c r="K29" s="141">
        <f t="shared" si="7"/>
        <v>1.4</v>
      </c>
      <c r="M29" s="71">
        <v>34.48</v>
      </c>
      <c r="N29" s="71">
        <v>25.0</v>
      </c>
    </row>
    <row r="30">
      <c r="A30" s="142"/>
      <c r="C30" s="113" t="s">
        <v>190</v>
      </c>
      <c r="D30" s="143">
        <f t="shared" ref="D30:H30" si="8">SUM(D27:D29)</f>
        <v>457</v>
      </c>
      <c r="E30" s="143">
        <f t="shared" si="8"/>
        <v>176</v>
      </c>
      <c r="F30" s="143">
        <f t="shared" si="8"/>
        <v>120</v>
      </c>
      <c r="G30" s="143">
        <f t="shared" si="8"/>
        <v>120</v>
      </c>
      <c r="H30" s="143">
        <f t="shared" si="8"/>
        <v>7</v>
      </c>
      <c r="I30" s="65"/>
      <c r="J30" s="65"/>
      <c r="K30" s="144">
        <f t="shared" si="7"/>
        <v>1.6</v>
      </c>
      <c r="L30" s="142"/>
      <c r="M30" s="142"/>
      <c r="O30" s="142"/>
      <c r="P30" s="142"/>
      <c r="Q30" s="142"/>
      <c r="R30" s="49"/>
    </row>
    <row r="31">
      <c r="A31" s="142"/>
      <c r="B31" s="119"/>
      <c r="D31" s="143"/>
      <c r="E31" s="143"/>
      <c r="F31" s="143"/>
      <c r="G31" s="143"/>
      <c r="H31" s="143"/>
      <c r="I31" s="143"/>
      <c r="J31" s="143"/>
      <c r="K31" s="144"/>
      <c r="L31" s="142"/>
      <c r="M31" s="142"/>
      <c r="O31" s="142"/>
      <c r="P31" s="142"/>
      <c r="Q31" s="142"/>
      <c r="R31" s="49"/>
    </row>
    <row r="32">
      <c r="A32" s="142"/>
      <c r="B32" s="119"/>
      <c r="C32" s="116"/>
      <c r="D32" s="65"/>
      <c r="E32" s="65"/>
      <c r="F32" s="65"/>
      <c r="G32" s="65"/>
      <c r="H32" s="65"/>
      <c r="I32" s="65"/>
      <c r="J32" s="65"/>
      <c r="K32" s="141"/>
      <c r="L32" s="142"/>
      <c r="M32" s="142"/>
      <c r="O32" s="142"/>
      <c r="P32" s="142"/>
      <c r="Q32" s="142"/>
      <c r="R32" s="49"/>
    </row>
    <row r="33">
      <c r="A33" s="142"/>
      <c r="B33" s="119" t="s">
        <v>87</v>
      </c>
      <c r="C33" s="116" t="s">
        <v>23</v>
      </c>
      <c r="D33" s="65">
        <v>59.0</v>
      </c>
      <c r="E33" s="65">
        <v>40.0</v>
      </c>
      <c r="F33" s="65">
        <v>7.0</v>
      </c>
      <c r="G33" s="65">
        <v>6.0</v>
      </c>
      <c r="H33" s="65">
        <v>0.0</v>
      </c>
      <c r="I33" s="65" t="s">
        <v>89</v>
      </c>
      <c r="J33" s="65" t="s">
        <v>14</v>
      </c>
      <c r="K33" s="141">
        <f t="shared" ref="K33:K35" si="9">ROUNDUP((H33/D33%),1)</f>
        <v>0</v>
      </c>
      <c r="L33" s="142"/>
      <c r="M33" s="142"/>
      <c r="O33" s="142"/>
      <c r="P33" s="142"/>
      <c r="Q33" s="142"/>
      <c r="R33" s="49"/>
    </row>
    <row r="34">
      <c r="A34" s="142"/>
      <c r="D34" s="65">
        <v>124.0</v>
      </c>
      <c r="E34" s="65">
        <v>92.0</v>
      </c>
      <c r="F34" s="65">
        <v>112.0</v>
      </c>
      <c r="G34" s="65">
        <v>110.0</v>
      </c>
      <c r="H34" s="52">
        <v>4.0</v>
      </c>
      <c r="I34" s="65" t="s">
        <v>25</v>
      </c>
      <c r="J34" s="65" t="s">
        <v>14</v>
      </c>
      <c r="K34" s="141">
        <f t="shared" si="9"/>
        <v>3.3</v>
      </c>
      <c r="L34" s="142"/>
      <c r="M34" s="142"/>
      <c r="O34" s="142"/>
      <c r="P34" s="142"/>
      <c r="Q34" s="142"/>
      <c r="R34" s="49"/>
    </row>
    <row r="35">
      <c r="A35" s="142"/>
      <c r="B35" s="145"/>
      <c r="C35" s="113" t="s">
        <v>190</v>
      </c>
      <c r="D35" s="145">
        <f t="shared" ref="D35:H35" si="10">SUM(D33:D34)</f>
        <v>183</v>
      </c>
      <c r="E35" s="145">
        <f t="shared" si="10"/>
        <v>132</v>
      </c>
      <c r="F35" s="145">
        <f t="shared" si="10"/>
        <v>119</v>
      </c>
      <c r="G35" s="145">
        <f t="shared" si="10"/>
        <v>116</v>
      </c>
      <c r="H35" s="145">
        <f t="shared" si="10"/>
        <v>4</v>
      </c>
      <c r="I35" s="145"/>
      <c r="J35" s="145"/>
      <c r="K35" s="145">
        <f t="shared" si="9"/>
        <v>2.2</v>
      </c>
      <c r="L35" s="142"/>
      <c r="M35" s="142"/>
      <c r="O35" s="142"/>
      <c r="P35" s="142"/>
      <c r="Q35" s="142"/>
      <c r="R35" s="49"/>
    </row>
    <row r="36">
      <c r="A36" s="142"/>
      <c r="B36" s="146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O36" s="92" t="s">
        <v>175</v>
      </c>
      <c r="P36" s="92" t="s">
        <v>176</v>
      </c>
      <c r="Q36" s="92" t="s">
        <v>177</v>
      </c>
      <c r="R36" s="93"/>
    </row>
    <row r="37">
      <c r="A37" s="47"/>
      <c r="B37" s="47"/>
      <c r="C37" s="47"/>
      <c r="D37" s="96"/>
      <c r="E37" s="96"/>
      <c r="F37" s="96"/>
      <c r="G37" s="96"/>
      <c r="H37" s="96"/>
      <c r="I37" s="96"/>
      <c r="J37" s="97"/>
      <c r="K37" s="96"/>
      <c r="L37" s="96"/>
      <c r="M37" s="96"/>
    </row>
    <row r="38">
      <c r="A38" s="47"/>
      <c r="B38" s="47"/>
      <c r="C38" s="47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>
      <c r="A39" s="47"/>
      <c r="B39" s="47"/>
      <c r="C39" s="47"/>
      <c r="D39" s="96"/>
      <c r="E39" s="96"/>
      <c r="F39" s="96"/>
      <c r="G39" s="96"/>
      <c r="H39" s="96"/>
      <c r="I39" s="96"/>
      <c r="J39" s="96"/>
      <c r="K39" s="96"/>
      <c r="L39" s="96"/>
      <c r="M39" s="96"/>
    </row>
    <row r="40">
      <c r="A40" s="47"/>
      <c r="B40" s="47"/>
      <c r="C40" s="47"/>
      <c r="D40" s="96"/>
      <c r="E40" s="96"/>
      <c r="F40" s="96"/>
      <c r="G40" s="96"/>
      <c r="H40" s="96"/>
      <c r="I40" s="96"/>
      <c r="J40" s="96"/>
      <c r="K40" s="96"/>
      <c r="L40" s="96"/>
      <c r="M40" s="96"/>
    </row>
    <row r="41">
      <c r="A41" s="47"/>
      <c r="B41" s="47"/>
      <c r="C41" s="47"/>
      <c r="D41" s="96"/>
      <c r="E41" s="96"/>
      <c r="F41" s="96"/>
      <c r="G41" s="96"/>
      <c r="H41" s="96"/>
      <c r="I41" s="96"/>
      <c r="J41" s="96"/>
      <c r="K41" s="96"/>
      <c r="L41" s="96"/>
      <c r="M41" s="96"/>
    </row>
    <row r="42">
      <c r="A42" s="47"/>
      <c r="B42" s="47"/>
      <c r="C42" s="47"/>
      <c r="D42" s="147"/>
      <c r="E42" s="96"/>
      <c r="F42" s="96"/>
      <c r="G42" s="96"/>
      <c r="H42" s="96"/>
      <c r="I42" s="96"/>
      <c r="J42" s="148"/>
      <c r="K42" s="96"/>
      <c r="L42" s="96"/>
      <c r="M42" s="96"/>
    </row>
    <row r="43">
      <c r="A43" s="47"/>
      <c r="B43" s="47"/>
      <c r="C43" s="47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>
      <c r="A44" s="47"/>
      <c r="B44" s="47"/>
      <c r="C44" s="47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>
      <c r="A45" s="47"/>
      <c r="B45" s="47"/>
      <c r="C45" s="47"/>
      <c r="D45" s="96"/>
      <c r="E45" s="96"/>
      <c r="F45" s="96"/>
      <c r="G45" s="96"/>
      <c r="H45" s="96"/>
      <c r="I45" s="96"/>
      <c r="J45" s="97"/>
      <c r="K45" s="96"/>
      <c r="L45" s="96"/>
      <c r="M45" s="96"/>
    </row>
    <row r="46">
      <c r="A46" s="47"/>
      <c r="B46" s="47"/>
      <c r="C46" s="47"/>
      <c r="D46" s="96"/>
      <c r="E46" s="96"/>
      <c r="F46" s="96"/>
      <c r="G46" s="96"/>
      <c r="H46" s="96"/>
      <c r="I46" s="96"/>
      <c r="J46" s="97"/>
      <c r="K46" s="96"/>
      <c r="L46" s="96"/>
      <c r="M46" s="96"/>
    </row>
    <row r="47">
      <c r="A47" s="47"/>
      <c r="B47" s="47"/>
      <c r="C47" s="47"/>
      <c r="D47" s="96"/>
      <c r="E47" s="96"/>
      <c r="F47" s="96"/>
      <c r="G47" s="96"/>
      <c r="H47" s="96"/>
      <c r="I47" s="96"/>
      <c r="J47" s="97"/>
      <c r="K47" s="96"/>
      <c r="L47" s="96"/>
      <c r="M47" s="96"/>
    </row>
    <row r="48">
      <c r="A48" s="47"/>
      <c r="B48" s="47"/>
      <c r="C48" s="47"/>
      <c r="D48" s="96"/>
      <c r="E48" s="96"/>
      <c r="F48" s="96"/>
      <c r="G48" s="96"/>
      <c r="H48" s="96"/>
      <c r="I48" s="96"/>
      <c r="J48" s="97"/>
      <c r="K48" s="96"/>
      <c r="L48" s="96"/>
      <c r="M48" s="96"/>
    </row>
    <row r="49">
      <c r="A49" s="47"/>
      <c r="B49" s="47"/>
      <c r="C49" s="47"/>
      <c r="D49" s="96"/>
      <c r="E49" s="96"/>
      <c r="F49" s="96"/>
      <c r="G49" s="96"/>
      <c r="H49" s="96"/>
      <c r="I49" s="96"/>
      <c r="J49" s="97"/>
      <c r="K49" s="96"/>
      <c r="L49" s="96"/>
      <c r="M49" s="96"/>
    </row>
    <row r="50">
      <c r="A50" s="47"/>
      <c r="B50" s="47"/>
      <c r="C50" s="47"/>
      <c r="D50" s="96"/>
      <c r="E50" s="96"/>
      <c r="F50" s="96"/>
      <c r="G50" s="96"/>
      <c r="H50" s="96"/>
      <c r="I50" s="96"/>
      <c r="J50" s="96"/>
      <c r="K50" s="96"/>
      <c r="L50" s="96"/>
      <c r="M50" s="96"/>
    </row>
    <row r="51">
      <c r="A51" s="47"/>
      <c r="B51" s="47"/>
      <c r="C51" s="47"/>
      <c r="D51" s="96"/>
      <c r="E51" s="96"/>
      <c r="F51" s="96"/>
      <c r="G51" s="96"/>
      <c r="H51" s="96"/>
      <c r="I51" s="96"/>
      <c r="J51" s="96"/>
      <c r="K51" s="96"/>
      <c r="L51" s="96"/>
      <c r="M51" s="96"/>
    </row>
    <row r="5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96"/>
      <c r="M52" s="96"/>
    </row>
    <row r="53">
      <c r="A53" s="47"/>
      <c r="B53" s="47"/>
      <c r="C53" s="47"/>
      <c r="D53" s="47"/>
      <c r="E53" s="47"/>
      <c r="F53" s="47"/>
      <c r="G53" s="47"/>
      <c r="H53" s="47"/>
      <c r="I53" s="47"/>
      <c r="J53" s="99"/>
      <c r="K53" s="47"/>
      <c r="L53" s="96"/>
      <c r="M53" s="96"/>
    </row>
    <row r="54">
      <c r="A54" s="47"/>
      <c r="B54" s="47"/>
      <c r="C54" s="47"/>
      <c r="D54" s="47"/>
      <c r="E54" s="96"/>
      <c r="F54" s="47"/>
      <c r="G54" s="47"/>
      <c r="H54" s="47"/>
      <c r="I54" s="47"/>
      <c r="J54" s="96"/>
      <c r="K54" s="47"/>
      <c r="L54" s="96"/>
      <c r="M54" s="96"/>
    </row>
    <row r="55">
      <c r="A55" s="47"/>
      <c r="B55" s="47"/>
      <c r="C55" s="47"/>
      <c r="D55" s="47"/>
      <c r="E55" s="96"/>
      <c r="F55" s="47"/>
      <c r="G55" s="47"/>
      <c r="H55" s="47"/>
      <c r="I55" s="47"/>
      <c r="J55" s="96"/>
      <c r="K55" s="47"/>
      <c r="L55" s="96"/>
      <c r="M55" s="96"/>
    </row>
    <row r="56">
      <c r="A56" s="47"/>
      <c r="B56" s="47"/>
      <c r="C56" s="47"/>
      <c r="D56" s="47"/>
      <c r="E56" s="96"/>
      <c r="F56" s="47"/>
      <c r="G56" s="47"/>
      <c r="H56" s="47"/>
      <c r="I56" s="47"/>
      <c r="J56" s="96"/>
      <c r="K56" s="47"/>
      <c r="L56" s="96"/>
      <c r="M56" s="96"/>
    </row>
    <row r="57">
      <c r="A57" s="47"/>
      <c r="B57" s="47"/>
      <c r="C57" s="47"/>
      <c r="D57" s="47"/>
      <c r="E57" s="96"/>
      <c r="F57" s="47"/>
      <c r="G57" s="47"/>
      <c r="H57" s="47"/>
      <c r="I57" s="47"/>
      <c r="J57" s="96"/>
      <c r="K57" s="47"/>
      <c r="L57" s="96"/>
      <c r="M57" s="96"/>
    </row>
    <row r="58">
      <c r="B58" s="47"/>
    </row>
    <row r="59">
      <c r="A59" s="47"/>
      <c r="B59" s="47"/>
      <c r="C59" s="47"/>
      <c r="D59" s="47"/>
      <c r="E59" s="96"/>
      <c r="F59" s="47"/>
      <c r="G59" s="47"/>
      <c r="H59" s="47"/>
      <c r="I59" s="47"/>
      <c r="J59" s="47"/>
      <c r="K59" s="47"/>
      <c r="L59" s="96"/>
      <c r="M59" s="96"/>
      <c r="O59" s="47"/>
      <c r="P59" s="47"/>
      <c r="Q59" s="47"/>
      <c r="R59" s="47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</row>
    <row r="60">
      <c r="J60" s="47"/>
      <c r="K60" s="47"/>
    </row>
    <row r="6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96"/>
      <c r="M62" s="96"/>
      <c r="O62" s="47"/>
      <c r="P62" s="47"/>
      <c r="Q62" s="47"/>
      <c r="R62" s="47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</row>
  </sheetData>
  <mergeCells count="4">
    <mergeCell ref="B27:B30"/>
    <mergeCell ref="C27:C29"/>
    <mergeCell ref="B33:B34"/>
    <mergeCell ref="C33:C3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2" t="s">
        <v>165</v>
      </c>
      <c r="B1" s="92" t="s">
        <v>166</v>
      </c>
      <c r="C1" s="92" t="s">
        <v>167</v>
      </c>
      <c r="D1" s="92" t="s">
        <v>83</v>
      </c>
      <c r="E1" s="92" t="s">
        <v>168</v>
      </c>
      <c r="F1" s="92" t="s">
        <v>169</v>
      </c>
      <c r="G1" s="92" t="s">
        <v>191</v>
      </c>
      <c r="H1" s="92" t="s">
        <v>170</v>
      </c>
      <c r="I1" s="92" t="s">
        <v>171</v>
      </c>
      <c r="J1" s="92" t="s">
        <v>172</v>
      </c>
      <c r="K1" s="92" t="s">
        <v>84</v>
      </c>
      <c r="L1" s="92" t="s">
        <v>85</v>
      </c>
      <c r="M1" s="92" t="s">
        <v>173</v>
      </c>
      <c r="N1" s="92" t="s">
        <v>174</v>
      </c>
      <c r="O1" s="92" t="s">
        <v>175</v>
      </c>
      <c r="P1" s="92" t="s">
        <v>176</v>
      </c>
      <c r="Q1" s="92" t="s">
        <v>177</v>
      </c>
      <c r="R1" s="93"/>
    </row>
    <row r="2">
      <c r="A2" s="128" t="s">
        <v>213</v>
      </c>
      <c r="B2" s="47" t="s">
        <v>92</v>
      </c>
      <c r="C2" s="47" t="s">
        <v>92</v>
      </c>
      <c r="D2" s="96" t="s">
        <v>70</v>
      </c>
      <c r="E2" s="96">
        <v>122.0</v>
      </c>
      <c r="F2" s="96">
        <v>87.0</v>
      </c>
      <c r="G2" s="96">
        <v>14.0</v>
      </c>
      <c r="H2" s="96">
        <v>2.0</v>
      </c>
      <c r="I2" s="96">
        <v>2.0</v>
      </c>
      <c r="J2" s="96">
        <v>0.0</v>
      </c>
      <c r="K2" s="97">
        <v>44595.0</v>
      </c>
      <c r="L2" s="96" t="s">
        <v>14</v>
      </c>
      <c r="M2" s="96">
        <f t="shared" ref="M2:M17" si="1">ROUNDDOWN(((F2/E2)*100),2)</f>
        <v>71.31</v>
      </c>
      <c r="N2" s="96">
        <f t="shared" ref="N2:N4" si="2">ROUNDDOWN(((I2/F2)*100),2)</f>
        <v>2.29</v>
      </c>
      <c r="O2" s="96"/>
      <c r="P2" s="47"/>
      <c r="Q2" s="47"/>
      <c r="R2" s="47"/>
    </row>
    <row r="3">
      <c r="A3" s="128" t="s">
        <v>213</v>
      </c>
      <c r="B3" s="47" t="s">
        <v>92</v>
      </c>
      <c r="C3" s="47" t="s">
        <v>92</v>
      </c>
      <c r="D3" s="96" t="s">
        <v>70</v>
      </c>
      <c r="E3" s="96">
        <v>86.0</v>
      </c>
      <c r="F3" s="96">
        <v>68.0</v>
      </c>
      <c r="G3" s="96">
        <v>9.0</v>
      </c>
      <c r="H3" s="96">
        <v>4.0</v>
      </c>
      <c r="I3" s="96">
        <v>2.0</v>
      </c>
      <c r="J3" s="96">
        <v>0.0</v>
      </c>
      <c r="K3" s="97">
        <v>44595.0</v>
      </c>
      <c r="L3" s="96" t="s">
        <v>16</v>
      </c>
      <c r="M3" s="96">
        <f t="shared" si="1"/>
        <v>79.06</v>
      </c>
      <c r="N3" s="96">
        <f t="shared" si="2"/>
        <v>2.94</v>
      </c>
      <c r="O3" s="96"/>
      <c r="P3" s="47"/>
      <c r="Q3" s="47"/>
      <c r="R3" s="47"/>
    </row>
    <row r="4">
      <c r="A4" s="128" t="s">
        <v>213</v>
      </c>
      <c r="B4" s="47" t="s">
        <v>92</v>
      </c>
      <c r="C4" s="47" t="s">
        <v>92</v>
      </c>
      <c r="D4" s="96" t="s">
        <v>70</v>
      </c>
      <c r="E4" s="96">
        <v>48.0</v>
      </c>
      <c r="F4" s="96">
        <v>38.0</v>
      </c>
      <c r="G4" s="96">
        <v>5.0</v>
      </c>
      <c r="H4" s="96">
        <v>22.0</v>
      </c>
      <c r="I4" s="96">
        <v>20.0</v>
      </c>
      <c r="J4" s="99">
        <v>5.0</v>
      </c>
      <c r="K4" s="96" t="s">
        <v>201</v>
      </c>
      <c r="L4" s="96" t="s">
        <v>16</v>
      </c>
      <c r="M4" s="96">
        <f t="shared" si="1"/>
        <v>79.16</v>
      </c>
      <c r="N4" s="96">
        <f t="shared" si="2"/>
        <v>52.63</v>
      </c>
      <c r="O4" s="96"/>
      <c r="P4" s="47"/>
      <c r="Q4" s="47"/>
      <c r="R4" s="149" t="s">
        <v>214</v>
      </c>
    </row>
    <row r="5">
      <c r="A5" s="128" t="s">
        <v>213</v>
      </c>
      <c r="B5" s="47" t="s">
        <v>92</v>
      </c>
      <c r="C5" s="47" t="s">
        <v>92</v>
      </c>
      <c r="D5" s="96" t="s">
        <v>70</v>
      </c>
      <c r="E5" s="96">
        <v>69.0</v>
      </c>
      <c r="F5" s="96">
        <v>37.0</v>
      </c>
      <c r="G5" s="96">
        <v>21.0</v>
      </c>
      <c r="H5" s="96" t="s">
        <v>29</v>
      </c>
      <c r="I5" s="96" t="s">
        <v>29</v>
      </c>
      <c r="J5" s="96" t="s">
        <v>29</v>
      </c>
      <c r="K5" s="96" t="s">
        <v>13</v>
      </c>
      <c r="L5" s="96" t="s">
        <v>16</v>
      </c>
      <c r="M5" s="96">
        <f t="shared" si="1"/>
        <v>53.62</v>
      </c>
      <c r="N5" s="49"/>
      <c r="O5" s="49"/>
      <c r="P5" s="47"/>
      <c r="Q5" s="47"/>
      <c r="R5" s="129" t="s">
        <v>195</v>
      </c>
    </row>
    <row r="6">
      <c r="A6" s="128" t="s">
        <v>213</v>
      </c>
      <c r="B6" s="47" t="s">
        <v>92</v>
      </c>
      <c r="C6" s="47" t="s">
        <v>92</v>
      </c>
      <c r="D6" s="96" t="s">
        <v>70</v>
      </c>
      <c r="E6" s="96">
        <v>145.0</v>
      </c>
      <c r="F6" s="96">
        <v>116.0</v>
      </c>
      <c r="G6" s="96">
        <v>10.0</v>
      </c>
      <c r="H6" s="96" t="s">
        <v>29</v>
      </c>
      <c r="I6" s="96" t="s">
        <v>29</v>
      </c>
      <c r="J6" s="96" t="s">
        <v>29</v>
      </c>
      <c r="K6" s="96" t="s">
        <v>215</v>
      </c>
      <c r="L6" s="96" t="s">
        <v>22</v>
      </c>
      <c r="M6" s="96">
        <f t="shared" si="1"/>
        <v>80</v>
      </c>
      <c r="N6" s="49"/>
      <c r="O6" s="49"/>
      <c r="P6" s="47"/>
      <c r="Q6" s="47"/>
      <c r="R6" s="129" t="s">
        <v>195</v>
      </c>
    </row>
    <row r="7">
      <c r="A7" s="128" t="s">
        <v>213</v>
      </c>
      <c r="B7" s="47" t="s">
        <v>92</v>
      </c>
      <c r="C7" s="47" t="s">
        <v>92</v>
      </c>
      <c r="D7" s="96" t="s">
        <v>70</v>
      </c>
      <c r="E7" s="96">
        <v>101.0</v>
      </c>
      <c r="F7" s="96">
        <v>72.0</v>
      </c>
      <c r="G7" s="96" t="s">
        <v>216</v>
      </c>
      <c r="H7" s="96" t="s">
        <v>29</v>
      </c>
      <c r="I7" s="96" t="s">
        <v>29</v>
      </c>
      <c r="J7" s="96" t="s">
        <v>29</v>
      </c>
      <c r="K7" s="96" t="s">
        <v>215</v>
      </c>
      <c r="L7" s="96" t="s">
        <v>22</v>
      </c>
      <c r="M7" s="96">
        <f t="shared" si="1"/>
        <v>71.28</v>
      </c>
      <c r="N7" s="49"/>
      <c r="O7" s="49"/>
      <c r="P7" s="47"/>
      <c r="Q7" s="47"/>
      <c r="R7" s="129" t="s">
        <v>195</v>
      </c>
    </row>
    <row r="8">
      <c r="A8" s="128" t="s">
        <v>217</v>
      </c>
      <c r="B8" s="47" t="s">
        <v>92</v>
      </c>
      <c r="C8" s="47" t="s">
        <v>92</v>
      </c>
      <c r="D8" s="96" t="s">
        <v>70</v>
      </c>
      <c r="E8" s="96">
        <v>56.0</v>
      </c>
      <c r="F8" s="96">
        <v>13.0</v>
      </c>
      <c r="G8" s="96">
        <v>6.0</v>
      </c>
      <c r="H8" s="96">
        <v>1.0</v>
      </c>
      <c r="I8" s="96">
        <v>1.0</v>
      </c>
      <c r="J8" s="96">
        <v>0.0</v>
      </c>
      <c r="K8" s="96" t="s">
        <v>218</v>
      </c>
      <c r="L8" s="96" t="s">
        <v>16</v>
      </c>
      <c r="M8" s="96">
        <f t="shared" si="1"/>
        <v>23.21</v>
      </c>
      <c r="N8" s="49"/>
      <c r="O8" s="96"/>
      <c r="P8" s="47"/>
      <c r="Q8" s="47"/>
      <c r="R8" s="47"/>
    </row>
    <row r="9">
      <c r="A9" s="128" t="s">
        <v>217</v>
      </c>
      <c r="B9" s="47" t="s">
        <v>92</v>
      </c>
      <c r="C9" s="47" t="s">
        <v>92</v>
      </c>
      <c r="D9" s="96" t="s">
        <v>70</v>
      </c>
      <c r="E9" s="96">
        <v>49.0</v>
      </c>
      <c r="F9" s="96">
        <v>14.0</v>
      </c>
      <c r="G9" s="96">
        <v>3.0</v>
      </c>
      <c r="H9" s="96">
        <v>1.0</v>
      </c>
      <c r="I9" s="96">
        <v>0.0</v>
      </c>
      <c r="J9" s="96">
        <v>0.0</v>
      </c>
      <c r="K9" s="97">
        <v>44595.0</v>
      </c>
      <c r="L9" s="96" t="s">
        <v>16</v>
      </c>
      <c r="M9" s="96">
        <f t="shared" si="1"/>
        <v>28.57</v>
      </c>
      <c r="N9" s="49"/>
      <c r="O9" s="96"/>
      <c r="P9" s="47"/>
      <c r="Q9" s="47"/>
      <c r="R9" s="47"/>
    </row>
    <row r="10">
      <c r="A10" s="128" t="s">
        <v>219</v>
      </c>
      <c r="B10" s="47" t="s">
        <v>92</v>
      </c>
      <c r="C10" s="47" t="s">
        <v>92</v>
      </c>
      <c r="D10" s="96" t="s">
        <v>70</v>
      </c>
      <c r="E10" s="96">
        <v>45.0</v>
      </c>
      <c r="F10" s="96">
        <v>27.0</v>
      </c>
      <c r="G10" s="96">
        <v>4.0</v>
      </c>
      <c r="H10" s="96">
        <v>18.0</v>
      </c>
      <c r="I10" s="96">
        <v>18.0</v>
      </c>
      <c r="J10" s="96">
        <v>0.0</v>
      </c>
      <c r="K10" s="97">
        <v>44595.0</v>
      </c>
      <c r="L10" s="96" t="s">
        <v>16</v>
      </c>
      <c r="M10" s="96">
        <f t="shared" si="1"/>
        <v>60</v>
      </c>
      <c r="N10" s="49"/>
      <c r="O10" s="96"/>
      <c r="P10" s="47"/>
      <c r="Q10" s="47"/>
      <c r="R10" s="47"/>
    </row>
    <row r="11">
      <c r="A11" s="128" t="s">
        <v>219</v>
      </c>
      <c r="B11" s="47" t="s">
        <v>92</v>
      </c>
      <c r="C11" s="47" t="s">
        <v>92</v>
      </c>
      <c r="D11" s="96" t="s">
        <v>70</v>
      </c>
      <c r="E11" s="96">
        <v>50.0</v>
      </c>
      <c r="F11" s="96">
        <v>23.0</v>
      </c>
      <c r="G11" s="96">
        <v>8.0</v>
      </c>
      <c r="H11" s="96">
        <v>11.0</v>
      </c>
      <c r="I11" s="96">
        <v>11.0</v>
      </c>
      <c r="J11" s="96">
        <v>0.0</v>
      </c>
      <c r="K11" s="97">
        <v>44595.0</v>
      </c>
      <c r="L11" s="96" t="s">
        <v>16</v>
      </c>
      <c r="M11" s="96">
        <f t="shared" si="1"/>
        <v>46</v>
      </c>
      <c r="N11" s="49"/>
      <c r="O11" s="96"/>
      <c r="P11" s="47"/>
      <c r="Q11" s="47"/>
      <c r="R11" s="47"/>
    </row>
    <row r="12">
      <c r="A12" s="128" t="s">
        <v>219</v>
      </c>
      <c r="B12" s="47" t="s">
        <v>87</v>
      </c>
      <c r="C12" s="47" t="s">
        <v>92</v>
      </c>
      <c r="D12" s="96" t="s">
        <v>70</v>
      </c>
      <c r="E12" s="96">
        <v>26.0</v>
      </c>
      <c r="F12" s="96">
        <v>6.0</v>
      </c>
      <c r="G12" s="96">
        <v>3.0</v>
      </c>
      <c r="H12" s="96">
        <v>1.0</v>
      </c>
      <c r="I12" s="96">
        <v>1.0</v>
      </c>
      <c r="J12" s="96">
        <v>0.0</v>
      </c>
      <c r="K12" s="97">
        <v>44596.0</v>
      </c>
      <c r="L12" s="96" t="s">
        <v>16</v>
      </c>
      <c r="M12" s="96">
        <f t="shared" si="1"/>
        <v>23.07</v>
      </c>
      <c r="N12" s="49"/>
      <c r="O12" s="96"/>
      <c r="P12" s="47"/>
      <c r="Q12" s="47"/>
      <c r="R12" s="47"/>
    </row>
    <row r="13">
      <c r="A13" s="128" t="s">
        <v>220</v>
      </c>
      <c r="B13" s="47" t="s">
        <v>87</v>
      </c>
      <c r="C13" s="47" t="s">
        <v>92</v>
      </c>
      <c r="D13" s="96" t="s">
        <v>70</v>
      </c>
      <c r="E13" s="96">
        <v>54.0</v>
      </c>
      <c r="F13" s="96">
        <v>42.0</v>
      </c>
      <c r="G13" s="96">
        <v>0.0</v>
      </c>
      <c r="H13" s="102">
        <v>181.0</v>
      </c>
      <c r="I13" s="102">
        <v>180.0</v>
      </c>
      <c r="J13" s="150">
        <v>8.0</v>
      </c>
      <c r="K13" s="96" t="s">
        <v>221</v>
      </c>
      <c r="L13" s="96" t="s">
        <v>16</v>
      </c>
      <c r="M13" s="96">
        <f t="shared" si="1"/>
        <v>77.77</v>
      </c>
      <c r="N13" s="49"/>
      <c r="O13" s="96"/>
      <c r="P13" s="47"/>
      <c r="Q13" s="47"/>
      <c r="R13" s="47"/>
    </row>
    <row r="14">
      <c r="A14" s="128" t="s">
        <v>220</v>
      </c>
      <c r="B14" s="47" t="s">
        <v>87</v>
      </c>
      <c r="C14" s="47" t="s">
        <v>92</v>
      </c>
      <c r="D14" s="96" t="s">
        <v>70</v>
      </c>
      <c r="E14" s="96">
        <v>72.0</v>
      </c>
      <c r="F14" s="96">
        <v>33.0</v>
      </c>
      <c r="G14" s="96">
        <v>0.0</v>
      </c>
      <c r="K14" s="96" t="s">
        <v>218</v>
      </c>
      <c r="L14" s="96" t="s">
        <v>16</v>
      </c>
      <c r="M14" s="96">
        <f t="shared" si="1"/>
        <v>45.83</v>
      </c>
      <c r="N14" s="49"/>
      <c r="O14" s="96"/>
      <c r="P14" s="47"/>
      <c r="Q14" s="47"/>
      <c r="R14" s="47"/>
    </row>
    <row r="15">
      <c r="A15" s="128" t="s">
        <v>220</v>
      </c>
      <c r="B15" s="47" t="s">
        <v>87</v>
      </c>
      <c r="C15" s="47" t="s">
        <v>92</v>
      </c>
      <c r="D15" s="96" t="s">
        <v>70</v>
      </c>
      <c r="E15" s="96">
        <v>31.0</v>
      </c>
      <c r="F15" s="96">
        <v>20.0</v>
      </c>
      <c r="G15" s="96">
        <v>3.0</v>
      </c>
      <c r="K15" s="96" t="s">
        <v>215</v>
      </c>
      <c r="L15" s="96" t="s">
        <v>14</v>
      </c>
      <c r="M15" s="96">
        <f t="shared" si="1"/>
        <v>64.51</v>
      </c>
      <c r="N15" s="49"/>
      <c r="O15" s="96"/>
      <c r="P15" s="47"/>
      <c r="Q15" s="47"/>
      <c r="R15" s="47"/>
    </row>
    <row r="16">
      <c r="A16" s="128" t="s">
        <v>220</v>
      </c>
      <c r="B16" s="47" t="s">
        <v>87</v>
      </c>
      <c r="C16" s="47" t="s">
        <v>92</v>
      </c>
      <c r="D16" s="96" t="s">
        <v>70</v>
      </c>
      <c r="E16" s="96">
        <v>67.0</v>
      </c>
      <c r="F16" s="96">
        <v>45.0</v>
      </c>
      <c r="G16" s="96">
        <v>2.0</v>
      </c>
      <c r="K16" s="96" t="s">
        <v>42</v>
      </c>
      <c r="L16" s="96" t="s">
        <v>14</v>
      </c>
      <c r="M16" s="96">
        <f t="shared" si="1"/>
        <v>67.16</v>
      </c>
      <c r="N16" s="49"/>
      <c r="O16" s="96"/>
      <c r="P16" s="47"/>
      <c r="Q16" s="47"/>
      <c r="R16" s="47"/>
    </row>
    <row r="17">
      <c r="A17" s="128" t="s">
        <v>220</v>
      </c>
      <c r="B17" s="47" t="s">
        <v>87</v>
      </c>
      <c r="C17" s="47" t="s">
        <v>92</v>
      </c>
      <c r="D17" s="96" t="s">
        <v>70</v>
      </c>
      <c r="E17" s="96">
        <v>59.0</v>
      </c>
      <c r="F17" s="96">
        <v>35.0</v>
      </c>
      <c r="G17" s="96">
        <v>2.0</v>
      </c>
      <c r="K17" s="96" t="s">
        <v>197</v>
      </c>
      <c r="L17" s="96" t="s">
        <v>16</v>
      </c>
      <c r="M17" s="96">
        <f t="shared" si="1"/>
        <v>59.32</v>
      </c>
      <c r="N17" s="49"/>
      <c r="O17" s="96"/>
      <c r="P17" s="47"/>
      <c r="Q17" s="47"/>
      <c r="R17" s="47"/>
    </row>
    <row r="18">
      <c r="A18" s="49"/>
      <c r="B18" s="49"/>
      <c r="C18" s="49"/>
      <c r="D18" s="49"/>
      <c r="E18" s="134">
        <f t="shared" ref="E18:F18" si="3">SUM(E2:E17)</f>
        <v>1080</v>
      </c>
      <c r="F18" s="134">
        <f t="shared" si="3"/>
        <v>676</v>
      </c>
      <c r="G18" s="49"/>
      <c r="H18" s="49"/>
      <c r="I18" s="49"/>
      <c r="J18" s="49"/>
      <c r="K18" s="49"/>
      <c r="L18" s="49"/>
      <c r="M18" s="49"/>
      <c r="N18" s="134">
        <f>F18/E18</f>
        <v>0.6259259259</v>
      </c>
      <c r="O18" s="49"/>
      <c r="P18" s="49"/>
      <c r="Q18" s="49"/>
      <c r="R18" s="49"/>
    </row>
    <row r="24">
      <c r="A24" s="92" t="s">
        <v>165</v>
      </c>
      <c r="B24" s="106" t="s">
        <v>0</v>
      </c>
      <c r="C24" s="107" t="s">
        <v>83</v>
      </c>
      <c r="D24" s="106" t="s">
        <v>188</v>
      </c>
      <c r="E24" s="107" t="s">
        <v>169</v>
      </c>
      <c r="F24" s="107" t="s">
        <v>170</v>
      </c>
      <c r="G24" s="107" t="s">
        <v>171</v>
      </c>
      <c r="H24" s="107" t="s">
        <v>172</v>
      </c>
      <c r="I24" s="107" t="s">
        <v>84</v>
      </c>
      <c r="J24" s="107" t="s">
        <v>85</v>
      </c>
      <c r="K24" s="55" t="s">
        <v>222</v>
      </c>
    </row>
    <row r="25">
      <c r="B25" s="120" t="s">
        <v>92</v>
      </c>
      <c r="C25" s="121" t="s">
        <v>26</v>
      </c>
      <c r="D25" s="122">
        <v>334.0</v>
      </c>
      <c r="E25" s="122">
        <v>183.0</v>
      </c>
      <c r="F25" s="122">
        <v>57.0</v>
      </c>
      <c r="G25" s="122">
        <v>52.0</v>
      </c>
      <c r="H25" s="123">
        <v>5.0</v>
      </c>
      <c r="I25" s="124">
        <v>44595.0</v>
      </c>
      <c r="J25" s="122" t="s">
        <v>16</v>
      </c>
      <c r="K25" s="71">
        <f t="shared" ref="K25:K27" si="4">ROUNDUP((H25/D25%),1)</f>
        <v>1.5</v>
      </c>
    </row>
    <row r="26">
      <c r="D26" s="122">
        <v>122.0</v>
      </c>
      <c r="E26" s="122">
        <v>87.0</v>
      </c>
      <c r="F26" s="122">
        <v>2.0</v>
      </c>
      <c r="G26" s="122">
        <v>2.0</v>
      </c>
      <c r="H26" s="122">
        <v>0.0</v>
      </c>
      <c r="I26" s="125">
        <v>44961.0</v>
      </c>
      <c r="J26" s="122" t="s">
        <v>14</v>
      </c>
      <c r="K26" s="71">
        <f t="shared" si="4"/>
        <v>0</v>
      </c>
    </row>
    <row r="27">
      <c r="B27" s="151" t="s">
        <v>190</v>
      </c>
      <c r="D27" s="152">
        <f t="shared" ref="D27:H27" si="5">SUM(D25:D26)</f>
        <v>456</v>
      </c>
      <c r="E27" s="152">
        <f t="shared" si="5"/>
        <v>270</v>
      </c>
      <c r="F27" s="152">
        <f t="shared" si="5"/>
        <v>59</v>
      </c>
      <c r="G27" s="152">
        <f t="shared" si="5"/>
        <v>54</v>
      </c>
      <c r="H27" s="152">
        <f t="shared" si="5"/>
        <v>5</v>
      </c>
      <c r="I27" s="153"/>
      <c r="J27" s="153"/>
      <c r="K27" s="105">
        <f t="shared" si="4"/>
        <v>1.1</v>
      </c>
    </row>
    <row r="28">
      <c r="B28" s="120"/>
      <c r="D28" s="122"/>
      <c r="E28" s="122"/>
      <c r="F28" s="122"/>
      <c r="G28" s="122"/>
      <c r="H28" s="123"/>
      <c r="I28" s="126"/>
      <c r="J28" s="126"/>
    </row>
    <row r="29">
      <c r="B29" s="120" t="s">
        <v>87</v>
      </c>
      <c r="D29" s="122">
        <v>309.0</v>
      </c>
      <c r="E29" s="122">
        <v>181.0</v>
      </c>
      <c r="F29" s="122">
        <v>182.0</v>
      </c>
      <c r="G29" s="122">
        <v>181.0</v>
      </c>
      <c r="H29" s="123">
        <v>8.0</v>
      </c>
      <c r="I29" s="126" t="s">
        <v>27</v>
      </c>
      <c r="J29" s="126" t="s">
        <v>14</v>
      </c>
      <c r="K29" s="71">
        <f>ROUNDUP((H29/D29%),1)</f>
        <v>2.6</v>
      </c>
    </row>
    <row r="31">
      <c r="A31" s="154"/>
    </row>
    <row r="39">
      <c r="A39" s="128"/>
      <c r="B39" s="47"/>
      <c r="C39" s="47"/>
      <c r="D39" s="96"/>
      <c r="E39" s="96"/>
      <c r="F39" s="96"/>
      <c r="G39" s="96"/>
      <c r="H39" s="96"/>
      <c r="I39" s="96"/>
      <c r="J39" s="96"/>
      <c r="K39" s="97"/>
      <c r="L39" s="96"/>
      <c r="M39" s="96"/>
      <c r="N39" s="96"/>
      <c r="O39" s="96"/>
      <c r="P39" s="47"/>
      <c r="Q39" s="47"/>
      <c r="R39" s="47"/>
    </row>
    <row r="40">
      <c r="A40" s="128"/>
      <c r="B40" s="47"/>
      <c r="C40" s="47"/>
      <c r="D40" s="96"/>
      <c r="E40" s="96"/>
      <c r="F40" s="96"/>
      <c r="G40" s="96"/>
      <c r="H40" s="96"/>
      <c r="I40" s="96"/>
      <c r="J40" s="96"/>
      <c r="K40" s="97"/>
      <c r="L40" s="96"/>
      <c r="M40" s="96"/>
      <c r="N40" s="49"/>
      <c r="O40" s="96"/>
      <c r="P40" s="47"/>
      <c r="Q40" s="47"/>
      <c r="R40" s="47"/>
    </row>
    <row r="41">
      <c r="A41" s="128"/>
      <c r="B41" s="47"/>
      <c r="C41" s="47"/>
      <c r="D41" s="96"/>
      <c r="E41" s="96"/>
      <c r="F41" s="96"/>
      <c r="G41" s="96"/>
      <c r="H41" s="102"/>
      <c r="I41" s="102"/>
      <c r="J41" s="102"/>
      <c r="K41" s="96"/>
      <c r="L41" s="96"/>
      <c r="M41" s="96"/>
      <c r="N41" s="49"/>
      <c r="O41" s="96"/>
      <c r="P41" s="47"/>
      <c r="Q41" s="47"/>
      <c r="R41" s="47"/>
    </row>
    <row r="42">
      <c r="A42" s="128"/>
      <c r="B42" s="47"/>
      <c r="C42" s="47"/>
      <c r="D42" s="96"/>
      <c r="E42" s="96"/>
      <c r="F42" s="96"/>
      <c r="G42" s="96"/>
      <c r="K42" s="96"/>
      <c r="L42" s="96"/>
      <c r="M42" s="96"/>
      <c r="N42" s="49"/>
      <c r="O42" s="96"/>
      <c r="P42" s="47"/>
      <c r="Q42" s="47"/>
      <c r="R42" s="47"/>
    </row>
    <row r="43">
      <c r="A43" s="128"/>
      <c r="B43" s="47"/>
      <c r="C43" s="47"/>
      <c r="D43" s="96"/>
      <c r="E43" s="96"/>
      <c r="F43" s="96"/>
      <c r="G43" s="96"/>
      <c r="K43" s="96"/>
      <c r="L43" s="96"/>
      <c r="M43" s="96"/>
      <c r="N43" s="49"/>
      <c r="O43" s="96"/>
      <c r="P43" s="47"/>
      <c r="Q43" s="47"/>
      <c r="R43" s="47"/>
    </row>
    <row r="44">
      <c r="A44" s="128"/>
      <c r="B44" s="47"/>
      <c r="C44" s="47"/>
      <c r="D44" s="96"/>
      <c r="E44" s="96"/>
      <c r="F44" s="96"/>
      <c r="G44" s="96"/>
      <c r="K44" s="96"/>
      <c r="L44" s="96"/>
      <c r="M44" s="96"/>
      <c r="N44" s="49"/>
      <c r="O44" s="96"/>
      <c r="P44" s="47"/>
      <c r="Q44" s="47"/>
      <c r="R44" s="47"/>
    </row>
    <row r="45">
      <c r="A45" s="128"/>
      <c r="B45" s="47"/>
      <c r="C45" s="47"/>
      <c r="D45" s="96"/>
      <c r="E45" s="96"/>
      <c r="F45" s="96"/>
      <c r="G45" s="96"/>
      <c r="K45" s="96"/>
      <c r="L45" s="96"/>
      <c r="M45" s="96"/>
      <c r="N45" s="49"/>
      <c r="O45" s="96"/>
      <c r="P45" s="47"/>
      <c r="Q45" s="47"/>
      <c r="R45" s="47"/>
    </row>
    <row r="47">
      <c r="B47" s="47"/>
      <c r="L47" s="99"/>
    </row>
  </sheetData>
  <mergeCells count="8">
    <mergeCell ref="H13:H17"/>
    <mergeCell ref="I13:I17"/>
    <mergeCell ref="J13:J17"/>
    <mergeCell ref="B25:B26"/>
    <mergeCell ref="C25:C29"/>
    <mergeCell ref="H41:H45"/>
    <mergeCell ref="I41:I45"/>
    <mergeCell ref="J41:J45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25"/>
  </cols>
  <sheetData>
    <row r="1">
      <c r="A1" s="92" t="s">
        <v>165</v>
      </c>
      <c r="B1" s="92" t="s">
        <v>166</v>
      </c>
      <c r="C1" s="92" t="s">
        <v>83</v>
      </c>
      <c r="D1" s="92" t="s">
        <v>168</v>
      </c>
      <c r="E1" s="92" t="s">
        <v>169</v>
      </c>
      <c r="F1" s="92" t="s">
        <v>170</v>
      </c>
      <c r="G1" s="92" t="s">
        <v>171</v>
      </c>
      <c r="H1" s="92" t="s">
        <v>172</v>
      </c>
      <c r="I1" s="92" t="s">
        <v>84</v>
      </c>
      <c r="J1" s="92" t="s">
        <v>85</v>
      </c>
      <c r="K1" s="92" t="s">
        <v>173</v>
      </c>
      <c r="L1" s="92" t="s">
        <v>174</v>
      </c>
      <c r="M1" s="92" t="s">
        <v>175</v>
      </c>
      <c r="O1" s="92"/>
    </row>
    <row r="2">
      <c r="A2" s="128" t="s">
        <v>223</v>
      </c>
      <c r="B2" s="155" t="s">
        <v>87</v>
      </c>
      <c r="C2" s="47" t="s">
        <v>90</v>
      </c>
      <c r="D2" s="96">
        <v>187.0</v>
      </c>
      <c r="E2" s="96">
        <v>10.0</v>
      </c>
      <c r="F2" s="96">
        <v>3.0</v>
      </c>
      <c r="G2" s="96">
        <v>1.0</v>
      </c>
      <c r="H2" s="96">
        <v>1.0</v>
      </c>
      <c r="I2" s="97">
        <v>44564.0</v>
      </c>
      <c r="J2" s="47" t="s">
        <v>91</v>
      </c>
      <c r="K2" s="47">
        <f t="shared" ref="K2:K6" si="1">(E2/D2)*100</f>
        <v>5.347593583</v>
      </c>
      <c r="L2" s="47"/>
      <c r="M2" s="47"/>
      <c r="O2" s="47"/>
    </row>
    <row r="3">
      <c r="A3" s="128" t="s">
        <v>223</v>
      </c>
      <c r="B3" s="155" t="s">
        <v>87</v>
      </c>
      <c r="C3" s="47" t="s">
        <v>90</v>
      </c>
      <c r="D3" s="96">
        <v>130.0</v>
      </c>
      <c r="E3" s="96">
        <v>8.0</v>
      </c>
      <c r="F3" s="96" t="s">
        <v>29</v>
      </c>
      <c r="G3" s="96" t="s">
        <v>29</v>
      </c>
      <c r="H3" s="96">
        <v>1.0</v>
      </c>
      <c r="I3" s="96" t="s">
        <v>41</v>
      </c>
      <c r="J3" s="47" t="s">
        <v>91</v>
      </c>
      <c r="K3" s="47">
        <f t="shared" si="1"/>
        <v>6.153846154</v>
      </c>
      <c r="L3" s="47"/>
      <c r="M3" s="47"/>
      <c r="O3" s="47"/>
    </row>
    <row r="4">
      <c r="A4" s="128" t="s">
        <v>223</v>
      </c>
      <c r="B4" s="155" t="s">
        <v>87</v>
      </c>
      <c r="C4" s="47" t="s">
        <v>90</v>
      </c>
      <c r="D4" s="96">
        <v>203.0</v>
      </c>
      <c r="E4" s="96">
        <v>35.0</v>
      </c>
      <c r="F4" s="96">
        <v>0.0</v>
      </c>
      <c r="G4" s="96">
        <v>0.0</v>
      </c>
      <c r="H4" s="96">
        <v>0.0</v>
      </c>
      <c r="I4" s="96" t="s">
        <v>31</v>
      </c>
      <c r="J4" s="47" t="s">
        <v>91</v>
      </c>
      <c r="K4" s="47">
        <f t="shared" si="1"/>
        <v>17.24137931</v>
      </c>
      <c r="L4" s="47">
        <f t="shared" ref="L4:L6" si="2">(G4/E4)*100</f>
        <v>0</v>
      </c>
      <c r="M4" s="47" t="str">
        <f t="shared" ref="M4:M6" si="3">(H4/G4)*100</f>
        <v>#DIV/0!</v>
      </c>
      <c r="O4" s="47"/>
    </row>
    <row r="5">
      <c r="A5" s="128" t="s">
        <v>224</v>
      </c>
      <c r="B5" s="155" t="s">
        <v>87</v>
      </c>
      <c r="C5" s="47" t="s">
        <v>90</v>
      </c>
      <c r="D5" s="47">
        <v>151.0</v>
      </c>
      <c r="E5" s="133">
        <v>22.0</v>
      </c>
      <c r="F5" s="96" t="s">
        <v>29</v>
      </c>
      <c r="G5" s="96" t="s">
        <v>29</v>
      </c>
      <c r="H5" s="96" t="s">
        <v>29</v>
      </c>
      <c r="I5" s="156">
        <v>44564.0</v>
      </c>
      <c r="J5" s="47" t="s">
        <v>91</v>
      </c>
      <c r="K5" s="47">
        <f t="shared" si="1"/>
        <v>14.56953642</v>
      </c>
      <c r="L5" s="47" t="str">
        <f t="shared" si="2"/>
        <v>#VALUE!</v>
      </c>
      <c r="M5" s="47" t="str">
        <f t="shared" si="3"/>
        <v>#VALUE!</v>
      </c>
      <c r="O5" s="47"/>
    </row>
    <row r="6">
      <c r="A6" s="128" t="s">
        <v>224</v>
      </c>
      <c r="B6" s="155" t="s">
        <v>87</v>
      </c>
      <c r="C6" s="47" t="s">
        <v>90</v>
      </c>
      <c r="D6" s="47">
        <v>183.0</v>
      </c>
      <c r="E6" s="133">
        <v>20.0</v>
      </c>
      <c r="F6" s="96" t="s">
        <v>29</v>
      </c>
      <c r="G6" s="96" t="s">
        <v>29</v>
      </c>
      <c r="H6" s="96" t="s">
        <v>29</v>
      </c>
      <c r="I6" s="47" t="s">
        <v>41</v>
      </c>
      <c r="J6" s="47" t="s">
        <v>91</v>
      </c>
      <c r="K6" s="47">
        <f t="shared" si="1"/>
        <v>10.92896175</v>
      </c>
      <c r="L6" s="47" t="str">
        <f t="shared" si="2"/>
        <v>#VALUE!</v>
      </c>
      <c r="M6" s="47" t="str">
        <f t="shared" si="3"/>
        <v>#VALUE!</v>
      </c>
      <c r="O6" s="47"/>
    </row>
    <row r="7">
      <c r="A7" s="157"/>
      <c r="B7" s="158"/>
      <c r="C7" s="159"/>
      <c r="D7" s="157"/>
      <c r="E7" s="157"/>
      <c r="F7" s="157"/>
      <c r="G7" s="157"/>
      <c r="H7" s="157"/>
      <c r="I7" s="157"/>
      <c r="J7" s="157"/>
      <c r="K7" s="157"/>
      <c r="L7" s="157"/>
      <c r="M7" s="157"/>
      <c r="O7" s="47"/>
    </row>
    <row r="8">
      <c r="A8" s="128"/>
      <c r="B8" s="155"/>
      <c r="C8" s="96"/>
      <c r="D8" s="47"/>
      <c r="E8" s="96"/>
      <c r="F8" s="96"/>
      <c r="G8" s="96"/>
      <c r="H8" s="96"/>
      <c r="I8" s="47"/>
      <c r="J8" s="47"/>
      <c r="K8" s="47"/>
      <c r="L8" s="47"/>
      <c r="M8" s="47"/>
      <c r="O8" s="47"/>
    </row>
    <row r="9">
      <c r="A9" s="128" t="s">
        <v>225</v>
      </c>
      <c r="B9" s="155" t="s">
        <v>92</v>
      </c>
      <c r="C9" s="96" t="s">
        <v>81</v>
      </c>
      <c r="D9" s="47">
        <v>50.0</v>
      </c>
      <c r="E9" s="99">
        <v>5.0</v>
      </c>
      <c r="F9" s="96">
        <v>3.0</v>
      </c>
      <c r="G9" s="96">
        <v>3.0</v>
      </c>
      <c r="H9" s="99">
        <v>2.0</v>
      </c>
      <c r="I9" s="47" t="s">
        <v>33</v>
      </c>
      <c r="J9" s="47" t="s">
        <v>34</v>
      </c>
      <c r="K9" s="47">
        <f>(E9/D9)*100</f>
        <v>10</v>
      </c>
      <c r="L9" s="47"/>
      <c r="M9" s="47"/>
      <c r="O9" s="47"/>
    </row>
    <row r="10">
      <c r="A10" s="128" t="s">
        <v>226</v>
      </c>
      <c r="B10" s="155" t="s">
        <v>92</v>
      </c>
      <c r="C10" s="96" t="s">
        <v>81</v>
      </c>
      <c r="D10" s="47">
        <v>121.0</v>
      </c>
      <c r="E10" s="47">
        <v>6.0</v>
      </c>
      <c r="F10" s="47">
        <v>13.0</v>
      </c>
      <c r="G10" s="47">
        <v>11.0</v>
      </c>
      <c r="H10" s="133">
        <v>3.0</v>
      </c>
      <c r="I10" s="47" t="s">
        <v>227</v>
      </c>
      <c r="J10" s="47" t="s">
        <v>14</v>
      </c>
      <c r="K10" s="47" t="str">
        <f t="shared" ref="K10:K11" si="4">(#REF!/D10)*100</f>
        <v>#REF!</v>
      </c>
      <c r="L10" s="47"/>
      <c r="M10" s="47"/>
    </row>
    <row r="11">
      <c r="A11" s="128" t="s">
        <v>226</v>
      </c>
      <c r="B11" s="155" t="s">
        <v>92</v>
      </c>
      <c r="C11" s="96" t="s">
        <v>81</v>
      </c>
      <c r="D11" s="47">
        <v>51.0</v>
      </c>
      <c r="E11" s="47">
        <v>0.0</v>
      </c>
      <c r="F11" s="47">
        <v>0.0</v>
      </c>
      <c r="G11" s="47">
        <v>0.0</v>
      </c>
      <c r="H11" s="47">
        <v>0.0</v>
      </c>
      <c r="I11" s="47" t="s">
        <v>228</v>
      </c>
      <c r="J11" s="47" t="s">
        <v>14</v>
      </c>
      <c r="K11" s="47" t="str">
        <f t="shared" si="4"/>
        <v>#REF!</v>
      </c>
      <c r="L11" s="47"/>
      <c r="M11" s="47"/>
    </row>
    <row r="12">
      <c r="A12" s="128" t="s">
        <v>226</v>
      </c>
      <c r="B12" s="155" t="s">
        <v>92</v>
      </c>
      <c r="C12" s="96" t="s">
        <v>81</v>
      </c>
      <c r="D12" s="47">
        <v>132.0</v>
      </c>
      <c r="E12" s="47">
        <v>6.0</v>
      </c>
      <c r="F12" s="47" t="s">
        <v>139</v>
      </c>
      <c r="G12" s="47" t="s">
        <v>139</v>
      </c>
      <c r="H12" s="133">
        <v>2.0</v>
      </c>
      <c r="I12" s="47" t="s">
        <v>204</v>
      </c>
      <c r="J12" s="47" t="s">
        <v>14</v>
      </c>
      <c r="K12" s="47">
        <f t="shared" ref="K12:K26" si="5">(E12/D12)*100</f>
        <v>4.545454545</v>
      </c>
      <c r="L12" s="47"/>
      <c r="M12" s="47"/>
    </row>
    <row r="13">
      <c r="A13" s="128" t="s">
        <v>226</v>
      </c>
      <c r="B13" s="155" t="s">
        <v>92</v>
      </c>
      <c r="C13" s="96" t="s">
        <v>81</v>
      </c>
      <c r="D13" s="47">
        <v>111.0</v>
      </c>
      <c r="E13" s="47">
        <v>6.0</v>
      </c>
      <c r="F13" s="47" t="s">
        <v>139</v>
      </c>
      <c r="G13" s="47">
        <v>2.0</v>
      </c>
      <c r="H13" s="47">
        <v>0.0</v>
      </c>
      <c r="I13" s="47" t="s">
        <v>13</v>
      </c>
      <c r="J13" s="47" t="s">
        <v>14</v>
      </c>
      <c r="K13" s="47">
        <f t="shared" si="5"/>
        <v>5.405405405</v>
      </c>
      <c r="L13" s="47"/>
      <c r="M13" s="47"/>
    </row>
    <row r="14">
      <c r="A14" s="128" t="s">
        <v>226</v>
      </c>
      <c r="B14" s="155" t="s">
        <v>92</v>
      </c>
      <c r="C14" s="96" t="s">
        <v>81</v>
      </c>
      <c r="D14" s="47">
        <v>142.0</v>
      </c>
      <c r="E14" s="47">
        <v>6.0</v>
      </c>
      <c r="F14" s="47">
        <v>8.0</v>
      </c>
      <c r="G14" s="47">
        <v>8.0</v>
      </c>
      <c r="H14" s="133">
        <v>0.0</v>
      </c>
      <c r="I14" s="47" t="s">
        <v>229</v>
      </c>
      <c r="J14" s="47" t="s">
        <v>14</v>
      </c>
      <c r="K14" s="47">
        <f t="shared" si="5"/>
        <v>4.225352113</v>
      </c>
      <c r="L14" s="47"/>
      <c r="M14" s="47"/>
    </row>
    <row r="15">
      <c r="A15" s="128" t="s">
        <v>226</v>
      </c>
      <c r="B15" s="155" t="s">
        <v>92</v>
      </c>
      <c r="C15" s="96" t="s">
        <v>81</v>
      </c>
      <c r="D15" s="47">
        <v>108.0</v>
      </c>
      <c r="E15" s="47">
        <v>6.0</v>
      </c>
      <c r="F15" s="47" t="s">
        <v>139</v>
      </c>
      <c r="G15" s="47">
        <v>5.0</v>
      </c>
      <c r="H15" s="133">
        <v>1.0</v>
      </c>
      <c r="I15" s="156">
        <v>44563.0</v>
      </c>
      <c r="J15" s="47" t="s">
        <v>14</v>
      </c>
      <c r="K15" s="47">
        <f t="shared" si="5"/>
        <v>5.555555556</v>
      </c>
      <c r="L15" s="47"/>
      <c r="M15" s="47"/>
    </row>
    <row r="16">
      <c r="A16" s="128" t="s">
        <v>230</v>
      </c>
      <c r="B16" s="155" t="s">
        <v>92</v>
      </c>
      <c r="C16" s="96" t="s">
        <v>81</v>
      </c>
      <c r="D16" s="47">
        <v>254.0</v>
      </c>
      <c r="E16" s="133">
        <v>118.0</v>
      </c>
      <c r="F16" s="47">
        <v>0.0</v>
      </c>
      <c r="G16" s="47">
        <v>0.0</v>
      </c>
      <c r="H16" s="47">
        <v>0.0</v>
      </c>
      <c r="I16" s="47" t="s">
        <v>231</v>
      </c>
      <c r="J16" s="47" t="s">
        <v>14</v>
      </c>
      <c r="K16" s="47">
        <f t="shared" si="5"/>
        <v>46.45669291</v>
      </c>
      <c r="L16" s="47"/>
      <c r="M16" s="47"/>
    </row>
    <row r="17">
      <c r="A17" s="128" t="s">
        <v>230</v>
      </c>
      <c r="B17" s="155" t="s">
        <v>92</v>
      </c>
      <c r="C17" s="96" t="s">
        <v>81</v>
      </c>
      <c r="D17" s="47">
        <v>305.0</v>
      </c>
      <c r="E17" s="133">
        <v>89.0</v>
      </c>
      <c r="F17" s="47">
        <v>17.0</v>
      </c>
      <c r="G17" s="96">
        <v>17.0</v>
      </c>
      <c r="H17" s="96">
        <v>0.0</v>
      </c>
      <c r="I17" s="47" t="s">
        <v>232</v>
      </c>
      <c r="J17" s="47" t="s">
        <v>14</v>
      </c>
      <c r="K17" s="47">
        <f t="shared" si="5"/>
        <v>29.18032787</v>
      </c>
      <c r="L17" s="47"/>
      <c r="M17" s="47"/>
    </row>
    <row r="18">
      <c r="A18" s="128" t="s">
        <v>230</v>
      </c>
      <c r="B18" s="155" t="s">
        <v>92</v>
      </c>
      <c r="C18" s="96" t="s">
        <v>81</v>
      </c>
      <c r="D18" s="47">
        <v>234.0</v>
      </c>
      <c r="E18" s="133">
        <v>91.0</v>
      </c>
      <c r="F18" s="96">
        <v>0.0</v>
      </c>
      <c r="G18" s="96">
        <v>0.0</v>
      </c>
      <c r="H18" s="96">
        <v>0.0</v>
      </c>
      <c r="I18" s="47" t="s">
        <v>233</v>
      </c>
      <c r="J18" s="47" t="s">
        <v>14</v>
      </c>
      <c r="K18" s="47">
        <f t="shared" si="5"/>
        <v>38.88888889</v>
      </c>
      <c r="L18" s="47"/>
      <c r="M18" s="47"/>
    </row>
    <row r="19">
      <c r="A19" s="128" t="s">
        <v>230</v>
      </c>
      <c r="B19" s="155" t="s">
        <v>92</v>
      </c>
      <c r="C19" s="96" t="s">
        <v>81</v>
      </c>
      <c r="D19" s="47">
        <v>237.0</v>
      </c>
      <c r="E19" s="47">
        <v>12.0</v>
      </c>
      <c r="F19" s="47">
        <v>0.0</v>
      </c>
      <c r="G19" s="47">
        <v>0.0</v>
      </c>
      <c r="H19" s="47">
        <v>0.0</v>
      </c>
      <c r="I19" s="47" t="s">
        <v>234</v>
      </c>
      <c r="J19" s="47" t="s">
        <v>14</v>
      </c>
      <c r="K19" s="47">
        <f t="shared" si="5"/>
        <v>5.063291139</v>
      </c>
      <c r="L19" s="47"/>
      <c r="M19" s="47"/>
    </row>
    <row r="20">
      <c r="A20" s="128" t="s">
        <v>230</v>
      </c>
      <c r="B20" s="155" t="s">
        <v>92</v>
      </c>
      <c r="C20" s="96" t="s">
        <v>81</v>
      </c>
      <c r="D20" s="47">
        <v>230.0</v>
      </c>
      <c r="E20" s="133">
        <v>63.0</v>
      </c>
      <c r="F20" s="47">
        <v>0.0</v>
      </c>
      <c r="G20" s="47">
        <v>0.0</v>
      </c>
      <c r="H20" s="47">
        <v>0.0</v>
      </c>
      <c r="I20" s="47" t="s">
        <v>234</v>
      </c>
      <c r="J20" s="47" t="s">
        <v>14</v>
      </c>
      <c r="K20" s="47">
        <f t="shared" si="5"/>
        <v>27.39130435</v>
      </c>
      <c r="L20" s="47"/>
      <c r="M20" s="47"/>
    </row>
    <row r="21">
      <c r="A21" s="128" t="s">
        <v>235</v>
      </c>
      <c r="B21" s="155" t="s">
        <v>92</v>
      </c>
      <c r="C21" s="47" t="s">
        <v>81</v>
      </c>
      <c r="D21" s="47">
        <v>126.0</v>
      </c>
      <c r="E21" s="47">
        <v>30.0</v>
      </c>
      <c r="F21" s="96" t="s">
        <v>29</v>
      </c>
      <c r="G21" s="96" t="s">
        <v>29</v>
      </c>
      <c r="H21" s="96" t="s">
        <v>29</v>
      </c>
      <c r="I21" s="156">
        <v>44595.0</v>
      </c>
      <c r="J21" s="47" t="s">
        <v>91</v>
      </c>
      <c r="K21" s="47">
        <f t="shared" si="5"/>
        <v>23.80952381</v>
      </c>
      <c r="L21" s="47"/>
      <c r="M21" s="47"/>
    </row>
    <row r="22">
      <c r="A22" s="128" t="s">
        <v>235</v>
      </c>
      <c r="B22" s="155" t="s">
        <v>92</v>
      </c>
      <c r="C22" s="47" t="s">
        <v>81</v>
      </c>
      <c r="D22" s="47">
        <v>125.0</v>
      </c>
      <c r="E22" s="133">
        <v>26.0</v>
      </c>
      <c r="F22" s="96">
        <v>1.0</v>
      </c>
      <c r="G22" s="96">
        <v>1.0</v>
      </c>
      <c r="H22" s="96">
        <v>0.0</v>
      </c>
      <c r="I22" s="156">
        <v>44595.0</v>
      </c>
      <c r="J22" s="47" t="s">
        <v>91</v>
      </c>
      <c r="K22" s="47">
        <f t="shared" si="5"/>
        <v>20.8</v>
      </c>
      <c r="L22" s="47"/>
      <c r="M22" s="47"/>
    </row>
    <row r="23">
      <c r="A23" s="128" t="s">
        <v>236</v>
      </c>
      <c r="B23" s="155" t="s">
        <v>92</v>
      </c>
      <c r="C23" s="47" t="s">
        <v>81</v>
      </c>
      <c r="D23" s="47">
        <v>151.0</v>
      </c>
      <c r="E23" s="133">
        <v>29.0</v>
      </c>
      <c r="F23" s="47">
        <v>6.0</v>
      </c>
      <c r="G23" s="47">
        <v>5.0</v>
      </c>
      <c r="H23" s="133">
        <v>2.0</v>
      </c>
      <c r="I23" s="47" t="s">
        <v>94</v>
      </c>
      <c r="J23" s="47" t="s">
        <v>91</v>
      </c>
      <c r="K23" s="47">
        <f t="shared" si="5"/>
        <v>19.20529801</v>
      </c>
      <c r="L23" s="47"/>
      <c r="M23" s="47"/>
    </row>
    <row r="24">
      <c r="A24" s="128" t="s">
        <v>236</v>
      </c>
      <c r="B24" s="155" t="s">
        <v>92</v>
      </c>
      <c r="C24" s="47" t="s">
        <v>81</v>
      </c>
      <c r="D24" s="47">
        <v>139.0</v>
      </c>
      <c r="E24" s="133">
        <v>61.0</v>
      </c>
      <c r="F24" s="47">
        <v>6.0</v>
      </c>
      <c r="G24" s="47">
        <v>4.0</v>
      </c>
      <c r="H24" s="96">
        <v>0.0</v>
      </c>
      <c r="I24" s="47" t="s">
        <v>204</v>
      </c>
      <c r="J24" s="47" t="s">
        <v>91</v>
      </c>
      <c r="K24" s="47">
        <f t="shared" si="5"/>
        <v>43.88489209</v>
      </c>
      <c r="L24" s="47"/>
      <c r="M24" s="47"/>
    </row>
    <row r="25">
      <c r="A25" s="128" t="s">
        <v>236</v>
      </c>
      <c r="B25" s="155" t="s">
        <v>92</v>
      </c>
      <c r="C25" s="47" t="s">
        <v>81</v>
      </c>
      <c r="D25" s="47">
        <v>182.0</v>
      </c>
      <c r="E25" s="133">
        <v>29.0</v>
      </c>
      <c r="F25" s="96" t="s">
        <v>29</v>
      </c>
      <c r="G25" s="96" t="s">
        <v>29</v>
      </c>
      <c r="H25" s="96">
        <v>0.0</v>
      </c>
      <c r="I25" s="47" t="s">
        <v>237</v>
      </c>
      <c r="J25" s="47" t="s">
        <v>91</v>
      </c>
      <c r="K25" s="47">
        <f t="shared" si="5"/>
        <v>15.93406593</v>
      </c>
      <c r="L25" s="47"/>
      <c r="M25" s="47"/>
    </row>
    <row r="26">
      <c r="A26" s="128" t="s">
        <v>236</v>
      </c>
      <c r="B26" s="155" t="s">
        <v>92</v>
      </c>
      <c r="C26" s="47" t="s">
        <v>81</v>
      </c>
      <c r="D26" s="47">
        <v>229.0</v>
      </c>
      <c r="E26" s="133">
        <v>52.0</v>
      </c>
      <c r="F26" s="96" t="s">
        <v>29</v>
      </c>
      <c r="G26" s="96" t="s">
        <v>29</v>
      </c>
      <c r="H26" s="96">
        <v>0.0</v>
      </c>
      <c r="I26" s="47" t="s">
        <v>238</v>
      </c>
      <c r="J26" s="47" t="s">
        <v>91</v>
      </c>
      <c r="K26" s="47">
        <f t="shared" si="5"/>
        <v>22.70742358</v>
      </c>
      <c r="L26" s="47"/>
      <c r="M26" s="47"/>
    </row>
    <row r="27">
      <c r="A27" s="160"/>
      <c r="B27" s="160"/>
      <c r="C27" s="160"/>
      <c r="D27" s="161"/>
      <c r="E27" s="160"/>
      <c r="F27" s="160"/>
      <c r="G27" s="160"/>
      <c r="H27" s="161"/>
      <c r="I27" s="160"/>
      <c r="J27" s="160"/>
      <c r="K27" s="160"/>
      <c r="L27" s="160"/>
      <c r="M27" s="161"/>
    </row>
    <row r="29">
      <c r="A29" s="128" t="s">
        <v>223</v>
      </c>
      <c r="B29" s="155" t="s">
        <v>87</v>
      </c>
      <c r="C29" s="47" t="s">
        <v>90</v>
      </c>
      <c r="D29" s="96">
        <v>187.0</v>
      </c>
      <c r="E29" s="96">
        <v>10.0</v>
      </c>
      <c r="F29" s="96">
        <v>3.0</v>
      </c>
      <c r="G29" s="96">
        <v>1.0</v>
      </c>
      <c r="H29" s="96">
        <v>1.0</v>
      </c>
      <c r="I29" s="97">
        <v>44564.0</v>
      </c>
      <c r="J29" s="47" t="s">
        <v>91</v>
      </c>
      <c r="K29" s="47">
        <f t="shared" ref="K29:K30" si="6">(E29/D29)*100</f>
        <v>5.347593583</v>
      </c>
      <c r="L29" s="47"/>
      <c r="M29" s="47"/>
      <c r="O29" s="47"/>
    </row>
    <row r="30">
      <c r="A30" s="128" t="s">
        <v>223</v>
      </c>
      <c r="B30" s="155" t="s">
        <v>87</v>
      </c>
      <c r="C30" s="47" t="s">
        <v>90</v>
      </c>
      <c r="D30" s="96">
        <v>130.0</v>
      </c>
      <c r="E30" s="96">
        <v>8.0</v>
      </c>
      <c r="F30" s="96" t="s">
        <v>29</v>
      </c>
      <c r="G30" s="96" t="s">
        <v>29</v>
      </c>
      <c r="H30" s="96">
        <v>1.0</v>
      </c>
      <c r="I30" s="96" t="s">
        <v>41</v>
      </c>
      <c r="J30" s="47" t="s">
        <v>91</v>
      </c>
      <c r="K30" s="47">
        <f t="shared" si="6"/>
        <v>6.153846154</v>
      </c>
      <c r="L30" s="47"/>
      <c r="M30" s="47"/>
      <c r="O30" s="47"/>
    </row>
    <row r="31">
      <c r="A31" s="105"/>
      <c r="B31" s="105"/>
      <c r="C31" s="105"/>
      <c r="D31" s="105">
        <f t="shared" ref="D31:E31" si="7">SUM(D29:D30)</f>
        <v>317</v>
      </c>
      <c r="E31" s="105">
        <f t="shared" si="7"/>
        <v>18</v>
      </c>
      <c r="F31" s="154" t="s">
        <v>29</v>
      </c>
      <c r="G31" s="154" t="s">
        <v>29</v>
      </c>
      <c r="H31" s="105">
        <f>SUM(H29:H30)</f>
        <v>2</v>
      </c>
      <c r="I31" s="162">
        <v>44929.0</v>
      </c>
      <c r="J31" s="163" t="s">
        <v>36</v>
      </c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</row>
    <row r="33">
      <c r="A33" s="128" t="s">
        <v>225</v>
      </c>
      <c r="B33" s="155" t="s">
        <v>92</v>
      </c>
      <c r="C33" s="96" t="s">
        <v>81</v>
      </c>
      <c r="D33" s="47">
        <v>50.0</v>
      </c>
      <c r="E33" s="96">
        <v>5.0</v>
      </c>
      <c r="F33" s="96">
        <v>3.0</v>
      </c>
      <c r="G33" s="96">
        <v>3.0</v>
      </c>
      <c r="H33" s="96">
        <v>2.0</v>
      </c>
      <c r="I33" s="47" t="s">
        <v>33</v>
      </c>
      <c r="J33" s="47" t="s">
        <v>34</v>
      </c>
      <c r="K33" s="47">
        <f>(E33/D33)*100</f>
        <v>10</v>
      </c>
      <c r="L33" s="47"/>
      <c r="M33" s="47"/>
      <c r="N33" s="49"/>
      <c r="O33" s="47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>
      <c r="A34" s="128" t="s">
        <v>226</v>
      </c>
      <c r="B34" s="155" t="s">
        <v>92</v>
      </c>
      <c r="C34" s="96" t="s">
        <v>81</v>
      </c>
      <c r="D34" s="47">
        <v>121.0</v>
      </c>
      <c r="E34" s="47">
        <v>6.0</v>
      </c>
      <c r="F34" s="47">
        <v>13.0</v>
      </c>
      <c r="G34" s="47">
        <v>11.0</v>
      </c>
      <c r="H34" s="47">
        <v>3.0</v>
      </c>
      <c r="I34" s="47" t="s">
        <v>227</v>
      </c>
      <c r="J34" s="164" t="s">
        <v>36</v>
      </c>
      <c r="K34" s="47" t="str">
        <f>(#REF!/D34)*100</f>
        <v>#REF!</v>
      </c>
      <c r="L34" s="47"/>
      <c r="M34" s="47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>
      <c r="A35" s="128" t="s">
        <v>226</v>
      </c>
      <c r="B35" s="155" t="s">
        <v>92</v>
      </c>
      <c r="C35" s="96" t="s">
        <v>81</v>
      </c>
      <c r="D35" s="47">
        <v>132.0</v>
      </c>
      <c r="E35" s="47">
        <v>6.0</v>
      </c>
      <c r="F35" s="47" t="s">
        <v>139</v>
      </c>
      <c r="G35" s="47" t="s">
        <v>139</v>
      </c>
      <c r="H35" s="47">
        <v>2.0</v>
      </c>
      <c r="I35" s="47" t="s">
        <v>204</v>
      </c>
      <c r="J35" s="164" t="s">
        <v>36</v>
      </c>
      <c r="K35" s="47">
        <f t="shared" ref="K35:K36" si="8">(E35/D35)*100</f>
        <v>4.545454545</v>
      </c>
      <c r="L35" s="47"/>
      <c r="M35" s="47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>
      <c r="A36" s="128" t="s">
        <v>226</v>
      </c>
      <c r="B36" s="155" t="s">
        <v>92</v>
      </c>
      <c r="C36" s="96" t="s">
        <v>81</v>
      </c>
      <c r="D36" s="47">
        <v>108.0</v>
      </c>
      <c r="E36" s="47">
        <v>6.0</v>
      </c>
      <c r="F36" s="47" t="s">
        <v>139</v>
      </c>
      <c r="G36" s="47">
        <v>5.0</v>
      </c>
      <c r="H36" s="47">
        <v>1.0</v>
      </c>
      <c r="I36" s="156">
        <v>44563.0</v>
      </c>
      <c r="J36" s="164" t="s">
        <v>36</v>
      </c>
      <c r="K36" s="47">
        <f t="shared" si="8"/>
        <v>5.555555556</v>
      </c>
      <c r="L36" s="47"/>
      <c r="M36" s="47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>
      <c r="A37" s="128"/>
      <c r="B37" s="155"/>
      <c r="C37" s="47"/>
      <c r="D37" s="165">
        <f t="shared" ref="D37:H37" si="9">SUM(D34:D36)</f>
        <v>361</v>
      </c>
      <c r="E37" s="165">
        <f t="shared" si="9"/>
        <v>18</v>
      </c>
      <c r="F37" s="165">
        <f t="shared" si="9"/>
        <v>13</v>
      </c>
      <c r="G37" s="165">
        <f t="shared" si="9"/>
        <v>16</v>
      </c>
      <c r="H37" s="165">
        <f t="shared" si="9"/>
        <v>6</v>
      </c>
      <c r="I37" s="163" t="s">
        <v>37</v>
      </c>
      <c r="J37" s="164" t="s">
        <v>36</v>
      </c>
      <c r="K37" s="47"/>
      <c r="L37" s="47"/>
      <c r="M37" s="47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41">
      <c r="A41" s="92" t="s">
        <v>165</v>
      </c>
      <c r="B41" s="107" t="s">
        <v>166</v>
      </c>
      <c r="C41" s="107" t="s">
        <v>83</v>
      </c>
      <c r="D41" s="106" t="s">
        <v>188</v>
      </c>
      <c r="E41" s="107" t="s">
        <v>169</v>
      </c>
      <c r="F41" s="107" t="s">
        <v>170</v>
      </c>
      <c r="G41" s="107" t="s">
        <v>171</v>
      </c>
      <c r="H41" s="107" t="s">
        <v>172</v>
      </c>
      <c r="I41" s="107" t="s">
        <v>84</v>
      </c>
      <c r="J41" s="107" t="s">
        <v>85</v>
      </c>
      <c r="K41" s="107" t="s">
        <v>173</v>
      </c>
      <c r="L41" s="107" t="s">
        <v>174</v>
      </c>
      <c r="M41" s="106" t="s">
        <v>239</v>
      </c>
      <c r="O41" s="92"/>
    </row>
    <row r="42">
      <c r="B42" s="115" t="s">
        <v>87</v>
      </c>
      <c r="C42" s="51" t="s">
        <v>90</v>
      </c>
      <c r="D42" s="51">
        <v>317.0</v>
      </c>
      <c r="E42" s="51">
        <v>18.0</v>
      </c>
      <c r="F42" s="118" t="s">
        <v>29</v>
      </c>
      <c r="G42" s="118" t="s">
        <v>29</v>
      </c>
      <c r="H42" s="51">
        <v>2.0</v>
      </c>
      <c r="I42" s="117">
        <v>44929.0</v>
      </c>
      <c r="J42" s="118" t="s">
        <v>36</v>
      </c>
      <c r="K42" s="51">
        <f t="shared" ref="K42:K43" si="10">(E42/D42)*100</f>
        <v>5.678233438</v>
      </c>
      <c r="L42" s="51"/>
      <c r="M42" s="51">
        <f t="shared" ref="M42:M43" si="11">ROUNDUP((H42/D42%),1)</f>
        <v>0.7</v>
      </c>
    </row>
    <row r="43">
      <c r="A43" s="128"/>
      <c r="D43" s="51">
        <v>203.0</v>
      </c>
      <c r="E43" s="51">
        <v>35.0</v>
      </c>
      <c r="F43" s="51">
        <v>0.0</v>
      </c>
      <c r="G43" s="51">
        <v>0.0</v>
      </c>
      <c r="H43" s="51">
        <v>0.0</v>
      </c>
      <c r="I43" s="51" t="s">
        <v>31</v>
      </c>
      <c r="J43" s="51" t="s">
        <v>91</v>
      </c>
      <c r="K43" s="51">
        <f t="shared" si="10"/>
        <v>17.24137931</v>
      </c>
      <c r="L43" s="51">
        <f>(G43/E43)*100</f>
        <v>0</v>
      </c>
      <c r="M43" s="51">
        <f t="shared" si="11"/>
        <v>0</v>
      </c>
      <c r="O43" s="47"/>
    </row>
    <row r="44">
      <c r="A44" s="128"/>
      <c r="C44" s="113" t="s">
        <v>190</v>
      </c>
      <c r="D44" s="114">
        <f t="shared" ref="D44:H44" si="12">SUM(D42:D43)</f>
        <v>520</v>
      </c>
      <c r="E44" s="114">
        <f t="shared" si="12"/>
        <v>53</v>
      </c>
      <c r="F44" s="114">
        <f t="shared" si="12"/>
        <v>0</v>
      </c>
      <c r="G44" s="114">
        <f t="shared" si="12"/>
        <v>0</v>
      </c>
      <c r="H44" s="114">
        <f t="shared" si="12"/>
        <v>2</v>
      </c>
      <c r="I44" s="51"/>
      <c r="J44" s="51"/>
      <c r="K44" s="51"/>
      <c r="L44" s="51"/>
      <c r="M44" s="114">
        <f>roundup((H44/D44%),1)</f>
        <v>0.4</v>
      </c>
      <c r="O44" s="47"/>
    </row>
    <row r="45">
      <c r="A45" s="128"/>
      <c r="B45" s="11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49"/>
      <c r="O45" s="47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>
      <c r="A46" s="128"/>
      <c r="B46" s="115" t="s">
        <v>92</v>
      </c>
      <c r="C46" s="51" t="s">
        <v>81</v>
      </c>
      <c r="D46" s="51">
        <v>50.0</v>
      </c>
      <c r="E46" s="51">
        <v>5.0</v>
      </c>
      <c r="F46" s="51">
        <v>3.0</v>
      </c>
      <c r="G46" s="51">
        <v>3.0</v>
      </c>
      <c r="H46" s="51">
        <v>2.0</v>
      </c>
      <c r="I46" s="51" t="s">
        <v>33</v>
      </c>
      <c r="J46" s="51" t="s">
        <v>34</v>
      </c>
      <c r="K46" s="51">
        <f t="shared" ref="K46:K48" si="13">(E46/D46)*100</f>
        <v>10</v>
      </c>
      <c r="L46" s="51"/>
      <c r="M46" s="51">
        <f t="shared" ref="M46:M48" si="14">roundup((H46/D46%),1)</f>
        <v>4</v>
      </c>
      <c r="N46" s="49"/>
      <c r="O46" s="47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>
      <c r="A47" s="128"/>
      <c r="D47" s="51">
        <v>151.0</v>
      </c>
      <c r="E47" s="51">
        <v>29.0</v>
      </c>
      <c r="F47" s="51">
        <v>6.0</v>
      </c>
      <c r="G47" s="51">
        <v>5.0</v>
      </c>
      <c r="H47" s="51">
        <v>2.0</v>
      </c>
      <c r="I47" s="51" t="s">
        <v>94</v>
      </c>
      <c r="J47" s="118" t="s">
        <v>36</v>
      </c>
      <c r="K47" s="51">
        <f t="shared" si="13"/>
        <v>19.20529801</v>
      </c>
      <c r="L47" s="51"/>
      <c r="M47" s="51">
        <f t="shared" si="14"/>
        <v>1.4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>
      <c r="D48" s="51">
        <v>361.0</v>
      </c>
      <c r="E48" s="51">
        <v>18.0</v>
      </c>
      <c r="F48" s="51">
        <v>13.0</v>
      </c>
      <c r="G48" s="51">
        <v>16.0</v>
      </c>
      <c r="H48" s="51">
        <v>6.0</v>
      </c>
      <c r="I48" s="118" t="s">
        <v>37</v>
      </c>
      <c r="J48" s="118" t="s">
        <v>36</v>
      </c>
      <c r="K48" s="51">
        <f t="shared" si="13"/>
        <v>4.986149584</v>
      </c>
      <c r="L48" s="51"/>
      <c r="M48" s="51">
        <f t="shared" si="14"/>
        <v>1.7</v>
      </c>
    </row>
    <row r="49">
      <c r="C49" s="113" t="s">
        <v>190</v>
      </c>
      <c r="D49" s="114">
        <f t="shared" ref="D49:H49" si="15">SUM(D46:D48)</f>
        <v>562</v>
      </c>
      <c r="E49" s="114">
        <f t="shared" si="15"/>
        <v>52</v>
      </c>
      <c r="F49" s="114">
        <f t="shared" si="15"/>
        <v>22</v>
      </c>
      <c r="G49" s="114">
        <f t="shared" si="15"/>
        <v>24</v>
      </c>
      <c r="H49" s="114">
        <f t="shared" si="15"/>
        <v>10</v>
      </c>
      <c r="I49" s="51"/>
      <c r="J49" s="51"/>
      <c r="K49" s="51"/>
      <c r="L49" s="51"/>
      <c r="M49" s="114">
        <f>ROUNDUP((H49/D49%),1)</f>
        <v>1.8</v>
      </c>
    </row>
  </sheetData>
  <mergeCells count="4">
    <mergeCell ref="B42:B44"/>
    <mergeCell ref="C42:C43"/>
    <mergeCell ref="B46:B49"/>
    <mergeCell ref="C46:C48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2"/>
      <c r="B1" s="92" t="s">
        <v>166</v>
      </c>
      <c r="C1" s="92" t="s">
        <v>83</v>
      </c>
      <c r="D1" s="92" t="s">
        <v>168</v>
      </c>
      <c r="E1" s="92" t="s">
        <v>169</v>
      </c>
      <c r="F1" s="92" t="s">
        <v>170</v>
      </c>
      <c r="G1" s="92" t="s">
        <v>171</v>
      </c>
      <c r="H1" s="92" t="s">
        <v>172</v>
      </c>
      <c r="I1" s="92" t="s">
        <v>84</v>
      </c>
      <c r="J1" s="92" t="s">
        <v>85</v>
      </c>
      <c r="K1" s="92" t="s">
        <v>173</v>
      </c>
      <c r="L1" s="92" t="s">
        <v>174</v>
      </c>
      <c r="M1" s="92" t="s">
        <v>175</v>
      </c>
      <c r="N1" s="92" t="s">
        <v>176</v>
      </c>
      <c r="O1" s="92" t="s">
        <v>177</v>
      </c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>
      <c r="A2" s="94" t="s">
        <v>240</v>
      </c>
      <c r="B2" s="47" t="s">
        <v>92</v>
      </c>
      <c r="C2" s="49" t="s">
        <v>43</v>
      </c>
      <c r="D2" s="96">
        <v>68.0</v>
      </c>
      <c r="E2" s="71">
        <v>3.0</v>
      </c>
      <c r="F2" s="96">
        <v>3.0</v>
      </c>
      <c r="G2" s="96">
        <v>3.0</v>
      </c>
      <c r="H2" s="96">
        <v>0.0</v>
      </c>
      <c r="I2" s="49" t="s">
        <v>241</v>
      </c>
      <c r="J2" s="96" t="s">
        <v>14</v>
      </c>
    </row>
    <row r="3">
      <c r="A3" s="94" t="s">
        <v>240</v>
      </c>
      <c r="B3" s="47" t="s">
        <v>92</v>
      </c>
      <c r="C3" s="49" t="s">
        <v>43</v>
      </c>
      <c r="D3" s="96">
        <v>61.0</v>
      </c>
      <c r="E3" s="71">
        <v>12.0</v>
      </c>
      <c r="F3" s="96">
        <v>3.0</v>
      </c>
      <c r="G3" s="96">
        <v>3.0</v>
      </c>
      <c r="H3" s="96">
        <v>0.0</v>
      </c>
      <c r="I3" s="49" t="s">
        <v>242</v>
      </c>
      <c r="J3" s="96" t="s">
        <v>14</v>
      </c>
    </row>
    <row r="4">
      <c r="A4" s="94" t="s">
        <v>240</v>
      </c>
      <c r="B4" s="47" t="s">
        <v>92</v>
      </c>
      <c r="C4" s="49" t="s">
        <v>43</v>
      </c>
      <c r="D4" s="96">
        <v>47.0</v>
      </c>
      <c r="E4" s="71">
        <v>2.0</v>
      </c>
      <c r="F4" s="96">
        <v>2.0</v>
      </c>
      <c r="G4" s="96">
        <v>2.0</v>
      </c>
      <c r="H4" s="96">
        <v>0.0</v>
      </c>
      <c r="I4" s="49" t="s">
        <v>243</v>
      </c>
      <c r="J4" s="96" t="s">
        <v>14</v>
      </c>
    </row>
    <row r="5">
      <c r="A5" s="94" t="s">
        <v>240</v>
      </c>
      <c r="B5" s="47" t="s">
        <v>92</v>
      </c>
      <c r="C5" s="49" t="s">
        <v>43</v>
      </c>
      <c r="D5" s="96">
        <v>60.0</v>
      </c>
      <c r="E5" s="71">
        <v>8.0</v>
      </c>
      <c r="F5" s="96">
        <v>6.0</v>
      </c>
      <c r="G5" s="96">
        <v>5.0</v>
      </c>
      <c r="H5" s="96">
        <v>0.0</v>
      </c>
      <c r="I5" s="95" t="s">
        <v>244</v>
      </c>
      <c r="J5" s="96" t="s">
        <v>14</v>
      </c>
    </row>
    <row r="6">
      <c r="A6" s="94" t="s">
        <v>245</v>
      </c>
      <c r="B6" s="47" t="s">
        <v>92</v>
      </c>
      <c r="C6" s="49" t="s">
        <v>43</v>
      </c>
      <c r="D6" s="96">
        <v>20.0</v>
      </c>
      <c r="E6" s="71">
        <v>10.0</v>
      </c>
      <c r="F6" s="96">
        <v>8.0</v>
      </c>
      <c r="G6" s="96">
        <v>8.0</v>
      </c>
      <c r="H6" s="96">
        <v>0.0</v>
      </c>
      <c r="I6" s="95" t="s">
        <v>246</v>
      </c>
      <c r="J6" s="49" t="s">
        <v>14</v>
      </c>
    </row>
    <row r="7">
      <c r="A7" s="94" t="s">
        <v>245</v>
      </c>
      <c r="B7" s="47" t="s">
        <v>92</v>
      </c>
      <c r="C7" s="49" t="s">
        <v>43</v>
      </c>
      <c r="D7" s="96">
        <v>25.0</v>
      </c>
      <c r="E7" s="71">
        <v>12.0</v>
      </c>
      <c r="F7" s="96">
        <v>8.0</v>
      </c>
      <c r="G7" s="96">
        <v>8.0</v>
      </c>
      <c r="H7" s="99">
        <v>0.0</v>
      </c>
      <c r="I7" s="95" t="s">
        <v>246</v>
      </c>
      <c r="J7" s="94" t="s">
        <v>14</v>
      </c>
    </row>
    <row r="8">
      <c r="A8" s="94" t="s">
        <v>245</v>
      </c>
      <c r="B8" s="47" t="s">
        <v>92</v>
      </c>
      <c r="C8" s="49" t="s">
        <v>43</v>
      </c>
      <c r="D8" s="96">
        <v>35.0</v>
      </c>
      <c r="E8" s="71">
        <v>21.0</v>
      </c>
      <c r="F8" s="96">
        <v>5.0</v>
      </c>
      <c r="G8" s="96">
        <v>5.0</v>
      </c>
      <c r="H8" s="96">
        <v>0.0</v>
      </c>
      <c r="I8" s="95" t="s">
        <v>247</v>
      </c>
      <c r="J8" s="94" t="s">
        <v>14</v>
      </c>
    </row>
    <row r="9">
      <c r="A9" s="94" t="s">
        <v>245</v>
      </c>
      <c r="B9" s="47" t="s">
        <v>92</v>
      </c>
      <c r="C9" s="49" t="s">
        <v>43</v>
      </c>
      <c r="D9" s="96">
        <v>22.0</v>
      </c>
      <c r="E9" s="71">
        <v>12.0</v>
      </c>
      <c r="F9" s="96">
        <v>5.0</v>
      </c>
      <c r="G9" s="96">
        <v>5.0</v>
      </c>
      <c r="H9" s="99">
        <v>0.0</v>
      </c>
      <c r="I9" s="95" t="s">
        <v>247</v>
      </c>
      <c r="J9" s="94" t="s">
        <v>14</v>
      </c>
    </row>
    <row r="10">
      <c r="A10" s="94" t="s">
        <v>245</v>
      </c>
      <c r="B10" s="47" t="s">
        <v>92</v>
      </c>
      <c r="C10" s="49" t="s">
        <v>43</v>
      </c>
      <c r="D10" s="96">
        <v>32.0</v>
      </c>
      <c r="E10" s="71">
        <v>18.0</v>
      </c>
      <c r="F10" s="96">
        <v>6.0</v>
      </c>
      <c r="G10" s="96">
        <v>5.0</v>
      </c>
      <c r="H10" s="96">
        <v>1.0</v>
      </c>
      <c r="I10" s="95" t="s">
        <v>248</v>
      </c>
      <c r="J10" s="94" t="s">
        <v>14</v>
      </c>
    </row>
    <row r="11">
      <c r="A11" s="94" t="s">
        <v>249</v>
      </c>
      <c r="B11" s="47" t="s">
        <v>92</v>
      </c>
      <c r="C11" s="49" t="s">
        <v>43</v>
      </c>
      <c r="D11" s="96">
        <v>63.0</v>
      </c>
      <c r="E11" s="71">
        <v>49.0</v>
      </c>
      <c r="F11" s="96">
        <v>9.0</v>
      </c>
      <c r="G11" s="96">
        <v>6.0</v>
      </c>
      <c r="H11" s="96">
        <v>1.0</v>
      </c>
      <c r="I11" s="49" t="s">
        <v>42</v>
      </c>
      <c r="J11" s="49" t="s">
        <v>14</v>
      </c>
    </row>
    <row r="12">
      <c r="A12" s="94" t="s">
        <v>250</v>
      </c>
      <c r="B12" s="47" t="s">
        <v>87</v>
      </c>
      <c r="C12" s="49" t="s">
        <v>43</v>
      </c>
      <c r="D12" s="96">
        <v>48.0</v>
      </c>
      <c r="E12" s="71">
        <v>21.0</v>
      </c>
      <c r="F12" s="96">
        <v>14.0</v>
      </c>
      <c r="G12" s="96">
        <v>14.0</v>
      </c>
      <c r="H12" s="96">
        <v>1.0</v>
      </c>
      <c r="I12" s="98">
        <v>44595.0</v>
      </c>
      <c r="J12" s="49" t="s">
        <v>16</v>
      </c>
    </row>
    <row r="13">
      <c r="A13" s="94" t="s">
        <v>250</v>
      </c>
      <c r="B13" s="47" t="s">
        <v>87</v>
      </c>
      <c r="C13" s="49" t="s">
        <v>43</v>
      </c>
      <c r="D13" s="96">
        <v>28.0</v>
      </c>
      <c r="E13" s="71">
        <v>11.0</v>
      </c>
      <c r="F13" s="96">
        <v>8.0</v>
      </c>
      <c r="G13" s="96">
        <v>8.0</v>
      </c>
      <c r="H13" s="96">
        <v>0.0</v>
      </c>
      <c r="I13" s="95" t="s">
        <v>197</v>
      </c>
      <c r="J13" s="49" t="s">
        <v>16</v>
      </c>
    </row>
    <row r="14">
      <c r="A14" s="94" t="s">
        <v>250</v>
      </c>
      <c r="B14" s="47" t="s">
        <v>87</v>
      </c>
      <c r="C14" s="49" t="s">
        <v>43</v>
      </c>
      <c r="D14" s="96">
        <v>60.0</v>
      </c>
      <c r="E14" s="71">
        <v>26.0</v>
      </c>
      <c r="F14" s="96">
        <v>10.0</v>
      </c>
      <c r="G14" s="96">
        <v>10.0</v>
      </c>
      <c r="H14" s="96">
        <v>0.0</v>
      </c>
      <c r="I14" s="49" t="s">
        <v>18</v>
      </c>
      <c r="J14" s="95" t="s">
        <v>22</v>
      </c>
    </row>
    <row r="15">
      <c r="A15" s="94" t="s">
        <v>250</v>
      </c>
      <c r="B15" s="47" t="s">
        <v>87</v>
      </c>
      <c r="C15" s="49" t="s">
        <v>43</v>
      </c>
      <c r="D15" s="96">
        <v>41.0</v>
      </c>
      <c r="E15" s="71">
        <v>12.0</v>
      </c>
      <c r="F15" s="96">
        <v>13.0</v>
      </c>
      <c r="G15" s="96">
        <v>13.0</v>
      </c>
      <c r="H15" s="166">
        <v>3.0</v>
      </c>
      <c r="I15" s="49" t="s">
        <v>45</v>
      </c>
      <c r="J15" s="95" t="s">
        <v>22</v>
      </c>
    </row>
    <row r="16">
      <c r="A16" s="167"/>
      <c r="B16" s="167"/>
      <c r="C16" s="168"/>
      <c r="D16" s="96"/>
      <c r="E16" s="96"/>
      <c r="F16" s="96"/>
      <c r="G16" s="96"/>
      <c r="H16" s="166"/>
      <c r="I16" s="96"/>
      <c r="J16" s="47"/>
      <c r="K16" s="47"/>
      <c r="L16" s="96"/>
    </row>
    <row r="17">
      <c r="A17" s="167"/>
      <c r="B17" s="167"/>
      <c r="C17" s="168"/>
      <c r="D17" s="96"/>
      <c r="E17" s="96"/>
      <c r="F17" s="96"/>
      <c r="G17" s="96"/>
      <c r="H17" s="166"/>
      <c r="I17" s="169"/>
      <c r="J17" s="96"/>
      <c r="K17" s="47"/>
      <c r="L17" s="96"/>
      <c r="M17" s="96"/>
      <c r="N17" s="47"/>
    </row>
    <row r="18">
      <c r="A18" s="167"/>
      <c r="B18" s="167"/>
      <c r="C18" s="168"/>
      <c r="D18" s="96"/>
      <c r="E18" s="96"/>
      <c r="F18" s="96"/>
      <c r="G18" s="96"/>
      <c r="H18" s="96"/>
      <c r="I18" s="96"/>
      <c r="J18" s="96"/>
      <c r="K18" s="47"/>
      <c r="L18" s="96"/>
      <c r="M18" s="96"/>
      <c r="N18" s="47"/>
    </row>
    <row r="20">
      <c r="A20" s="167"/>
      <c r="B20" s="167"/>
      <c r="C20" s="168"/>
      <c r="D20" s="96"/>
      <c r="E20" s="96"/>
      <c r="F20" s="96"/>
      <c r="G20" s="96"/>
      <c r="H20" s="96"/>
      <c r="I20" s="96"/>
      <c r="J20" s="96"/>
      <c r="K20" s="47"/>
      <c r="L20" s="96"/>
      <c r="M20" s="96"/>
      <c r="N20" s="47"/>
    </row>
    <row r="25">
      <c r="A25" s="107"/>
      <c r="B25" s="107" t="s">
        <v>166</v>
      </c>
      <c r="C25" s="107" t="s">
        <v>83</v>
      </c>
      <c r="D25" s="106" t="s">
        <v>188</v>
      </c>
      <c r="E25" s="107" t="s">
        <v>169</v>
      </c>
      <c r="F25" s="107" t="s">
        <v>170</v>
      </c>
      <c r="G25" s="107" t="s">
        <v>171</v>
      </c>
      <c r="H25" s="107" t="s">
        <v>172</v>
      </c>
      <c r="I25" s="107" t="s">
        <v>84</v>
      </c>
      <c r="J25" s="107" t="s">
        <v>85</v>
      </c>
      <c r="K25" s="107" t="s">
        <v>174</v>
      </c>
      <c r="L25" s="106" t="s">
        <v>239</v>
      </c>
      <c r="N25" s="107" t="s">
        <v>176</v>
      </c>
      <c r="O25" s="107" t="s">
        <v>177</v>
      </c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</row>
    <row r="26">
      <c r="A26" s="170"/>
      <c r="B26" s="170" t="s">
        <v>87</v>
      </c>
      <c r="C26" s="52" t="s">
        <v>82</v>
      </c>
      <c r="D26" s="51">
        <v>41.0</v>
      </c>
      <c r="E26" s="51">
        <v>12.0</v>
      </c>
      <c r="F26" s="51">
        <v>13.0</v>
      </c>
      <c r="G26" s="51">
        <v>13.0</v>
      </c>
      <c r="H26" s="171">
        <v>3.0</v>
      </c>
      <c r="I26" s="51" t="s">
        <v>45</v>
      </c>
      <c r="J26" s="51" t="s">
        <v>22</v>
      </c>
      <c r="K26" s="51">
        <f t="shared" ref="K26:K28" si="1">G26/D26%</f>
        <v>31.70731707</v>
      </c>
      <c r="L26" s="51">
        <f t="shared" ref="L26:L28" si="2">ROUNDUP((H26/D26%),1)</f>
        <v>7.4</v>
      </c>
      <c r="M26" s="51"/>
      <c r="N26" s="51"/>
      <c r="O26" s="51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</row>
    <row r="27">
      <c r="A27" s="170"/>
      <c r="D27" s="51">
        <v>48.0</v>
      </c>
      <c r="E27" s="51">
        <v>21.0</v>
      </c>
      <c r="F27" s="51">
        <v>14.0</v>
      </c>
      <c r="G27" s="51">
        <v>14.0</v>
      </c>
      <c r="H27" s="51">
        <v>1.0</v>
      </c>
      <c r="I27" s="172">
        <v>44595.0</v>
      </c>
      <c r="J27" s="51" t="s">
        <v>16</v>
      </c>
      <c r="K27" s="51">
        <f t="shared" si="1"/>
        <v>29.16666667</v>
      </c>
      <c r="L27" s="51">
        <f t="shared" si="2"/>
        <v>2.1</v>
      </c>
      <c r="M27" s="51"/>
      <c r="N27" s="51"/>
      <c r="O27" s="51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>
      <c r="A28" s="170"/>
      <c r="C28" s="173" t="s">
        <v>190</v>
      </c>
      <c r="D28" s="51">
        <f t="shared" ref="D28:H28" si="3">SUM(D26:D27)</f>
        <v>89</v>
      </c>
      <c r="E28" s="51">
        <f t="shared" si="3"/>
        <v>33</v>
      </c>
      <c r="F28" s="51">
        <f t="shared" si="3"/>
        <v>27</v>
      </c>
      <c r="G28" s="51">
        <f t="shared" si="3"/>
        <v>27</v>
      </c>
      <c r="H28" s="51">
        <f t="shared" si="3"/>
        <v>4</v>
      </c>
      <c r="I28" s="172"/>
      <c r="J28" s="51"/>
      <c r="K28" s="51">
        <f t="shared" si="1"/>
        <v>30.33707865</v>
      </c>
      <c r="L28" s="114">
        <f t="shared" si="2"/>
        <v>4.5</v>
      </c>
      <c r="M28" s="51"/>
      <c r="N28" s="51"/>
      <c r="O28" s="51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</row>
    <row r="29">
      <c r="A29" s="170"/>
      <c r="B29" s="170"/>
      <c r="C29" s="52"/>
      <c r="D29" s="51"/>
      <c r="E29" s="51"/>
      <c r="F29" s="51"/>
      <c r="G29" s="51"/>
      <c r="H29" s="51"/>
      <c r="I29" s="172"/>
      <c r="J29" s="51"/>
      <c r="K29" s="51"/>
      <c r="L29" s="51"/>
      <c r="M29" s="51"/>
      <c r="N29" s="51"/>
      <c r="O29" s="51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</row>
    <row r="30">
      <c r="A30" s="170"/>
      <c r="B30" s="170" t="s">
        <v>92</v>
      </c>
      <c r="C30" s="52" t="s">
        <v>82</v>
      </c>
      <c r="D30" s="51">
        <v>32.0</v>
      </c>
      <c r="E30" s="51">
        <v>18.0</v>
      </c>
      <c r="F30" s="51">
        <v>6.0</v>
      </c>
      <c r="G30" s="51">
        <v>5.0</v>
      </c>
      <c r="H30" s="51">
        <v>1.0</v>
      </c>
      <c r="I30" s="78" t="s">
        <v>44</v>
      </c>
      <c r="J30" s="174" t="s">
        <v>14</v>
      </c>
      <c r="K30" s="51">
        <f t="shared" ref="K30:K31" si="4">G30/D30%</f>
        <v>15.625</v>
      </c>
      <c r="L30" s="51">
        <f t="shared" ref="L30:L32" si="5">roundup((H30/D30%),1)</f>
        <v>3.2</v>
      </c>
      <c r="M30" s="51"/>
      <c r="N30" s="51"/>
      <c r="O30" s="51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</row>
    <row r="31">
      <c r="A31" s="170"/>
      <c r="D31" s="51">
        <v>63.0</v>
      </c>
      <c r="E31" s="51">
        <v>49.0</v>
      </c>
      <c r="F31" s="51">
        <v>9.0</v>
      </c>
      <c r="G31" s="51">
        <v>6.0</v>
      </c>
      <c r="H31" s="51">
        <v>1.0</v>
      </c>
      <c r="I31" s="51" t="s">
        <v>42</v>
      </c>
      <c r="J31" s="51" t="s">
        <v>14</v>
      </c>
      <c r="K31" s="51">
        <f t="shared" si="4"/>
        <v>9.523809524</v>
      </c>
      <c r="L31" s="51">
        <f t="shared" si="5"/>
        <v>1.6</v>
      </c>
      <c r="M31" s="51"/>
      <c r="N31" s="51"/>
      <c r="O31" s="51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</row>
    <row r="32">
      <c r="C32" s="173" t="s">
        <v>190</v>
      </c>
      <c r="D32" s="71">
        <f t="shared" ref="D32:H32" si="6">SUM(D30:D31)</f>
        <v>95</v>
      </c>
      <c r="E32" s="71">
        <f t="shared" si="6"/>
        <v>67</v>
      </c>
      <c r="F32" s="71">
        <f t="shared" si="6"/>
        <v>15</v>
      </c>
      <c r="G32" s="71">
        <f t="shared" si="6"/>
        <v>11</v>
      </c>
      <c r="H32" s="71">
        <f t="shared" si="6"/>
        <v>2</v>
      </c>
      <c r="L32" s="105">
        <f t="shared" si="5"/>
        <v>2.2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</row>
    <row r="33"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</row>
    <row r="34"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</row>
    <row r="35"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</row>
    <row r="36"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</row>
    <row r="37">
      <c r="A37" s="94"/>
      <c r="B37" s="47"/>
      <c r="C37" s="49"/>
      <c r="D37" s="96"/>
      <c r="F37" s="96"/>
      <c r="G37" s="96"/>
      <c r="H37" s="96"/>
      <c r="I37" s="95"/>
      <c r="J37" s="94"/>
    </row>
    <row r="38">
      <c r="A38" s="94"/>
      <c r="B38" s="47"/>
      <c r="C38" s="49"/>
      <c r="D38" s="96"/>
      <c r="F38" s="96"/>
      <c r="G38" s="96"/>
      <c r="H38" s="96"/>
      <c r="I38" s="49"/>
      <c r="J38" s="49"/>
    </row>
    <row r="39">
      <c r="J39" s="49"/>
    </row>
    <row r="43">
      <c r="A43" s="94" t="s">
        <v>250</v>
      </c>
      <c r="B43" s="47" t="s">
        <v>87</v>
      </c>
      <c r="C43" s="49" t="s">
        <v>43</v>
      </c>
      <c r="K43" s="71">
        <f>(E27/D27)*100</f>
        <v>43.75</v>
      </c>
    </row>
    <row r="44">
      <c r="A44" s="94"/>
      <c r="B44" s="47"/>
      <c r="C44" s="49"/>
      <c r="D44" s="96"/>
      <c r="F44" s="96"/>
      <c r="G44" s="96"/>
      <c r="H44" s="96"/>
      <c r="I44" s="95"/>
      <c r="J44" s="49"/>
    </row>
    <row r="45">
      <c r="A45" s="94"/>
      <c r="B45" s="47"/>
      <c r="C45" s="49"/>
      <c r="D45" s="96"/>
      <c r="F45" s="96"/>
      <c r="G45" s="96"/>
      <c r="H45" s="96"/>
      <c r="I45" s="49"/>
      <c r="J45" s="95"/>
    </row>
    <row r="46">
      <c r="A46" s="94" t="s">
        <v>250</v>
      </c>
      <c r="B46" s="47" t="s">
        <v>87</v>
      </c>
      <c r="C46" s="49" t="s">
        <v>43</v>
      </c>
      <c r="K46" s="71">
        <f>(E26/D26)*100</f>
        <v>29.26829268</v>
      </c>
    </row>
    <row r="48">
      <c r="A48" s="94"/>
      <c r="B48" s="47"/>
      <c r="C48" s="49"/>
      <c r="D48" s="96"/>
      <c r="F48" s="96"/>
      <c r="G48" s="96"/>
      <c r="H48" s="96"/>
      <c r="I48" s="98"/>
      <c r="J48" s="49"/>
    </row>
    <row r="49">
      <c r="A49" s="94"/>
      <c r="B49" s="47"/>
      <c r="C49" s="49"/>
      <c r="D49" s="96"/>
      <c r="F49" s="96"/>
      <c r="G49" s="96"/>
      <c r="H49" s="96"/>
      <c r="I49" s="95"/>
      <c r="J49" s="49"/>
    </row>
    <row r="50">
      <c r="A50" s="94"/>
      <c r="B50" s="47"/>
      <c r="C50" s="49"/>
      <c r="D50" s="96"/>
      <c r="F50" s="96"/>
      <c r="G50" s="96"/>
      <c r="H50" s="96"/>
      <c r="I50" s="49"/>
      <c r="J50" s="95"/>
    </row>
    <row r="51">
      <c r="A51" s="94"/>
      <c r="B51" s="47"/>
      <c r="C51" s="49"/>
      <c r="D51" s="96"/>
      <c r="F51" s="96"/>
      <c r="G51" s="96"/>
      <c r="H51" s="166"/>
      <c r="I51" s="49"/>
      <c r="J51" s="95"/>
    </row>
  </sheetData>
  <mergeCells count="4">
    <mergeCell ref="B26:B28"/>
    <mergeCell ref="C26:C27"/>
    <mergeCell ref="B30:B32"/>
    <mergeCell ref="C30:C31"/>
  </mergeCells>
  <drawing r:id="rId1"/>
</worksheet>
</file>