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B4507BD-1AF4-4666-8211-D01A0A79403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-S1C- C57 cFos cell #" sheetId="1" r:id="rId1"/>
    <sheet name="3-S1G-Vglut2-Cre cFos cell#" sheetId="7" r:id="rId2"/>
    <sheet name="3-S1I-Swim and Inmobile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J5" i="8"/>
  <c r="M5" i="8"/>
  <c r="Q5" i="8"/>
  <c r="U5" i="8"/>
  <c r="Y5" i="8"/>
  <c r="AC5" i="8"/>
  <c r="AG5" i="8"/>
  <c r="F6" i="8"/>
  <c r="J6" i="8"/>
  <c r="M6" i="8"/>
  <c r="Q6" i="8"/>
  <c r="U6" i="8"/>
  <c r="Y6" i="8"/>
  <c r="AC6" i="8"/>
  <c r="AG6" i="8"/>
  <c r="F7" i="8"/>
  <c r="J7" i="8"/>
  <c r="M7" i="8"/>
  <c r="Q7" i="8"/>
  <c r="U7" i="8"/>
  <c r="Y7" i="8"/>
  <c r="AC7" i="8"/>
  <c r="AG7" i="8"/>
  <c r="F8" i="8"/>
  <c r="J8" i="8"/>
  <c r="M8" i="8"/>
  <c r="Q8" i="8"/>
  <c r="U8" i="8"/>
  <c r="Y8" i="8"/>
  <c r="AC8" i="8"/>
  <c r="AG8" i="8"/>
  <c r="F9" i="8"/>
  <c r="I9" i="8"/>
  <c r="M9" i="8"/>
  <c r="Q9" i="8"/>
  <c r="U9" i="8"/>
  <c r="Y9" i="8"/>
  <c r="AC9" i="8"/>
  <c r="AG9" i="8"/>
  <c r="F10" i="8"/>
  <c r="I10" i="8"/>
  <c r="M10" i="8"/>
  <c r="Q10" i="8"/>
  <c r="U10" i="8"/>
  <c r="Y10" i="8"/>
  <c r="AC10" i="8"/>
  <c r="AG10" i="8"/>
  <c r="F11" i="8"/>
  <c r="I11" i="8"/>
  <c r="M11" i="8"/>
  <c r="Q11" i="8"/>
  <c r="U11" i="8"/>
  <c r="Y11" i="8"/>
  <c r="AC11" i="8"/>
  <c r="AG11" i="8"/>
  <c r="F12" i="8"/>
  <c r="I12" i="8"/>
  <c r="M12" i="8"/>
  <c r="Q12" i="8"/>
  <c r="U12" i="8"/>
  <c r="Y12" i="8"/>
  <c r="AC12" i="8"/>
  <c r="AG12" i="8"/>
  <c r="F13" i="8"/>
  <c r="I13" i="8"/>
  <c r="M13" i="8"/>
  <c r="Q13" i="8"/>
  <c r="U13" i="8"/>
  <c r="Y13" i="8"/>
  <c r="AC13" i="8"/>
  <c r="AG13" i="8"/>
  <c r="I14" i="8"/>
  <c r="M14" i="8"/>
  <c r="Q14" i="8"/>
  <c r="U14" i="8"/>
  <c r="Y14" i="8"/>
  <c r="AC14" i="8"/>
  <c r="AG14" i="8"/>
  <c r="L21" i="8"/>
  <c r="W21" i="8"/>
  <c r="L22" i="8"/>
  <c r="W22" i="8"/>
  <c r="L23" i="8"/>
  <c r="W23" i="8"/>
  <c r="L24" i="8"/>
  <c r="W24" i="8"/>
  <c r="L25" i="8"/>
  <c r="W25" i="8"/>
  <c r="L26" i="8"/>
  <c r="W26" i="8"/>
  <c r="L27" i="8"/>
  <c r="W27" i="8"/>
  <c r="L28" i="8"/>
  <c r="W28" i="8"/>
  <c r="L29" i="8"/>
  <c r="W29" i="8"/>
  <c r="L30" i="8"/>
  <c r="W30" i="8"/>
  <c r="D34" i="8"/>
  <c r="E34" i="8"/>
  <c r="F34" i="8"/>
  <c r="L34" i="8" s="1"/>
  <c r="G34" i="8"/>
  <c r="H34" i="8"/>
  <c r="I34" i="8"/>
  <c r="J34" i="8"/>
  <c r="K34" i="8"/>
  <c r="O34" i="8"/>
  <c r="P34" i="8"/>
  <c r="W34" i="8" s="1"/>
  <c r="Q34" i="8"/>
  <c r="R34" i="8"/>
  <c r="S34" i="8"/>
  <c r="T34" i="8"/>
  <c r="U34" i="8"/>
  <c r="V34" i="8"/>
  <c r="D35" i="8"/>
  <c r="L35" i="8" s="1"/>
  <c r="E35" i="8"/>
  <c r="F35" i="8"/>
  <c r="G35" i="8"/>
  <c r="H35" i="8"/>
  <c r="I35" i="8"/>
  <c r="J35" i="8"/>
  <c r="K35" i="8"/>
  <c r="O35" i="8"/>
  <c r="P35" i="8"/>
  <c r="W35" i="8" s="1"/>
  <c r="Q35" i="8"/>
  <c r="R35" i="8"/>
  <c r="S35" i="8"/>
  <c r="T35" i="8"/>
  <c r="U35" i="8"/>
  <c r="V35" i="8"/>
  <c r="D36" i="8"/>
  <c r="E36" i="8"/>
  <c r="F36" i="8"/>
  <c r="G36" i="8"/>
  <c r="H36" i="8"/>
  <c r="I36" i="8"/>
  <c r="J36" i="8"/>
  <c r="K36" i="8"/>
  <c r="L36" i="8"/>
  <c r="O36" i="8"/>
  <c r="P36" i="8"/>
  <c r="Q36" i="8"/>
  <c r="W36" i="8" s="1"/>
  <c r="R36" i="8"/>
  <c r="S36" i="8"/>
  <c r="T36" i="8"/>
  <c r="U36" i="8"/>
  <c r="V36" i="8"/>
  <c r="D37" i="8"/>
  <c r="E37" i="8"/>
  <c r="L37" i="8" s="1"/>
  <c r="F37" i="8"/>
  <c r="G37" i="8"/>
  <c r="H37" i="8"/>
  <c r="I37" i="8"/>
  <c r="J37" i="8"/>
  <c r="K37" i="8"/>
  <c r="O37" i="8"/>
  <c r="P37" i="8"/>
  <c r="Q37" i="8"/>
  <c r="R37" i="8"/>
  <c r="W37" i="8" s="1"/>
  <c r="S37" i="8"/>
  <c r="T37" i="8"/>
  <c r="U37" i="8"/>
  <c r="V37" i="8"/>
  <c r="D38" i="8"/>
  <c r="E38" i="8"/>
  <c r="F38" i="8"/>
  <c r="L38" i="8" s="1"/>
  <c r="G38" i="8"/>
  <c r="H38" i="8"/>
  <c r="I38" i="8"/>
  <c r="J38" i="8"/>
  <c r="K38" i="8"/>
  <c r="O38" i="8"/>
  <c r="P38" i="8"/>
  <c r="W38" i="8" s="1"/>
  <c r="Q38" i="8"/>
  <c r="R38" i="8"/>
  <c r="S38" i="8"/>
  <c r="T38" i="8"/>
  <c r="U38" i="8"/>
  <c r="V38" i="8"/>
  <c r="D39" i="8"/>
  <c r="E39" i="8"/>
  <c r="L39" i="8" s="1"/>
  <c r="F39" i="8"/>
  <c r="G39" i="8"/>
  <c r="H39" i="8"/>
  <c r="I39" i="8"/>
  <c r="J39" i="8"/>
  <c r="K39" i="8"/>
  <c r="O39" i="8"/>
  <c r="P39" i="8"/>
  <c r="W39" i="8" s="1"/>
  <c r="Q39" i="8"/>
  <c r="R39" i="8"/>
  <c r="S39" i="8"/>
  <c r="T39" i="8"/>
  <c r="U39" i="8"/>
  <c r="V39" i="8"/>
  <c r="D40" i="8"/>
  <c r="E40" i="8"/>
  <c r="F40" i="8"/>
  <c r="G40" i="8"/>
  <c r="H40" i="8"/>
  <c r="I40" i="8"/>
  <c r="J40" i="8"/>
  <c r="K40" i="8"/>
  <c r="L40" i="8"/>
  <c r="O40" i="8"/>
  <c r="P40" i="8"/>
  <c r="Q40" i="8"/>
  <c r="W40" i="8" s="1"/>
  <c r="R40" i="8"/>
  <c r="S40" i="8"/>
  <c r="T40" i="8"/>
  <c r="U40" i="8"/>
  <c r="V40" i="8"/>
  <c r="D41" i="8"/>
  <c r="E41" i="8"/>
  <c r="L41" i="8" s="1"/>
  <c r="F41" i="8"/>
  <c r="G41" i="8"/>
  <c r="H41" i="8"/>
  <c r="I41" i="8"/>
  <c r="J41" i="8"/>
  <c r="K41" i="8"/>
  <c r="O41" i="8"/>
  <c r="P41" i="8"/>
  <c r="Q41" i="8"/>
  <c r="R41" i="8"/>
  <c r="W41" i="8" s="1"/>
  <c r="S41" i="8"/>
  <c r="T41" i="8"/>
  <c r="U41" i="8"/>
  <c r="V41" i="8"/>
  <c r="D42" i="8"/>
  <c r="E42" i="8"/>
  <c r="F42" i="8"/>
  <c r="L42" i="8" s="1"/>
  <c r="G42" i="8"/>
  <c r="H42" i="8"/>
  <c r="I42" i="8"/>
  <c r="J42" i="8"/>
  <c r="K42" i="8"/>
  <c r="O42" i="8"/>
  <c r="P42" i="8"/>
  <c r="W42" i="8" s="1"/>
  <c r="Q42" i="8"/>
  <c r="R42" i="8"/>
  <c r="S42" i="8"/>
  <c r="T42" i="8"/>
  <c r="U42" i="8"/>
  <c r="V42" i="8"/>
  <c r="D43" i="8"/>
  <c r="L43" i="8" s="1"/>
  <c r="E43" i="8"/>
  <c r="F43" i="8"/>
  <c r="G43" i="8"/>
  <c r="H43" i="8"/>
  <c r="I43" i="8"/>
  <c r="J43" i="8"/>
  <c r="K43" i="8"/>
  <c r="O43" i="8"/>
  <c r="P43" i="8"/>
  <c r="W43" i="8" s="1"/>
  <c r="Q43" i="8"/>
  <c r="R43" i="8"/>
  <c r="S43" i="8"/>
  <c r="T43" i="8"/>
  <c r="U43" i="8"/>
  <c r="V43" i="8"/>
  <c r="T9" i="7"/>
  <c r="U9" i="7"/>
  <c r="V9" i="7"/>
  <c r="W9" i="7"/>
  <c r="X9" i="7"/>
  <c r="Y9" i="7"/>
  <c r="Z9" i="7"/>
  <c r="AA9" i="7"/>
  <c r="AB9" i="7"/>
  <c r="AC9" i="7"/>
  <c r="AD9" i="7"/>
  <c r="AE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D9" i="7"/>
  <c r="E13" i="7" l="1"/>
  <c r="D13" i="7"/>
  <c r="F8" i="1"/>
  <c r="G8" i="1"/>
  <c r="H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<sst xmlns="http://schemas.openxmlformats.org/spreadsheetml/2006/main" count="121" uniqueCount="35">
  <si>
    <t>Section 1</t>
  </si>
  <si>
    <t>Section 2</t>
  </si>
  <si>
    <t>Control</t>
  </si>
  <si>
    <t>Both</t>
  </si>
  <si>
    <t>mCherry</t>
  </si>
  <si>
    <t>FST</t>
  </si>
  <si>
    <t>Mouse 1</t>
  </si>
  <si>
    <t>Mouse 2</t>
  </si>
  <si>
    <t>Mouse 3</t>
  </si>
  <si>
    <t>Mouse4</t>
  </si>
  <si>
    <t xml:space="preserve">Control </t>
  </si>
  <si>
    <t>Mouse 4</t>
  </si>
  <si>
    <t>Total # cells</t>
  </si>
  <si>
    <t>C57BL/6J</t>
  </si>
  <si>
    <t>Mouse 5</t>
  </si>
  <si>
    <t>eYFP</t>
  </si>
  <si>
    <t>Colocalization (# of cells)</t>
  </si>
  <si>
    <t>VGLUT2-Cre</t>
  </si>
  <si>
    <t>Figure 3-S1C</t>
  </si>
  <si>
    <t>3-S1G</t>
  </si>
  <si>
    <t>total % immobility time</t>
  </si>
  <si>
    <t>total % swim time</t>
  </si>
  <si>
    <t>Average per trial</t>
  </si>
  <si>
    <t>Mouse 8</t>
  </si>
  <si>
    <t>Mouse 7</t>
  </si>
  <si>
    <t>Mouse 6</t>
  </si>
  <si>
    <t>Trial</t>
  </si>
  <si>
    <t>Immobility (s)</t>
  </si>
  <si>
    <t>total swim time (s)</t>
  </si>
  <si>
    <t xml:space="preserve">Vglut-flp mice were exposed to 10 "dunk" FST trials of 30s each </t>
  </si>
  <si>
    <t>Information</t>
  </si>
  <si>
    <t>Immobility</t>
  </si>
  <si>
    <t xml:space="preserve">Swimming </t>
  </si>
  <si>
    <t>Vglut2-flp</t>
  </si>
  <si>
    <t>3-S1I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</si>
</sst>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2" fillId="5" borderId="0" xfId="0" applyFont="1" applyFill="1"/>
    <xf numFmtId="0" fontId="2" fillId="0" borderId="0" xfId="0" applyFont="1"/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161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"/>
  <sheetViews>
    <sheetView tabSelected="1" workbookViewId="0"/>
  </sheetViews>
  <sheetFormatPr defaultRowHeight="14.5" x14ac:dyDescent="0.35"/>
  <sheetData>
    <row r="2" spans="2:13" x14ac:dyDescent="0.35">
      <c r="B2" t="s">
        <v>18</v>
      </c>
      <c r="C2" s="1" t="s">
        <v>13</v>
      </c>
    </row>
    <row r="3" spans="2:13" x14ac:dyDescent="0.35">
      <c r="E3" s="5" t="s">
        <v>5</v>
      </c>
      <c r="F3" s="5"/>
      <c r="G3" s="5"/>
      <c r="H3" s="5"/>
      <c r="J3" s="6" t="s">
        <v>10</v>
      </c>
      <c r="K3" s="6"/>
      <c r="L3" s="6"/>
      <c r="M3" s="6"/>
    </row>
    <row r="4" spans="2:13" x14ac:dyDescent="0.35">
      <c r="E4" t="s">
        <v>6</v>
      </c>
      <c r="F4" t="s">
        <v>7</v>
      </c>
      <c r="G4" t="s">
        <v>8</v>
      </c>
      <c r="H4" t="s">
        <v>9</v>
      </c>
      <c r="J4" t="s">
        <v>6</v>
      </c>
      <c r="K4" t="s">
        <v>7</v>
      </c>
      <c r="L4" t="s">
        <v>8</v>
      </c>
      <c r="M4" t="s">
        <v>11</v>
      </c>
    </row>
    <row r="5" spans="2:13" x14ac:dyDescent="0.35">
      <c r="D5" t="s">
        <v>0</v>
      </c>
      <c r="E5">
        <v>151</v>
      </c>
      <c r="F5">
        <v>170</v>
      </c>
      <c r="G5">
        <v>89</v>
      </c>
      <c r="H5">
        <v>58</v>
      </c>
      <c r="J5">
        <v>39</v>
      </c>
      <c r="K5">
        <v>36</v>
      </c>
      <c r="L5">
        <v>37</v>
      </c>
      <c r="M5">
        <v>39</v>
      </c>
    </row>
    <row r="6" spans="2:13" x14ac:dyDescent="0.35">
      <c r="D6" t="s">
        <v>1</v>
      </c>
      <c r="E6">
        <v>220</v>
      </c>
      <c r="F6">
        <v>73</v>
      </c>
      <c r="G6">
        <v>51</v>
      </c>
      <c r="H6">
        <v>58</v>
      </c>
      <c r="J6">
        <v>4</v>
      </c>
      <c r="K6">
        <v>70</v>
      </c>
      <c r="L6">
        <v>33</v>
      </c>
      <c r="M6">
        <v>36</v>
      </c>
    </row>
    <row r="8" spans="2:13" x14ac:dyDescent="0.35">
      <c r="C8" t="s">
        <v>12</v>
      </c>
      <c r="E8">
        <f>SUM(E5+E6)</f>
        <v>371</v>
      </c>
      <c r="F8">
        <f t="shared" ref="F8:M8" si="0">SUM(F5+F6)</f>
        <v>243</v>
      </c>
      <c r="G8">
        <f t="shared" si="0"/>
        <v>140</v>
      </c>
      <c r="H8">
        <f t="shared" si="0"/>
        <v>116</v>
      </c>
      <c r="J8">
        <f t="shared" si="0"/>
        <v>43</v>
      </c>
      <c r="K8">
        <f t="shared" si="0"/>
        <v>106</v>
      </c>
      <c r="L8">
        <f t="shared" si="0"/>
        <v>70</v>
      </c>
      <c r="M8">
        <f t="shared" si="0"/>
        <v>75</v>
      </c>
    </row>
  </sheetData>
  <mergeCells count="2">
    <mergeCell ref="E3:H3"/>
    <mergeCell ref="J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13"/>
  <sheetViews>
    <sheetView zoomScale="90" zoomScaleNormal="90" workbookViewId="0"/>
  </sheetViews>
  <sheetFormatPr defaultRowHeight="14.5" x14ac:dyDescent="0.35"/>
  <sheetData>
    <row r="2" spans="2:31" x14ac:dyDescent="0.35">
      <c r="B2" t="s">
        <v>19</v>
      </c>
      <c r="C2" s="1" t="s">
        <v>17</v>
      </c>
    </row>
    <row r="3" spans="2:31" x14ac:dyDescent="0.35"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6" t="s">
        <v>10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2:31" x14ac:dyDescent="0.35">
      <c r="D4" s="7" t="s">
        <v>6</v>
      </c>
      <c r="E4" s="7"/>
      <c r="F4" s="7"/>
      <c r="G4" s="7" t="s">
        <v>7</v>
      </c>
      <c r="H4" s="7"/>
      <c r="I4" s="7"/>
      <c r="J4" s="7" t="s">
        <v>8</v>
      </c>
      <c r="K4" s="7"/>
      <c r="L4" s="7"/>
      <c r="M4" s="7" t="s">
        <v>11</v>
      </c>
      <c r="N4" s="7"/>
      <c r="O4" s="7"/>
      <c r="P4" s="7" t="s">
        <v>14</v>
      </c>
      <c r="Q4" s="7"/>
      <c r="R4" s="7"/>
      <c r="T4" s="7" t="s">
        <v>6</v>
      </c>
      <c r="U4" s="7"/>
      <c r="V4" s="7"/>
      <c r="W4" s="7" t="s">
        <v>7</v>
      </c>
      <c r="X4" s="7"/>
      <c r="Y4" s="7"/>
      <c r="Z4" s="7" t="s">
        <v>8</v>
      </c>
      <c r="AA4" s="7"/>
      <c r="AB4" s="7"/>
      <c r="AC4" s="7" t="s">
        <v>11</v>
      </c>
      <c r="AD4" s="7"/>
      <c r="AE4" s="7"/>
    </row>
    <row r="5" spans="2:31" x14ac:dyDescent="0.35">
      <c r="D5" t="s">
        <v>4</v>
      </c>
      <c r="E5" t="s">
        <v>15</v>
      </c>
      <c r="F5" t="s">
        <v>3</v>
      </c>
      <c r="G5" t="s">
        <v>4</v>
      </c>
      <c r="H5" t="s">
        <v>15</v>
      </c>
      <c r="I5" t="s">
        <v>3</v>
      </c>
      <c r="J5" t="s">
        <v>4</v>
      </c>
      <c r="K5" t="s">
        <v>15</v>
      </c>
      <c r="L5" t="s">
        <v>3</v>
      </c>
      <c r="M5" t="s">
        <v>4</v>
      </c>
      <c r="N5" t="s">
        <v>15</v>
      </c>
      <c r="O5" t="s">
        <v>3</v>
      </c>
      <c r="P5" t="s">
        <v>4</v>
      </c>
      <c r="Q5" t="s">
        <v>15</v>
      </c>
      <c r="R5" t="s">
        <v>3</v>
      </c>
      <c r="T5" t="s">
        <v>4</v>
      </c>
      <c r="U5" t="s">
        <v>15</v>
      </c>
      <c r="V5" t="s">
        <v>3</v>
      </c>
      <c r="W5" t="s">
        <v>4</v>
      </c>
      <c r="X5" t="s">
        <v>15</v>
      </c>
      <c r="Y5" t="s">
        <v>3</v>
      </c>
      <c r="Z5" t="s">
        <v>4</v>
      </c>
      <c r="AA5" t="s">
        <v>15</v>
      </c>
      <c r="AB5" t="s">
        <v>3</v>
      </c>
      <c r="AC5" t="s">
        <v>4</v>
      </c>
      <c r="AD5" t="s">
        <v>15</v>
      </c>
      <c r="AE5" t="s">
        <v>3</v>
      </c>
    </row>
    <row r="6" spans="2:31" x14ac:dyDescent="0.35">
      <c r="C6" t="s">
        <v>0</v>
      </c>
      <c r="D6">
        <v>136</v>
      </c>
      <c r="E6">
        <v>135</v>
      </c>
      <c r="F6">
        <v>18</v>
      </c>
      <c r="G6">
        <v>140</v>
      </c>
      <c r="H6">
        <v>135</v>
      </c>
      <c r="I6">
        <v>14</v>
      </c>
      <c r="J6">
        <v>108</v>
      </c>
      <c r="K6">
        <v>172</v>
      </c>
      <c r="L6">
        <v>21</v>
      </c>
      <c r="M6">
        <v>115</v>
      </c>
      <c r="N6">
        <v>119</v>
      </c>
      <c r="O6">
        <v>12</v>
      </c>
      <c r="P6">
        <v>131</v>
      </c>
      <c r="Q6">
        <v>232</v>
      </c>
      <c r="R6">
        <v>28</v>
      </c>
      <c r="T6">
        <v>90</v>
      </c>
      <c r="U6">
        <v>53</v>
      </c>
      <c r="V6">
        <v>4</v>
      </c>
      <c r="W6">
        <v>225</v>
      </c>
      <c r="X6">
        <v>16</v>
      </c>
      <c r="Y6">
        <v>6</v>
      </c>
      <c r="Z6">
        <v>189</v>
      </c>
      <c r="AA6">
        <v>19</v>
      </c>
      <c r="AB6">
        <v>8</v>
      </c>
      <c r="AC6">
        <v>122</v>
      </c>
      <c r="AD6">
        <v>26</v>
      </c>
      <c r="AE6">
        <v>12</v>
      </c>
    </row>
    <row r="7" spans="2:31" x14ac:dyDescent="0.35">
      <c r="C7" t="s">
        <v>1</v>
      </c>
      <c r="D7">
        <v>210</v>
      </c>
      <c r="E7">
        <v>60</v>
      </c>
      <c r="F7">
        <v>20</v>
      </c>
      <c r="G7">
        <v>153</v>
      </c>
      <c r="H7">
        <v>196</v>
      </c>
      <c r="I7">
        <v>47</v>
      </c>
      <c r="J7">
        <v>173</v>
      </c>
      <c r="K7">
        <v>129</v>
      </c>
      <c r="L7">
        <v>14</v>
      </c>
      <c r="M7">
        <v>129</v>
      </c>
      <c r="N7">
        <v>90</v>
      </c>
      <c r="O7">
        <v>11</v>
      </c>
      <c r="P7">
        <v>195</v>
      </c>
      <c r="Q7">
        <v>222</v>
      </c>
      <c r="R7">
        <v>44</v>
      </c>
      <c r="T7">
        <v>86</v>
      </c>
      <c r="U7">
        <v>17</v>
      </c>
      <c r="V7">
        <v>1</v>
      </c>
      <c r="W7">
        <v>236</v>
      </c>
      <c r="X7">
        <v>7</v>
      </c>
      <c r="Y7">
        <v>4</v>
      </c>
      <c r="Z7">
        <v>197</v>
      </c>
      <c r="AA7">
        <v>53</v>
      </c>
      <c r="AB7">
        <v>8</v>
      </c>
    </row>
    <row r="9" spans="2:31" x14ac:dyDescent="0.35">
      <c r="C9" t="s">
        <v>12</v>
      </c>
      <c r="D9">
        <f>SUM(D6+D7)</f>
        <v>346</v>
      </c>
      <c r="E9">
        <f t="shared" ref="E9:AE9" si="0">SUM(E6+E7)</f>
        <v>195</v>
      </c>
      <c r="F9">
        <f t="shared" si="0"/>
        <v>38</v>
      </c>
      <c r="G9">
        <f t="shared" si="0"/>
        <v>293</v>
      </c>
      <c r="H9">
        <f t="shared" si="0"/>
        <v>331</v>
      </c>
      <c r="I9">
        <f t="shared" si="0"/>
        <v>61</v>
      </c>
      <c r="J9">
        <f t="shared" si="0"/>
        <v>281</v>
      </c>
      <c r="K9">
        <f t="shared" si="0"/>
        <v>301</v>
      </c>
      <c r="L9">
        <f t="shared" si="0"/>
        <v>35</v>
      </c>
      <c r="M9">
        <f t="shared" si="0"/>
        <v>244</v>
      </c>
      <c r="N9">
        <f t="shared" si="0"/>
        <v>209</v>
      </c>
      <c r="O9">
        <f t="shared" si="0"/>
        <v>23</v>
      </c>
      <c r="P9">
        <f t="shared" si="0"/>
        <v>326</v>
      </c>
      <c r="Q9">
        <f t="shared" si="0"/>
        <v>454</v>
      </c>
      <c r="R9">
        <f t="shared" si="0"/>
        <v>72</v>
      </c>
      <c r="T9">
        <f t="shared" si="0"/>
        <v>176</v>
      </c>
      <c r="U9">
        <f t="shared" si="0"/>
        <v>70</v>
      </c>
      <c r="V9">
        <f t="shared" si="0"/>
        <v>5</v>
      </c>
      <c r="W9">
        <f t="shared" si="0"/>
        <v>461</v>
      </c>
      <c r="X9">
        <f t="shared" si="0"/>
        <v>23</v>
      </c>
      <c r="Y9">
        <f t="shared" si="0"/>
        <v>10</v>
      </c>
      <c r="Z9">
        <f t="shared" si="0"/>
        <v>386</v>
      </c>
      <c r="AA9">
        <f t="shared" si="0"/>
        <v>72</v>
      </c>
      <c r="AB9">
        <f t="shared" si="0"/>
        <v>16</v>
      </c>
      <c r="AC9">
        <f t="shared" si="0"/>
        <v>122</v>
      </c>
      <c r="AD9">
        <f t="shared" si="0"/>
        <v>26</v>
      </c>
      <c r="AE9">
        <f t="shared" si="0"/>
        <v>12</v>
      </c>
    </row>
    <row r="12" spans="2:31" x14ac:dyDescent="0.35">
      <c r="D12" s="3" t="s">
        <v>5</v>
      </c>
      <c r="E12" s="4" t="s">
        <v>2</v>
      </c>
    </row>
    <row r="13" spans="2:31" x14ac:dyDescent="0.35">
      <c r="C13" t="s">
        <v>16</v>
      </c>
      <c r="D13">
        <f>AVERAGE(F9,I9,L9,O9,R9)</f>
        <v>45.8</v>
      </c>
      <c r="E13">
        <f>AVERAGE(V9,Y9,AB9,AE9)</f>
        <v>10.75</v>
      </c>
    </row>
  </sheetData>
  <mergeCells count="11">
    <mergeCell ref="D4:F4"/>
    <mergeCell ref="D3:R3"/>
    <mergeCell ref="W4:Y4"/>
    <mergeCell ref="Z4:AB4"/>
    <mergeCell ref="AC4:AE4"/>
    <mergeCell ref="T3:AE3"/>
    <mergeCell ref="G4:I4"/>
    <mergeCell ref="J4:L4"/>
    <mergeCell ref="M4:O4"/>
    <mergeCell ref="P4:R4"/>
    <mergeCell ref="T4:V4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5193-E4DD-4808-ABF1-07A90BA167B0}">
  <dimension ref="B2:AH43"/>
  <sheetViews>
    <sheetView workbookViewId="0"/>
  </sheetViews>
  <sheetFormatPr defaultRowHeight="14.5" x14ac:dyDescent="0.35"/>
  <cols>
    <col min="5" max="5" width="11.36328125" bestFit="1" customWidth="1"/>
    <col min="6" max="6" width="9.26953125" bestFit="1" customWidth="1"/>
    <col min="7" max="7" width="8.453125" bestFit="1" customWidth="1"/>
    <col min="8" max="8" width="8.453125" customWidth="1"/>
  </cols>
  <sheetData>
    <row r="2" spans="2:34" x14ac:dyDescent="0.35">
      <c r="B2" t="s">
        <v>34</v>
      </c>
      <c r="C2" s="1" t="s">
        <v>33</v>
      </c>
    </row>
    <row r="3" spans="2:34" x14ac:dyDescent="0.35">
      <c r="D3" s="7" t="s">
        <v>6</v>
      </c>
      <c r="E3" s="7"/>
      <c r="F3" s="7"/>
      <c r="H3" s="7" t="s">
        <v>7</v>
      </c>
      <c r="I3" s="7"/>
      <c r="J3" s="7"/>
      <c r="L3" s="7" t="s">
        <v>8</v>
      </c>
      <c r="M3" s="7"/>
      <c r="N3" s="7"/>
      <c r="P3" s="7" t="s">
        <v>11</v>
      </c>
      <c r="Q3" s="7"/>
      <c r="R3" s="7"/>
      <c r="T3" s="7" t="s">
        <v>14</v>
      </c>
      <c r="U3" s="7"/>
      <c r="V3" s="7"/>
      <c r="X3" s="7" t="s">
        <v>25</v>
      </c>
      <c r="Y3" s="7"/>
      <c r="Z3" s="7"/>
      <c r="AB3" s="7" t="s">
        <v>24</v>
      </c>
      <c r="AC3" s="7"/>
      <c r="AD3" s="7"/>
      <c r="AF3" s="7" t="s">
        <v>23</v>
      </c>
      <c r="AG3" s="7"/>
      <c r="AH3" s="7"/>
    </row>
    <row r="4" spans="2:34" x14ac:dyDescent="0.35">
      <c r="D4" t="s">
        <v>26</v>
      </c>
      <c r="E4" t="s">
        <v>32</v>
      </c>
      <c r="F4" t="s">
        <v>31</v>
      </c>
      <c r="H4" t="s">
        <v>26</v>
      </c>
      <c r="I4" t="s">
        <v>32</v>
      </c>
      <c r="J4" t="s">
        <v>31</v>
      </c>
      <c r="L4" t="s">
        <v>26</v>
      </c>
      <c r="M4" t="s">
        <v>32</v>
      </c>
      <c r="N4" t="s">
        <v>31</v>
      </c>
      <c r="P4" t="s">
        <v>26</v>
      </c>
      <c r="Q4" t="s">
        <v>32</v>
      </c>
      <c r="R4" t="s">
        <v>31</v>
      </c>
      <c r="T4" t="s">
        <v>26</v>
      </c>
      <c r="U4" t="s">
        <v>32</v>
      </c>
      <c r="V4" t="s">
        <v>31</v>
      </c>
      <c r="X4" t="s">
        <v>26</v>
      </c>
      <c r="Y4" t="s">
        <v>32</v>
      </c>
      <c r="Z4" t="s">
        <v>31</v>
      </c>
      <c r="AB4" t="s">
        <v>26</v>
      </c>
      <c r="AC4" t="s">
        <v>32</v>
      </c>
      <c r="AD4" t="s">
        <v>31</v>
      </c>
      <c r="AF4" t="s">
        <v>26</v>
      </c>
      <c r="AG4" t="s">
        <v>32</v>
      </c>
      <c r="AH4" t="s">
        <v>31</v>
      </c>
    </row>
    <row r="5" spans="2:34" x14ac:dyDescent="0.35">
      <c r="D5">
        <v>1</v>
      </c>
      <c r="E5">
        <v>29.75</v>
      </c>
      <c r="F5">
        <f>(30-E5)</f>
        <v>0.25</v>
      </c>
      <c r="H5">
        <v>1</v>
      </c>
      <c r="I5">
        <v>27.92</v>
      </c>
      <c r="J5">
        <f>30-I5</f>
        <v>2.0799999999999983</v>
      </c>
      <c r="L5">
        <v>1</v>
      </c>
      <c r="M5">
        <f>30-N5</f>
        <v>27.4</v>
      </c>
      <c r="N5">
        <v>2.6</v>
      </c>
      <c r="P5">
        <v>1</v>
      </c>
      <c r="Q5">
        <f>30-R5</f>
        <v>30</v>
      </c>
      <c r="R5">
        <v>0</v>
      </c>
      <c r="T5">
        <v>1</v>
      </c>
      <c r="U5">
        <f>30-V5</f>
        <v>23.33</v>
      </c>
      <c r="V5">
        <v>6.67</v>
      </c>
      <c r="X5">
        <v>1</v>
      </c>
      <c r="Y5">
        <f>30-Z5</f>
        <v>30</v>
      </c>
      <c r="Z5">
        <v>0</v>
      </c>
      <c r="AB5">
        <v>1</v>
      </c>
      <c r="AC5">
        <f>30-AD5</f>
        <v>29.65</v>
      </c>
      <c r="AD5">
        <v>0.35</v>
      </c>
      <c r="AF5">
        <v>1</v>
      </c>
      <c r="AG5">
        <f>30-AH5</f>
        <v>30</v>
      </c>
      <c r="AH5">
        <v>0</v>
      </c>
    </row>
    <row r="6" spans="2:34" x14ac:dyDescent="0.35">
      <c r="D6">
        <v>2</v>
      </c>
      <c r="E6">
        <v>30</v>
      </c>
      <c r="F6">
        <f>(30-E6)</f>
        <v>0</v>
      </c>
      <c r="H6">
        <v>2</v>
      </c>
      <c r="I6">
        <v>30</v>
      </c>
      <c r="J6">
        <f>30-I6</f>
        <v>0</v>
      </c>
      <c r="L6">
        <v>2</v>
      </c>
      <c r="M6">
        <f>30-N6</f>
        <v>30</v>
      </c>
      <c r="N6">
        <v>0</v>
      </c>
      <c r="P6">
        <v>2</v>
      </c>
      <c r="Q6">
        <f>30-R6</f>
        <v>30</v>
      </c>
      <c r="R6">
        <v>0</v>
      </c>
      <c r="T6">
        <v>2</v>
      </c>
      <c r="U6">
        <f>30-V6</f>
        <v>29.47</v>
      </c>
      <c r="V6">
        <v>0.53</v>
      </c>
      <c r="X6">
        <v>2</v>
      </c>
      <c r="Y6">
        <f>30-Z6</f>
        <v>30</v>
      </c>
      <c r="Z6">
        <v>0</v>
      </c>
      <c r="AB6">
        <v>2</v>
      </c>
      <c r="AC6">
        <f>30-AD6</f>
        <v>28.37</v>
      </c>
      <c r="AD6">
        <v>1.63</v>
      </c>
      <c r="AF6">
        <v>2</v>
      </c>
      <c r="AG6">
        <f>30-AH6</f>
        <v>30</v>
      </c>
      <c r="AH6">
        <v>0</v>
      </c>
    </row>
    <row r="7" spans="2:34" x14ac:dyDescent="0.35">
      <c r="D7">
        <v>3</v>
      </c>
      <c r="E7">
        <v>29.64</v>
      </c>
      <c r="F7">
        <f>(30-E7)</f>
        <v>0.35999999999999943</v>
      </c>
      <c r="H7">
        <v>3</v>
      </c>
      <c r="I7">
        <v>30</v>
      </c>
      <c r="J7">
        <f>30-I7</f>
        <v>0</v>
      </c>
      <c r="L7">
        <v>3</v>
      </c>
      <c r="M7">
        <f>30-N7</f>
        <v>30</v>
      </c>
      <c r="N7">
        <v>0</v>
      </c>
      <c r="P7">
        <v>3</v>
      </c>
      <c r="Q7">
        <f>30-R7</f>
        <v>30</v>
      </c>
      <c r="R7">
        <v>0</v>
      </c>
      <c r="T7">
        <v>3</v>
      </c>
      <c r="U7">
        <f>30-V7</f>
        <v>30</v>
      </c>
      <c r="V7">
        <v>0</v>
      </c>
      <c r="X7">
        <v>3</v>
      </c>
      <c r="Y7">
        <f>30-Z7</f>
        <v>30</v>
      </c>
      <c r="Z7">
        <v>0</v>
      </c>
      <c r="AB7">
        <v>3</v>
      </c>
      <c r="AC7">
        <f>30-AD7</f>
        <v>30</v>
      </c>
      <c r="AD7">
        <v>0</v>
      </c>
      <c r="AF7">
        <v>3</v>
      </c>
      <c r="AG7">
        <f>30-AH7</f>
        <v>30</v>
      </c>
      <c r="AH7">
        <v>0</v>
      </c>
    </row>
    <row r="8" spans="2:34" x14ac:dyDescent="0.35">
      <c r="D8">
        <v>4</v>
      </c>
      <c r="E8">
        <v>29.2</v>
      </c>
      <c r="F8">
        <f>(30-E8)</f>
        <v>0.80000000000000071</v>
      </c>
      <c r="H8">
        <v>4</v>
      </c>
      <c r="I8">
        <v>30</v>
      </c>
      <c r="J8">
        <f>30-I8</f>
        <v>0</v>
      </c>
      <c r="L8">
        <v>4</v>
      </c>
      <c r="M8">
        <f>30-N8</f>
        <v>28.86</v>
      </c>
      <c r="N8">
        <v>1.1399999999999999</v>
      </c>
      <c r="P8">
        <v>4</v>
      </c>
      <c r="Q8">
        <f>30-R8</f>
        <v>30</v>
      </c>
      <c r="R8">
        <v>0</v>
      </c>
      <c r="T8">
        <v>4</v>
      </c>
      <c r="U8">
        <f>30-V8</f>
        <v>30</v>
      </c>
      <c r="V8">
        <v>0</v>
      </c>
      <c r="X8">
        <v>4</v>
      </c>
      <c r="Y8">
        <f>30-Z8</f>
        <v>30</v>
      </c>
      <c r="Z8">
        <v>0</v>
      </c>
      <c r="AB8">
        <v>4</v>
      </c>
      <c r="AC8">
        <f>30-AD8</f>
        <v>30</v>
      </c>
      <c r="AD8">
        <v>0</v>
      </c>
      <c r="AF8">
        <v>4</v>
      </c>
      <c r="AG8">
        <f>30-AH8</f>
        <v>30</v>
      </c>
      <c r="AH8">
        <v>0</v>
      </c>
    </row>
    <row r="9" spans="2:34" x14ac:dyDescent="0.35">
      <c r="D9">
        <v>5</v>
      </c>
      <c r="E9">
        <v>30</v>
      </c>
      <c r="F9">
        <f>(30-E9)</f>
        <v>0</v>
      </c>
      <c r="H9">
        <v>5</v>
      </c>
      <c r="I9">
        <f>30-J9</f>
        <v>30</v>
      </c>
      <c r="J9">
        <v>0</v>
      </c>
      <c r="L9">
        <v>5</v>
      </c>
      <c r="M9">
        <f>30-N9</f>
        <v>29</v>
      </c>
      <c r="N9">
        <v>1</v>
      </c>
      <c r="P9">
        <v>5</v>
      </c>
      <c r="Q9">
        <f>30-R9</f>
        <v>30</v>
      </c>
      <c r="R9">
        <v>0</v>
      </c>
      <c r="T9">
        <v>5</v>
      </c>
      <c r="U9">
        <f>30-V9</f>
        <v>30</v>
      </c>
      <c r="V9">
        <v>0</v>
      </c>
      <c r="X9">
        <v>5</v>
      </c>
      <c r="Y9">
        <f>30-Z9</f>
        <v>30</v>
      </c>
      <c r="Z9">
        <v>0</v>
      </c>
      <c r="AB9">
        <v>5</v>
      </c>
      <c r="AC9">
        <f>30-AD9</f>
        <v>29.34</v>
      </c>
      <c r="AD9">
        <v>0.66</v>
      </c>
      <c r="AF9">
        <v>5</v>
      </c>
      <c r="AG9">
        <f>30-AH9</f>
        <v>28.9</v>
      </c>
      <c r="AH9">
        <v>1.1000000000000001</v>
      </c>
    </row>
    <row r="10" spans="2:34" x14ac:dyDescent="0.35">
      <c r="D10">
        <v>6</v>
      </c>
      <c r="E10">
        <v>30</v>
      </c>
      <c r="F10">
        <f>(30-E10)</f>
        <v>0</v>
      </c>
      <c r="H10">
        <v>6</v>
      </c>
      <c r="I10">
        <f>30-J10</f>
        <v>30</v>
      </c>
      <c r="J10">
        <v>0</v>
      </c>
      <c r="L10">
        <v>6</v>
      </c>
      <c r="M10">
        <f>30-N10</f>
        <v>28.79</v>
      </c>
      <c r="N10">
        <v>1.21</v>
      </c>
      <c r="P10">
        <v>6</v>
      </c>
      <c r="Q10">
        <f>30-R10</f>
        <v>30</v>
      </c>
      <c r="R10">
        <v>0</v>
      </c>
      <c r="T10">
        <v>6</v>
      </c>
      <c r="U10">
        <f>30-V10</f>
        <v>30</v>
      </c>
      <c r="V10">
        <v>0</v>
      </c>
      <c r="X10">
        <v>6</v>
      </c>
      <c r="Y10">
        <f>30-Z10</f>
        <v>30</v>
      </c>
      <c r="Z10">
        <v>0</v>
      </c>
      <c r="AB10">
        <v>6</v>
      </c>
      <c r="AC10">
        <f>30-AD10</f>
        <v>30</v>
      </c>
      <c r="AD10">
        <v>0</v>
      </c>
      <c r="AF10">
        <v>6</v>
      </c>
      <c r="AG10">
        <f>30-AH10</f>
        <v>29.52</v>
      </c>
      <c r="AH10">
        <v>0.48</v>
      </c>
    </row>
    <row r="11" spans="2:34" x14ac:dyDescent="0.35">
      <c r="D11">
        <v>7</v>
      </c>
      <c r="E11">
        <v>30</v>
      </c>
      <c r="F11">
        <f>(30-E11)</f>
        <v>0</v>
      </c>
      <c r="H11">
        <v>7</v>
      </c>
      <c r="I11">
        <f>30-J11</f>
        <v>28.12</v>
      </c>
      <c r="J11">
        <v>1.88</v>
      </c>
      <c r="L11">
        <v>7</v>
      </c>
      <c r="M11">
        <f>30-N11</f>
        <v>30</v>
      </c>
      <c r="N11">
        <v>0</v>
      </c>
      <c r="P11">
        <v>7</v>
      </c>
      <c r="Q11">
        <f>30-R11</f>
        <v>30</v>
      </c>
      <c r="R11">
        <v>0</v>
      </c>
      <c r="T11">
        <v>7</v>
      </c>
      <c r="U11">
        <f>30-V11</f>
        <v>30</v>
      </c>
      <c r="V11">
        <v>0</v>
      </c>
      <c r="X11">
        <v>7</v>
      </c>
      <c r="Y11">
        <f>30-Z11</f>
        <v>30</v>
      </c>
      <c r="Z11">
        <v>0</v>
      </c>
      <c r="AB11">
        <v>7</v>
      </c>
      <c r="AC11">
        <f>30-AD11</f>
        <v>30</v>
      </c>
      <c r="AD11">
        <v>0</v>
      </c>
      <c r="AF11">
        <v>7</v>
      </c>
      <c r="AG11">
        <f>30-AH11</f>
        <v>29.73</v>
      </c>
      <c r="AH11">
        <v>0.27</v>
      </c>
    </row>
    <row r="12" spans="2:34" x14ac:dyDescent="0.35">
      <c r="D12">
        <v>8</v>
      </c>
      <c r="E12">
        <v>29</v>
      </c>
      <c r="F12">
        <f>(30-E12)</f>
        <v>1</v>
      </c>
      <c r="H12">
        <v>8</v>
      </c>
      <c r="I12">
        <f>30-J12</f>
        <v>29.37</v>
      </c>
      <c r="J12">
        <v>0.63</v>
      </c>
      <c r="L12">
        <v>8</v>
      </c>
      <c r="M12">
        <f>30-N12</f>
        <v>30</v>
      </c>
      <c r="N12">
        <v>0</v>
      </c>
      <c r="P12">
        <v>8</v>
      </c>
      <c r="Q12">
        <f>30-R12</f>
        <v>30</v>
      </c>
      <c r="R12">
        <v>0</v>
      </c>
      <c r="T12">
        <v>8</v>
      </c>
      <c r="U12">
        <f>30-V12</f>
        <v>30</v>
      </c>
      <c r="V12">
        <v>0</v>
      </c>
      <c r="X12">
        <v>8</v>
      </c>
      <c r="Y12">
        <f>30-Z12</f>
        <v>30</v>
      </c>
      <c r="Z12">
        <v>0</v>
      </c>
      <c r="AB12">
        <v>8</v>
      </c>
      <c r="AC12">
        <f>30-AD12</f>
        <v>29.39</v>
      </c>
      <c r="AD12">
        <v>0.61</v>
      </c>
      <c r="AF12">
        <v>8</v>
      </c>
      <c r="AG12">
        <f>30-AH12</f>
        <v>29.71</v>
      </c>
      <c r="AH12">
        <v>0.28999999999999998</v>
      </c>
    </row>
    <row r="13" spans="2:34" x14ac:dyDescent="0.35">
      <c r="D13">
        <v>9</v>
      </c>
      <c r="E13">
        <v>29.5</v>
      </c>
      <c r="F13">
        <f>(30-E13)</f>
        <v>0.5</v>
      </c>
      <c r="H13">
        <v>9</v>
      </c>
      <c r="I13">
        <f>30-J13</f>
        <v>30</v>
      </c>
      <c r="J13">
        <v>0</v>
      </c>
      <c r="L13">
        <v>9</v>
      </c>
      <c r="M13">
        <f>30-N13</f>
        <v>29</v>
      </c>
      <c r="N13">
        <v>1</v>
      </c>
      <c r="P13">
        <v>9</v>
      </c>
      <c r="Q13">
        <f>30-R13</f>
        <v>30</v>
      </c>
      <c r="R13">
        <v>0</v>
      </c>
      <c r="T13">
        <v>9</v>
      </c>
      <c r="U13">
        <f>30-V13</f>
        <v>30</v>
      </c>
      <c r="V13">
        <v>0</v>
      </c>
      <c r="X13">
        <v>9</v>
      </c>
      <c r="Y13">
        <f>30-Z13</f>
        <v>29.59</v>
      </c>
      <c r="Z13">
        <v>0.41</v>
      </c>
      <c r="AB13">
        <v>9</v>
      </c>
      <c r="AC13">
        <f>30-AD13</f>
        <v>30</v>
      </c>
      <c r="AD13">
        <v>0</v>
      </c>
      <c r="AF13">
        <v>9</v>
      </c>
      <c r="AG13">
        <f>30-AH13</f>
        <v>29.38</v>
      </c>
      <c r="AH13">
        <v>0.62</v>
      </c>
    </row>
    <row r="14" spans="2:34" x14ac:dyDescent="0.35">
      <c r="D14">
        <v>10</v>
      </c>
      <c r="H14">
        <v>10</v>
      </c>
      <c r="I14">
        <f>30-J14</f>
        <v>30</v>
      </c>
      <c r="J14">
        <v>0</v>
      </c>
      <c r="L14">
        <v>10</v>
      </c>
      <c r="M14">
        <f>30-N14</f>
        <v>29.33</v>
      </c>
      <c r="N14">
        <v>0.67</v>
      </c>
      <c r="P14">
        <v>10</v>
      </c>
      <c r="Q14">
        <f>30-R14</f>
        <v>29.39</v>
      </c>
      <c r="R14">
        <v>0.61</v>
      </c>
      <c r="T14">
        <v>10</v>
      </c>
      <c r="U14">
        <f>30-V14</f>
        <v>26.09</v>
      </c>
      <c r="V14">
        <v>3.91</v>
      </c>
      <c r="X14">
        <v>10</v>
      </c>
      <c r="Y14">
        <f>30-Z14</f>
        <v>30</v>
      </c>
      <c r="Z14">
        <v>0</v>
      </c>
      <c r="AB14">
        <v>10</v>
      </c>
      <c r="AC14">
        <f>30-AD14</f>
        <v>29.73</v>
      </c>
      <c r="AD14">
        <v>0.27</v>
      </c>
      <c r="AF14">
        <v>10</v>
      </c>
      <c r="AG14">
        <f>30-AH14</f>
        <v>30</v>
      </c>
      <c r="AH14">
        <v>0</v>
      </c>
    </row>
    <row r="16" spans="2:34" x14ac:dyDescent="0.35">
      <c r="D16" t="s">
        <v>30</v>
      </c>
    </row>
    <row r="17" spans="3:23" x14ac:dyDescent="0.35">
      <c r="D17" t="s">
        <v>29</v>
      </c>
    </row>
    <row r="19" spans="3:23" x14ac:dyDescent="0.35">
      <c r="D19" s="7" t="s">
        <v>28</v>
      </c>
      <c r="E19" s="7"/>
      <c r="F19" s="7"/>
      <c r="G19" s="7"/>
      <c r="H19" s="7"/>
      <c r="I19" s="7"/>
      <c r="J19" s="7"/>
      <c r="K19" s="7"/>
      <c r="L19" s="7"/>
      <c r="O19" s="7" t="s">
        <v>27</v>
      </c>
      <c r="P19" s="7"/>
      <c r="Q19" s="7"/>
      <c r="R19" s="7"/>
      <c r="S19" s="7"/>
      <c r="T19" s="7"/>
      <c r="U19" s="7"/>
      <c r="V19" s="7"/>
      <c r="W19" s="7"/>
    </row>
    <row r="20" spans="3:23" x14ac:dyDescent="0.35">
      <c r="C20" t="s">
        <v>26</v>
      </c>
      <c r="D20" s="2" t="s">
        <v>6</v>
      </c>
      <c r="E20" s="2" t="s">
        <v>7</v>
      </c>
      <c r="F20" s="2" t="s">
        <v>8</v>
      </c>
      <c r="G20" s="2" t="s">
        <v>11</v>
      </c>
      <c r="H20" s="2" t="s">
        <v>14</v>
      </c>
      <c r="I20" s="2" t="s">
        <v>25</v>
      </c>
      <c r="J20" s="2" t="s">
        <v>24</v>
      </c>
      <c r="K20" s="2" t="s">
        <v>23</v>
      </c>
      <c r="L20" s="11" t="s">
        <v>22</v>
      </c>
      <c r="N20" t="s">
        <v>26</v>
      </c>
      <c r="O20" s="2" t="s">
        <v>6</v>
      </c>
      <c r="P20" s="2" t="s">
        <v>7</v>
      </c>
      <c r="Q20" s="2" t="s">
        <v>8</v>
      </c>
      <c r="R20" s="2" t="s">
        <v>11</v>
      </c>
      <c r="S20" s="2" t="s">
        <v>14</v>
      </c>
      <c r="T20" s="2" t="s">
        <v>25</v>
      </c>
      <c r="U20" s="2" t="s">
        <v>24</v>
      </c>
      <c r="V20" s="2" t="s">
        <v>23</v>
      </c>
      <c r="W20" s="11" t="s">
        <v>22</v>
      </c>
    </row>
    <row r="21" spans="3:23" x14ac:dyDescent="0.35">
      <c r="C21">
        <v>1</v>
      </c>
      <c r="D21" s="10">
        <v>29.75</v>
      </c>
      <c r="E21" s="10">
        <v>27.92</v>
      </c>
      <c r="F21" s="10">
        <v>27.4</v>
      </c>
      <c r="G21" s="10">
        <v>30</v>
      </c>
      <c r="H21" s="10">
        <v>23.33</v>
      </c>
      <c r="I21" s="10">
        <v>30</v>
      </c>
      <c r="J21" s="10">
        <v>29.65</v>
      </c>
      <c r="K21" s="10">
        <v>30</v>
      </c>
      <c r="L21" s="9">
        <f>AVERAGE(D21,E21,F21,G21,H21,I21,J21,K21)</f>
        <v>28.506249999999998</v>
      </c>
      <c r="N21">
        <v>1</v>
      </c>
      <c r="O21">
        <v>0.25</v>
      </c>
      <c r="P21">
        <v>2.0799999999999983</v>
      </c>
      <c r="Q21">
        <v>2.6</v>
      </c>
      <c r="R21">
        <v>0</v>
      </c>
      <c r="S21">
        <v>6.67</v>
      </c>
      <c r="T21">
        <v>0</v>
      </c>
      <c r="U21">
        <v>0.35</v>
      </c>
      <c r="V21">
        <v>0</v>
      </c>
      <c r="W21" s="8">
        <f>AVERAGE(O21,P21,Q21,R21,S21,T21,U21,V21)</f>
        <v>1.4937499999999997</v>
      </c>
    </row>
    <row r="22" spans="3:23" x14ac:dyDescent="0.35">
      <c r="C22">
        <v>2</v>
      </c>
      <c r="D22" s="10">
        <v>30</v>
      </c>
      <c r="E22" s="10">
        <v>30</v>
      </c>
      <c r="F22" s="10">
        <v>30</v>
      </c>
      <c r="G22" s="10">
        <v>30</v>
      </c>
      <c r="H22" s="10">
        <v>29.47</v>
      </c>
      <c r="I22" s="10">
        <v>30</v>
      </c>
      <c r="J22" s="10">
        <v>28.37</v>
      </c>
      <c r="K22" s="10">
        <v>30</v>
      </c>
      <c r="L22" s="9">
        <f>AVERAGE(D22,E22,F22,G22,H22,I22,J22,K22)</f>
        <v>29.73</v>
      </c>
      <c r="N22">
        <v>2</v>
      </c>
      <c r="O22">
        <v>0</v>
      </c>
      <c r="P22">
        <v>0</v>
      </c>
      <c r="Q22">
        <v>0</v>
      </c>
      <c r="R22">
        <v>0</v>
      </c>
      <c r="S22">
        <v>0.53</v>
      </c>
      <c r="T22">
        <v>0</v>
      </c>
      <c r="U22">
        <v>1.63</v>
      </c>
      <c r="V22">
        <v>0</v>
      </c>
      <c r="W22" s="8">
        <f>AVERAGE(O22,P22,Q22,R22,S22,T22,U22,V22)</f>
        <v>0.27</v>
      </c>
    </row>
    <row r="23" spans="3:23" x14ac:dyDescent="0.35">
      <c r="C23">
        <v>3</v>
      </c>
      <c r="D23" s="10">
        <v>29.64</v>
      </c>
      <c r="E23" s="10">
        <v>30</v>
      </c>
      <c r="F23" s="10">
        <v>30</v>
      </c>
      <c r="G23" s="10">
        <v>30</v>
      </c>
      <c r="H23" s="10">
        <v>30</v>
      </c>
      <c r="I23" s="10">
        <v>30</v>
      </c>
      <c r="J23" s="10">
        <v>30</v>
      </c>
      <c r="K23" s="10">
        <v>30</v>
      </c>
      <c r="L23" s="9">
        <f>AVERAGE(D23,E23,F23,G23,H23,I23,J23,K23)</f>
        <v>29.954999999999998</v>
      </c>
      <c r="N23">
        <v>3</v>
      </c>
      <c r="O23">
        <v>0.35999999999999943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8">
        <f>AVERAGE(O23,P23,Q23,R23,S23,T23,U23,V23)</f>
        <v>4.4999999999999929E-2</v>
      </c>
    </row>
    <row r="24" spans="3:23" x14ac:dyDescent="0.35">
      <c r="C24">
        <v>4</v>
      </c>
      <c r="D24" s="10">
        <v>29.2</v>
      </c>
      <c r="E24" s="10">
        <v>30</v>
      </c>
      <c r="F24" s="10">
        <v>28.86</v>
      </c>
      <c r="G24" s="10">
        <v>30</v>
      </c>
      <c r="H24" s="10">
        <v>30</v>
      </c>
      <c r="I24" s="10">
        <v>30</v>
      </c>
      <c r="J24" s="10">
        <v>30</v>
      </c>
      <c r="K24" s="10">
        <v>30</v>
      </c>
      <c r="L24" s="9">
        <f>AVERAGE(D24,E24,F24,G24,H24,I24,J24,K24)</f>
        <v>29.7575</v>
      </c>
      <c r="N24">
        <v>4</v>
      </c>
      <c r="O24">
        <v>0.80000000000000071</v>
      </c>
      <c r="P24">
        <v>0</v>
      </c>
      <c r="Q24">
        <v>1.1399999999999999</v>
      </c>
      <c r="R24">
        <v>0</v>
      </c>
      <c r="S24">
        <v>0</v>
      </c>
      <c r="T24">
        <v>0</v>
      </c>
      <c r="U24">
        <v>0</v>
      </c>
      <c r="V24">
        <v>0</v>
      </c>
      <c r="W24" s="8">
        <f>AVERAGE(O24,P24,Q24,R24,S24,T24,U24,V24)</f>
        <v>0.24250000000000008</v>
      </c>
    </row>
    <row r="25" spans="3:23" x14ac:dyDescent="0.35">
      <c r="C25">
        <v>5</v>
      </c>
      <c r="D25" s="10">
        <v>30</v>
      </c>
      <c r="E25" s="10">
        <v>30</v>
      </c>
      <c r="F25" s="10">
        <v>29</v>
      </c>
      <c r="G25" s="10">
        <v>30</v>
      </c>
      <c r="H25" s="10">
        <v>30</v>
      </c>
      <c r="I25" s="10">
        <v>30</v>
      </c>
      <c r="J25" s="10">
        <v>29.34</v>
      </c>
      <c r="K25" s="10">
        <v>28.9</v>
      </c>
      <c r="L25" s="9">
        <f>AVERAGE(D25,E25,F25,G25,H25,I25,J25,K25)</f>
        <v>29.655000000000001</v>
      </c>
      <c r="N25">
        <v>5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0.66</v>
      </c>
      <c r="V25">
        <v>1.1000000000000001</v>
      </c>
      <c r="W25" s="8">
        <f>AVERAGE(O25,P25,Q25,R25,S25,T25,U25,V25)</f>
        <v>0.34500000000000003</v>
      </c>
    </row>
    <row r="26" spans="3:23" x14ac:dyDescent="0.35">
      <c r="C26">
        <v>6</v>
      </c>
      <c r="D26" s="10">
        <v>30</v>
      </c>
      <c r="E26" s="10">
        <v>30</v>
      </c>
      <c r="F26" s="10">
        <v>28.79</v>
      </c>
      <c r="G26" s="10">
        <v>30</v>
      </c>
      <c r="H26" s="10">
        <v>30</v>
      </c>
      <c r="I26" s="10">
        <v>30</v>
      </c>
      <c r="J26" s="10">
        <v>30</v>
      </c>
      <c r="K26" s="10">
        <v>29.52</v>
      </c>
      <c r="L26" s="9">
        <f>AVERAGE(D26,E26,F26,G26,H26,I26,J26,K26)</f>
        <v>29.78875</v>
      </c>
      <c r="N26">
        <v>6</v>
      </c>
      <c r="O26">
        <v>0</v>
      </c>
      <c r="P26">
        <v>0</v>
      </c>
      <c r="Q26">
        <v>1.21</v>
      </c>
      <c r="R26">
        <v>0</v>
      </c>
      <c r="S26">
        <v>0</v>
      </c>
      <c r="T26">
        <v>0</v>
      </c>
      <c r="U26">
        <v>0</v>
      </c>
      <c r="V26">
        <v>0.48</v>
      </c>
      <c r="W26" s="8">
        <f>AVERAGE(O26,P26,Q26,R26,S26,T26,U26,V26)</f>
        <v>0.21124999999999999</v>
      </c>
    </row>
    <row r="27" spans="3:23" x14ac:dyDescent="0.35">
      <c r="C27">
        <v>7</v>
      </c>
      <c r="D27" s="10">
        <v>30</v>
      </c>
      <c r="E27" s="10">
        <v>28.12</v>
      </c>
      <c r="F27" s="10">
        <v>30</v>
      </c>
      <c r="G27" s="10">
        <v>30</v>
      </c>
      <c r="H27" s="10">
        <v>30</v>
      </c>
      <c r="I27" s="10">
        <v>30</v>
      </c>
      <c r="J27" s="10">
        <v>30</v>
      </c>
      <c r="K27" s="10">
        <v>29.73</v>
      </c>
      <c r="L27" s="9">
        <f>AVERAGE(D27,E27,F27,G27,H27,I27,J27,K27)</f>
        <v>29.731249999999999</v>
      </c>
      <c r="N27">
        <v>7</v>
      </c>
      <c r="O27">
        <v>0</v>
      </c>
      <c r="P27">
        <v>1.88</v>
      </c>
      <c r="Q27">
        <v>0</v>
      </c>
      <c r="R27">
        <v>0</v>
      </c>
      <c r="S27">
        <v>0</v>
      </c>
      <c r="T27">
        <v>0</v>
      </c>
      <c r="U27">
        <v>0</v>
      </c>
      <c r="V27">
        <v>0.27</v>
      </c>
      <c r="W27" s="8">
        <f>AVERAGE(O27,P27,Q27,R27,S27,T27,U27,V27)</f>
        <v>0.26874999999999999</v>
      </c>
    </row>
    <row r="28" spans="3:23" x14ac:dyDescent="0.35">
      <c r="C28">
        <v>8</v>
      </c>
      <c r="D28" s="10">
        <v>29</v>
      </c>
      <c r="E28" s="10">
        <v>29.37</v>
      </c>
      <c r="F28" s="10">
        <v>30</v>
      </c>
      <c r="G28" s="10">
        <v>30</v>
      </c>
      <c r="H28" s="10">
        <v>30</v>
      </c>
      <c r="I28" s="10">
        <v>30</v>
      </c>
      <c r="J28" s="10">
        <v>29.39</v>
      </c>
      <c r="K28" s="10">
        <v>29.71</v>
      </c>
      <c r="L28" s="9">
        <f>AVERAGE(D28,E28,F28,G28,H28,I28,J28,K28)</f>
        <v>29.68375</v>
      </c>
      <c r="N28">
        <v>8</v>
      </c>
      <c r="O28">
        <v>1</v>
      </c>
      <c r="P28">
        <v>0.63</v>
      </c>
      <c r="Q28">
        <v>0</v>
      </c>
      <c r="R28">
        <v>0</v>
      </c>
      <c r="S28">
        <v>0</v>
      </c>
      <c r="T28">
        <v>0</v>
      </c>
      <c r="U28">
        <v>0.61</v>
      </c>
      <c r="V28">
        <v>0.28999999999999998</v>
      </c>
      <c r="W28" s="8">
        <f>AVERAGE(O28,P28,Q28,R28,S28,T28,U28,V28)</f>
        <v>0.31624999999999998</v>
      </c>
    </row>
    <row r="29" spans="3:23" x14ac:dyDescent="0.35">
      <c r="C29">
        <v>9</v>
      </c>
      <c r="D29" s="10">
        <v>29.5</v>
      </c>
      <c r="E29" s="10">
        <v>30</v>
      </c>
      <c r="F29" s="10">
        <v>29</v>
      </c>
      <c r="G29" s="10">
        <v>30</v>
      </c>
      <c r="H29" s="10">
        <v>30</v>
      </c>
      <c r="I29" s="10">
        <v>29.59</v>
      </c>
      <c r="J29" s="10">
        <v>30</v>
      </c>
      <c r="K29" s="10">
        <v>29.38</v>
      </c>
      <c r="L29" s="9">
        <f>AVERAGE(D29,E29,F29,G29,H29,I29,J29,K29)</f>
        <v>29.68375</v>
      </c>
      <c r="N29">
        <v>9</v>
      </c>
      <c r="O29">
        <v>0.5</v>
      </c>
      <c r="P29">
        <v>0</v>
      </c>
      <c r="Q29">
        <v>1</v>
      </c>
      <c r="R29">
        <v>0</v>
      </c>
      <c r="S29">
        <v>0</v>
      </c>
      <c r="T29">
        <v>0.41</v>
      </c>
      <c r="U29">
        <v>0</v>
      </c>
      <c r="V29">
        <v>0.62</v>
      </c>
      <c r="W29" s="8">
        <f>AVERAGE(O29,P29,Q29,R29,S29,T29,U29,V29)</f>
        <v>0.31624999999999998</v>
      </c>
    </row>
    <row r="30" spans="3:23" x14ac:dyDescent="0.35">
      <c r="C30">
        <v>10</v>
      </c>
      <c r="D30" s="10"/>
      <c r="E30" s="10">
        <v>30</v>
      </c>
      <c r="F30" s="10">
        <v>29.33</v>
      </c>
      <c r="G30" s="10">
        <v>29.39</v>
      </c>
      <c r="H30" s="10">
        <v>26.09</v>
      </c>
      <c r="I30" s="10">
        <v>30</v>
      </c>
      <c r="J30" s="10">
        <v>29.73</v>
      </c>
      <c r="K30" s="10">
        <v>30</v>
      </c>
      <c r="L30" s="9">
        <f>AVERAGE(D30,E30,F30,G30,H30,I30,J30,K30)</f>
        <v>29.22</v>
      </c>
      <c r="N30">
        <v>10</v>
      </c>
      <c r="P30">
        <v>0</v>
      </c>
      <c r="Q30">
        <v>0.67</v>
      </c>
      <c r="R30">
        <v>0.61</v>
      </c>
      <c r="S30">
        <v>3.91</v>
      </c>
      <c r="T30">
        <v>0</v>
      </c>
      <c r="U30">
        <v>0.27</v>
      </c>
      <c r="V30">
        <v>0</v>
      </c>
      <c r="W30" s="8">
        <f>AVERAGE(O30,P30,Q30,R30,S30,T30,U30,V30)</f>
        <v>0.78000000000000014</v>
      </c>
    </row>
    <row r="31" spans="3:23" x14ac:dyDescent="0.35">
      <c r="L31" s="10"/>
    </row>
    <row r="32" spans="3:23" x14ac:dyDescent="0.35">
      <c r="L32" s="10"/>
    </row>
    <row r="33" spans="3:23" x14ac:dyDescent="0.35">
      <c r="D33" s="7" t="s">
        <v>21</v>
      </c>
      <c r="E33" s="7"/>
      <c r="F33" s="7"/>
      <c r="G33" s="7"/>
      <c r="H33" s="7"/>
      <c r="I33" s="7"/>
      <c r="J33" s="7"/>
      <c r="K33" s="7"/>
      <c r="L33" s="7"/>
      <c r="O33" s="7" t="s">
        <v>20</v>
      </c>
      <c r="P33" s="7"/>
      <c r="Q33" s="7"/>
      <c r="R33" s="7"/>
      <c r="S33" s="7"/>
      <c r="T33" s="7"/>
      <c r="U33" s="7"/>
      <c r="V33" s="7"/>
      <c r="W33" s="7"/>
    </row>
    <row r="34" spans="3:23" x14ac:dyDescent="0.35">
      <c r="C34">
        <v>1</v>
      </c>
      <c r="D34">
        <f>(D21/30)*100</f>
        <v>99.166666666666671</v>
      </c>
      <c r="E34">
        <f>(E21/30)*100</f>
        <v>93.066666666666677</v>
      </c>
      <c r="F34">
        <f>(F21/30)*100</f>
        <v>91.333333333333329</v>
      </c>
      <c r="G34">
        <f>(G21/30)*100</f>
        <v>100</v>
      </c>
      <c r="H34">
        <f>(H21/30)*100</f>
        <v>77.766666666666666</v>
      </c>
      <c r="I34">
        <f>(I21/30)*100</f>
        <v>100</v>
      </c>
      <c r="J34">
        <f>(J21/30)*100</f>
        <v>98.833333333333329</v>
      </c>
      <c r="K34">
        <f>(K21/30)*100</f>
        <v>100</v>
      </c>
      <c r="L34" s="9">
        <f>AVERAGE(D34,E34,F34,G34,H34,I34,J34,K34)</f>
        <v>95.020833333333329</v>
      </c>
      <c r="N34">
        <v>1</v>
      </c>
      <c r="O34">
        <f>(O21/30)*100</f>
        <v>0.83333333333333337</v>
      </c>
      <c r="P34">
        <f>(P21/30)*100</f>
        <v>6.9333333333333274</v>
      </c>
      <c r="Q34">
        <f>(Q21/30)*100</f>
        <v>8.6666666666666679</v>
      </c>
      <c r="R34">
        <f>(R21/30)*100</f>
        <v>0</v>
      </c>
      <c r="S34">
        <f>(S21/30)*100</f>
        <v>22.233333333333334</v>
      </c>
      <c r="T34">
        <f>(T21/30)*100</f>
        <v>0</v>
      </c>
      <c r="U34">
        <f>(U21/30)*100</f>
        <v>1.1666666666666665</v>
      </c>
      <c r="V34">
        <f>(V21/30)*100</f>
        <v>0</v>
      </c>
      <c r="W34" s="8">
        <f>AVERAGE(O34,P34,Q34,R34,S34,T34,U34,V34)</f>
        <v>4.9791666666666661</v>
      </c>
    </row>
    <row r="35" spans="3:23" x14ac:dyDescent="0.35">
      <c r="C35">
        <v>2</v>
      </c>
      <c r="D35">
        <f>(D22/30)*100</f>
        <v>100</v>
      </c>
      <c r="E35">
        <f>(E22/30)*100</f>
        <v>100</v>
      </c>
      <c r="F35">
        <f>(F22/30)*100</f>
        <v>100</v>
      </c>
      <c r="G35">
        <f>(G22/30)*100</f>
        <v>100</v>
      </c>
      <c r="H35">
        <f>(H22/30)*100</f>
        <v>98.233333333333334</v>
      </c>
      <c r="I35">
        <f>(I22/30)*100</f>
        <v>100</v>
      </c>
      <c r="J35">
        <f>(J22/30)*100</f>
        <v>94.566666666666663</v>
      </c>
      <c r="K35">
        <f>(K22/30)*100</f>
        <v>100</v>
      </c>
      <c r="L35" s="9">
        <f>AVERAGE(D35,E35,F35,G35,H35,I35,J35,K35)</f>
        <v>99.1</v>
      </c>
      <c r="N35">
        <v>2</v>
      </c>
      <c r="O35">
        <f>(O22/30)*100</f>
        <v>0</v>
      </c>
      <c r="P35">
        <f>(P22/30)*100</f>
        <v>0</v>
      </c>
      <c r="Q35">
        <f>(Q22/30)*100</f>
        <v>0</v>
      </c>
      <c r="R35">
        <f>(R22/30)*100</f>
        <v>0</v>
      </c>
      <c r="S35">
        <f>(S22/30)*100</f>
        <v>1.7666666666666668</v>
      </c>
      <c r="T35">
        <f>(T22/30)*100</f>
        <v>0</v>
      </c>
      <c r="U35">
        <f>(U22/30)*100</f>
        <v>5.4333333333333327</v>
      </c>
      <c r="V35">
        <f>(V22/30)*100</f>
        <v>0</v>
      </c>
      <c r="W35" s="8">
        <f>AVERAGE(O35,P35,Q35,R35,S35,T35,U35,V35)</f>
        <v>0.89999999999999991</v>
      </c>
    </row>
    <row r="36" spans="3:23" x14ac:dyDescent="0.35">
      <c r="C36">
        <v>3</v>
      </c>
      <c r="D36">
        <f>(D23/30)*100</f>
        <v>98.8</v>
      </c>
      <c r="E36">
        <f>(E23/30)*100</f>
        <v>100</v>
      </c>
      <c r="F36">
        <f>(F23/30)*100</f>
        <v>100</v>
      </c>
      <c r="G36">
        <f>(G23/30)*100</f>
        <v>100</v>
      </c>
      <c r="H36">
        <f>(H23/30)*100</f>
        <v>100</v>
      </c>
      <c r="I36">
        <f>(I23/30)*100</f>
        <v>100</v>
      </c>
      <c r="J36">
        <f>(J23/30)*100</f>
        <v>100</v>
      </c>
      <c r="K36">
        <f>(K23/30)*100</f>
        <v>100</v>
      </c>
      <c r="L36" s="9">
        <f>AVERAGE(D36,E36,F36,G36,H36,I36,J36,K36)</f>
        <v>99.85</v>
      </c>
      <c r="N36">
        <v>3</v>
      </c>
      <c r="O36">
        <f>(O23/30)*100</f>
        <v>1.1999999999999982</v>
      </c>
      <c r="P36">
        <f>(P23/30)*100</f>
        <v>0</v>
      </c>
      <c r="Q36">
        <f>(Q23/30)*100</f>
        <v>0</v>
      </c>
      <c r="R36">
        <f>(R23/30)*100</f>
        <v>0</v>
      </c>
      <c r="S36">
        <f>(S23/30)*100</f>
        <v>0</v>
      </c>
      <c r="T36">
        <f>(T23/30)*100</f>
        <v>0</v>
      </c>
      <c r="U36">
        <f>(U23/30)*100</f>
        <v>0</v>
      </c>
      <c r="V36">
        <f>(V23/30)*100</f>
        <v>0</v>
      </c>
      <c r="W36" s="8">
        <f>AVERAGE(O36,P36,Q36,R36,S36,T36,U36,V36)</f>
        <v>0.14999999999999977</v>
      </c>
    </row>
    <row r="37" spans="3:23" x14ac:dyDescent="0.35">
      <c r="C37">
        <v>4</v>
      </c>
      <c r="D37">
        <f>(D24/30)*100</f>
        <v>97.333333333333329</v>
      </c>
      <c r="E37">
        <f>(E24/30)*100</f>
        <v>100</v>
      </c>
      <c r="F37">
        <f>(F24/30)*100</f>
        <v>96.2</v>
      </c>
      <c r="G37">
        <f>(G24/30)*100</f>
        <v>100</v>
      </c>
      <c r="H37">
        <f>(H24/30)*100</f>
        <v>100</v>
      </c>
      <c r="I37">
        <f>(I24/30)*100</f>
        <v>100</v>
      </c>
      <c r="J37">
        <f>(J24/30)*100</f>
        <v>100</v>
      </c>
      <c r="K37">
        <f>(K24/30)*100</f>
        <v>100</v>
      </c>
      <c r="L37" s="9">
        <f>AVERAGE(D37,E37,F37,G37,H37,I37,J37,K37)</f>
        <v>99.191666666666663</v>
      </c>
      <c r="N37">
        <v>4</v>
      </c>
      <c r="O37">
        <f>(O24/30)*100</f>
        <v>2.6666666666666687</v>
      </c>
      <c r="P37">
        <f>(P24/30)*100</f>
        <v>0</v>
      </c>
      <c r="Q37">
        <f>(Q24/30)*100</f>
        <v>3.8</v>
      </c>
      <c r="R37">
        <f>(R24/30)*100</f>
        <v>0</v>
      </c>
      <c r="S37">
        <f>(S24/30)*100</f>
        <v>0</v>
      </c>
      <c r="T37">
        <f>(T24/30)*100</f>
        <v>0</v>
      </c>
      <c r="U37">
        <f>(U24/30)*100</f>
        <v>0</v>
      </c>
      <c r="V37">
        <f>(V24/30)*100</f>
        <v>0</v>
      </c>
      <c r="W37" s="8">
        <f>AVERAGE(O37,P37,Q37,R37,S37,T37,U37,V37)</f>
        <v>0.80833333333333357</v>
      </c>
    </row>
    <row r="38" spans="3:23" x14ac:dyDescent="0.35">
      <c r="C38">
        <v>5</v>
      </c>
      <c r="D38">
        <f>(D25/30)*100</f>
        <v>100</v>
      </c>
      <c r="E38">
        <f>(E25/30)*100</f>
        <v>100</v>
      </c>
      <c r="F38">
        <f>(F25/30)*100</f>
        <v>96.666666666666671</v>
      </c>
      <c r="G38">
        <f>(G25/30)*100</f>
        <v>100</v>
      </c>
      <c r="H38">
        <f>(H25/30)*100</f>
        <v>100</v>
      </c>
      <c r="I38">
        <f>(I25/30)*100</f>
        <v>100</v>
      </c>
      <c r="J38">
        <f>(J25/30)*100</f>
        <v>97.8</v>
      </c>
      <c r="K38">
        <f>(K25/30)*100</f>
        <v>96.333333333333329</v>
      </c>
      <c r="L38" s="9">
        <f>AVERAGE(D38,E38,F38,G38,H38,I38,J38,K38)</f>
        <v>98.850000000000009</v>
      </c>
      <c r="N38">
        <v>5</v>
      </c>
      <c r="O38">
        <f>(O25/30)*100</f>
        <v>0</v>
      </c>
      <c r="P38">
        <f>(P25/30)*100</f>
        <v>0</v>
      </c>
      <c r="Q38">
        <f>(Q25/30)*100</f>
        <v>3.3333333333333335</v>
      </c>
      <c r="R38">
        <f>(R25/30)*100</f>
        <v>0</v>
      </c>
      <c r="S38">
        <f>(S25/30)*100</f>
        <v>0</v>
      </c>
      <c r="T38">
        <f>(T25/30)*100</f>
        <v>0</v>
      </c>
      <c r="U38">
        <f>(U25/30)*100</f>
        <v>2.2000000000000002</v>
      </c>
      <c r="V38">
        <f>(V25/30)*100</f>
        <v>3.6666666666666665</v>
      </c>
      <c r="W38" s="8">
        <f>AVERAGE(O38,P38,Q38,R38,S38,T38,U38,V38)</f>
        <v>1.1499999999999999</v>
      </c>
    </row>
    <row r="39" spans="3:23" x14ac:dyDescent="0.35">
      <c r="C39">
        <v>6</v>
      </c>
      <c r="D39">
        <f>(D26/30)*100</f>
        <v>100</v>
      </c>
      <c r="E39">
        <f>(E26/30)*100</f>
        <v>100</v>
      </c>
      <c r="F39">
        <f>(F26/30)*100</f>
        <v>95.966666666666669</v>
      </c>
      <c r="G39">
        <f>(G26/30)*100</f>
        <v>100</v>
      </c>
      <c r="H39">
        <f>(H26/30)*100</f>
        <v>100</v>
      </c>
      <c r="I39">
        <f>(I26/30)*100</f>
        <v>100</v>
      </c>
      <c r="J39">
        <f>(J26/30)*100</f>
        <v>100</v>
      </c>
      <c r="K39">
        <f>(K26/30)*100</f>
        <v>98.4</v>
      </c>
      <c r="L39" s="9">
        <f>AVERAGE(D39,E39,F39,G39,H39,I39,J39,K39)</f>
        <v>99.295833333333334</v>
      </c>
      <c r="N39">
        <v>6</v>
      </c>
      <c r="O39">
        <f>(O26/30)*100</f>
        <v>0</v>
      </c>
      <c r="P39">
        <f>(P26/30)*100</f>
        <v>0</v>
      </c>
      <c r="Q39">
        <f>(Q26/30)*100</f>
        <v>4.0333333333333332</v>
      </c>
      <c r="R39">
        <f>(R26/30)*100</f>
        <v>0</v>
      </c>
      <c r="S39">
        <f>(S26/30)*100</f>
        <v>0</v>
      </c>
      <c r="T39">
        <f>(T26/30)*100</f>
        <v>0</v>
      </c>
      <c r="U39">
        <f>(U26/30)*100</f>
        <v>0</v>
      </c>
      <c r="V39">
        <f>(V26/30)*100</f>
        <v>1.6</v>
      </c>
      <c r="W39" s="8">
        <f>AVERAGE(O39,P39,Q39,R39,S39,T39,U39,V39)</f>
        <v>0.70416666666666661</v>
      </c>
    </row>
    <row r="40" spans="3:23" x14ac:dyDescent="0.35">
      <c r="C40">
        <v>7</v>
      </c>
      <c r="D40">
        <f>(D27/30)*100</f>
        <v>100</v>
      </c>
      <c r="E40">
        <f>(E27/30)*100</f>
        <v>93.733333333333334</v>
      </c>
      <c r="F40">
        <f>(F27/30)*100</f>
        <v>100</v>
      </c>
      <c r="G40">
        <f>(G27/30)*100</f>
        <v>100</v>
      </c>
      <c r="H40">
        <f>(H27/30)*100</f>
        <v>100</v>
      </c>
      <c r="I40">
        <f>(I27/30)*100</f>
        <v>100</v>
      </c>
      <c r="J40">
        <f>(J27/30)*100</f>
        <v>100</v>
      </c>
      <c r="K40">
        <f>(K27/30)*100</f>
        <v>99.1</v>
      </c>
      <c r="L40" s="9">
        <f>AVERAGE(D40,E40,F40,G40,H40,I40,J40,K40)</f>
        <v>99.104166666666671</v>
      </c>
      <c r="N40">
        <v>7</v>
      </c>
      <c r="O40">
        <f>(O27/30)*100</f>
        <v>0</v>
      </c>
      <c r="P40">
        <f>(P27/30)*100</f>
        <v>6.2666666666666666</v>
      </c>
      <c r="Q40">
        <f>(Q27/30)*100</f>
        <v>0</v>
      </c>
      <c r="R40">
        <f>(R27/30)*100</f>
        <v>0</v>
      </c>
      <c r="S40">
        <f>(S27/30)*100</f>
        <v>0</v>
      </c>
      <c r="T40">
        <f>(T27/30)*100</f>
        <v>0</v>
      </c>
      <c r="U40">
        <f>(U27/30)*100</f>
        <v>0</v>
      </c>
      <c r="V40">
        <f>(V27/30)*100</f>
        <v>0.90000000000000013</v>
      </c>
      <c r="W40" s="8">
        <f>AVERAGE(O40,P40,Q40,R40,S40,T40,U40,V40)</f>
        <v>0.89583333333333337</v>
      </c>
    </row>
    <row r="41" spans="3:23" x14ac:dyDescent="0.35">
      <c r="C41">
        <v>8</v>
      </c>
      <c r="D41">
        <f>(D28/30)*100</f>
        <v>96.666666666666671</v>
      </c>
      <c r="E41">
        <f>(E28/30)*100</f>
        <v>97.899999999999991</v>
      </c>
      <c r="F41">
        <f>(F28/30)*100</f>
        <v>100</v>
      </c>
      <c r="G41">
        <f>(G28/30)*100</f>
        <v>100</v>
      </c>
      <c r="H41">
        <f>(H28/30)*100</f>
        <v>100</v>
      </c>
      <c r="I41">
        <f>(I28/30)*100</f>
        <v>100</v>
      </c>
      <c r="J41">
        <f>(J28/30)*100</f>
        <v>97.966666666666669</v>
      </c>
      <c r="K41">
        <f>(K28/30)*100</f>
        <v>99.033333333333346</v>
      </c>
      <c r="L41" s="9">
        <f>AVERAGE(D41,E41,F41,G41,H41,I41,J41,K41)</f>
        <v>98.945833333333326</v>
      </c>
      <c r="N41">
        <v>8</v>
      </c>
      <c r="O41">
        <f>(O28/30)*100</f>
        <v>3.3333333333333335</v>
      </c>
      <c r="P41">
        <f>(P28/30)*100</f>
        <v>2.1</v>
      </c>
      <c r="Q41">
        <f>(Q28/30)*100</f>
        <v>0</v>
      </c>
      <c r="R41">
        <f>(R28/30)*100</f>
        <v>0</v>
      </c>
      <c r="S41">
        <f>(S28/30)*100</f>
        <v>0</v>
      </c>
      <c r="T41">
        <f>(T28/30)*100</f>
        <v>0</v>
      </c>
      <c r="U41">
        <f>(U28/30)*100</f>
        <v>2.0333333333333332</v>
      </c>
      <c r="V41">
        <f>(V28/30)*100</f>
        <v>0.96666666666666656</v>
      </c>
      <c r="W41" s="8">
        <f>AVERAGE(O41,P41,Q41,R41,S41,T41,U41,V41)</f>
        <v>1.0541666666666667</v>
      </c>
    </row>
    <row r="42" spans="3:23" x14ac:dyDescent="0.35">
      <c r="C42">
        <v>9</v>
      </c>
      <c r="D42">
        <f>(D29/30)*100</f>
        <v>98.333333333333329</v>
      </c>
      <c r="E42">
        <f>(E29/30)*100</f>
        <v>100</v>
      </c>
      <c r="F42">
        <f>(F29/30)*100</f>
        <v>96.666666666666671</v>
      </c>
      <c r="G42">
        <f>(G29/30)*100</f>
        <v>100</v>
      </c>
      <c r="H42">
        <f>(H29/30)*100</f>
        <v>100</v>
      </c>
      <c r="I42">
        <f>(I29/30)*100</f>
        <v>98.633333333333326</v>
      </c>
      <c r="J42">
        <f>(J29/30)*100</f>
        <v>100</v>
      </c>
      <c r="K42">
        <f>(K29/30)*100</f>
        <v>97.933333333333323</v>
      </c>
      <c r="L42" s="9">
        <f>AVERAGE(D42,E42,F42,G42,H42,I42,J42,K42)</f>
        <v>98.945833333333326</v>
      </c>
      <c r="N42">
        <v>9</v>
      </c>
      <c r="O42">
        <f>(O29/30)*100</f>
        <v>1.6666666666666667</v>
      </c>
      <c r="P42">
        <f>(P29/30)*100</f>
        <v>0</v>
      </c>
      <c r="Q42">
        <f>(Q29/30)*100</f>
        <v>3.3333333333333335</v>
      </c>
      <c r="R42">
        <f>(R29/30)*100</f>
        <v>0</v>
      </c>
      <c r="S42">
        <f>(S29/30)*100</f>
        <v>0</v>
      </c>
      <c r="T42">
        <f>(T29/30)*100</f>
        <v>1.3666666666666665</v>
      </c>
      <c r="U42">
        <f>(U29/30)*100</f>
        <v>0</v>
      </c>
      <c r="V42">
        <f>(V29/30)*100</f>
        <v>2.0666666666666664</v>
      </c>
      <c r="W42" s="8">
        <f>AVERAGE(O42,P42,Q42,R42,S42,T42,U42,V42)</f>
        <v>1.0541666666666667</v>
      </c>
    </row>
    <row r="43" spans="3:23" x14ac:dyDescent="0.35">
      <c r="C43">
        <v>10</v>
      </c>
      <c r="D43">
        <f>(D30/30)*100</f>
        <v>0</v>
      </c>
      <c r="E43">
        <f>(E30/30)*100</f>
        <v>100</v>
      </c>
      <c r="F43">
        <f>(F30/30)*100</f>
        <v>97.766666666666652</v>
      </c>
      <c r="G43">
        <f>(G30/30)*100</f>
        <v>97.966666666666669</v>
      </c>
      <c r="H43">
        <f>(H30/30)*100</f>
        <v>86.966666666666669</v>
      </c>
      <c r="I43">
        <f>(I30/30)*100</f>
        <v>100</v>
      </c>
      <c r="J43">
        <f>(J30/30)*100</f>
        <v>99.1</v>
      </c>
      <c r="K43">
        <f>(K30/30)*100</f>
        <v>100</v>
      </c>
      <c r="L43" s="9">
        <f>AVERAGE(D43,E43,F43,G43,H43,I43,J43,K43)</f>
        <v>85.225000000000009</v>
      </c>
      <c r="N43">
        <v>10</v>
      </c>
      <c r="O43">
        <f>(O30/30)*100</f>
        <v>0</v>
      </c>
      <c r="P43">
        <f>(P30/30)*100</f>
        <v>0</v>
      </c>
      <c r="Q43">
        <f>(Q30/30)*100</f>
        <v>2.2333333333333334</v>
      </c>
      <c r="R43">
        <f>(R30/30)*100</f>
        <v>2.0333333333333332</v>
      </c>
      <c r="S43">
        <f>(S30/30)*100</f>
        <v>13.033333333333333</v>
      </c>
      <c r="T43">
        <f>(T30/30)*100</f>
        <v>0</v>
      </c>
      <c r="U43">
        <f>(U30/30)*100</f>
        <v>0.90000000000000013</v>
      </c>
      <c r="V43">
        <f>(V30/30)*100</f>
        <v>0</v>
      </c>
      <c r="W43" s="8">
        <f>AVERAGE(O43,P43,Q43,R43,S43,T43,U43,V43)</f>
        <v>2.2749999999999999</v>
      </c>
    </row>
  </sheetData>
  <mergeCells count="12">
    <mergeCell ref="L3:N3"/>
    <mergeCell ref="P3:R3"/>
    <mergeCell ref="T3:V3"/>
    <mergeCell ref="X3:Z3"/>
    <mergeCell ref="AB3:AD3"/>
    <mergeCell ref="AF3:AH3"/>
    <mergeCell ref="D33:L33"/>
    <mergeCell ref="D19:L19"/>
    <mergeCell ref="O19:W19"/>
    <mergeCell ref="O33:W33"/>
    <mergeCell ref="D3:F3"/>
    <mergeCell ref="H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3-S1C- C57 cFos cell #</vt:lpstr>
      <vt:lpstr>3-S1G-Vglut2-Cre cFos cell#</vt:lpstr>
      <vt:lpstr>3-S1I-Swim and Inmobile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2024-04-23T19:28:52Z</dcterms:created>
  <dcterms:modified xsi:type="dcterms:W3CDTF">2024-04-24T16:44:17Z</dcterms:modified>
</cp:coreProperties>
</file>