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\Desktop\eLife_data_upload\Figure 3_figure supplement 1\"/>
    </mc:Choice>
  </mc:AlternateContent>
  <xr:revisionPtr revIDLastSave="0" documentId="8_{2DFDA8CF-CDCB-4913-9B15-75AF4551E185}" xr6:coauthVersionLast="45" xr6:coauthVersionMax="45" xr10:uidLastSave="{00000000-0000-0000-0000-000000000000}"/>
  <bookViews>
    <workbookView xWindow="0" yWindow="1065" windowWidth="38400" windowHeight="20535" xr2:uid="{2DC02E86-EF10-4E89-8E2E-68D359ED1E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E28" i="1"/>
  <c r="E11" i="1"/>
  <c r="E10" i="1"/>
  <c r="E21" i="1"/>
  <c r="E30" i="1" s="1"/>
  <c r="E22" i="1"/>
  <c r="E23" i="1"/>
  <c r="E24" i="1"/>
  <c r="E25" i="1"/>
  <c r="E26" i="1"/>
  <c r="E27" i="1"/>
  <c r="E20" i="1"/>
  <c r="E32" i="1" s="1"/>
  <c r="E9" i="1"/>
  <c r="E8" i="1"/>
  <c r="E6" i="1"/>
  <c r="E7" i="1"/>
  <c r="E5" i="1"/>
  <c r="E4" i="1"/>
  <c r="E15" i="1" s="1"/>
  <c r="E14" i="1" l="1"/>
  <c r="E16" i="1" s="1"/>
  <c r="E31" i="1"/>
  <c r="E13" i="1"/>
  <c r="E33" i="1"/>
</calcChain>
</file>

<file path=xl/sharedStrings.xml><?xml version="1.0" encoding="utf-8"?>
<sst xmlns="http://schemas.openxmlformats.org/spreadsheetml/2006/main" count="35" uniqueCount="28">
  <si>
    <t>WT</t>
  </si>
  <si>
    <t>Cell 1</t>
  </si>
  <si>
    <t>Cell 6</t>
  </si>
  <si>
    <t>Current/Cm</t>
  </si>
  <si>
    <t>Current (nA)</t>
  </si>
  <si>
    <t>Cm (pF)</t>
  </si>
  <si>
    <t>Cell 7</t>
  </si>
  <si>
    <t>Cell 13</t>
  </si>
  <si>
    <t>Cell 14</t>
  </si>
  <si>
    <t>Cell 15</t>
  </si>
  <si>
    <t>Cell 17</t>
  </si>
  <si>
    <t>Cell 18</t>
  </si>
  <si>
    <t>Analysis of patch clamp data for wt TRPV1-GFP and TRPV1468TAG-GFP</t>
  </si>
  <si>
    <t>Cell 2</t>
  </si>
  <si>
    <t>TAG</t>
  </si>
  <si>
    <t>Cell 4</t>
  </si>
  <si>
    <t>Cell 5</t>
  </si>
  <si>
    <t>Cell 9</t>
  </si>
  <si>
    <t>Cell 10</t>
  </si>
  <si>
    <t>Cell 11</t>
  </si>
  <si>
    <t>Cell 12</t>
  </si>
  <si>
    <t>Cell 16</t>
  </si>
  <si>
    <t>Cell 3</t>
  </si>
  <si>
    <t>Mean</t>
  </si>
  <si>
    <t>SD</t>
  </si>
  <si>
    <t>Count</t>
  </si>
  <si>
    <t>SEM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</si>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</sst>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AF83-3CE7-43CF-B0A6-9BF23F7A2D98}">
  <dimension ref="A1:E35"/>
  <sheetViews>
    <sheetView tabSelected="1" workbookViewId="0">
      <selection activeCell="A29" sqref="A29:XFD29"/>
    </sheetView>
  </sheetViews>
  <sheetFormatPr defaultRowHeight="15" x14ac:dyDescent="0.25"/>
  <cols>
    <col min="1" max="2" width="9.7109375" bestFit="1" customWidth="1"/>
    <col min="3" max="3" width="13" customWidth="1"/>
  </cols>
  <sheetData>
    <row r="1" spans="1:5" x14ac:dyDescent="0.25">
      <c r="A1" t="s">
        <v>12</v>
      </c>
    </row>
    <row r="2" spans="1:5" x14ac:dyDescent="0.25">
      <c r="A2" s="1" t="s">
        <v>0</v>
      </c>
    </row>
    <row r="3" spans="1:5" x14ac:dyDescent="0.25">
      <c r="C3" t="s">
        <v>4</v>
      </c>
      <c r="D3" t="s">
        <v>5</v>
      </c>
      <c r="E3" t="s">
        <v>3</v>
      </c>
    </row>
    <row r="4" spans="1:5" x14ac:dyDescent="0.25">
      <c r="A4" s="2">
        <v>45138</v>
      </c>
      <c r="B4" t="s">
        <v>2</v>
      </c>
      <c r="C4">
        <v>6.1</v>
      </c>
      <c r="D4">
        <v>6.45</v>
      </c>
      <c r="E4">
        <f>C4/D4</f>
        <v>0.94573643410852704</v>
      </c>
    </row>
    <row r="5" spans="1:5" x14ac:dyDescent="0.25">
      <c r="B5" t="s">
        <v>6</v>
      </c>
      <c r="C5">
        <v>5.72</v>
      </c>
      <c r="D5">
        <v>6.23</v>
      </c>
      <c r="E5">
        <f>C5/D5</f>
        <v>0.91813804173354729</v>
      </c>
    </row>
    <row r="6" spans="1:5" x14ac:dyDescent="0.25">
      <c r="B6" t="s">
        <v>7</v>
      </c>
      <c r="C6">
        <v>5.87</v>
      </c>
      <c r="D6">
        <v>9.7200000000000006</v>
      </c>
      <c r="E6">
        <f t="shared" ref="E6:E11" si="0">C6/D6</f>
        <v>0.60390946502057608</v>
      </c>
    </row>
    <row r="7" spans="1:5" x14ac:dyDescent="0.25">
      <c r="B7" t="s">
        <v>8</v>
      </c>
      <c r="C7">
        <v>5.37</v>
      </c>
      <c r="D7">
        <v>7.19</v>
      </c>
      <c r="E7">
        <f t="shared" si="0"/>
        <v>0.74687065368567451</v>
      </c>
    </row>
    <row r="8" spans="1:5" x14ac:dyDescent="0.25">
      <c r="B8" t="s">
        <v>10</v>
      </c>
      <c r="C8">
        <v>5.6</v>
      </c>
      <c r="D8">
        <v>14.38</v>
      </c>
      <c r="E8">
        <f t="shared" si="0"/>
        <v>0.38942976356050063</v>
      </c>
    </row>
    <row r="9" spans="1:5" x14ac:dyDescent="0.25">
      <c r="B9" t="s">
        <v>11</v>
      </c>
      <c r="C9">
        <v>9.0299999999999994</v>
      </c>
      <c r="D9">
        <v>32.75</v>
      </c>
      <c r="E9">
        <f t="shared" si="0"/>
        <v>0.27572519083969466</v>
      </c>
    </row>
    <row r="10" spans="1:5" x14ac:dyDescent="0.25">
      <c r="A10" s="2">
        <v>45139</v>
      </c>
      <c r="B10" t="s">
        <v>1</v>
      </c>
      <c r="C10">
        <v>3.34</v>
      </c>
      <c r="D10">
        <v>9.6199999999999992</v>
      </c>
      <c r="E10">
        <f t="shared" si="0"/>
        <v>0.34719334719334721</v>
      </c>
    </row>
    <row r="11" spans="1:5" x14ac:dyDescent="0.25">
      <c r="B11" t="s">
        <v>13</v>
      </c>
      <c r="C11">
        <v>8.34</v>
      </c>
      <c r="D11">
        <v>18.170000000000002</v>
      </c>
      <c r="E11">
        <f t="shared" si="0"/>
        <v>0.45899834892680236</v>
      </c>
    </row>
    <row r="13" spans="1:5" x14ac:dyDescent="0.25">
      <c r="D13" t="s">
        <v>23</v>
      </c>
      <c r="E13">
        <f>AVERAGE(E4:E11)</f>
        <v>0.58575015563358368</v>
      </c>
    </row>
    <row r="14" spans="1:5" x14ac:dyDescent="0.25">
      <c r="D14" t="s">
        <v>24</v>
      </c>
      <c r="E14">
        <f>STDEV(E4:E11)</f>
        <v>0.26021802655850357</v>
      </c>
    </row>
    <row r="15" spans="1:5" x14ac:dyDescent="0.25">
      <c r="D15" t="s">
        <v>25</v>
      </c>
      <c r="E15">
        <f>COUNT(E4:E11)</f>
        <v>8</v>
      </c>
    </row>
    <row r="16" spans="1:5" x14ac:dyDescent="0.25">
      <c r="D16" t="s">
        <v>26</v>
      </c>
      <c r="E16">
        <f>E14/SQRT(E15-1)</f>
        <v>9.8353169275685895E-2</v>
      </c>
    </row>
    <row r="18" spans="1:5" x14ac:dyDescent="0.25">
      <c r="A18" s="1" t="s">
        <v>14</v>
      </c>
    </row>
    <row r="19" spans="1:5" x14ac:dyDescent="0.25">
      <c r="C19" t="s">
        <v>4</v>
      </c>
      <c r="D19" t="s">
        <v>5</v>
      </c>
      <c r="E19" t="s">
        <v>3</v>
      </c>
    </row>
    <row r="20" spans="1:5" x14ac:dyDescent="0.25">
      <c r="A20" s="2">
        <v>45138</v>
      </c>
      <c r="B20" t="s">
        <v>15</v>
      </c>
      <c r="C20">
        <v>3.38</v>
      </c>
      <c r="D20">
        <v>8.61</v>
      </c>
      <c r="E20">
        <f>C20/D20</f>
        <v>0.39256678281068524</v>
      </c>
    </row>
    <row r="21" spans="1:5" x14ac:dyDescent="0.25">
      <c r="B21" t="s">
        <v>16</v>
      </c>
      <c r="C21">
        <v>4.21</v>
      </c>
      <c r="D21">
        <v>5.89</v>
      </c>
      <c r="E21">
        <f t="shared" ref="E21:E28" si="1">C21/D21</f>
        <v>0.71477079796264864</v>
      </c>
    </row>
    <row r="22" spans="1:5" x14ac:dyDescent="0.25">
      <c r="B22" t="s">
        <v>17</v>
      </c>
      <c r="C22">
        <v>0.68</v>
      </c>
      <c r="D22">
        <v>3.65</v>
      </c>
      <c r="E22">
        <f t="shared" si="1"/>
        <v>0.18630136986301371</v>
      </c>
    </row>
    <row r="23" spans="1:5" x14ac:dyDescent="0.25">
      <c r="B23" t="s">
        <v>18</v>
      </c>
      <c r="C23">
        <v>1.29</v>
      </c>
      <c r="D23">
        <v>8.16</v>
      </c>
      <c r="E23">
        <f t="shared" si="1"/>
        <v>0.15808823529411764</v>
      </c>
    </row>
    <row r="24" spans="1:5" x14ac:dyDescent="0.25">
      <c r="B24" t="s">
        <v>19</v>
      </c>
      <c r="C24">
        <v>10.1</v>
      </c>
      <c r="D24">
        <v>12.62</v>
      </c>
      <c r="E24">
        <f t="shared" si="1"/>
        <v>0.80031695721077656</v>
      </c>
    </row>
    <row r="25" spans="1:5" x14ac:dyDescent="0.25">
      <c r="B25" t="s">
        <v>20</v>
      </c>
      <c r="C25">
        <v>3.33</v>
      </c>
      <c r="D25">
        <v>5.82</v>
      </c>
      <c r="E25">
        <f t="shared" si="1"/>
        <v>0.57216494845360821</v>
      </c>
    </row>
    <row r="26" spans="1:5" x14ac:dyDescent="0.25">
      <c r="B26" t="s">
        <v>9</v>
      </c>
      <c r="C26">
        <v>3.77</v>
      </c>
      <c r="D26">
        <v>13.82</v>
      </c>
      <c r="E26">
        <f t="shared" si="1"/>
        <v>0.27279305354558608</v>
      </c>
    </row>
    <row r="27" spans="1:5" x14ac:dyDescent="0.25">
      <c r="B27" t="s">
        <v>21</v>
      </c>
      <c r="C27">
        <v>3.68</v>
      </c>
      <c r="D27">
        <v>7.18</v>
      </c>
      <c r="E27">
        <f t="shared" si="1"/>
        <v>0.51253481894150421</v>
      </c>
    </row>
    <row r="28" spans="1:5" x14ac:dyDescent="0.25">
      <c r="A28" s="2">
        <v>45139</v>
      </c>
      <c r="B28" t="s">
        <v>22</v>
      </c>
      <c r="C28">
        <v>0.94</v>
      </c>
      <c r="D28">
        <v>4.84</v>
      </c>
      <c r="E28">
        <f t="shared" si="1"/>
        <v>0.19421487603305784</v>
      </c>
    </row>
    <row r="30" spans="1:5" x14ac:dyDescent="0.25">
      <c r="D30" t="s">
        <v>23</v>
      </c>
      <c r="E30">
        <f>AVERAGE(E20:E28)</f>
        <v>0.42263909334611083</v>
      </c>
    </row>
    <row r="31" spans="1:5" x14ac:dyDescent="0.25">
      <c r="D31" t="s">
        <v>24</v>
      </c>
      <c r="E31">
        <f>STDEV(E20:E28)</f>
        <v>0.23973923414791526</v>
      </c>
    </row>
    <row r="32" spans="1:5" x14ac:dyDescent="0.25">
      <c r="D32" t="s">
        <v>25</v>
      </c>
      <c r="E32">
        <f>COUNT(E20:E28)</f>
        <v>9</v>
      </c>
    </row>
    <row r="33" spans="4:5" x14ac:dyDescent="0.25">
      <c r="D33" t="s">
        <v>26</v>
      </c>
      <c r="E33">
        <f>E31/SQRT(E32-1)</f>
        <v>8.4760619091230199E-2</v>
      </c>
    </row>
    <row r="35" spans="4:5" x14ac:dyDescent="0.25">
      <c r="D35" t="s">
        <v>27</v>
      </c>
      <c r="E35">
        <f>_xlfn.T.TEST(E4:E11,E20:E28,2,2)</f>
        <v>0.19848895330645491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</dc:creator>
  <cp:lastModifiedBy>Koh</cp:lastModifiedBy>
  <dcterms:created xsi:type="dcterms:W3CDTF">2023-08-02T18:37:37Z</dcterms:created>
  <dcterms:modified xsi:type="dcterms:W3CDTF">2024-06-25T21:02:09Z</dcterms:modified>
</cp:coreProperties>
</file>