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h\Desktop\eLife_data_upload\Figure 3_figure supplement 3\"/>
    </mc:Choice>
  </mc:AlternateContent>
  <xr:revisionPtr revIDLastSave="0" documentId="8_{A45CC566-CD24-4D0C-98B5-647F32389915}" xr6:coauthVersionLast="45" xr6:coauthVersionMax="45" xr10:uidLastSave="{00000000-0000-0000-0000-000000000000}"/>
  <bookViews>
    <workbookView xWindow="0" yWindow="750" windowWidth="38400" windowHeight="20535" xr2:uid="{9A515659-CC84-4DEE-8835-FBE2EE80BD49}"/>
  </bookViews>
  <sheets>
    <sheet name="TAMRA_permeation" sheetId="1" r:id="rId1"/>
    <sheet name="Sulfo-Cy5_Permeation" sheetId="4" r:id="rId2"/>
    <sheet name="Fluorescein_Permeation" sheetId="2" r:id="rId3"/>
    <sheet name="JF_Permeation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8" i="4" l="1"/>
  <c r="AV8" i="4"/>
  <c r="AX8" i="4" s="1"/>
  <c r="AW8" i="4"/>
  <c r="AU9" i="4"/>
  <c r="AV9" i="4"/>
  <c r="AX9" i="4" s="1"/>
  <c r="AW9" i="4"/>
  <c r="AU10" i="4"/>
  <c r="AV10" i="4"/>
  <c r="AX10" i="4" s="1"/>
  <c r="AW10" i="4"/>
  <c r="AU11" i="4"/>
  <c r="AV11" i="4"/>
  <c r="AX11" i="4" s="1"/>
  <c r="AW11" i="4"/>
  <c r="AU12" i="4"/>
  <c r="AV12" i="4"/>
  <c r="AX12" i="4" s="1"/>
  <c r="AW12" i="4"/>
  <c r="AU13" i="4"/>
  <c r="AV13" i="4"/>
  <c r="AX13" i="4" s="1"/>
  <c r="AW13" i="4"/>
  <c r="AU14" i="4"/>
  <c r="AV14" i="4"/>
  <c r="AX14" i="4" s="1"/>
  <c r="AW14" i="4"/>
  <c r="AU15" i="4"/>
  <c r="AV15" i="4"/>
  <c r="AX15" i="4" s="1"/>
  <c r="AW15" i="4"/>
  <c r="AU16" i="4"/>
  <c r="AV16" i="4"/>
  <c r="AX16" i="4" s="1"/>
  <c r="AW16" i="4"/>
  <c r="AU17" i="4"/>
  <c r="AV17" i="4"/>
  <c r="AX17" i="4" s="1"/>
  <c r="AW17" i="4"/>
  <c r="AU18" i="4"/>
  <c r="AV18" i="4"/>
  <c r="AX18" i="4" s="1"/>
  <c r="AW18" i="4"/>
  <c r="AU19" i="4"/>
  <c r="AV19" i="4"/>
  <c r="AX19" i="4" s="1"/>
  <c r="AW19" i="4"/>
  <c r="AU20" i="4"/>
  <c r="AV20" i="4"/>
  <c r="AX20" i="4" s="1"/>
  <c r="AW20" i="4"/>
  <c r="AU21" i="4"/>
  <c r="AV21" i="4"/>
  <c r="AX21" i="4" s="1"/>
  <c r="AW21" i="4"/>
  <c r="AU22" i="4"/>
  <c r="AV22" i="4"/>
  <c r="AX22" i="4" s="1"/>
  <c r="AW22" i="4"/>
  <c r="AU23" i="4"/>
  <c r="AV23" i="4"/>
  <c r="AX23" i="4" s="1"/>
  <c r="AW23" i="4"/>
  <c r="AU24" i="4"/>
  <c r="AV24" i="4"/>
  <c r="AX24" i="4" s="1"/>
  <c r="AW24" i="4"/>
  <c r="AU25" i="4"/>
  <c r="AV25" i="4"/>
  <c r="AX25" i="4" s="1"/>
  <c r="AW25" i="4"/>
  <c r="AU26" i="4"/>
  <c r="AV26" i="4"/>
  <c r="AX26" i="4" s="1"/>
  <c r="AW26" i="4"/>
  <c r="AU27" i="4"/>
  <c r="AV27" i="4"/>
  <c r="AX27" i="4" s="1"/>
  <c r="AW27" i="4"/>
  <c r="AU28" i="4"/>
  <c r="AV28" i="4"/>
  <c r="AX28" i="4" s="1"/>
  <c r="AW28" i="4"/>
  <c r="AU29" i="4"/>
  <c r="AV29" i="4"/>
  <c r="AX29" i="4" s="1"/>
  <c r="AW29" i="4"/>
  <c r="AU30" i="4"/>
  <c r="AV30" i="4"/>
  <c r="AX30" i="4" s="1"/>
  <c r="AW30" i="4"/>
  <c r="AU31" i="4"/>
  <c r="AV31" i="4"/>
  <c r="AX31" i="4" s="1"/>
  <c r="AW31" i="4"/>
  <c r="AU32" i="4"/>
  <c r="AV32" i="4"/>
  <c r="AX32" i="4" s="1"/>
  <c r="AW32" i="4"/>
  <c r="AU33" i="4"/>
  <c r="AV33" i="4"/>
  <c r="AX33" i="4" s="1"/>
  <c r="AW33" i="4"/>
  <c r="AU34" i="4"/>
  <c r="AV34" i="4"/>
  <c r="AX34" i="4" s="1"/>
  <c r="AW34" i="4"/>
  <c r="AU35" i="4"/>
  <c r="AV35" i="4"/>
  <c r="AX35" i="4" s="1"/>
  <c r="AW35" i="4"/>
  <c r="AU36" i="4"/>
  <c r="AV36" i="4"/>
  <c r="AX36" i="4" s="1"/>
  <c r="AW36" i="4"/>
  <c r="AU37" i="4"/>
  <c r="AV37" i="4"/>
  <c r="AX37" i="4" s="1"/>
  <c r="AW37" i="4"/>
  <c r="AU38" i="4"/>
  <c r="AV38" i="4"/>
  <c r="AX38" i="4" s="1"/>
  <c r="AW38" i="4"/>
  <c r="AU39" i="4"/>
  <c r="AV39" i="4"/>
  <c r="AX39" i="4" s="1"/>
  <c r="AW39" i="4"/>
  <c r="AU40" i="4"/>
  <c r="AV40" i="4"/>
  <c r="AX40" i="4" s="1"/>
  <c r="AW40" i="4"/>
  <c r="AU41" i="4"/>
  <c r="AV41" i="4"/>
  <c r="AX41" i="4" s="1"/>
  <c r="AW41" i="4"/>
  <c r="AU42" i="4"/>
  <c r="AV42" i="4"/>
  <c r="AX42" i="4" s="1"/>
  <c r="AW42" i="4"/>
  <c r="AU43" i="4"/>
  <c r="AV43" i="4"/>
  <c r="AX43" i="4" s="1"/>
  <c r="AW43" i="4"/>
  <c r="AU44" i="4"/>
  <c r="AV44" i="4"/>
  <c r="AX44" i="4" s="1"/>
  <c r="AW44" i="4"/>
  <c r="AU45" i="4"/>
  <c r="AV45" i="4"/>
  <c r="AX45" i="4" s="1"/>
  <c r="AW45" i="4"/>
  <c r="AU46" i="4"/>
  <c r="AV46" i="4"/>
  <c r="AX46" i="4" s="1"/>
  <c r="AW46" i="4"/>
  <c r="AU47" i="4"/>
  <c r="AV47" i="4"/>
  <c r="AX47" i="4" s="1"/>
  <c r="AW47" i="4"/>
  <c r="AU48" i="4"/>
  <c r="AV48" i="4"/>
  <c r="AX48" i="4" s="1"/>
  <c r="AW48" i="4"/>
  <c r="AU49" i="4"/>
  <c r="AV49" i="4"/>
  <c r="AX49" i="4" s="1"/>
  <c r="AW49" i="4"/>
  <c r="AU50" i="4"/>
  <c r="AV50" i="4"/>
  <c r="AX50" i="4" s="1"/>
  <c r="AW50" i="4"/>
  <c r="AU51" i="4"/>
  <c r="AV51" i="4"/>
  <c r="AX51" i="4" s="1"/>
  <c r="AW51" i="4"/>
  <c r="AU52" i="4"/>
  <c r="AV52" i="4"/>
  <c r="AX52" i="4" s="1"/>
  <c r="AW52" i="4"/>
  <c r="AU53" i="4"/>
  <c r="AV53" i="4"/>
  <c r="AX53" i="4" s="1"/>
  <c r="AW53" i="4"/>
  <c r="AU54" i="4"/>
  <c r="AV54" i="4"/>
  <c r="AX54" i="4" s="1"/>
  <c r="AW54" i="4"/>
  <c r="AU55" i="4"/>
  <c r="AV55" i="4"/>
  <c r="AX55" i="4" s="1"/>
  <c r="AW55" i="4"/>
  <c r="AU56" i="4"/>
  <c r="AV56" i="4"/>
  <c r="AX56" i="4" s="1"/>
  <c r="AW56" i="4"/>
  <c r="AU57" i="4"/>
  <c r="AV57" i="4"/>
  <c r="AX57" i="4" s="1"/>
  <c r="AW57" i="4"/>
  <c r="AU58" i="4"/>
  <c r="AV58" i="4"/>
  <c r="AX58" i="4" s="1"/>
  <c r="AW58" i="4"/>
  <c r="AU59" i="4"/>
  <c r="AV59" i="4"/>
  <c r="AX59" i="4" s="1"/>
  <c r="AW59" i="4"/>
  <c r="AU60" i="4"/>
  <c r="AV60" i="4"/>
  <c r="AX60" i="4" s="1"/>
  <c r="AW60" i="4"/>
  <c r="AU61" i="4"/>
  <c r="AV61" i="4"/>
  <c r="AX61" i="4" s="1"/>
  <c r="AW61" i="4"/>
  <c r="AU62" i="4"/>
  <c r="AV62" i="4"/>
  <c r="AX62" i="4" s="1"/>
  <c r="AW62" i="4"/>
  <c r="AU63" i="4"/>
  <c r="AV63" i="4"/>
  <c r="AX63" i="4" s="1"/>
  <c r="AW63" i="4"/>
  <c r="AU64" i="4"/>
  <c r="AV64" i="4"/>
  <c r="AX64" i="4" s="1"/>
  <c r="AW64" i="4"/>
  <c r="AU65" i="4"/>
  <c r="AV65" i="4"/>
  <c r="AX65" i="4" s="1"/>
  <c r="AW65" i="4"/>
  <c r="AU66" i="4"/>
  <c r="AV66" i="4"/>
  <c r="AX66" i="4" s="1"/>
  <c r="AW66" i="4"/>
  <c r="AU67" i="4"/>
  <c r="AV67" i="4"/>
  <c r="AX67" i="4" s="1"/>
  <c r="AW67" i="4"/>
  <c r="AU68" i="4"/>
  <c r="AV68" i="4"/>
  <c r="AX68" i="4" s="1"/>
  <c r="AW68" i="4"/>
  <c r="AU69" i="4"/>
  <c r="AV69" i="4"/>
  <c r="AX69" i="4" s="1"/>
  <c r="AW69" i="4"/>
  <c r="AU70" i="4"/>
  <c r="AV70" i="4"/>
  <c r="AX70" i="4" s="1"/>
  <c r="AW70" i="4"/>
  <c r="AU71" i="4"/>
  <c r="AV71" i="4"/>
  <c r="AX71" i="4" s="1"/>
  <c r="AW71" i="4"/>
  <c r="AU72" i="4"/>
  <c r="AV72" i="4"/>
  <c r="AX72" i="4" s="1"/>
  <c r="AW72" i="4"/>
  <c r="AU73" i="4"/>
  <c r="AV73" i="4"/>
  <c r="AX73" i="4" s="1"/>
  <c r="AW73" i="4"/>
  <c r="AU74" i="4"/>
  <c r="AV74" i="4"/>
  <c r="AX74" i="4" s="1"/>
  <c r="AW74" i="4"/>
  <c r="AU75" i="4"/>
  <c r="AV75" i="4"/>
  <c r="AX75" i="4" s="1"/>
  <c r="AW75" i="4"/>
  <c r="AU76" i="4"/>
  <c r="AV76" i="4"/>
  <c r="AX76" i="4" s="1"/>
  <c r="AW76" i="4"/>
  <c r="AU77" i="4"/>
  <c r="AV77" i="4"/>
  <c r="AX77" i="4" s="1"/>
  <c r="AW77" i="4"/>
  <c r="AU78" i="4"/>
  <c r="AV78" i="4"/>
  <c r="AX78" i="4" s="1"/>
  <c r="AW78" i="4"/>
  <c r="AU79" i="4"/>
  <c r="AV79" i="4"/>
  <c r="AX79" i="4" s="1"/>
  <c r="AW79" i="4"/>
  <c r="AU80" i="4"/>
  <c r="AV80" i="4"/>
  <c r="AX80" i="4" s="1"/>
  <c r="AW80" i="4"/>
  <c r="AU81" i="4"/>
  <c r="AV81" i="4"/>
  <c r="AX81" i="4" s="1"/>
  <c r="AW81" i="4"/>
  <c r="AU82" i="4"/>
  <c r="AV82" i="4"/>
  <c r="AX82" i="4" s="1"/>
  <c r="AW82" i="4"/>
  <c r="AU83" i="4"/>
  <c r="AV83" i="4"/>
  <c r="AX83" i="4" s="1"/>
  <c r="AW83" i="4"/>
  <c r="AU84" i="4"/>
  <c r="AV84" i="4"/>
  <c r="AX84" i="4" s="1"/>
  <c r="AW84" i="4"/>
  <c r="AU85" i="4"/>
  <c r="AV85" i="4"/>
  <c r="AX85" i="4" s="1"/>
  <c r="AW85" i="4"/>
  <c r="AU86" i="4"/>
  <c r="AV86" i="4"/>
  <c r="AX86" i="4" s="1"/>
  <c r="AW86" i="4"/>
  <c r="AU87" i="4"/>
  <c r="AV87" i="4"/>
  <c r="AX87" i="4" s="1"/>
  <c r="AW87" i="4"/>
  <c r="AU88" i="4"/>
  <c r="AV88" i="4"/>
  <c r="AX88" i="4" s="1"/>
  <c r="AW88" i="4"/>
  <c r="AU89" i="4"/>
  <c r="AV89" i="4"/>
  <c r="AX89" i="4" s="1"/>
  <c r="AW89" i="4"/>
  <c r="AU90" i="4"/>
  <c r="AV90" i="4"/>
  <c r="AX90" i="4" s="1"/>
  <c r="AW90" i="4"/>
  <c r="AU91" i="4"/>
  <c r="AV91" i="4"/>
  <c r="AX91" i="4" s="1"/>
  <c r="AW91" i="4"/>
  <c r="AX7" i="4"/>
  <c r="AW7" i="4"/>
  <c r="AV7" i="4"/>
  <c r="AU7" i="4"/>
  <c r="AZ99" i="4"/>
  <c r="BA99" i="4"/>
  <c r="BC99" i="4" s="1"/>
  <c r="BB99" i="4"/>
  <c r="AZ100" i="4"/>
  <c r="BA100" i="4"/>
  <c r="BC100" i="4" s="1"/>
  <c r="BB100" i="4"/>
  <c r="AZ101" i="4"/>
  <c r="BA101" i="4"/>
  <c r="BC101" i="4" s="1"/>
  <c r="BB101" i="4"/>
  <c r="AZ102" i="4"/>
  <c r="BA102" i="4"/>
  <c r="BC102" i="4" s="1"/>
  <c r="BB102" i="4"/>
  <c r="AZ103" i="4"/>
  <c r="BA103" i="4"/>
  <c r="BC103" i="4" s="1"/>
  <c r="BB103" i="4"/>
  <c r="AZ104" i="4"/>
  <c r="BA104" i="4"/>
  <c r="BC104" i="4" s="1"/>
  <c r="BB104" i="4"/>
  <c r="AZ105" i="4"/>
  <c r="BA105" i="4"/>
  <c r="BC105" i="4" s="1"/>
  <c r="BB105" i="4"/>
  <c r="AZ106" i="4"/>
  <c r="BA106" i="4"/>
  <c r="BC106" i="4" s="1"/>
  <c r="BB106" i="4"/>
  <c r="AZ107" i="4"/>
  <c r="BA107" i="4"/>
  <c r="BC107" i="4" s="1"/>
  <c r="BB107" i="4"/>
  <c r="AZ108" i="4"/>
  <c r="BA108" i="4"/>
  <c r="BC108" i="4" s="1"/>
  <c r="BB108" i="4"/>
  <c r="AZ109" i="4"/>
  <c r="BA109" i="4"/>
  <c r="BC109" i="4" s="1"/>
  <c r="BB109" i="4"/>
  <c r="AZ110" i="4"/>
  <c r="BA110" i="4"/>
  <c r="BC110" i="4" s="1"/>
  <c r="BB110" i="4"/>
  <c r="AZ111" i="4"/>
  <c r="BA111" i="4"/>
  <c r="BC111" i="4" s="1"/>
  <c r="BB111" i="4"/>
  <c r="AZ112" i="4"/>
  <c r="BA112" i="4"/>
  <c r="BC112" i="4" s="1"/>
  <c r="BB112" i="4"/>
  <c r="AZ113" i="4"/>
  <c r="BA113" i="4"/>
  <c r="BC113" i="4" s="1"/>
  <c r="BB113" i="4"/>
  <c r="AZ114" i="4"/>
  <c r="BA114" i="4"/>
  <c r="BC114" i="4" s="1"/>
  <c r="BB114" i="4"/>
  <c r="AZ115" i="4"/>
  <c r="BA115" i="4"/>
  <c r="BC115" i="4" s="1"/>
  <c r="BB115" i="4"/>
  <c r="AZ116" i="4"/>
  <c r="BA116" i="4"/>
  <c r="BC116" i="4" s="1"/>
  <c r="BB116" i="4"/>
  <c r="AZ117" i="4"/>
  <c r="BA117" i="4"/>
  <c r="BC117" i="4" s="1"/>
  <c r="BB117" i="4"/>
  <c r="AZ118" i="4"/>
  <c r="BA118" i="4"/>
  <c r="BC118" i="4" s="1"/>
  <c r="BB118" i="4"/>
  <c r="AZ119" i="4"/>
  <c r="BA119" i="4"/>
  <c r="BC119" i="4" s="1"/>
  <c r="BB119" i="4"/>
  <c r="AZ120" i="4"/>
  <c r="BA120" i="4"/>
  <c r="BC120" i="4" s="1"/>
  <c r="BB120" i="4"/>
  <c r="AZ121" i="4"/>
  <c r="BA121" i="4"/>
  <c r="BC121" i="4" s="1"/>
  <c r="BB121" i="4"/>
  <c r="AZ122" i="4"/>
  <c r="BA122" i="4"/>
  <c r="BC122" i="4" s="1"/>
  <c r="BB122" i="4"/>
  <c r="AZ123" i="4"/>
  <c r="BA123" i="4"/>
  <c r="BC123" i="4" s="1"/>
  <c r="BB123" i="4"/>
  <c r="AZ124" i="4"/>
  <c r="BA124" i="4"/>
  <c r="BC124" i="4" s="1"/>
  <c r="BB124" i="4"/>
  <c r="AZ125" i="4"/>
  <c r="BA125" i="4"/>
  <c r="BC125" i="4" s="1"/>
  <c r="BB125" i="4"/>
  <c r="AZ126" i="4"/>
  <c r="BA126" i="4"/>
  <c r="BC126" i="4" s="1"/>
  <c r="BB126" i="4"/>
  <c r="AZ127" i="4"/>
  <c r="BA127" i="4"/>
  <c r="BC127" i="4" s="1"/>
  <c r="BB127" i="4"/>
  <c r="AZ128" i="4"/>
  <c r="BA128" i="4"/>
  <c r="BC128" i="4" s="1"/>
  <c r="BB128" i="4"/>
  <c r="AZ129" i="4"/>
  <c r="BA129" i="4"/>
  <c r="BC129" i="4" s="1"/>
  <c r="BB129" i="4"/>
  <c r="AZ130" i="4"/>
  <c r="BA130" i="4"/>
  <c r="BC130" i="4" s="1"/>
  <c r="BB130" i="4"/>
  <c r="AZ131" i="4"/>
  <c r="BA131" i="4"/>
  <c r="BC131" i="4" s="1"/>
  <c r="BB131" i="4"/>
  <c r="AZ132" i="4"/>
  <c r="BA132" i="4"/>
  <c r="BC132" i="4" s="1"/>
  <c r="BB132" i="4"/>
  <c r="AZ133" i="4"/>
  <c r="BA133" i="4"/>
  <c r="BC133" i="4" s="1"/>
  <c r="BB133" i="4"/>
  <c r="AZ134" i="4"/>
  <c r="BA134" i="4"/>
  <c r="BC134" i="4" s="1"/>
  <c r="BB134" i="4"/>
  <c r="AZ135" i="4"/>
  <c r="BA135" i="4"/>
  <c r="BC135" i="4" s="1"/>
  <c r="BB135" i="4"/>
  <c r="AZ136" i="4"/>
  <c r="BA136" i="4"/>
  <c r="BC136" i="4" s="1"/>
  <c r="BB136" i="4"/>
  <c r="AZ137" i="4"/>
  <c r="BA137" i="4"/>
  <c r="BC137" i="4" s="1"/>
  <c r="BB137" i="4"/>
  <c r="AZ138" i="4"/>
  <c r="BA138" i="4"/>
  <c r="BC138" i="4" s="1"/>
  <c r="BB138" i="4"/>
  <c r="AZ139" i="4"/>
  <c r="BA139" i="4"/>
  <c r="BC139" i="4" s="1"/>
  <c r="BB139" i="4"/>
  <c r="AZ140" i="4"/>
  <c r="BA140" i="4"/>
  <c r="BC140" i="4" s="1"/>
  <c r="BB140" i="4"/>
  <c r="AZ141" i="4"/>
  <c r="BA141" i="4"/>
  <c r="BC141" i="4" s="1"/>
  <c r="BB141" i="4"/>
  <c r="AZ142" i="4"/>
  <c r="BA142" i="4"/>
  <c r="BC142" i="4" s="1"/>
  <c r="BB142" i="4"/>
  <c r="AZ143" i="4"/>
  <c r="BA143" i="4"/>
  <c r="BC143" i="4" s="1"/>
  <c r="BB143" i="4"/>
  <c r="AZ144" i="4"/>
  <c r="BA144" i="4"/>
  <c r="BC144" i="4" s="1"/>
  <c r="BB144" i="4"/>
  <c r="AZ145" i="4"/>
  <c r="BA145" i="4"/>
  <c r="BC145" i="4" s="1"/>
  <c r="BB145" i="4"/>
  <c r="AZ146" i="4"/>
  <c r="BA146" i="4"/>
  <c r="BC146" i="4" s="1"/>
  <c r="BB146" i="4"/>
  <c r="AZ147" i="4"/>
  <c r="BA147" i="4"/>
  <c r="BC147" i="4" s="1"/>
  <c r="BB147" i="4"/>
  <c r="AZ148" i="4"/>
  <c r="BA148" i="4"/>
  <c r="BC148" i="4" s="1"/>
  <c r="BB148" i="4"/>
  <c r="AZ149" i="4"/>
  <c r="BA149" i="4"/>
  <c r="BC149" i="4" s="1"/>
  <c r="BB149" i="4"/>
  <c r="AZ150" i="4"/>
  <c r="BA150" i="4"/>
  <c r="BC150" i="4" s="1"/>
  <c r="BB150" i="4"/>
  <c r="AZ151" i="4"/>
  <c r="BA151" i="4"/>
  <c r="BC151" i="4" s="1"/>
  <c r="BB151" i="4"/>
  <c r="AZ152" i="4"/>
  <c r="BA152" i="4"/>
  <c r="BC152" i="4" s="1"/>
  <c r="BB152" i="4"/>
  <c r="AZ153" i="4"/>
  <c r="BA153" i="4"/>
  <c r="BC153" i="4" s="1"/>
  <c r="BB153" i="4"/>
  <c r="AZ154" i="4"/>
  <c r="BA154" i="4"/>
  <c r="BC154" i="4" s="1"/>
  <c r="BB154" i="4"/>
  <c r="AZ155" i="4"/>
  <c r="BA155" i="4"/>
  <c r="BC155" i="4" s="1"/>
  <c r="BB155" i="4"/>
  <c r="AZ156" i="4"/>
  <c r="BA156" i="4"/>
  <c r="BC156" i="4" s="1"/>
  <c r="BB156" i="4"/>
  <c r="AZ157" i="4"/>
  <c r="BA157" i="4"/>
  <c r="BC157" i="4" s="1"/>
  <c r="BB157" i="4"/>
  <c r="AZ158" i="4"/>
  <c r="BA158" i="4"/>
  <c r="BC158" i="4" s="1"/>
  <c r="BB158" i="4"/>
  <c r="AZ159" i="4"/>
  <c r="BA159" i="4"/>
  <c r="BC159" i="4" s="1"/>
  <c r="BB159" i="4"/>
  <c r="AZ160" i="4"/>
  <c r="BA160" i="4"/>
  <c r="BC160" i="4" s="1"/>
  <c r="BB160" i="4"/>
  <c r="AZ161" i="4"/>
  <c r="BA161" i="4"/>
  <c r="BC161" i="4" s="1"/>
  <c r="BB161" i="4"/>
  <c r="AZ162" i="4"/>
  <c r="BA162" i="4"/>
  <c r="BC162" i="4" s="1"/>
  <c r="BB162" i="4"/>
  <c r="AZ163" i="4"/>
  <c r="BA163" i="4"/>
  <c r="BC163" i="4" s="1"/>
  <c r="BB163" i="4"/>
  <c r="AZ164" i="4"/>
  <c r="BA164" i="4"/>
  <c r="BC164" i="4" s="1"/>
  <c r="BB164" i="4"/>
  <c r="AZ165" i="4"/>
  <c r="BA165" i="4"/>
  <c r="BC165" i="4" s="1"/>
  <c r="BB165" i="4"/>
  <c r="AZ166" i="4"/>
  <c r="BA166" i="4"/>
  <c r="BC166" i="4" s="1"/>
  <c r="BB166" i="4"/>
  <c r="AZ167" i="4"/>
  <c r="BA167" i="4"/>
  <c r="BC167" i="4" s="1"/>
  <c r="BB167" i="4"/>
  <c r="AZ168" i="4"/>
  <c r="BA168" i="4"/>
  <c r="BC168" i="4" s="1"/>
  <c r="BB168" i="4"/>
  <c r="AZ169" i="4"/>
  <c r="BA169" i="4"/>
  <c r="BC169" i="4" s="1"/>
  <c r="BB169" i="4"/>
  <c r="AZ170" i="4"/>
  <c r="BA170" i="4"/>
  <c r="BC170" i="4" s="1"/>
  <c r="BB170" i="4"/>
  <c r="AZ171" i="4"/>
  <c r="BA171" i="4"/>
  <c r="BC171" i="4" s="1"/>
  <c r="BB171" i="4"/>
  <c r="AZ172" i="4"/>
  <c r="BA172" i="4"/>
  <c r="BC172" i="4" s="1"/>
  <c r="BB172" i="4"/>
  <c r="AZ173" i="4"/>
  <c r="BA173" i="4"/>
  <c r="BC173" i="4" s="1"/>
  <c r="BB173" i="4"/>
  <c r="AZ174" i="4"/>
  <c r="BA174" i="4"/>
  <c r="BC174" i="4" s="1"/>
  <c r="BB174" i="4"/>
  <c r="AZ175" i="4"/>
  <c r="BA175" i="4"/>
  <c r="BC175" i="4" s="1"/>
  <c r="BB175" i="4"/>
  <c r="AZ176" i="4"/>
  <c r="BA176" i="4"/>
  <c r="BC176" i="4" s="1"/>
  <c r="BB176" i="4"/>
  <c r="AZ177" i="4"/>
  <c r="BA177" i="4"/>
  <c r="BC177" i="4" s="1"/>
  <c r="BB177" i="4"/>
  <c r="AZ178" i="4"/>
  <c r="BA178" i="4"/>
  <c r="BC178" i="4" s="1"/>
  <c r="BB178" i="4"/>
  <c r="AZ179" i="4"/>
  <c r="BA179" i="4"/>
  <c r="BC179" i="4" s="1"/>
  <c r="BB179" i="4"/>
  <c r="AZ180" i="4"/>
  <c r="BA180" i="4"/>
  <c r="BC180" i="4" s="1"/>
  <c r="BB180" i="4"/>
  <c r="AZ181" i="4"/>
  <c r="BA181" i="4"/>
  <c r="BC181" i="4" s="1"/>
  <c r="BB181" i="4"/>
  <c r="AZ182" i="4"/>
  <c r="BA182" i="4"/>
  <c r="BC182" i="4" s="1"/>
  <c r="BB182" i="4"/>
  <c r="AZ98" i="4"/>
  <c r="BA98" i="4"/>
  <c r="BC98" i="4" s="1"/>
  <c r="BB98" i="4"/>
  <c r="AL8" i="4"/>
  <c r="AM8" i="4"/>
  <c r="AN8" i="4"/>
  <c r="AO8" i="4"/>
  <c r="AP8" i="4"/>
  <c r="AQ8" i="4"/>
  <c r="AR8" i="4"/>
  <c r="AS8" i="4"/>
  <c r="AL9" i="4"/>
  <c r="AM9" i="4"/>
  <c r="AN9" i="4"/>
  <c r="AO9" i="4"/>
  <c r="AP9" i="4"/>
  <c r="AQ9" i="4"/>
  <c r="AR9" i="4"/>
  <c r="AS9" i="4"/>
  <c r="AL10" i="4"/>
  <c r="AM10" i="4"/>
  <c r="AN10" i="4"/>
  <c r="AO10" i="4"/>
  <c r="AP10" i="4"/>
  <c r="AQ10" i="4"/>
  <c r="AR10" i="4"/>
  <c r="AS10" i="4"/>
  <c r="AL11" i="4"/>
  <c r="AM11" i="4"/>
  <c r="AN11" i="4"/>
  <c r="AO11" i="4"/>
  <c r="AP11" i="4"/>
  <c r="AQ11" i="4"/>
  <c r="AR11" i="4"/>
  <c r="AS11" i="4"/>
  <c r="AL12" i="4"/>
  <c r="AM12" i="4"/>
  <c r="AN12" i="4"/>
  <c r="AO12" i="4"/>
  <c r="AP12" i="4"/>
  <c r="AQ12" i="4"/>
  <c r="AR12" i="4"/>
  <c r="AS12" i="4"/>
  <c r="AL13" i="4"/>
  <c r="AM13" i="4"/>
  <c r="AN13" i="4"/>
  <c r="AO13" i="4"/>
  <c r="AP13" i="4"/>
  <c r="AQ13" i="4"/>
  <c r="AR13" i="4"/>
  <c r="AS13" i="4"/>
  <c r="AL14" i="4"/>
  <c r="AM14" i="4"/>
  <c r="AN14" i="4"/>
  <c r="AO14" i="4"/>
  <c r="AP14" i="4"/>
  <c r="AQ14" i="4"/>
  <c r="AR14" i="4"/>
  <c r="AS14" i="4"/>
  <c r="AL15" i="4"/>
  <c r="AM15" i="4"/>
  <c r="AN15" i="4"/>
  <c r="AO15" i="4"/>
  <c r="AP15" i="4"/>
  <c r="AQ15" i="4"/>
  <c r="AR15" i="4"/>
  <c r="AS15" i="4"/>
  <c r="AL16" i="4"/>
  <c r="AM16" i="4"/>
  <c r="AN16" i="4"/>
  <c r="AO16" i="4"/>
  <c r="AP16" i="4"/>
  <c r="AQ16" i="4"/>
  <c r="AR16" i="4"/>
  <c r="AS16" i="4"/>
  <c r="AL17" i="4"/>
  <c r="AM17" i="4"/>
  <c r="AN17" i="4"/>
  <c r="AO17" i="4"/>
  <c r="AP17" i="4"/>
  <c r="AQ17" i="4"/>
  <c r="AR17" i="4"/>
  <c r="AS17" i="4"/>
  <c r="AL18" i="4"/>
  <c r="AM18" i="4"/>
  <c r="AN18" i="4"/>
  <c r="AO18" i="4"/>
  <c r="AP18" i="4"/>
  <c r="AQ18" i="4"/>
  <c r="AR18" i="4"/>
  <c r="AS18" i="4"/>
  <c r="AL19" i="4"/>
  <c r="AM19" i="4"/>
  <c r="AN19" i="4"/>
  <c r="AO19" i="4"/>
  <c r="AP19" i="4"/>
  <c r="AQ19" i="4"/>
  <c r="AR19" i="4"/>
  <c r="AS19" i="4"/>
  <c r="AL20" i="4"/>
  <c r="AM20" i="4"/>
  <c r="AN20" i="4"/>
  <c r="AO20" i="4"/>
  <c r="AP20" i="4"/>
  <c r="AQ20" i="4"/>
  <c r="AR20" i="4"/>
  <c r="AS20" i="4"/>
  <c r="AL21" i="4"/>
  <c r="AM21" i="4"/>
  <c r="AN21" i="4"/>
  <c r="AO21" i="4"/>
  <c r="AP21" i="4"/>
  <c r="AQ21" i="4"/>
  <c r="AR21" i="4"/>
  <c r="AS21" i="4"/>
  <c r="AL22" i="4"/>
  <c r="AM22" i="4"/>
  <c r="AN22" i="4"/>
  <c r="AO22" i="4"/>
  <c r="AP22" i="4"/>
  <c r="AQ22" i="4"/>
  <c r="AR22" i="4"/>
  <c r="AS22" i="4"/>
  <c r="AL23" i="4"/>
  <c r="AM23" i="4"/>
  <c r="AN23" i="4"/>
  <c r="AO23" i="4"/>
  <c r="AP23" i="4"/>
  <c r="AQ23" i="4"/>
  <c r="AR23" i="4"/>
  <c r="AS23" i="4"/>
  <c r="AL24" i="4"/>
  <c r="AM24" i="4"/>
  <c r="AN24" i="4"/>
  <c r="AO24" i="4"/>
  <c r="AP24" i="4"/>
  <c r="AQ24" i="4"/>
  <c r="AR24" i="4"/>
  <c r="AS24" i="4"/>
  <c r="AL25" i="4"/>
  <c r="AM25" i="4"/>
  <c r="AN25" i="4"/>
  <c r="AO25" i="4"/>
  <c r="AP25" i="4"/>
  <c r="AQ25" i="4"/>
  <c r="AR25" i="4"/>
  <c r="AS25" i="4"/>
  <c r="AL26" i="4"/>
  <c r="AM26" i="4"/>
  <c r="AN26" i="4"/>
  <c r="AO26" i="4"/>
  <c r="AP26" i="4"/>
  <c r="AQ26" i="4"/>
  <c r="AR26" i="4"/>
  <c r="AS26" i="4"/>
  <c r="AL27" i="4"/>
  <c r="AM27" i="4"/>
  <c r="AN27" i="4"/>
  <c r="AO27" i="4"/>
  <c r="AP27" i="4"/>
  <c r="AQ27" i="4"/>
  <c r="AR27" i="4"/>
  <c r="AS27" i="4"/>
  <c r="AL28" i="4"/>
  <c r="AM28" i="4"/>
  <c r="AN28" i="4"/>
  <c r="AO28" i="4"/>
  <c r="AP28" i="4"/>
  <c r="AQ28" i="4"/>
  <c r="AR28" i="4"/>
  <c r="AS28" i="4"/>
  <c r="AL29" i="4"/>
  <c r="AM29" i="4"/>
  <c r="AN29" i="4"/>
  <c r="AO29" i="4"/>
  <c r="AP29" i="4"/>
  <c r="AQ29" i="4"/>
  <c r="AR29" i="4"/>
  <c r="AS29" i="4"/>
  <c r="AL30" i="4"/>
  <c r="AM30" i="4"/>
  <c r="AN30" i="4"/>
  <c r="AO30" i="4"/>
  <c r="AP30" i="4"/>
  <c r="AQ30" i="4"/>
  <c r="AR30" i="4"/>
  <c r="AS30" i="4"/>
  <c r="AL31" i="4"/>
  <c r="AM31" i="4"/>
  <c r="AN31" i="4"/>
  <c r="AO31" i="4"/>
  <c r="AP31" i="4"/>
  <c r="AQ31" i="4"/>
  <c r="AR31" i="4"/>
  <c r="AS31" i="4"/>
  <c r="AL32" i="4"/>
  <c r="AM32" i="4"/>
  <c r="AN32" i="4"/>
  <c r="AO32" i="4"/>
  <c r="AP32" i="4"/>
  <c r="AQ32" i="4"/>
  <c r="AR32" i="4"/>
  <c r="AS32" i="4"/>
  <c r="AL33" i="4"/>
  <c r="AM33" i="4"/>
  <c r="AN33" i="4"/>
  <c r="AO33" i="4"/>
  <c r="AP33" i="4"/>
  <c r="AQ33" i="4"/>
  <c r="AR33" i="4"/>
  <c r="AS33" i="4"/>
  <c r="AL34" i="4"/>
  <c r="AM34" i="4"/>
  <c r="AN34" i="4"/>
  <c r="AO34" i="4"/>
  <c r="AP34" i="4"/>
  <c r="AQ34" i="4"/>
  <c r="AR34" i="4"/>
  <c r="AS34" i="4"/>
  <c r="AL35" i="4"/>
  <c r="AM35" i="4"/>
  <c r="AN35" i="4"/>
  <c r="AO35" i="4"/>
  <c r="AP35" i="4"/>
  <c r="AQ35" i="4"/>
  <c r="AR35" i="4"/>
  <c r="AS35" i="4"/>
  <c r="AL36" i="4"/>
  <c r="AM36" i="4"/>
  <c r="AN36" i="4"/>
  <c r="AO36" i="4"/>
  <c r="AP36" i="4"/>
  <c r="AQ36" i="4"/>
  <c r="AR36" i="4"/>
  <c r="AS36" i="4"/>
  <c r="AL37" i="4"/>
  <c r="AM37" i="4"/>
  <c r="AN37" i="4"/>
  <c r="AO37" i="4"/>
  <c r="AP37" i="4"/>
  <c r="AQ37" i="4"/>
  <c r="AR37" i="4"/>
  <c r="AS37" i="4"/>
  <c r="AL38" i="4"/>
  <c r="AM38" i="4"/>
  <c r="AN38" i="4"/>
  <c r="AO38" i="4"/>
  <c r="AP38" i="4"/>
  <c r="AQ38" i="4"/>
  <c r="AR38" i="4"/>
  <c r="AS38" i="4"/>
  <c r="AL39" i="4"/>
  <c r="AM39" i="4"/>
  <c r="AN39" i="4"/>
  <c r="AO39" i="4"/>
  <c r="AP39" i="4"/>
  <c r="AQ39" i="4"/>
  <c r="AR39" i="4"/>
  <c r="AS39" i="4"/>
  <c r="AL40" i="4"/>
  <c r="AM40" i="4"/>
  <c r="AN40" i="4"/>
  <c r="AO40" i="4"/>
  <c r="AP40" i="4"/>
  <c r="AQ40" i="4"/>
  <c r="AR40" i="4"/>
  <c r="AS40" i="4"/>
  <c r="AL41" i="4"/>
  <c r="AM41" i="4"/>
  <c r="AN41" i="4"/>
  <c r="AO41" i="4"/>
  <c r="AP41" i="4"/>
  <c r="AQ41" i="4"/>
  <c r="AR41" i="4"/>
  <c r="AS41" i="4"/>
  <c r="AL42" i="4"/>
  <c r="AM42" i="4"/>
  <c r="AN42" i="4"/>
  <c r="AO42" i="4"/>
  <c r="AP42" i="4"/>
  <c r="AQ42" i="4"/>
  <c r="AR42" i="4"/>
  <c r="AS42" i="4"/>
  <c r="AL43" i="4"/>
  <c r="AM43" i="4"/>
  <c r="AN43" i="4"/>
  <c r="AO43" i="4"/>
  <c r="AP43" i="4"/>
  <c r="AQ43" i="4"/>
  <c r="AR43" i="4"/>
  <c r="AS43" i="4"/>
  <c r="AL44" i="4"/>
  <c r="AM44" i="4"/>
  <c r="AN44" i="4"/>
  <c r="AO44" i="4"/>
  <c r="AP44" i="4"/>
  <c r="AQ44" i="4"/>
  <c r="AR44" i="4"/>
  <c r="AS44" i="4"/>
  <c r="AL45" i="4"/>
  <c r="AM45" i="4"/>
  <c r="AN45" i="4"/>
  <c r="AO45" i="4"/>
  <c r="AP45" i="4"/>
  <c r="AQ45" i="4"/>
  <c r="AR45" i="4"/>
  <c r="AS45" i="4"/>
  <c r="AL46" i="4"/>
  <c r="AM46" i="4"/>
  <c r="AN46" i="4"/>
  <c r="AO46" i="4"/>
  <c r="AP46" i="4"/>
  <c r="AQ46" i="4"/>
  <c r="AR46" i="4"/>
  <c r="AS46" i="4"/>
  <c r="AL47" i="4"/>
  <c r="AM47" i="4"/>
  <c r="AN47" i="4"/>
  <c r="AO47" i="4"/>
  <c r="AP47" i="4"/>
  <c r="AQ47" i="4"/>
  <c r="AR47" i="4"/>
  <c r="AS47" i="4"/>
  <c r="AL48" i="4"/>
  <c r="AM48" i="4"/>
  <c r="AN48" i="4"/>
  <c r="AO48" i="4"/>
  <c r="AP48" i="4"/>
  <c r="AQ48" i="4"/>
  <c r="AR48" i="4"/>
  <c r="AS48" i="4"/>
  <c r="AL49" i="4"/>
  <c r="AM49" i="4"/>
  <c r="AN49" i="4"/>
  <c r="AO49" i="4"/>
  <c r="AP49" i="4"/>
  <c r="AQ49" i="4"/>
  <c r="AR49" i="4"/>
  <c r="AS49" i="4"/>
  <c r="AL50" i="4"/>
  <c r="AM50" i="4"/>
  <c r="AN50" i="4"/>
  <c r="AO50" i="4"/>
  <c r="AP50" i="4"/>
  <c r="AQ50" i="4"/>
  <c r="AR50" i="4"/>
  <c r="AS50" i="4"/>
  <c r="AL51" i="4"/>
  <c r="AM51" i="4"/>
  <c r="AN51" i="4"/>
  <c r="AO51" i="4"/>
  <c r="AP51" i="4"/>
  <c r="AQ51" i="4"/>
  <c r="AR51" i="4"/>
  <c r="AS51" i="4"/>
  <c r="AL52" i="4"/>
  <c r="AM52" i="4"/>
  <c r="AN52" i="4"/>
  <c r="AO52" i="4"/>
  <c r="AP52" i="4"/>
  <c r="AQ52" i="4"/>
  <c r="AR52" i="4"/>
  <c r="AS52" i="4"/>
  <c r="AL53" i="4"/>
  <c r="AM53" i="4"/>
  <c r="AN53" i="4"/>
  <c r="AO53" i="4"/>
  <c r="AP53" i="4"/>
  <c r="AQ53" i="4"/>
  <c r="AR53" i="4"/>
  <c r="AS53" i="4"/>
  <c r="AL54" i="4"/>
  <c r="AM54" i="4"/>
  <c r="AN54" i="4"/>
  <c r="AO54" i="4"/>
  <c r="AP54" i="4"/>
  <c r="AQ54" i="4"/>
  <c r="AR54" i="4"/>
  <c r="AS54" i="4"/>
  <c r="AL55" i="4"/>
  <c r="AM55" i="4"/>
  <c r="AN55" i="4"/>
  <c r="AO55" i="4"/>
  <c r="AP55" i="4"/>
  <c r="AQ55" i="4"/>
  <c r="AR55" i="4"/>
  <c r="AS55" i="4"/>
  <c r="AL56" i="4"/>
  <c r="AM56" i="4"/>
  <c r="AN56" i="4"/>
  <c r="AO56" i="4"/>
  <c r="AP56" i="4"/>
  <c r="AQ56" i="4"/>
  <c r="AR56" i="4"/>
  <c r="AS56" i="4"/>
  <c r="AL57" i="4"/>
  <c r="AM57" i="4"/>
  <c r="AN57" i="4"/>
  <c r="AO57" i="4"/>
  <c r="AP57" i="4"/>
  <c r="AQ57" i="4"/>
  <c r="AR57" i="4"/>
  <c r="AS57" i="4"/>
  <c r="AL58" i="4"/>
  <c r="AM58" i="4"/>
  <c r="AN58" i="4"/>
  <c r="AO58" i="4"/>
  <c r="AP58" i="4"/>
  <c r="AQ58" i="4"/>
  <c r="AR58" i="4"/>
  <c r="AS58" i="4"/>
  <c r="AL59" i="4"/>
  <c r="AM59" i="4"/>
  <c r="AN59" i="4"/>
  <c r="AO59" i="4"/>
  <c r="AP59" i="4"/>
  <c r="AQ59" i="4"/>
  <c r="AR59" i="4"/>
  <c r="AS59" i="4"/>
  <c r="AL60" i="4"/>
  <c r="AM60" i="4"/>
  <c r="AN60" i="4"/>
  <c r="AO60" i="4"/>
  <c r="AP60" i="4"/>
  <c r="AQ60" i="4"/>
  <c r="AR60" i="4"/>
  <c r="AS60" i="4"/>
  <c r="AL61" i="4"/>
  <c r="AM61" i="4"/>
  <c r="AN61" i="4"/>
  <c r="AO61" i="4"/>
  <c r="AP61" i="4"/>
  <c r="AQ61" i="4"/>
  <c r="AR61" i="4"/>
  <c r="AS61" i="4"/>
  <c r="AL62" i="4"/>
  <c r="AM62" i="4"/>
  <c r="AN62" i="4"/>
  <c r="AO62" i="4"/>
  <c r="AP62" i="4"/>
  <c r="AQ62" i="4"/>
  <c r="AR62" i="4"/>
  <c r="AS62" i="4"/>
  <c r="AL63" i="4"/>
  <c r="AM63" i="4"/>
  <c r="AN63" i="4"/>
  <c r="AO63" i="4"/>
  <c r="AP63" i="4"/>
  <c r="AQ63" i="4"/>
  <c r="AR63" i="4"/>
  <c r="AS63" i="4"/>
  <c r="AL64" i="4"/>
  <c r="AM64" i="4"/>
  <c r="AN64" i="4"/>
  <c r="AO64" i="4"/>
  <c r="AP64" i="4"/>
  <c r="AQ64" i="4"/>
  <c r="AR64" i="4"/>
  <c r="AS64" i="4"/>
  <c r="AL65" i="4"/>
  <c r="AM65" i="4"/>
  <c r="AN65" i="4"/>
  <c r="AO65" i="4"/>
  <c r="AP65" i="4"/>
  <c r="AQ65" i="4"/>
  <c r="AR65" i="4"/>
  <c r="AS65" i="4"/>
  <c r="AL66" i="4"/>
  <c r="AM66" i="4"/>
  <c r="AN66" i="4"/>
  <c r="AO66" i="4"/>
  <c r="AP66" i="4"/>
  <c r="AQ66" i="4"/>
  <c r="AR66" i="4"/>
  <c r="AS66" i="4"/>
  <c r="AL67" i="4"/>
  <c r="AM67" i="4"/>
  <c r="AN67" i="4"/>
  <c r="AO67" i="4"/>
  <c r="AP67" i="4"/>
  <c r="AQ67" i="4"/>
  <c r="AR67" i="4"/>
  <c r="AS67" i="4"/>
  <c r="AL68" i="4"/>
  <c r="AM68" i="4"/>
  <c r="AN68" i="4"/>
  <c r="AO68" i="4"/>
  <c r="AP68" i="4"/>
  <c r="AQ68" i="4"/>
  <c r="AR68" i="4"/>
  <c r="AS68" i="4"/>
  <c r="AL69" i="4"/>
  <c r="AM69" i="4"/>
  <c r="AN69" i="4"/>
  <c r="AO69" i="4"/>
  <c r="AP69" i="4"/>
  <c r="AQ69" i="4"/>
  <c r="AR69" i="4"/>
  <c r="AS69" i="4"/>
  <c r="AL70" i="4"/>
  <c r="AM70" i="4"/>
  <c r="AN70" i="4"/>
  <c r="AO70" i="4"/>
  <c r="AP70" i="4"/>
  <c r="AQ70" i="4"/>
  <c r="AR70" i="4"/>
  <c r="AS70" i="4"/>
  <c r="AL71" i="4"/>
  <c r="AM71" i="4"/>
  <c r="AN71" i="4"/>
  <c r="AO71" i="4"/>
  <c r="AP71" i="4"/>
  <c r="AQ71" i="4"/>
  <c r="AR71" i="4"/>
  <c r="AS71" i="4"/>
  <c r="AL72" i="4"/>
  <c r="AM72" i="4"/>
  <c r="AN72" i="4"/>
  <c r="AO72" i="4"/>
  <c r="AP72" i="4"/>
  <c r="AQ72" i="4"/>
  <c r="AR72" i="4"/>
  <c r="AS72" i="4"/>
  <c r="AL73" i="4"/>
  <c r="AM73" i="4"/>
  <c r="AN73" i="4"/>
  <c r="AO73" i="4"/>
  <c r="AP73" i="4"/>
  <c r="AQ73" i="4"/>
  <c r="AR73" i="4"/>
  <c r="AS73" i="4"/>
  <c r="AL74" i="4"/>
  <c r="AM74" i="4"/>
  <c r="AN74" i="4"/>
  <c r="AO74" i="4"/>
  <c r="AP74" i="4"/>
  <c r="AQ74" i="4"/>
  <c r="AR74" i="4"/>
  <c r="AS74" i="4"/>
  <c r="AL75" i="4"/>
  <c r="AM75" i="4"/>
  <c r="AN75" i="4"/>
  <c r="AO75" i="4"/>
  <c r="AP75" i="4"/>
  <c r="AQ75" i="4"/>
  <c r="AR75" i="4"/>
  <c r="AS75" i="4"/>
  <c r="AL76" i="4"/>
  <c r="AM76" i="4"/>
  <c r="AN76" i="4"/>
  <c r="AO76" i="4"/>
  <c r="AP76" i="4"/>
  <c r="AQ76" i="4"/>
  <c r="AR76" i="4"/>
  <c r="AS76" i="4"/>
  <c r="AL77" i="4"/>
  <c r="AM77" i="4"/>
  <c r="AN77" i="4"/>
  <c r="AO77" i="4"/>
  <c r="AP77" i="4"/>
  <c r="AQ77" i="4"/>
  <c r="AR77" i="4"/>
  <c r="AS77" i="4"/>
  <c r="AL78" i="4"/>
  <c r="AM78" i="4"/>
  <c r="AN78" i="4"/>
  <c r="AO78" i="4"/>
  <c r="AP78" i="4"/>
  <c r="AQ78" i="4"/>
  <c r="AR78" i="4"/>
  <c r="AS78" i="4"/>
  <c r="AL79" i="4"/>
  <c r="AM79" i="4"/>
  <c r="AN79" i="4"/>
  <c r="AO79" i="4"/>
  <c r="AP79" i="4"/>
  <c r="AQ79" i="4"/>
  <c r="AR79" i="4"/>
  <c r="AS79" i="4"/>
  <c r="AL80" i="4"/>
  <c r="AM80" i="4"/>
  <c r="AN80" i="4"/>
  <c r="AO80" i="4"/>
  <c r="AP80" i="4"/>
  <c r="AQ80" i="4"/>
  <c r="AR80" i="4"/>
  <c r="AS80" i="4"/>
  <c r="AL81" i="4"/>
  <c r="AM81" i="4"/>
  <c r="AN81" i="4"/>
  <c r="AO81" i="4"/>
  <c r="AP81" i="4"/>
  <c r="AQ81" i="4"/>
  <c r="AR81" i="4"/>
  <c r="AS81" i="4"/>
  <c r="AL82" i="4"/>
  <c r="AM82" i="4"/>
  <c r="AN82" i="4"/>
  <c r="AO82" i="4"/>
  <c r="AP82" i="4"/>
  <c r="AQ82" i="4"/>
  <c r="AR82" i="4"/>
  <c r="AS82" i="4"/>
  <c r="AL83" i="4"/>
  <c r="AM83" i="4"/>
  <c r="AN83" i="4"/>
  <c r="AO83" i="4"/>
  <c r="AP83" i="4"/>
  <c r="AQ83" i="4"/>
  <c r="AR83" i="4"/>
  <c r="AS83" i="4"/>
  <c r="AL84" i="4"/>
  <c r="AM84" i="4"/>
  <c r="AN84" i="4"/>
  <c r="AO84" i="4"/>
  <c r="AP84" i="4"/>
  <c r="AQ84" i="4"/>
  <c r="AR84" i="4"/>
  <c r="AS84" i="4"/>
  <c r="AL85" i="4"/>
  <c r="AM85" i="4"/>
  <c r="AN85" i="4"/>
  <c r="AO85" i="4"/>
  <c r="AP85" i="4"/>
  <c r="AQ85" i="4"/>
  <c r="AR85" i="4"/>
  <c r="AS85" i="4"/>
  <c r="AL86" i="4"/>
  <c r="AM86" i="4"/>
  <c r="AN86" i="4"/>
  <c r="AO86" i="4"/>
  <c r="AP86" i="4"/>
  <c r="AQ86" i="4"/>
  <c r="AR86" i="4"/>
  <c r="AS86" i="4"/>
  <c r="AL87" i="4"/>
  <c r="AM87" i="4"/>
  <c r="AN87" i="4"/>
  <c r="AO87" i="4"/>
  <c r="AP87" i="4"/>
  <c r="AQ87" i="4"/>
  <c r="AR87" i="4"/>
  <c r="AS87" i="4"/>
  <c r="AL88" i="4"/>
  <c r="AM88" i="4"/>
  <c r="AN88" i="4"/>
  <c r="AO88" i="4"/>
  <c r="AP88" i="4"/>
  <c r="AQ88" i="4"/>
  <c r="AR88" i="4"/>
  <c r="AS88" i="4"/>
  <c r="AL89" i="4"/>
  <c r="AM89" i="4"/>
  <c r="AN89" i="4"/>
  <c r="AO89" i="4"/>
  <c r="AP89" i="4"/>
  <c r="AQ89" i="4"/>
  <c r="AR89" i="4"/>
  <c r="AS89" i="4"/>
  <c r="AL90" i="4"/>
  <c r="AM90" i="4"/>
  <c r="AN90" i="4"/>
  <c r="AO90" i="4"/>
  <c r="AP90" i="4"/>
  <c r="AQ90" i="4"/>
  <c r="AR90" i="4"/>
  <c r="AS90" i="4"/>
  <c r="AL91" i="4"/>
  <c r="AM91" i="4"/>
  <c r="AN91" i="4"/>
  <c r="AO91" i="4"/>
  <c r="AP91" i="4"/>
  <c r="AQ91" i="4"/>
  <c r="AR91" i="4"/>
  <c r="AS91" i="4"/>
  <c r="AR7" i="4"/>
  <c r="AS7" i="4"/>
  <c r="AQ7" i="4"/>
  <c r="AP7" i="4"/>
  <c r="AO7" i="4"/>
  <c r="AM7" i="4"/>
  <c r="AN7" i="4"/>
  <c r="AL7" i="4"/>
  <c r="AP98" i="4"/>
  <c r="AD141" i="4"/>
  <c r="AD110" i="4"/>
  <c r="T51" i="4"/>
  <c r="U51" i="4"/>
  <c r="V51" i="4"/>
  <c r="W51" i="4"/>
  <c r="X51" i="4"/>
  <c r="Y51" i="4"/>
  <c r="Z51" i="4"/>
  <c r="AA51" i="4"/>
  <c r="T52" i="4"/>
  <c r="U52" i="4"/>
  <c r="V52" i="4"/>
  <c r="W52" i="4"/>
  <c r="X52" i="4"/>
  <c r="Y52" i="4"/>
  <c r="Z52" i="4"/>
  <c r="AA52" i="4"/>
  <c r="T53" i="4"/>
  <c r="U53" i="4"/>
  <c r="V53" i="4"/>
  <c r="W53" i="4"/>
  <c r="X53" i="4"/>
  <c r="Y53" i="4"/>
  <c r="Z53" i="4"/>
  <c r="AA53" i="4"/>
  <c r="T54" i="4"/>
  <c r="U54" i="4"/>
  <c r="V54" i="4"/>
  <c r="W54" i="4"/>
  <c r="X54" i="4"/>
  <c r="Y54" i="4"/>
  <c r="Z54" i="4"/>
  <c r="AA54" i="4"/>
  <c r="T55" i="4"/>
  <c r="U55" i="4"/>
  <c r="V55" i="4"/>
  <c r="W55" i="4"/>
  <c r="X55" i="4"/>
  <c r="Y55" i="4"/>
  <c r="Z55" i="4"/>
  <c r="AA55" i="4"/>
  <c r="T56" i="4"/>
  <c r="U56" i="4"/>
  <c r="V56" i="4"/>
  <c r="W56" i="4"/>
  <c r="X56" i="4"/>
  <c r="Y56" i="4"/>
  <c r="Z56" i="4"/>
  <c r="AA56" i="4"/>
  <c r="T57" i="4"/>
  <c r="U57" i="4"/>
  <c r="V57" i="4"/>
  <c r="W57" i="4"/>
  <c r="X57" i="4"/>
  <c r="Y57" i="4"/>
  <c r="Z57" i="4"/>
  <c r="AA57" i="4"/>
  <c r="T58" i="4"/>
  <c r="U58" i="4"/>
  <c r="V58" i="4"/>
  <c r="W58" i="4"/>
  <c r="X58" i="4"/>
  <c r="Y58" i="4"/>
  <c r="Z58" i="4"/>
  <c r="AA58" i="4"/>
  <c r="T59" i="4"/>
  <c r="U59" i="4"/>
  <c r="V59" i="4"/>
  <c r="W59" i="4"/>
  <c r="X59" i="4"/>
  <c r="Y59" i="4"/>
  <c r="Z59" i="4"/>
  <c r="AA59" i="4"/>
  <c r="T60" i="4"/>
  <c r="U60" i="4"/>
  <c r="V60" i="4"/>
  <c r="W60" i="4"/>
  <c r="X60" i="4"/>
  <c r="Y60" i="4"/>
  <c r="Z60" i="4"/>
  <c r="AA60" i="4"/>
  <c r="T61" i="4"/>
  <c r="U61" i="4"/>
  <c r="V61" i="4"/>
  <c r="W61" i="4"/>
  <c r="X61" i="4"/>
  <c r="Y61" i="4"/>
  <c r="Z61" i="4"/>
  <c r="AA61" i="4"/>
  <c r="T62" i="4"/>
  <c r="U62" i="4"/>
  <c r="V62" i="4"/>
  <c r="W62" i="4"/>
  <c r="X62" i="4"/>
  <c r="Y62" i="4"/>
  <c r="Z62" i="4"/>
  <c r="AA62" i="4"/>
  <c r="T63" i="4"/>
  <c r="U63" i="4"/>
  <c r="V63" i="4"/>
  <c r="W63" i="4"/>
  <c r="X63" i="4"/>
  <c r="Y63" i="4"/>
  <c r="Z63" i="4"/>
  <c r="AA63" i="4"/>
  <c r="T64" i="4"/>
  <c r="U64" i="4"/>
  <c r="V64" i="4"/>
  <c r="W64" i="4"/>
  <c r="X64" i="4"/>
  <c r="Y64" i="4"/>
  <c r="Z64" i="4"/>
  <c r="AA64" i="4"/>
  <c r="T65" i="4"/>
  <c r="U65" i="4"/>
  <c r="V65" i="4"/>
  <c r="W65" i="4"/>
  <c r="X65" i="4"/>
  <c r="Y65" i="4"/>
  <c r="Z65" i="4"/>
  <c r="AA65" i="4"/>
  <c r="T66" i="4"/>
  <c r="U66" i="4"/>
  <c r="V66" i="4"/>
  <c r="W66" i="4"/>
  <c r="X66" i="4"/>
  <c r="Y66" i="4"/>
  <c r="Z66" i="4"/>
  <c r="AA66" i="4"/>
  <c r="T67" i="4"/>
  <c r="U67" i="4"/>
  <c r="V67" i="4"/>
  <c r="W67" i="4"/>
  <c r="X67" i="4"/>
  <c r="Y67" i="4"/>
  <c r="Z67" i="4"/>
  <c r="AA67" i="4"/>
  <c r="T68" i="4"/>
  <c r="U68" i="4"/>
  <c r="V68" i="4"/>
  <c r="W68" i="4"/>
  <c r="X68" i="4"/>
  <c r="Y68" i="4"/>
  <c r="Z68" i="4"/>
  <c r="AA68" i="4"/>
  <c r="T69" i="4"/>
  <c r="U69" i="4"/>
  <c r="V69" i="4"/>
  <c r="W69" i="4"/>
  <c r="X69" i="4"/>
  <c r="Y69" i="4"/>
  <c r="Z69" i="4"/>
  <c r="AA69" i="4"/>
  <c r="T70" i="4"/>
  <c r="U70" i="4"/>
  <c r="V70" i="4"/>
  <c r="W70" i="4"/>
  <c r="X70" i="4"/>
  <c r="Y70" i="4"/>
  <c r="Z70" i="4"/>
  <c r="AA70" i="4"/>
  <c r="T71" i="4"/>
  <c r="U71" i="4"/>
  <c r="V71" i="4"/>
  <c r="W71" i="4"/>
  <c r="X71" i="4"/>
  <c r="Y71" i="4"/>
  <c r="Z71" i="4"/>
  <c r="AA71" i="4"/>
  <c r="T72" i="4"/>
  <c r="U72" i="4"/>
  <c r="V72" i="4"/>
  <c r="W72" i="4"/>
  <c r="X72" i="4"/>
  <c r="Y72" i="4"/>
  <c r="Z72" i="4"/>
  <c r="AA72" i="4"/>
  <c r="T73" i="4"/>
  <c r="U73" i="4"/>
  <c r="V73" i="4"/>
  <c r="W73" i="4"/>
  <c r="X73" i="4"/>
  <c r="Y73" i="4"/>
  <c r="Z73" i="4"/>
  <c r="AA73" i="4"/>
  <c r="T74" i="4"/>
  <c r="U74" i="4"/>
  <c r="V74" i="4"/>
  <c r="W74" i="4"/>
  <c r="X74" i="4"/>
  <c r="Y74" i="4"/>
  <c r="Z74" i="4"/>
  <c r="AA74" i="4"/>
  <c r="T75" i="4"/>
  <c r="U75" i="4"/>
  <c r="V75" i="4"/>
  <c r="W75" i="4"/>
  <c r="X75" i="4"/>
  <c r="Y75" i="4"/>
  <c r="Z75" i="4"/>
  <c r="AA75" i="4"/>
  <c r="T76" i="4"/>
  <c r="U76" i="4"/>
  <c r="V76" i="4"/>
  <c r="W76" i="4"/>
  <c r="X76" i="4"/>
  <c r="Y76" i="4"/>
  <c r="Z76" i="4"/>
  <c r="AA76" i="4"/>
  <c r="T77" i="4"/>
  <c r="U77" i="4"/>
  <c r="V77" i="4"/>
  <c r="W77" i="4"/>
  <c r="X77" i="4"/>
  <c r="Y77" i="4"/>
  <c r="Z77" i="4"/>
  <c r="AA77" i="4"/>
  <c r="T78" i="4"/>
  <c r="U78" i="4"/>
  <c r="V78" i="4"/>
  <c r="W78" i="4"/>
  <c r="X78" i="4"/>
  <c r="Y78" i="4"/>
  <c r="Z78" i="4"/>
  <c r="AA78" i="4"/>
  <c r="T79" i="4"/>
  <c r="U79" i="4"/>
  <c r="V79" i="4"/>
  <c r="W79" i="4"/>
  <c r="X79" i="4"/>
  <c r="Y79" i="4"/>
  <c r="Z79" i="4"/>
  <c r="AA79" i="4"/>
  <c r="T80" i="4"/>
  <c r="U80" i="4"/>
  <c r="V80" i="4"/>
  <c r="W80" i="4"/>
  <c r="X80" i="4"/>
  <c r="Y80" i="4"/>
  <c r="Z80" i="4"/>
  <c r="AA80" i="4"/>
  <c r="T81" i="4"/>
  <c r="U81" i="4"/>
  <c r="V81" i="4"/>
  <c r="W81" i="4"/>
  <c r="X81" i="4"/>
  <c r="Y81" i="4"/>
  <c r="Z81" i="4"/>
  <c r="AA81" i="4"/>
  <c r="T82" i="4"/>
  <c r="U82" i="4"/>
  <c r="V82" i="4"/>
  <c r="W82" i="4"/>
  <c r="X82" i="4"/>
  <c r="Y82" i="4"/>
  <c r="Z82" i="4"/>
  <c r="AA82" i="4"/>
  <c r="T83" i="4"/>
  <c r="U83" i="4"/>
  <c r="V83" i="4"/>
  <c r="W83" i="4"/>
  <c r="X83" i="4"/>
  <c r="Y83" i="4"/>
  <c r="Z83" i="4"/>
  <c r="AA83" i="4"/>
  <c r="T84" i="4"/>
  <c r="U84" i="4"/>
  <c r="V84" i="4"/>
  <c r="W84" i="4"/>
  <c r="X84" i="4"/>
  <c r="Y84" i="4"/>
  <c r="Z84" i="4"/>
  <c r="AA84" i="4"/>
  <c r="T85" i="4"/>
  <c r="U85" i="4"/>
  <c r="V85" i="4"/>
  <c r="W85" i="4"/>
  <c r="X85" i="4"/>
  <c r="Y85" i="4"/>
  <c r="Z85" i="4"/>
  <c r="AA85" i="4"/>
  <c r="T86" i="4"/>
  <c r="U86" i="4"/>
  <c r="V86" i="4"/>
  <c r="W86" i="4"/>
  <c r="X86" i="4"/>
  <c r="Y86" i="4"/>
  <c r="Z86" i="4"/>
  <c r="AA86" i="4"/>
  <c r="T87" i="4"/>
  <c r="U87" i="4"/>
  <c r="V87" i="4"/>
  <c r="W87" i="4"/>
  <c r="X87" i="4"/>
  <c r="Y87" i="4"/>
  <c r="Z87" i="4"/>
  <c r="AA87" i="4"/>
  <c r="T88" i="4"/>
  <c r="U88" i="4"/>
  <c r="V88" i="4"/>
  <c r="W88" i="4"/>
  <c r="X88" i="4"/>
  <c r="Y88" i="4"/>
  <c r="Z88" i="4"/>
  <c r="AA88" i="4"/>
  <c r="T89" i="4"/>
  <c r="U89" i="4"/>
  <c r="V89" i="4"/>
  <c r="W89" i="4"/>
  <c r="X89" i="4"/>
  <c r="Y89" i="4"/>
  <c r="Z89" i="4"/>
  <c r="AA89" i="4"/>
  <c r="T90" i="4"/>
  <c r="U90" i="4"/>
  <c r="V90" i="4"/>
  <c r="W90" i="4"/>
  <c r="X90" i="4"/>
  <c r="Y90" i="4"/>
  <c r="Z90" i="4"/>
  <c r="AA90" i="4"/>
  <c r="T91" i="4"/>
  <c r="U91" i="4"/>
  <c r="V91" i="4"/>
  <c r="W91" i="4"/>
  <c r="X91" i="4"/>
  <c r="Y91" i="4"/>
  <c r="Z91" i="4"/>
  <c r="AA91" i="4"/>
  <c r="AA50" i="4"/>
  <c r="Z50" i="4"/>
  <c r="Y50" i="4"/>
  <c r="X50" i="4"/>
  <c r="W50" i="4"/>
  <c r="V50" i="4"/>
  <c r="U50" i="4"/>
  <c r="T50" i="4"/>
  <c r="T20" i="4"/>
  <c r="U20" i="4"/>
  <c r="V20" i="4"/>
  <c r="W20" i="4"/>
  <c r="X20" i="4"/>
  <c r="Y20" i="4"/>
  <c r="Z20" i="4"/>
  <c r="AA20" i="4"/>
  <c r="T21" i="4"/>
  <c r="U21" i="4"/>
  <c r="V21" i="4"/>
  <c r="W21" i="4"/>
  <c r="X21" i="4"/>
  <c r="Y21" i="4"/>
  <c r="Z21" i="4"/>
  <c r="AA21" i="4"/>
  <c r="T22" i="4"/>
  <c r="U22" i="4"/>
  <c r="V22" i="4"/>
  <c r="W22" i="4"/>
  <c r="X22" i="4"/>
  <c r="Y22" i="4"/>
  <c r="Z22" i="4"/>
  <c r="AA22" i="4"/>
  <c r="T23" i="4"/>
  <c r="U23" i="4"/>
  <c r="V23" i="4"/>
  <c r="W23" i="4"/>
  <c r="X23" i="4"/>
  <c r="Y23" i="4"/>
  <c r="Z23" i="4"/>
  <c r="AA23" i="4"/>
  <c r="T24" i="4"/>
  <c r="U24" i="4"/>
  <c r="V24" i="4"/>
  <c r="W24" i="4"/>
  <c r="X24" i="4"/>
  <c r="Y24" i="4"/>
  <c r="Z24" i="4"/>
  <c r="AA24" i="4"/>
  <c r="T25" i="4"/>
  <c r="U25" i="4"/>
  <c r="V25" i="4"/>
  <c r="W25" i="4"/>
  <c r="X25" i="4"/>
  <c r="Y25" i="4"/>
  <c r="Z25" i="4"/>
  <c r="AA25" i="4"/>
  <c r="T26" i="4"/>
  <c r="U26" i="4"/>
  <c r="V26" i="4"/>
  <c r="W26" i="4"/>
  <c r="X26" i="4"/>
  <c r="Y26" i="4"/>
  <c r="Z26" i="4"/>
  <c r="AA26" i="4"/>
  <c r="T27" i="4"/>
  <c r="U27" i="4"/>
  <c r="V27" i="4"/>
  <c r="W27" i="4"/>
  <c r="X27" i="4"/>
  <c r="Y27" i="4"/>
  <c r="Z27" i="4"/>
  <c r="AA27" i="4"/>
  <c r="T28" i="4"/>
  <c r="U28" i="4"/>
  <c r="V28" i="4"/>
  <c r="W28" i="4"/>
  <c r="X28" i="4"/>
  <c r="Y28" i="4"/>
  <c r="Z28" i="4"/>
  <c r="AA28" i="4"/>
  <c r="T29" i="4"/>
  <c r="U29" i="4"/>
  <c r="V29" i="4"/>
  <c r="W29" i="4"/>
  <c r="X29" i="4"/>
  <c r="Y29" i="4"/>
  <c r="Z29" i="4"/>
  <c r="AA29" i="4"/>
  <c r="T30" i="4"/>
  <c r="U30" i="4"/>
  <c r="V30" i="4"/>
  <c r="W30" i="4"/>
  <c r="X30" i="4"/>
  <c r="Y30" i="4"/>
  <c r="Z30" i="4"/>
  <c r="AA30" i="4"/>
  <c r="T31" i="4"/>
  <c r="U31" i="4"/>
  <c r="V31" i="4"/>
  <c r="W31" i="4"/>
  <c r="X31" i="4"/>
  <c r="Y31" i="4"/>
  <c r="Z31" i="4"/>
  <c r="AA31" i="4"/>
  <c r="T32" i="4"/>
  <c r="U32" i="4"/>
  <c r="V32" i="4"/>
  <c r="W32" i="4"/>
  <c r="X32" i="4"/>
  <c r="Y32" i="4"/>
  <c r="Z32" i="4"/>
  <c r="AA32" i="4"/>
  <c r="T33" i="4"/>
  <c r="U33" i="4"/>
  <c r="V33" i="4"/>
  <c r="W33" i="4"/>
  <c r="X33" i="4"/>
  <c r="Y33" i="4"/>
  <c r="Z33" i="4"/>
  <c r="AA33" i="4"/>
  <c r="T34" i="4"/>
  <c r="U34" i="4"/>
  <c r="V34" i="4"/>
  <c r="W34" i="4"/>
  <c r="X34" i="4"/>
  <c r="Y34" i="4"/>
  <c r="Z34" i="4"/>
  <c r="AA34" i="4"/>
  <c r="T35" i="4"/>
  <c r="U35" i="4"/>
  <c r="V35" i="4"/>
  <c r="W35" i="4"/>
  <c r="X35" i="4"/>
  <c r="Y35" i="4"/>
  <c r="Z35" i="4"/>
  <c r="AA35" i="4"/>
  <c r="T36" i="4"/>
  <c r="U36" i="4"/>
  <c r="V36" i="4"/>
  <c r="W36" i="4"/>
  <c r="X36" i="4"/>
  <c r="Y36" i="4"/>
  <c r="Z36" i="4"/>
  <c r="AA36" i="4"/>
  <c r="T37" i="4"/>
  <c r="U37" i="4"/>
  <c r="V37" i="4"/>
  <c r="W37" i="4"/>
  <c r="X37" i="4"/>
  <c r="Y37" i="4"/>
  <c r="Z37" i="4"/>
  <c r="AA37" i="4"/>
  <c r="T38" i="4"/>
  <c r="U38" i="4"/>
  <c r="V38" i="4"/>
  <c r="W38" i="4"/>
  <c r="X38" i="4"/>
  <c r="Y38" i="4"/>
  <c r="Z38" i="4"/>
  <c r="AA38" i="4"/>
  <c r="T39" i="4"/>
  <c r="U39" i="4"/>
  <c r="V39" i="4"/>
  <c r="W39" i="4"/>
  <c r="X39" i="4"/>
  <c r="Y39" i="4"/>
  <c r="Z39" i="4"/>
  <c r="AA39" i="4"/>
  <c r="T40" i="4"/>
  <c r="U40" i="4"/>
  <c r="V40" i="4"/>
  <c r="W40" i="4"/>
  <c r="X40" i="4"/>
  <c r="Y40" i="4"/>
  <c r="Z40" i="4"/>
  <c r="AA40" i="4"/>
  <c r="T41" i="4"/>
  <c r="U41" i="4"/>
  <c r="V41" i="4"/>
  <c r="W41" i="4"/>
  <c r="X41" i="4"/>
  <c r="Y41" i="4"/>
  <c r="Z41" i="4"/>
  <c r="AA41" i="4"/>
  <c r="T42" i="4"/>
  <c r="U42" i="4"/>
  <c r="V42" i="4"/>
  <c r="W42" i="4"/>
  <c r="X42" i="4"/>
  <c r="Y42" i="4"/>
  <c r="Z42" i="4"/>
  <c r="AA42" i="4"/>
  <c r="T43" i="4"/>
  <c r="U43" i="4"/>
  <c r="V43" i="4"/>
  <c r="W43" i="4"/>
  <c r="X43" i="4"/>
  <c r="Y43" i="4"/>
  <c r="Z43" i="4"/>
  <c r="AA43" i="4"/>
  <c r="T44" i="4"/>
  <c r="U44" i="4"/>
  <c r="V44" i="4"/>
  <c r="W44" i="4"/>
  <c r="X44" i="4"/>
  <c r="Y44" i="4"/>
  <c r="Z44" i="4"/>
  <c r="AA44" i="4"/>
  <c r="T45" i="4"/>
  <c r="U45" i="4"/>
  <c r="V45" i="4"/>
  <c r="W45" i="4"/>
  <c r="X45" i="4"/>
  <c r="Y45" i="4"/>
  <c r="Z45" i="4"/>
  <c r="AA45" i="4"/>
  <c r="T46" i="4"/>
  <c r="U46" i="4"/>
  <c r="V46" i="4"/>
  <c r="W46" i="4"/>
  <c r="X46" i="4"/>
  <c r="Y46" i="4"/>
  <c r="Z46" i="4"/>
  <c r="AA46" i="4"/>
  <c r="T47" i="4"/>
  <c r="U47" i="4"/>
  <c r="V47" i="4"/>
  <c r="W47" i="4"/>
  <c r="X47" i="4"/>
  <c r="Y47" i="4"/>
  <c r="Z47" i="4"/>
  <c r="AA47" i="4"/>
  <c r="T48" i="4"/>
  <c r="U48" i="4"/>
  <c r="V48" i="4"/>
  <c r="W48" i="4"/>
  <c r="X48" i="4"/>
  <c r="Y48" i="4"/>
  <c r="Z48" i="4"/>
  <c r="AA48" i="4"/>
  <c r="T49" i="4"/>
  <c r="U49" i="4"/>
  <c r="V49" i="4"/>
  <c r="W49" i="4"/>
  <c r="X49" i="4"/>
  <c r="Y49" i="4"/>
  <c r="Z49" i="4"/>
  <c r="AA49" i="4"/>
  <c r="AA19" i="4"/>
  <c r="Z19" i="4"/>
  <c r="Y19" i="4"/>
  <c r="X19" i="4"/>
  <c r="W19" i="4"/>
  <c r="V19" i="4"/>
  <c r="U19" i="4"/>
  <c r="T8" i="4"/>
  <c r="U8" i="4"/>
  <c r="V8" i="4"/>
  <c r="W8" i="4"/>
  <c r="X8" i="4"/>
  <c r="Y8" i="4"/>
  <c r="Z8" i="4"/>
  <c r="AA8" i="4"/>
  <c r="T9" i="4"/>
  <c r="U9" i="4"/>
  <c r="V9" i="4"/>
  <c r="W9" i="4"/>
  <c r="X9" i="4"/>
  <c r="Y9" i="4"/>
  <c r="Z9" i="4"/>
  <c r="AA9" i="4"/>
  <c r="T10" i="4"/>
  <c r="U10" i="4"/>
  <c r="V10" i="4"/>
  <c r="W10" i="4"/>
  <c r="X10" i="4"/>
  <c r="Y10" i="4"/>
  <c r="Z10" i="4"/>
  <c r="AA10" i="4"/>
  <c r="T11" i="4"/>
  <c r="U11" i="4"/>
  <c r="V11" i="4"/>
  <c r="W11" i="4"/>
  <c r="X11" i="4"/>
  <c r="Y11" i="4"/>
  <c r="Z11" i="4"/>
  <c r="AA11" i="4"/>
  <c r="T12" i="4"/>
  <c r="U12" i="4"/>
  <c r="V12" i="4"/>
  <c r="W12" i="4"/>
  <c r="X12" i="4"/>
  <c r="Y12" i="4"/>
  <c r="Z12" i="4"/>
  <c r="AA12" i="4"/>
  <c r="T13" i="4"/>
  <c r="U13" i="4"/>
  <c r="V13" i="4"/>
  <c r="W13" i="4"/>
  <c r="X13" i="4"/>
  <c r="Y13" i="4"/>
  <c r="Z13" i="4"/>
  <c r="AA13" i="4"/>
  <c r="T14" i="4"/>
  <c r="U14" i="4"/>
  <c r="V14" i="4"/>
  <c r="W14" i="4"/>
  <c r="X14" i="4"/>
  <c r="Y14" i="4"/>
  <c r="Z14" i="4"/>
  <c r="AA14" i="4"/>
  <c r="T15" i="4"/>
  <c r="U15" i="4"/>
  <c r="V15" i="4"/>
  <c r="W15" i="4"/>
  <c r="X15" i="4"/>
  <c r="Y15" i="4"/>
  <c r="Z15" i="4"/>
  <c r="AA15" i="4"/>
  <c r="T16" i="4"/>
  <c r="U16" i="4"/>
  <c r="V16" i="4"/>
  <c r="W16" i="4"/>
  <c r="X16" i="4"/>
  <c r="Y16" i="4"/>
  <c r="Z16" i="4"/>
  <c r="AA16" i="4"/>
  <c r="T17" i="4"/>
  <c r="U17" i="4"/>
  <c r="V17" i="4"/>
  <c r="W17" i="4"/>
  <c r="X17" i="4"/>
  <c r="Y17" i="4"/>
  <c r="Z17" i="4"/>
  <c r="AA17" i="4"/>
  <c r="T18" i="4"/>
  <c r="U18" i="4"/>
  <c r="V18" i="4"/>
  <c r="W18" i="4"/>
  <c r="X18" i="4"/>
  <c r="Y18" i="4"/>
  <c r="Z18" i="4"/>
  <c r="AA18" i="4"/>
  <c r="AA7" i="4"/>
  <c r="U7" i="4"/>
  <c r="V7" i="4"/>
  <c r="W7" i="4"/>
  <c r="X7" i="4"/>
  <c r="Y7" i="4"/>
  <c r="Z7" i="4"/>
  <c r="T19" i="4"/>
  <c r="T7" i="4"/>
  <c r="V141" i="4"/>
  <c r="V139" i="4"/>
  <c r="V140" i="4"/>
  <c r="L50" i="4"/>
  <c r="M50" i="4"/>
  <c r="N50" i="4"/>
  <c r="O50" i="4"/>
  <c r="P50" i="4"/>
  <c r="Q50" i="4"/>
  <c r="R50" i="4"/>
  <c r="K50" i="4"/>
  <c r="L141" i="4"/>
  <c r="V110" i="4"/>
  <c r="V109" i="4"/>
  <c r="R19" i="4"/>
  <c r="L19" i="4"/>
  <c r="M19" i="4"/>
  <c r="N19" i="4"/>
  <c r="O19" i="4"/>
  <c r="P19" i="4"/>
  <c r="Q19" i="4"/>
  <c r="K19" i="4"/>
  <c r="L110" i="4" l="1"/>
  <c r="K188" i="4" l="1"/>
  <c r="N188" i="4"/>
  <c r="Q188" i="4"/>
  <c r="T188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Y188" i="4"/>
  <c r="Y189" i="4"/>
  <c r="Y190" i="4"/>
  <c r="Y191" i="4"/>
  <c r="Y192" i="4"/>
  <c r="Y193" i="4"/>
  <c r="Y194" i="4"/>
  <c r="Y195" i="4"/>
  <c r="Y196" i="4"/>
  <c r="Y197" i="4"/>
  <c r="Y198" i="4"/>
  <c r="Y199" i="4"/>
  <c r="Y200" i="4"/>
  <c r="Y201" i="4"/>
  <c r="Y202" i="4"/>
  <c r="Y203" i="4"/>
  <c r="Y204" i="4"/>
  <c r="Y205" i="4"/>
  <c r="Y206" i="4"/>
  <c r="Y207" i="4"/>
  <c r="Y208" i="4"/>
  <c r="Y209" i="4"/>
  <c r="Y210" i="4"/>
  <c r="Y211" i="4"/>
  <c r="Y212" i="4"/>
  <c r="Y213" i="4"/>
  <c r="Y214" i="4"/>
  <c r="Y215" i="4"/>
  <c r="Y216" i="4"/>
  <c r="Y217" i="4"/>
  <c r="Y218" i="4"/>
  <c r="Y219" i="4"/>
  <c r="Y220" i="4"/>
  <c r="Y221" i="4"/>
  <c r="Y222" i="4"/>
  <c r="Y223" i="4"/>
  <c r="Y224" i="4"/>
  <c r="Y225" i="4"/>
  <c r="Y226" i="4"/>
  <c r="Y227" i="4"/>
  <c r="Y228" i="4"/>
  <c r="Y229" i="4"/>
  <c r="Y230" i="4"/>
  <c r="Y231" i="4"/>
  <c r="Y232" i="4"/>
  <c r="Y233" i="4"/>
  <c r="Y234" i="4"/>
  <c r="Y235" i="4"/>
  <c r="Y236" i="4"/>
  <c r="Y237" i="4"/>
  <c r="Y238" i="4"/>
  <c r="Y239" i="4"/>
  <c r="Y240" i="4"/>
  <c r="Y241" i="4"/>
  <c r="Y242" i="4"/>
  <c r="Y243" i="4"/>
  <c r="Y244" i="4"/>
  <c r="Y245" i="4"/>
  <c r="Y246" i="4"/>
  <c r="Y247" i="4"/>
  <c r="Y248" i="4"/>
  <c r="Y249" i="4"/>
  <c r="Y250" i="4"/>
  <c r="Y251" i="4"/>
  <c r="Y252" i="4"/>
  <c r="Y253" i="4"/>
  <c r="Y254" i="4"/>
  <c r="Y255" i="4"/>
  <c r="Y256" i="4"/>
  <c r="Y257" i="4"/>
  <c r="Y258" i="4"/>
  <c r="Y259" i="4"/>
  <c r="Y260" i="4"/>
  <c r="Y261" i="4"/>
  <c r="Y262" i="4"/>
  <c r="Y263" i="4"/>
  <c r="Y264" i="4"/>
  <c r="Y265" i="4"/>
  <c r="Y266" i="4"/>
  <c r="Y267" i="4"/>
  <c r="Y268" i="4"/>
  <c r="Y269" i="4"/>
  <c r="Y270" i="4"/>
  <c r="Y271" i="4"/>
  <c r="Y272" i="4"/>
  <c r="T189" i="4"/>
  <c r="U189" i="4"/>
  <c r="W189" i="4"/>
  <c r="X189" i="4"/>
  <c r="Z189" i="4"/>
  <c r="AA189" i="4"/>
  <c r="T190" i="4"/>
  <c r="U190" i="4"/>
  <c r="W190" i="4"/>
  <c r="X190" i="4"/>
  <c r="Z190" i="4"/>
  <c r="AA190" i="4"/>
  <c r="T191" i="4"/>
  <c r="U191" i="4"/>
  <c r="W191" i="4"/>
  <c r="X191" i="4"/>
  <c r="Z191" i="4"/>
  <c r="AA191" i="4"/>
  <c r="T192" i="4"/>
  <c r="U192" i="4"/>
  <c r="W192" i="4"/>
  <c r="X192" i="4"/>
  <c r="Z192" i="4"/>
  <c r="AA192" i="4"/>
  <c r="T193" i="4"/>
  <c r="U193" i="4"/>
  <c r="W193" i="4"/>
  <c r="X193" i="4"/>
  <c r="Z193" i="4"/>
  <c r="AA193" i="4"/>
  <c r="T194" i="4"/>
  <c r="U194" i="4"/>
  <c r="W194" i="4"/>
  <c r="X194" i="4"/>
  <c r="Z194" i="4"/>
  <c r="AA194" i="4"/>
  <c r="T195" i="4"/>
  <c r="U195" i="4"/>
  <c r="W195" i="4"/>
  <c r="X195" i="4"/>
  <c r="Z195" i="4"/>
  <c r="AA195" i="4"/>
  <c r="T196" i="4"/>
  <c r="U196" i="4"/>
  <c r="W196" i="4"/>
  <c r="X196" i="4"/>
  <c r="Z196" i="4"/>
  <c r="AA196" i="4"/>
  <c r="T197" i="4"/>
  <c r="U197" i="4"/>
  <c r="W197" i="4"/>
  <c r="X197" i="4"/>
  <c r="Z197" i="4"/>
  <c r="AA197" i="4"/>
  <c r="T198" i="4"/>
  <c r="U198" i="4"/>
  <c r="W198" i="4"/>
  <c r="X198" i="4"/>
  <c r="Z198" i="4"/>
  <c r="AA198" i="4"/>
  <c r="T199" i="4"/>
  <c r="U199" i="4"/>
  <c r="W199" i="4"/>
  <c r="X199" i="4"/>
  <c r="Z199" i="4"/>
  <c r="AA199" i="4"/>
  <c r="T200" i="4"/>
  <c r="U200" i="4"/>
  <c r="W200" i="4"/>
  <c r="X200" i="4"/>
  <c r="Z200" i="4"/>
  <c r="AA200" i="4"/>
  <c r="T201" i="4"/>
  <c r="U201" i="4"/>
  <c r="W201" i="4"/>
  <c r="X201" i="4"/>
  <c r="Z201" i="4"/>
  <c r="AA201" i="4"/>
  <c r="T202" i="4"/>
  <c r="U202" i="4"/>
  <c r="W202" i="4"/>
  <c r="X202" i="4"/>
  <c r="Z202" i="4"/>
  <c r="AA202" i="4"/>
  <c r="T203" i="4"/>
  <c r="U203" i="4"/>
  <c r="W203" i="4"/>
  <c r="X203" i="4"/>
  <c r="Z203" i="4"/>
  <c r="AA203" i="4"/>
  <c r="T204" i="4"/>
  <c r="U204" i="4"/>
  <c r="W204" i="4"/>
  <c r="X204" i="4"/>
  <c r="Z204" i="4"/>
  <c r="AA204" i="4"/>
  <c r="T205" i="4"/>
  <c r="U205" i="4"/>
  <c r="W205" i="4"/>
  <c r="X205" i="4"/>
  <c r="Z205" i="4"/>
  <c r="AA205" i="4"/>
  <c r="T206" i="4"/>
  <c r="U206" i="4"/>
  <c r="W206" i="4"/>
  <c r="X206" i="4"/>
  <c r="Z206" i="4"/>
  <c r="AA206" i="4"/>
  <c r="T207" i="4"/>
  <c r="U207" i="4"/>
  <c r="W207" i="4"/>
  <c r="X207" i="4"/>
  <c r="Z207" i="4"/>
  <c r="AA207" i="4"/>
  <c r="T208" i="4"/>
  <c r="U208" i="4"/>
  <c r="W208" i="4"/>
  <c r="X208" i="4"/>
  <c r="Z208" i="4"/>
  <c r="AA208" i="4"/>
  <c r="T209" i="4"/>
  <c r="U209" i="4"/>
  <c r="W209" i="4"/>
  <c r="X209" i="4"/>
  <c r="Z209" i="4"/>
  <c r="AA209" i="4"/>
  <c r="T210" i="4"/>
  <c r="U210" i="4"/>
  <c r="W210" i="4"/>
  <c r="X210" i="4"/>
  <c r="Z210" i="4"/>
  <c r="AA210" i="4"/>
  <c r="T211" i="4"/>
  <c r="U211" i="4"/>
  <c r="W211" i="4"/>
  <c r="X211" i="4"/>
  <c r="Z211" i="4"/>
  <c r="AA211" i="4"/>
  <c r="T212" i="4"/>
  <c r="U212" i="4"/>
  <c r="W212" i="4"/>
  <c r="X212" i="4"/>
  <c r="Z212" i="4"/>
  <c r="AA212" i="4"/>
  <c r="T213" i="4"/>
  <c r="U213" i="4"/>
  <c r="W213" i="4"/>
  <c r="X213" i="4"/>
  <c r="Z213" i="4"/>
  <c r="AA213" i="4"/>
  <c r="T214" i="4"/>
  <c r="U214" i="4"/>
  <c r="W214" i="4"/>
  <c r="X214" i="4"/>
  <c r="Z214" i="4"/>
  <c r="AA214" i="4"/>
  <c r="T215" i="4"/>
  <c r="U215" i="4"/>
  <c r="W215" i="4"/>
  <c r="X215" i="4"/>
  <c r="Z215" i="4"/>
  <c r="AA215" i="4"/>
  <c r="T216" i="4"/>
  <c r="U216" i="4"/>
  <c r="W216" i="4"/>
  <c r="X216" i="4"/>
  <c r="Z216" i="4"/>
  <c r="AA216" i="4"/>
  <c r="T217" i="4"/>
  <c r="U217" i="4"/>
  <c r="W217" i="4"/>
  <c r="X217" i="4"/>
  <c r="Z217" i="4"/>
  <c r="AA217" i="4"/>
  <c r="T218" i="4"/>
  <c r="U218" i="4"/>
  <c r="W218" i="4"/>
  <c r="X218" i="4"/>
  <c r="Z218" i="4"/>
  <c r="AA218" i="4"/>
  <c r="T219" i="4"/>
  <c r="U219" i="4"/>
  <c r="W219" i="4"/>
  <c r="X219" i="4"/>
  <c r="Z219" i="4"/>
  <c r="AA219" i="4"/>
  <c r="T220" i="4"/>
  <c r="U220" i="4"/>
  <c r="W220" i="4"/>
  <c r="X220" i="4"/>
  <c r="Z220" i="4"/>
  <c r="AA220" i="4"/>
  <c r="T221" i="4"/>
  <c r="U221" i="4"/>
  <c r="W221" i="4"/>
  <c r="X221" i="4"/>
  <c r="Z221" i="4"/>
  <c r="AA221" i="4"/>
  <c r="T222" i="4"/>
  <c r="U222" i="4"/>
  <c r="W222" i="4"/>
  <c r="X222" i="4"/>
  <c r="Z222" i="4"/>
  <c r="AA222" i="4"/>
  <c r="T223" i="4"/>
  <c r="U223" i="4"/>
  <c r="W223" i="4"/>
  <c r="X223" i="4"/>
  <c r="Z223" i="4"/>
  <c r="AA223" i="4"/>
  <c r="T224" i="4"/>
  <c r="U224" i="4"/>
  <c r="W224" i="4"/>
  <c r="X224" i="4"/>
  <c r="Z224" i="4"/>
  <c r="AA224" i="4"/>
  <c r="T225" i="4"/>
  <c r="U225" i="4"/>
  <c r="W225" i="4"/>
  <c r="X225" i="4"/>
  <c r="Z225" i="4"/>
  <c r="AA225" i="4"/>
  <c r="T226" i="4"/>
  <c r="U226" i="4"/>
  <c r="W226" i="4"/>
  <c r="X226" i="4"/>
  <c r="Z226" i="4"/>
  <c r="AA226" i="4"/>
  <c r="T227" i="4"/>
  <c r="U227" i="4"/>
  <c r="W227" i="4"/>
  <c r="X227" i="4"/>
  <c r="Z227" i="4"/>
  <c r="AA227" i="4"/>
  <c r="T228" i="4"/>
  <c r="U228" i="4"/>
  <c r="W228" i="4"/>
  <c r="X228" i="4"/>
  <c r="Z228" i="4"/>
  <c r="AA228" i="4"/>
  <c r="T229" i="4"/>
  <c r="U229" i="4"/>
  <c r="W229" i="4"/>
  <c r="X229" i="4"/>
  <c r="Z229" i="4"/>
  <c r="AA229" i="4"/>
  <c r="T230" i="4"/>
  <c r="U230" i="4"/>
  <c r="W230" i="4"/>
  <c r="X230" i="4"/>
  <c r="Z230" i="4"/>
  <c r="AA230" i="4"/>
  <c r="T231" i="4"/>
  <c r="U231" i="4"/>
  <c r="W231" i="4"/>
  <c r="X231" i="4"/>
  <c r="Z231" i="4"/>
  <c r="AA231" i="4"/>
  <c r="T232" i="4"/>
  <c r="U232" i="4"/>
  <c r="W232" i="4"/>
  <c r="X232" i="4"/>
  <c r="Z232" i="4"/>
  <c r="AA232" i="4"/>
  <c r="T233" i="4"/>
  <c r="U233" i="4"/>
  <c r="W233" i="4"/>
  <c r="X233" i="4"/>
  <c r="Z233" i="4"/>
  <c r="AA233" i="4"/>
  <c r="T234" i="4"/>
  <c r="U234" i="4"/>
  <c r="W234" i="4"/>
  <c r="X234" i="4"/>
  <c r="Z234" i="4"/>
  <c r="AA234" i="4"/>
  <c r="T235" i="4"/>
  <c r="U235" i="4"/>
  <c r="W235" i="4"/>
  <c r="X235" i="4"/>
  <c r="Z235" i="4"/>
  <c r="AA235" i="4"/>
  <c r="T236" i="4"/>
  <c r="U236" i="4"/>
  <c r="W236" i="4"/>
  <c r="X236" i="4"/>
  <c r="Z236" i="4"/>
  <c r="AA236" i="4"/>
  <c r="T237" i="4"/>
  <c r="U237" i="4"/>
  <c r="W237" i="4"/>
  <c r="X237" i="4"/>
  <c r="Z237" i="4"/>
  <c r="AA237" i="4"/>
  <c r="T238" i="4"/>
  <c r="U238" i="4"/>
  <c r="W238" i="4"/>
  <c r="X238" i="4"/>
  <c r="Z238" i="4"/>
  <c r="AA238" i="4"/>
  <c r="T239" i="4"/>
  <c r="U239" i="4"/>
  <c r="W239" i="4"/>
  <c r="X239" i="4"/>
  <c r="Z239" i="4"/>
  <c r="AA239" i="4"/>
  <c r="T240" i="4"/>
  <c r="U240" i="4"/>
  <c r="W240" i="4"/>
  <c r="X240" i="4"/>
  <c r="Z240" i="4"/>
  <c r="AA240" i="4"/>
  <c r="T241" i="4"/>
  <c r="U241" i="4"/>
  <c r="W241" i="4"/>
  <c r="X241" i="4"/>
  <c r="Z241" i="4"/>
  <c r="AA241" i="4"/>
  <c r="T242" i="4"/>
  <c r="U242" i="4"/>
  <c r="W242" i="4"/>
  <c r="X242" i="4"/>
  <c r="Z242" i="4"/>
  <c r="AA242" i="4"/>
  <c r="T243" i="4"/>
  <c r="U243" i="4"/>
  <c r="W243" i="4"/>
  <c r="X243" i="4"/>
  <c r="Z243" i="4"/>
  <c r="AA243" i="4"/>
  <c r="T244" i="4"/>
  <c r="U244" i="4"/>
  <c r="W244" i="4"/>
  <c r="X244" i="4"/>
  <c r="Z244" i="4"/>
  <c r="AA244" i="4"/>
  <c r="T245" i="4"/>
  <c r="U245" i="4"/>
  <c r="W245" i="4"/>
  <c r="X245" i="4"/>
  <c r="Z245" i="4"/>
  <c r="AA245" i="4"/>
  <c r="T246" i="4"/>
  <c r="U246" i="4"/>
  <c r="W246" i="4"/>
  <c r="X246" i="4"/>
  <c r="Z246" i="4"/>
  <c r="AA246" i="4"/>
  <c r="T247" i="4"/>
  <c r="U247" i="4"/>
  <c r="W247" i="4"/>
  <c r="X247" i="4"/>
  <c r="Z247" i="4"/>
  <c r="AA247" i="4"/>
  <c r="T248" i="4"/>
  <c r="U248" i="4"/>
  <c r="W248" i="4"/>
  <c r="X248" i="4"/>
  <c r="Z248" i="4"/>
  <c r="AA248" i="4"/>
  <c r="T249" i="4"/>
  <c r="U249" i="4"/>
  <c r="W249" i="4"/>
  <c r="X249" i="4"/>
  <c r="Z249" i="4"/>
  <c r="AA249" i="4"/>
  <c r="T250" i="4"/>
  <c r="U250" i="4"/>
  <c r="W250" i="4"/>
  <c r="X250" i="4"/>
  <c r="Z250" i="4"/>
  <c r="AA250" i="4"/>
  <c r="T251" i="4"/>
  <c r="U251" i="4"/>
  <c r="W251" i="4"/>
  <c r="X251" i="4"/>
  <c r="Z251" i="4"/>
  <c r="AA251" i="4"/>
  <c r="T252" i="4"/>
  <c r="U252" i="4"/>
  <c r="W252" i="4"/>
  <c r="X252" i="4"/>
  <c r="Z252" i="4"/>
  <c r="AA252" i="4"/>
  <c r="T253" i="4"/>
  <c r="U253" i="4"/>
  <c r="W253" i="4"/>
  <c r="X253" i="4"/>
  <c r="Z253" i="4"/>
  <c r="AA253" i="4"/>
  <c r="T254" i="4"/>
  <c r="U254" i="4"/>
  <c r="W254" i="4"/>
  <c r="X254" i="4"/>
  <c r="Z254" i="4"/>
  <c r="AA254" i="4"/>
  <c r="T255" i="4"/>
  <c r="U255" i="4"/>
  <c r="W255" i="4"/>
  <c r="X255" i="4"/>
  <c r="Z255" i="4"/>
  <c r="AA255" i="4"/>
  <c r="T256" i="4"/>
  <c r="U256" i="4"/>
  <c r="W256" i="4"/>
  <c r="X256" i="4"/>
  <c r="Z256" i="4"/>
  <c r="AA256" i="4"/>
  <c r="T257" i="4"/>
  <c r="U257" i="4"/>
  <c r="W257" i="4"/>
  <c r="X257" i="4"/>
  <c r="Z257" i="4"/>
  <c r="AA257" i="4"/>
  <c r="T258" i="4"/>
  <c r="U258" i="4"/>
  <c r="W258" i="4"/>
  <c r="X258" i="4"/>
  <c r="Z258" i="4"/>
  <c r="AA258" i="4"/>
  <c r="T259" i="4"/>
  <c r="U259" i="4"/>
  <c r="W259" i="4"/>
  <c r="X259" i="4"/>
  <c r="Z259" i="4"/>
  <c r="AA259" i="4"/>
  <c r="T260" i="4"/>
  <c r="U260" i="4"/>
  <c r="W260" i="4"/>
  <c r="X260" i="4"/>
  <c r="Z260" i="4"/>
  <c r="AA260" i="4"/>
  <c r="T261" i="4"/>
  <c r="U261" i="4"/>
  <c r="W261" i="4"/>
  <c r="X261" i="4"/>
  <c r="Z261" i="4"/>
  <c r="AA261" i="4"/>
  <c r="T262" i="4"/>
  <c r="U262" i="4"/>
  <c r="W262" i="4"/>
  <c r="X262" i="4"/>
  <c r="Z262" i="4"/>
  <c r="AA262" i="4"/>
  <c r="T263" i="4"/>
  <c r="U263" i="4"/>
  <c r="W263" i="4"/>
  <c r="X263" i="4"/>
  <c r="Z263" i="4"/>
  <c r="AA263" i="4"/>
  <c r="T264" i="4"/>
  <c r="U264" i="4"/>
  <c r="W264" i="4"/>
  <c r="X264" i="4"/>
  <c r="Z264" i="4"/>
  <c r="AA264" i="4"/>
  <c r="T265" i="4"/>
  <c r="U265" i="4"/>
  <c r="W265" i="4"/>
  <c r="X265" i="4"/>
  <c r="Z265" i="4"/>
  <c r="AA265" i="4"/>
  <c r="T266" i="4"/>
  <c r="U266" i="4"/>
  <c r="W266" i="4"/>
  <c r="X266" i="4"/>
  <c r="Z266" i="4"/>
  <c r="AA266" i="4"/>
  <c r="T267" i="4"/>
  <c r="U267" i="4"/>
  <c r="W267" i="4"/>
  <c r="X267" i="4"/>
  <c r="Z267" i="4"/>
  <c r="AA267" i="4"/>
  <c r="T268" i="4"/>
  <c r="U268" i="4"/>
  <c r="W268" i="4"/>
  <c r="X268" i="4"/>
  <c r="Z268" i="4"/>
  <c r="AA268" i="4"/>
  <c r="T269" i="4"/>
  <c r="U269" i="4"/>
  <c r="W269" i="4"/>
  <c r="X269" i="4"/>
  <c r="Z269" i="4"/>
  <c r="AA269" i="4"/>
  <c r="T270" i="4"/>
  <c r="U270" i="4"/>
  <c r="W270" i="4"/>
  <c r="X270" i="4"/>
  <c r="Z270" i="4"/>
  <c r="AA270" i="4"/>
  <c r="T271" i="4"/>
  <c r="U271" i="4"/>
  <c r="W271" i="4"/>
  <c r="X271" i="4"/>
  <c r="Z271" i="4"/>
  <c r="AA271" i="4"/>
  <c r="T272" i="4"/>
  <c r="U272" i="4"/>
  <c r="W272" i="4"/>
  <c r="X272" i="4"/>
  <c r="Z272" i="4"/>
  <c r="AA272" i="4"/>
  <c r="AA188" i="4"/>
  <c r="Z188" i="4"/>
  <c r="X188" i="4"/>
  <c r="W188" i="4"/>
  <c r="U188" i="4"/>
  <c r="V170" i="4"/>
  <c r="AP170" i="4" s="1"/>
  <c r="W170" i="4"/>
  <c r="AQ170" i="4" s="1"/>
  <c r="X170" i="4"/>
  <c r="AR170" i="4" s="1"/>
  <c r="Y170" i="4"/>
  <c r="AS170" i="4" s="1"/>
  <c r="Z170" i="4"/>
  <c r="AT170" i="4" s="1"/>
  <c r="AA170" i="4"/>
  <c r="AU170" i="4" s="1"/>
  <c r="AB170" i="4"/>
  <c r="AV170" i="4" s="1"/>
  <c r="AC170" i="4"/>
  <c r="AW170" i="4" s="1"/>
  <c r="AD170" i="4"/>
  <c r="AX170" i="4" s="1"/>
  <c r="AD140" i="4"/>
  <c r="AX140" i="4" s="1"/>
  <c r="AC140" i="4"/>
  <c r="AW140" i="4" s="1"/>
  <c r="AB140" i="4"/>
  <c r="AV140" i="4" s="1"/>
  <c r="AA140" i="4"/>
  <c r="AU140" i="4" s="1"/>
  <c r="Z140" i="4"/>
  <c r="AT140" i="4" s="1"/>
  <c r="Y140" i="4"/>
  <c r="AS140" i="4" s="1"/>
  <c r="X140" i="4"/>
  <c r="AR140" i="4" s="1"/>
  <c r="W140" i="4"/>
  <c r="AQ140" i="4" s="1"/>
  <c r="AP140" i="4"/>
  <c r="V172" i="4"/>
  <c r="AP172" i="4" s="1"/>
  <c r="W172" i="4"/>
  <c r="AQ172" i="4" s="1"/>
  <c r="X172" i="4"/>
  <c r="AR172" i="4" s="1"/>
  <c r="Y172" i="4"/>
  <c r="AS172" i="4" s="1"/>
  <c r="Z172" i="4"/>
  <c r="AT172" i="4" s="1"/>
  <c r="AA172" i="4"/>
  <c r="AU172" i="4" s="1"/>
  <c r="AB172" i="4"/>
  <c r="AV172" i="4" s="1"/>
  <c r="AC172" i="4"/>
  <c r="AW172" i="4" s="1"/>
  <c r="AD172" i="4"/>
  <c r="AX172" i="4" s="1"/>
  <c r="V173" i="4"/>
  <c r="AP173" i="4" s="1"/>
  <c r="W173" i="4"/>
  <c r="AQ173" i="4" s="1"/>
  <c r="X173" i="4"/>
  <c r="AR173" i="4" s="1"/>
  <c r="Y173" i="4"/>
  <c r="AS173" i="4" s="1"/>
  <c r="Z173" i="4"/>
  <c r="AT173" i="4" s="1"/>
  <c r="AA173" i="4"/>
  <c r="AU173" i="4" s="1"/>
  <c r="AB173" i="4"/>
  <c r="AV173" i="4" s="1"/>
  <c r="AC173" i="4"/>
  <c r="AW173" i="4" s="1"/>
  <c r="AD173" i="4"/>
  <c r="AX173" i="4" s="1"/>
  <c r="V174" i="4"/>
  <c r="AP174" i="4" s="1"/>
  <c r="W174" i="4"/>
  <c r="AQ174" i="4" s="1"/>
  <c r="X174" i="4"/>
  <c r="AR174" i="4" s="1"/>
  <c r="Y174" i="4"/>
  <c r="AS174" i="4" s="1"/>
  <c r="Z174" i="4"/>
  <c r="AT174" i="4" s="1"/>
  <c r="AA174" i="4"/>
  <c r="AU174" i="4" s="1"/>
  <c r="AB174" i="4"/>
  <c r="AV174" i="4" s="1"/>
  <c r="AC174" i="4"/>
  <c r="AW174" i="4" s="1"/>
  <c r="AD174" i="4"/>
  <c r="AX174" i="4" s="1"/>
  <c r="V175" i="4"/>
  <c r="AP175" i="4" s="1"/>
  <c r="W175" i="4"/>
  <c r="AQ175" i="4" s="1"/>
  <c r="X175" i="4"/>
  <c r="AR175" i="4" s="1"/>
  <c r="Y175" i="4"/>
  <c r="AS175" i="4" s="1"/>
  <c r="Z175" i="4"/>
  <c r="AT175" i="4" s="1"/>
  <c r="AA175" i="4"/>
  <c r="AU175" i="4" s="1"/>
  <c r="AB175" i="4"/>
  <c r="AV175" i="4" s="1"/>
  <c r="AC175" i="4"/>
  <c r="AW175" i="4" s="1"/>
  <c r="AD175" i="4"/>
  <c r="AX175" i="4" s="1"/>
  <c r="V176" i="4"/>
  <c r="AP176" i="4" s="1"/>
  <c r="W176" i="4"/>
  <c r="AQ176" i="4" s="1"/>
  <c r="X176" i="4"/>
  <c r="AR176" i="4" s="1"/>
  <c r="Y176" i="4"/>
  <c r="AS176" i="4" s="1"/>
  <c r="Z176" i="4"/>
  <c r="AT176" i="4" s="1"/>
  <c r="AA176" i="4"/>
  <c r="AU176" i="4" s="1"/>
  <c r="AB176" i="4"/>
  <c r="AV176" i="4" s="1"/>
  <c r="AC176" i="4"/>
  <c r="AW176" i="4" s="1"/>
  <c r="AD176" i="4"/>
  <c r="AX176" i="4" s="1"/>
  <c r="V177" i="4"/>
  <c r="AP177" i="4" s="1"/>
  <c r="W177" i="4"/>
  <c r="AQ177" i="4" s="1"/>
  <c r="X177" i="4"/>
  <c r="AR177" i="4" s="1"/>
  <c r="Y177" i="4"/>
  <c r="AS177" i="4" s="1"/>
  <c r="Z177" i="4"/>
  <c r="AT177" i="4" s="1"/>
  <c r="AA177" i="4"/>
  <c r="AU177" i="4" s="1"/>
  <c r="AB177" i="4"/>
  <c r="AV177" i="4" s="1"/>
  <c r="AC177" i="4"/>
  <c r="AW177" i="4" s="1"/>
  <c r="AD177" i="4"/>
  <c r="AX177" i="4" s="1"/>
  <c r="V178" i="4"/>
  <c r="AP178" i="4" s="1"/>
  <c r="W178" i="4"/>
  <c r="AQ178" i="4" s="1"/>
  <c r="X178" i="4"/>
  <c r="AR178" i="4" s="1"/>
  <c r="Y178" i="4"/>
  <c r="AS178" i="4" s="1"/>
  <c r="Z178" i="4"/>
  <c r="AT178" i="4" s="1"/>
  <c r="AA178" i="4"/>
  <c r="AU178" i="4" s="1"/>
  <c r="AB178" i="4"/>
  <c r="AV178" i="4" s="1"/>
  <c r="AC178" i="4"/>
  <c r="AW178" i="4" s="1"/>
  <c r="AD178" i="4"/>
  <c r="AX178" i="4" s="1"/>
  <c r="V179" i="4"/>
  <c r="AP179" i="4" s="1"/>
  <c r="W179" i="4"/>
  <c r="AQ179" i="4" s="1"/>
  <c r="X179" i="4"/>
  <c r="AR179" i="4" s="1"/>
  <c r="Y179" i="4"/>
  <c r="AS179" i="4" s="1"/>
  <c r="Z179" i="4"/>
  <c r="AT179" i="4" s="1"/>
  <c r="AA179" i="4"/>
  <c r="AU179" i="4" s="1"/>
  <c r="AB179" i="4"/>
  <c r="AV179" i="4" s="1"/>
  <c r="AC179" i="4"/>
  <c r="AW179" i="4" s="1"/>
  <c r="AD179" i="4"/>
  <c r="AX179" i="4" s="1"/>
  <c r="V180" i="4"/>
  <c r="AP180" i="4" s="1"/>
  <c r="W180" i="4"/>
  <c r="AQ180" i="4" s="1"/>
  <c r="X180" i="4"/>
  <c r="AR180" i="4" s="1"/>
  <c r="Y180" i="4"/>
  <c r="AS180" i="4" s="1"/>
  <c r="Z180" i="4"/>
  <c r="AT180" i="4" s="1"/>
  <c r="AA180" i="4"/>
  <c r="AU180" i="4" s="1"/>
  <c r="AB180" i="4"/>
  <c r="AV180" i="4" s="1"/>
  <c r="AC180" i="4"/>
  <c r="AW180" i="4" s="1"/>
  <c r="AD180" i="4"/>
  <c r="AX180" i="4" s="1"/>
  <c r="V181" i="4"/>
  <c r="AP181" i="4" s="1"/>
  <c r="W181" i="4"/>
  <c r="AQ181" i="4" s="1"/>
  <c r="X181" i="4"/>
  <c r="AR181" i="4" s="1"/>
  <c r="Y181" i="4"/>
  <c r="AS181" i="4" s="1"/>
  <c r="Z181" i="4"/>
  <c r="AT181" i="4" s="1"/>
  <c r="AA181" i="4"/>
  <c r="AU181" i="4" s="1"/>
  <c r="AB181" i="4"/>
  <c r="AV181" i="4" s="1"/>
  <c r="AC181" i="4"/>
  <c r="AW181" i="4" s="1"/>
  <c r="AD181" i="4"/>
  <c r="AX181" i="4" s="1"/>
  <c r="V182" i="4"/>
  <c r="AP182" i="4" s="1"/>
  <c r="W182" i="4"/>
  <c r="AQ182" i="4" s="1"/>
  <c r="X182" i="4"/>
  <c r="AR182" i="4" s="1"/>
  <c r="Y182" i="4"/>
  <c r="AS182" i="4" s="1"/>
  <c r="Z182" i="4"/>
  <c r="AT182" i="4" s="1"/>
  <c r="AA182" i="4"/>
  <c r="AU182" i="4" s="1"/>
  <c r="AB182" i="4"/>
  <c r="AV182" i="4" s="1"/>
  <c r="AC182" i="4"/>
  <c r="AW182" i="4" s="1"/>
  <c r="AD182" i="4"/>
  <c r="AX182" i="4" s="1"/>
  <c r="W171" i="4"/>
  <c r="AQ171" i="4" s="1"/>
  <c r="V171" i="4"/>
  <c r="AP171" i="4" s="1"/>
  <c r="AD171" i="4"/>
  <c r="AX171" i="4" s="1"/>
  <c r="AC171" i="4"/>
  <c r="AW171" i="4" s="1"/>
  <c r="AB171" i="4"/>
  <c r="AV171" i="4" s="1"/>
  <c r="AA171" i="4"/>
  <c r="AU171" i="4" s="1"/>
  <c r="Z171" i="4"/>
  <c r="AT171" i="4" s="1"/>
  <c r="Y171" i="4"/>
  <c r="AS171" i="4" s="1"/>
  <c r="X171" i="4"/>
  <c r="AR171" i="4" s="1"/>
  <c r="V143" i="4"/>
  <c r="AP143" i="4" s="1"/>
  <c r="W143" i="4"/>
  <c r="AQ143" i="4" s="1"/>
  <c r="X143" i="4"/>
  <c r="AR143" i="4" s="1"/>
  <c r="Y143" i="4"/>
  <c r="AS143" i="4" s="1"/>
  <c r="Z143" i="4"/>
  <c r="AT143" i="4" s="1"/>
  <c r="AA143" i="4"/>
  <c r="AU143" i="4" s="1"/>
  <c r="AB143" i="4"/>
  <c r="AV143" i="4" s="1"/>
  <c r="AC143" i="4"/>
  <c r="AW143" i="4" s="1"/>
  <c r="AD143" i="4"/>
  <c r="AX143" i="4" s="1"/>
  <c r="V144" i="4"/>
  <c r="AP144" i="4" s="1"/>
  <c r="W144" i="4"/>
  <c r="AQ144" i="4" s="1"/>
  <c r="X144" i="4"/>
  <c r="AR144" i="4" s="1"/>
  <c r="Y144" i="4"/>
  <c r="AS144" i="4" s="1"/>
  <c r="Z144" i="4"/>
  <c r="AT144" i="4" s="1"/>
  <c r="AA144" i="4"/>
  <c r="AU144" i="4" s="1"/>
  <c r="AB144" i="4"/>
  <c r="AV144" i="4" s="1"/>
  <c r="AC144" i="4"/>
  <c r="AW144" i="4" s="1"/>
  <c r="AD144" i="4"/>
  <c r="AX144" i="4" s="1"/>
  <c r="V145" i="4"/>
  <c r="AP145" i="4" s="1"/>
  <c r="W145" i="4"/>
  <c r="AQ145" i="4" s="1"/>
  <c r="X145" i="4"/>
  <c r="AR145" i="4" s="1"/>
  <c r="Y145" i="4"/>
  <c r="AS145" i="4" s="1"/>
  <c r="Z145" i="4"/>
  <c r="AT145" i="4" s="1"/>
  <c r="AA145" i="4"/>
  <c r="AU145" i="4" s="1"/>
  <c r="AB145" i="4"/>
  <c r="AV145" i="4" s="1"/>
  <c r="AC145" i="4"/>
  <c r="AW145" i="4" s="1"/>
  <c r="AD145" i="4"/>
  <c r="AX145" i="4" s="1"/>
  <c r="V146" i="4"/>
  <c r="AP146" i="4" s="1"/>
  <c r="W146" i="4"/>
  <c r="AQ146" i="4" s="1"/>
  <c r="X146" i="4"/>
  <c r="AR146" i="4" s="1"/>
  <c r="Y146" i="4"/>
  <c r="AS146" i="4" s="1"/>
  <c r="Z146" i="4"/>
  <c r="AT146" i="4" s="1"/>
  <c r="AA146" i="4"/>
  <c r="AU146" i="4" s="1"/>
  <c r="AB146" i="4"/>
  <c r="AV146" i="4" s="1"/>
  <c r="AC146" i="4"/>
  <c r="AW146" i="4" s="1"/>
  <c r="AD146" i="4"/>
  <c r="AX146" i="4" s="1"/>
  <c r="V147" i="4"/>
  <c r="AP147" i="4" s="1"/>
  <c r="W147" i="4"/>
  <c r="AQ147" i="4" s="1"/>
  <c r="X147" i="4"/>
  <c r="AR147" i="4" s="1"/>
  <c r="Y147" i="4"/>
  <c r="AS147" i="4" s="1"/>
  <c r="Z147" i="4"/>
  <c r="AT147" i="4" s="1"/>
  <c r="AA147" i="4"/>
  <c r="AU147" i="4" s="1"/>
  <c r="AB147" i="4"/>
  <c r="AV147" i="4" s="1"/>
  <c r="AC147" i="4"/>
  <c r="AW147" i="4" s="1"/>
  <c r="AD147" i="4"/>
  <c r="AX147" i="4" s="1"/>
  <c r="V148" i="4"/>
  <c r="AP148" i="4" s="1"/>
  <c r="W148" i="4"/>
  <c r="AQ148" i="4" s="1"/>
  <c r="X148" i="4"/>
  <c r="AR148" i="4" s="1"/>
  <c r="Y148" i="4"/>
  <c r="AS148" i="4" s="1"/>
  <c r="Z148" i="4"/>
  <c r="AT148" i="4" s="1"/>
  <c r="AA148" i="4"/>
  <c r="AU148" i="4" s="1"/>
  <c r="AB148" i="4"/>
  <c r="AV148" i="4" s="1"/>
  <c r="AC148" i="4"/>
  <c r="AW148" i="4" s="1"/>
  <c r="AD148" i="4"/>
  <c r="AX148" i="4" s="1"/>
  <c r="V149" i="4"/>
  <c r="AP149" i="4" s="1"/>
  <c r="W149" i="4"/>
  <c r="AQ149" i="4" s="1"/>
  <c r="X149" i="4"/>
  <c r="AR149" i="4" s="1"/>
  <c r="Y149" i="4"/>
  <c r="AS149" i="4" s="1"/>
  <c r="Z149" i="4"/>
  <c r="AT149" i="4" s="1"/>
  <c r="AA149" i="4"/>
  <c r="AU149" i="4" s="1"/>
  <c r="AB149" i="4"/>
  <c r="AV149" i="4" s="1"/>
  <c r="AC149" i="4"/>
  <c r="AW149" i="4" s="1"/>
  <c r="AD149" i="4"/>
  <c r="AX149" i="4" s="1"/>
  <c r="V150" i="4"/>
  <c r="AP150" i="4" s="1"/>
  <c r="W150" i="4"/>
  <c r="AQ150" i="4" s="1"/>
  <c r="X150" i="4"/>
  <c r="AR150" i="4" s="1"/>
  <c r="Y150" i="4"/>
  <c r="AS150" i="4" s="1"/>
  <c r="Z150" i="4"/>
  <c r="AT150" i="4" s="1"/>
  <c r="AA150" i="4"/>
  <c r="AU150" i="4" s="1"/>
  <c r="AB150" i="4"/>
  <c r="AV150" i="4" s="1"/>
  <c r="AC150" i="4"/>
  <c r="AW150" i="4" s="1"/>
  <c r="AD150" i="4"/>
  <c r="AX150" i="4" s="1"/>
  <c r="V151" i="4"/>
  <c r="AP151" i="4" s="1"/>
  <c r="W151" i="4"/>
  <c r="AQ151" i="4" s="1"/>
  <c r="X151" i="4"/>
  <c r="AR151" i="4" s="1"/>
  <c r="Y151" i="4"/>
  <c r="AS151" i="4" s="1"/>
  <c r="Z151" i="4"/>
  <c r="AT151" i="4" s="1"/>
  <c r="AA151" i="4"/>
  <c r="AU151" i="4" s="1"/>
  <c r="AB151" i="4"/>
  <c r="AV151" i="4" s="1"/>
  <c r="AC151" i="4"/>
  <c r="AW151" i="4" s="1"/>
  <c r="AD151" i="4"/>
  <c r="AX151" i="4" s="1"/>
  <c r="V152" i="4"/>
  <c r="AP152" i="4" s="1"/>
  <c r="W152" i="4"/>
  <c r="AQ152" i="4" s="1"/>
  <c r="X152" i="4"/>
  <c r="AR152" i="4" s="1"/>
  <c r="Y152" i="4"/>
  <c r="AS152" i="4" s="1"/>
  <c r="Z152" i="4"/>
  <c r="AT152" i="4" s="1"/>
  <c r="AA152" i="4"/>
  <c r="AU152" i="4" s="1"/>
  <c r="AB152" i="4"/>
  <c r="AV152" i="4" s="1"/>
  <c r="AC152" i="4"/>
  <c r="AW152" i="4" s="1"/>
  <c r="AD152" i="4"/>
  <c r="AX152" i="4" s="1"/>
  <c r="V153" i="4"/>
  <c r="AP153" i="4" s="1"/>
  <c r="W153" i="4"/>
  <c r="AQ153" i="4" s="1"/>
  <c r="X153" i="4"/>
  <c r="AR153" i="4" s="1"/>
  <c r="Y153" i="4"/>
  <c r="AS153" i="4" s="1"/>
  <c r="Z153" i="4"/>
  <c r="AT153" i="4" s="1"/>
  <c r="AA153" i="4"/>
  <c r="AU153" i="4" s="1"/>
  <c r="AB153" i="4"/>
  <c r="AV153" i="4" s="1"/>
  <c r="AC153" i="4"/>
  <c r="AW153" i="4" s="1"/>
  <c r="AD153" i="4"/>
  <c r="AX153" i="4" s="1"/>
  <c r="V154" i="4"/>
  <c r="AP154" i="4" s="1"/>
  <c r="W154" i="4"/>
  <c r="AQ154" i="4" s="1"/>
  <c r="X154" i="4"/>
  <c r="AR154" i="4" s="1"/>
  <c r="Y154" i="4"/>
  <c r="AS154" i="4" s="1"/>
  <c r="Z154" i="4"/>
  <c r="AT154" i="4" s="1"/>
  <c r="AA154" i="4"/>
  <c r="AU154" i="4" s="1"/>
  <c r="AB154" i="4"/>
  <c r="AV154" i="4" s="1"/>
  <c r="AC154" i="4"/>
  <c r="AW154" i="4" s="1"/>
  <c r="AD154" i="4"/>
  <c r="AX154" i="4" s="1"/>
  <c r="V155" i="4"/>
  <c r="AP155" i="4" s="1"/>
  <c r="W155" i="4"/>
  <c r="AQ155" i="4" s="1"/>
  <c r="X155" i="4"/>
  <c r="AR155" i="4" s="1"/>
  <c r="Y155" i="4"/>
  <c r="AS155" i="4" s="1"/>
  <c r="Z155" i="4"/>
  <c r="AT155" i="4" s="1"/>
  <c r="AA155" i="4"/>
  <c r="AU155" i="4" s="1"/>
  <c r="AB155" i="4"/>
  <c r="AV155" i="4" s="1"/>
  <c r="AC155" i="4"/>
  <c r="AW155" i="4" s="1"/>
  <c r="AD155" i="4"/>
  <c r="AX155" i="4" s="1"/>
  <c r="V156" i="4"/>
  <c r="AP156" i="4" s="1"/>
  <c r="W156" i="4"/>
  <c r="AQ156" i="4" s="1"/>
  <c r="X156" i="4"/>
  <c r="AR156" i="4" s="1"/>
  <c r="Y156" i="4"/>
  <c r="AS156" i="4" s="1"/>
  <c r="Z156" i="4"/>
  <c r="AT156" i="4" s="1"/>
  <c r="AA156" i="4"/>
  <c r="AU156" i="4" s="1"/>
  <c r="AB156" i="4"/>
  <c r="AV156" i="4" s="1"/>
  <c r="AC156" i="4"/>
  <c r="AW156" i="4" s="1"/>
  <c r="AD156" i="4"/>
  <c r="AX156" i="4" s="1"/>
  <c r="V157" i="4"/>
  <c r="AP157" i="4" s="1"/>
  <c r="W157" i="4"/>
  <c r="AQ157" i="4" s="1"/>
  <c r="X157" i="4"/>
  <c r="AR157" i="4" s="1"/>
  <c r="Y157" i="4"/>
  <c r="AS157" i="4" s="1"/>
  <c r="Z157" i="4"/>
  <c r="AT157" i="4" s="1"/>
  <c r="AA157" i="4"/>
  <c r="AU157" i="4" s="1"/>
  <c r="AB157" i="4"/>
  <c r="AV157" i="4" s="1"/>
  <c r="AC157" i="4"/>
  <c r="AW157" i="4" s="1"/>
  <c r="AD157" i="4"/>
  <c r="AX157" i="4" s="1"/>
  <c r="V158" i="4"/>
  <c r="AP158" i="4" s="1"/>
  <c r="W158" i="4"/>
  <c r="AQ158" i="4" s="1"/>
  <c r="X158" i="4"/>
  <c r="AR158" i="4" s="1"/>
  <c r="Y158" i="4"/>
  <c r="AS158" i="4" s="1"/>
  <c r="Z158" i="4"/>
  <c r="AT158" i="4" s="1"/>
  <c r="AA158" i="4"/>
  <c r="AU158" i="4" s="1"/>
  <c r="AB158" i="4"/>
  <c r="AV158" i="4" s="1"/>
  <c r="AC158" i="4"/>
  <c r="AW158" i="4" s="1"/>
  <c r="AD158" i="4"/>
  <c r="AX158" i="4" s="1"/>
  <c r="V159" i="4"/>
  <c r="AP159" i="4" s="1"/>
  <c r="W159" i="4"/>
  <c r="AQ159" i="4" s="1"/>
  <c r="X159" i="4"/>
  <c r="AR159" i="4" s="1"/>
  <c r="Y159" i="4"/>
  <c r="AS159" i="4" s="1"/>
  <c r="Z159" i="4"/>
  <c r="AT159" i="4" s="1"/>
  <c r="AA159" i="4"/>
  <c r="AU159" i="4" s="1"/>
  <c r="AB159" i="4"/>
  <c r="AV159" i="4" s="1"/>
  <c r="AC159" i="4"/>
  <c r="AW159" i="4" s="1"/>
  <c r="AD159" i="4"/>
  <c r="AX159" i="4" s="1"/>
  <c r="V160" i="4"/>
  <c r="AP160" i="4" s="1"/>
  <c r="W160" i="4"/>
  <c r="AQ160" i="4" s="1"/>
  <c r="X160" i="4"/>
  <c r="AR160" i="4" s="1"/>
  <c r="Y160" i="4"/>
  <c r="AS160" i="4" s="1"/>
  <c r="Z160" i="4"/>
  <c r="AT160" i="4" s="1"/>
  <c r="AA160" i="4"/>
  <c r="AU160" i="4" s="1"/>
  <c r="AB160" i="4"/>
  <c r="AV160" i="4" s="1"/>
  <c r="AC160" i="4"/>
  <c r="AW160" i="4" s="1"/>
  <c r="AD160" i="4"/>
  <c r="AX160" i="4" s="1"/>
  <c r="V161" i="4"/>
  <c r="AP161" i="4" s="1"/>
  <c r="W161" i="4"/>
  <c r="AQ161" i="4" s="1"/>
  <c r="X161" i="4"/>
  <c r="AR161" i="4" s="1"/>
  <c r="Y161" i="4"/>
  <c r="AS161" i="4" s="1"/>
  <c r="Z161" i="4"/>
  <c r="AT161" i="4" s="1"/>
  <c r="AA161" i="4"/>
  <c r="AU161" i="4" s="1"/>
  <c r="AB161" i="4"/>
  <c r="AV161" i="4" s="1"/>
  <c r="AC161" i="4"/>
  <c r="AW161" i="4" s="1"/>
  <c r="AD161" i="4"/>
  <c r="AX161" i="4" s="1"/>
  <c r="V162" i="4"/>
  <c r="AP162" i="4" s="1"/>
  <c r="W162" i="4"/>
  <c r="AQ162" i="4" s="1"/>
  <c r="X162" i="4"/>
  <c r="AR162" i="4" s="1"/>
  <c r="Y162" i="4"/>
  <c r="AS162" i="4" s="1"/>
  <c r="Z162" i="4"/>
  <c r="AT162" i="4" s="1"/>
  <c r="AA162" i="4"/>
  <c r="AU162" i="4" s="1"/>
  <c r="AB162" i="4"/>
  <c r="AV162" i="4" s="1"/>
  <c r="AC162" i="4"/>
  <c r="AW162" i="4" s="1"/>
  <c r="AD162" i="4"/>
  <c r="AX162" i="4" s="1"/>
  <c r="V163" i="4"/>
  <c r="AP163" i="4" s="1"/>
  <c r="W163" i="4"/>
  <c r="AQ163" i="4" s="1"/>
  <c r="X163" i="4"/>
  <c r="AR163" i="4" s="1"/>
  <c r="Y163" i="4"/>
  <c r="AS163" i="4" s="1"/>
  <c r="Z163" i="4"/>
  <c r="AT163" i="4" s="1"/>
  <c r="AA163" i="4"/>
  <c r="AU163" i="4" s="1"/>
  <c r="AB163" i="4"/>
  <c r="AV163" i="4" s="1"/>
  <c r="AC163" i="4"/>
  <c r="AW163" i="4" s="1"/>
  <c r="AD163" i="4"/>
  <c r="AX163" i="4" s="1"/>
  <c r="V164" i="4"/>
  <c r="AP164" i="4" s="1"/>
  <c r="W164" i="4"/>
  <c r="AQ164" i="4" s="1"/>
  <c r="X164" i="4"/>
  <c r="AR164" i="4" s="1"/>
  <c r="Y164" i="4"/>
  <c r="AS164" i="4" s="1"/>
  <c r="Z164" i="4"/>
  <c r="AT164" i="4" s="1"/>
  <c r="AA164" i="4"/>
  <c r="AU164" i="4" s="1"/>
  <c r="AB164" i="4"/>
  <c r="AV164" i="4" s="1"/>
  <c r="AC164" i="4"/>
  <c r="AW164" i="4" s="1"/>
  <c r="AD164" i="4"/>
  <c r="AX164" i="4" s="1"/>
  <c r="V165" i="4"/>
  <c r="AP165" i="4" s="1"/>
  <c r="W165" i="4"/>
  <c r="AQ165" i="4" s="1"/>
  <c r="X165" i="4"/>
  <c r="AR165" i="4" s="1"/>
  <c r="Y165" i="4"/>
  <c r="AS165" i="4" s="1"/>
  <c r="Z165" i="4"/>
  <c r="AT165" i="4" s="1"/>
  <c r="AA165" i="4"/>
  <c r="AU165" i="4" s="1"/>
  <c r="AB165" i="4"/>
  <c r="AV165" i="4" s="1"/>
  <c r="AC165" i="4"/>
  <c r="AW165" i="4" s="1"/>
  <c r="AD165" i="4"/>
  <c r="AX165" i="4" s="1"/>
  <c r="V166" i="4"/>
  <c r="AP166" i="4" s="1"/>
  <c r="W166" i="4"/>
  <c r="AQ166" i="4" s="1"/>
  <c r="X166" i="4"/>
  <c r="AR166" i="4" s="1"/>
  <c r="Y166" i="4"/>
  <c r="AS166" i="4" s="1"/>
  <c r="Z166" i="4"/>
  <c r="AT166" i="4" s="1"/>
  <c r="AA166" i="4"/>
  <c r="AU166" i="4" s="1"/>
  <c r="AB166" i="4"/>
  <c r="AV166" i="4" s="1"/>
  <c r="AC166" i="4"/>
  <c r="AW166" i="4" s="1"/>
  <c r="AD166" i="4"/>
  <c r="AX166" i="4" s="1"/>
  <c r="V167" i="4"/>
  <c r="AP167" i="4" s="1"/>
  <c r="W167" i="4"/>
  <c r="AQ167" i="4" s="1"/>
  <c r="X167" i="4"/>
  <c r="AR167" i="4" s="1"/>
  <c r="Y167" i="4"/>
  <c r="AS167" i="4" s="1"/>
  <c r="Z167" i="4"/>
  <c r="AT167" i="4" s="1"/>
  <c r="AA167" i="4"/>
  <c r="AU167" i="4" s="1"/>
  <c r="AB167" i="4"/>
  <c r="AV167" i="4" s="1"/>
  <c r="AC167" i="4"/>
  <c r="AW167" i="4" s="1"/>
  <c r="AD167" i="4"/>
  <c r="AX167" i="4" s="1"/>
  <c r="V168" i="4"/>
  <c r="AP168" i="4" s="1"/>
  <c r="W168" i="4"/>
  <c r="AQ168" i="4" s="1"/>
  <c r="X168" i="4"/>
  <c r="AR168" i="4" s="1"/>
  <c r="Y168" i="4"/>
  <c r="AS168" i="4" s="1"/>
  <c r="Z168" i="4"/>
  <c r="AT168" i="4" s="1"/>
  <c r="AA168" i="4"/>
  <c r="AU168" i="4" s="1"/>
  <c r="AB168" i="4"/>
  <c r="AV168" i="4" s="1"/>
  <c r="AC168" i="4"/>
  <c r="AW168" i="4" s="1"/>
  <c r="AD168" i="4"/>
  <c r="AX168" i="4" s="1"/>
  <c r="V169" i="4"/>
  <c r="AP169" i="4" s="1"/>
  <c r="W169" i="4"/>
  <c r="AQ169" i="4" s="1"/>
  <c r="X169" i="4"/>
  <c r="AR169" i="4" s="1"/>
  <c r="Y169" i="4"/>
  <c r="AS169" i="4" s="1"/>
  <c r="Z169" i="4"/>
  <c r="AT169" i="4" s="1"/>
  <c r="AA169" i="4"/>
  <c r="AU169" i="4" s="1"/>
  <c r="AB169" i="4"/>
  <c r="AV169" i="4" s="1"/>
  <c r="AC169" i="4"/>
  <c r="AW169" i="4" s="1"/>
  <c r="AD169" i="4"/>
  <c r="AX169" i="4" s="1"/>
  <c r="AP141" i="4"/>
  <c r="W141" i="4"/>
  <c r="AQ141" i="4" s="1"/>
  <c r="X141" i="4"/>
  <c r="AR141" i="4" s="1"/>
  <c r="Y141" i="4"/>
  <c r="AS141" i="4" s="1"/>
  <c r="Z141" i="4"/>
  <c r="AT141" i="4" s="1"/>
  <c r="AA141" i="4"/>
  <c r="AU141" i="4" s="1"/>
  <c r="AB141" i="4"/>
  <c r="AV141" i="4" s="1"/>
  <c r="AC141" i="4"/>
  <c r="AW141" i="4" s="1"/>
  <c r="AX141" i="4"/>
  <c r="W142" i="4"/>
  <c r="AQ142" i="4" s="1"/>
  <c r="V142" i="4"/>
  <c r="AP142" i="4" s="1"/>
  <c r="X142" i="4"/>
  <c r="AR142" i="4" s="1"/>
  <c r="Y142" i="4"/>
  <c r="AS142" i="4" s="1"/>
  <c r="Z142" i="4"/>
  <c r="AT142" i="4" s="1"/>
  <c r="AA142" i="4"/>
  <c r="AU142" i="4" s="1"/>
  <c r="AB142" i="4"/>
  <c r="AV142" i="4" s="1"/>
  <c r="AC142" i="4"/>
  <c r="AW142" i="4" s="1"/>
  <c r="AD142" i="4"/>
  <c r="AX142" i="4" s="1"/>
  <c r="V111" i="4"/>
  <c r="AP111" i="4" s="1"/>
  <c r="W111" i="4"/>
  <c r="AQ111" i="4" s="1"/>
  <c r="X111" i="4"/>
  <c r="AR111" i="4" s="1"/>
  <c r="Y111" i="4"/>
  <c r="AS111" i="4" s="1"/>
  <c r="Z111" i="4"/>
  <c r="AT111" i="4" s="1"/>
  <c r="AA111" i="4"/>
  <c r="AU111" i="4" s="1"/>
  <c r="AB111" i="4"/>
  <c r="AV111" i="4" s="1"/>
  <c r="AC111" i="4"/>
  <c r="AW111" i="4" s="1"/>
  <c r="AD111" i="4"/>
  <c r="AX111" i="4" s="1"/>
  <c r="V112" i="4"/>
  <c r="AP112" i="4" s="1"/>
  <c r="W112" i="4"/>
  <c r="AQ112" i="4" s="1"/>
  <c r="X112" i="4"/>
  <c r="AR112" i="4" s="1"/>
  <c r="Y112" i="4"/>
  <c r="AS112" i="4" s="1"/>
  <c r="Z112" i="4"/>
  <c r="AT112" i="4" s="1"/>
  <c r="AA112" i="4"/>
  <c r="AU112" i="4" s="1"/>
  <c r="AB112" i="4"/>
  <c r="AV112" i="4" s="1"/>
  <c r="AC112" i="4"/>
  <c r="AW112" i="4" s="1"/>
  <c r="AD112" i="4"/>
  <c r="AX112" i="4" s="1"/>
  <c r="V113" i="4"/>
  <c r="AP113" i="4" s="1"/>
  <c r="W113" i="4"/>
  <c r="AQ113" i="4" s="1"/>
  <c r="X113" i="4"/>
  <c r="AR113" i="4" s="1"/>
  <c r="Y113" i="4"/>
  <c r="AS113" i="4" s="1"/>
  <c r="Z113" i="4"/>
  <c r="AT113" i="4" s="1"/>
  <c r="AA113" i="4"/>
  <c r="AU113" i="4" s="1"/>
  <c r="AB113" i="4"/>
  <c r="AV113" i="4" s="1"/>
  <c r="AC113" i="4"/>
  <c r="AW113" i="4" s="1"/>
  <c r="AD113" i="4"/>
  <c r="AX113" i="4" s="1"/>
  <c r="V114" i="4"/>
  <c r="AP114" i="4" s="1"/>
  <c r="W114" i="4"/>
  <c r="AQ114" i="4" s="1"/>
  <c r="X114" i="4"/>
  <c r="AR114" i="4" s="1"/>
  <c r="Y114" i="4"/>
  <c r="AS114" i="4" s="1"/>
  <c r="Z114" i="4"/>
  <c r="AT114" i="4" s="1"/>
  <c r="AA114" i="4"/>
  <c r="AU114" i="4" s="1"/>
  <c r="AB114" i="4"/>
  <c r="AV114" i="4" s="1"/>
  <c r="AC114" i="4"/>
  <c r="AW114" i="4" s="1"/>
  <c r="AD114" i="4"/>
  <c r="AX114" i="4" s="1"/>
  <c r="V115" i="4"/>
  <c r="AP115" i="4" s="1"/>
  <c r="W115" i="4"/>
  <c r="AQ115" i="4" s="1"/>
  <c r="X115" i="4"/>
  <c r="AR115" i="4" s="1"/>
  <c r="Y115" i="4"/>
  <c r="AS115" i="4" s="1"/>
  <c r="Z115" i="4"/>
  <c r="AT115" i="4" s="1"/>
  <c r="AA115" i="4"/>
  <c r="AU115" i="4" s="1"/>
  <c r="AB115" i="4"/>
  <c r="AV115" i="4" s="1"/>
  <c r="AC115" i="4"/>
  <c r="AW115" i="4" s="1"/>
  <c r="AD115" i="4"/>
  <c r="AX115" i="4" s="1"/>
  <c r="V116" i="4"/>
  <c r="AP116" i="4" s="1"/>
  <c r="W116" i="4"/>
  <c r="AQ116" i="4" s="1"/>
  <c r="X116" i="4"/>
  <c r="AR116" i="4" s="1"/>
  <c r="Y116" i="4"/>
  <c r="AS116" i="4" s="1"/>
  <c r="Z116" i="4"/>
  <c r="AT116" i="4" s="1"/>
  <c r="AA116" i="4"/>
  <c r="AU116" i="4" s="1"/>
  <c r="AB116" i="4"/>
  <c r="AV116" i="4" s="1"/>
  <c r="AC116" i="4"/>
  <c r="AW116" i="4" s="1"/>
  <c r="AD116" i="4"/>
  <c r="AX116" i="4" s="1"/>
  <c r="V117" i="4"/>
  <c r="AP117" i="4" s="1"/>
  <c r="W117" i="4"/>
  <c r="AQ117" i="4" s="1"/>
  <c r="X117" i="4"/>
  <c r="AR117" i="4" s="1"/>
  <c r="Y117" i="4"/>
  <c r="AS117" i="4" s="1"/>
  <c r="Z117" i="4"/>
  <c r="AT117" i="4" s="1"/>
  <c r="AA117" i="4"/>
  <c r="AU117" i="4" s="1"/>
  <c r="AB117" i="4"/>
  <c r="AV117" i="4" s="1"/>
  <c r="AC117" i="4"/>
  <c r="AW117" i="4" s="1"/>
  <c r="AD117" i="4"/>
  <c r="AX117" i="4" s="1"/>
  <c r="V118" i="4"/>
  <c r="AP118" i="4" s="1"/>
  <c r="W118" i="4"/>
  <c r="AQ118" i="4" s="1"/>
  <c r="X118" i="4"/>
  <c r="AR118" i="4" s="1"/>
  <c r="Y118" i="4"/>
  <c r="AS118" i="4" s="1"/>
  <c r="Z118" i="4"/>
  <c r="AT118" i="4" s="1"/>
  <c r="AA118" i="4"/>
  <c r="AU118" i="4" s="1"/>
  <c r="AB118" i="4"/>
  <c r="AV118" i="4" s="1"/>
  <c r="AC118" i="4"/>
  <c r="AW118" i="4" s="1"/>
  <c r="AD118" i="4"/>
  <c r="AX118" i="4" s="1"/>
  <c r="V119" i="4"/>
  <c r="AP119" i="4" s="1"/>
  <c r="W119" i="4"/>
  <c r="AQ119" i="4" s="1"/>
  <c r="X119" i="4"/>
  <c r="AR119" i="4" s="1"/>
  <c r="Y119" i="4"/>
  <c r="AS119" i="4" s="1"/>
  <c r="Z119" i="4"/>
  <c r="AT119" i="4" s="1"/>
  <c r="AA119" i="4"/>
  <c r="AU119" i="4" s="1"/>
  <c r="AB119" i="4"/>
  <c r="AV119" i="4" s="1"/>
  <c r="AC119" i="4"/>
  <c r="AW119" i="4" s="1"/>
  <c r="AD119" i="4"/>
  <c r="AX119" i="4" s="1"/>
  <c r="V120" i="4"/>
  <c r="AP120" i="4" s="1"/>
  <c r="W120" i="4"/>
  <c r="AQ120" i="4" s="1"/>
  <c r="X120" i="4"/>
  <c r="AR120" i="4" s="1"/>
  <c r="Y120" i="4"/>
  <c r="AS120" i="4" s="1"/>
  <c r="Z120" i="4"/>
  <c r="AT120" i="4" s="1"/>
  <c r="AA120" i="4"/>
  <c r="AU120" i="4" s="1"/>
  <c r="AB120" i="4"/>
  <c r="AV120" i="4" s="1"/>
  <c r="AC120" i="4"/>
  <c r="AW120" i="4" s="1"/>
  <c r="AD120" i="4"/>
  <c r="AX120" i="4" s="1"/>
  <c r="V121" i="4"/>
  <c r="AP121" i="4" s="1"/>
  <c r="W121" i="4"/>
  <c r="AQ121" i="4" s="1"/>
  <c r="X121" i="4"/>
  <c r="AR121" i="4" s="1"/>
  <c r="Y121" i="4"/>
  <c r="AS121" i="4" s="1"/>
  <c r="Z121" i="4"/>
  <c r="AT121" i="4" s="1"/>
  <c r="AA121" i="4"/>
  <c r="AU121" i="4" s="1"/>
  <c r="AB121" i="4"/>
  <c r="AV121" i="4" s="1"/>
  <c r="AC121" i="4"/>
  <c r="AW121" i="4" s="1"/>
  <c r="AD121" i="4"/>
  <c r="AX121" i="4" s="1"/>
  <c r="V122" i="4"/>
  <c r="AP122" i="4" s="1"/>
  <c r="W122" i="4"/>
  <c r="AQ122" i="4" s="1"/>
  <c r="X122" i="4"/>
  <c r="AR122" i="4" s="1"/>
  <c r="Y122" i="4"/>
  <c r="AS122" i="4" s="1"/>
  <c r="Z122" i="4"/>
  <c r="AT122" i="4" s="1"/>
  <c r="AA122" i="4"/>
  <c r="AU122" i="4" s="1"/>
  <c r="AB122" i="4"/>
  <c r="AV122" i="4" s="1"/>
  <c r="AC122" i="4"/>
  <c r="AW122" i="4" s="1"/>
  <c r="AD122" i="4"/>
  <c r="AX122" i="4" s="1"/>
  <c r="V123" i="4"/>
  <c r="AP123" i="4" s="1"/>
  <c r="W123" i="4"/>
  <c r="AQ123" i="4" s="1"/>
  <c r="X123" i="4"/>
  <c r="AR123" i="4" s="1"/>
  <c r="Y123" i="4"/>
  <c r="AS123" i="4" s="1"/>
  <c r="Z123" i="4"/>
  <c r="AT123" i="4" s="1"/>
  <c r="AA123" i="4"/>
  <c r="AU123" i="4" s="1"/>
  <c r="AB123" i="4"/>
  <c r="AV123" i="4" s="1"/>
  <c r="AC123" i="4"/>
  <c r="AW123" i="4" s="1"/>
  <c r="AD123" i="4"/>
  <c r="AX123" i="4" s="1"/>
  <c r="V124" i="4"/>
  <c r="AP124" i="4" s="1"/>
  <c r="W124" i="4"/>
  <c r="AQ124" i="4" s="1"/>
  <c r="X124" i="4"/>
  <c r="AR124" i="4" s="1"/>
  <c r="Y124" i="4"/>
  <c r="AS124" i="4" s="1"/>
  <c r="Z124" i="4"/>
  <c r="AT124" i="4" s="1"/>
  <c r="AA124" i="4"/>
  <c r="AU124" i="4" s="1"/>
  <c r="AB124" i="4"/>
  <c r="AV124" i="4" s="1"/>
  <c r="AC124" i="4"/>
  <c r="AW124" i="4" s="1"/>
  <c r="AD124" i="4"/>
  <c r="AX124" i="4" s="1"/>
  <c r="V125" i="4"/>
  <c r="AP125" i="4" s="1"/>
  <c r="W125" i="4"/>
  <c r="AQ125" i="4" s="1"/>
  <c r="X125" i="4"/>
  <c r="AR125" i="4" s="1"/>
  <c r="Y125" i="4"/>
  <c r="AS125" i="4" s="1"/>
  <c r="Z125" i="4"/>
  <c r="AT125" i="4" s="1"/>
  <c r="AA125" i="4"/>
  <c r="AU125" i="4" s="1"/>
  <c r="AB125" i="4"/>
  <c r="AV125" i="4" s="1"/>
  <c r="AC125" i="4"/>
  <c r="AW125" i="4" s="1"/>
  <c r="AD125" i="4"/>
  <c r="AX125" i="4" s="1"/>
  <c r="V126" i="4"/>
  <c r="AP126" i="4" s="1"/>
  <c r="W126" i="4"/>
  <c r="AQ126" i="4" s="1"/>
  <c r="X126" i="4"/>
  <c r="AR126" i="4" s="1"/>
  <c r="Y126" i="4"/>
  <c r="AS126" i="4" s="1"/>
  <c r="Z126" i="4"/>
  <c r="AT126" i="4" s="1"/>
  <c r="AA126" i="4"/>
  <c r="AU126" i="4" s="1"/>
  <c r="AB126" i="4"/>
  <c r="AV126" i="4" s="1"/>
  <c r="AC126" i="4"/>
  <c r="AW126" i="4" s="1"/>
  <c r="AD126" i="4"/>
  <c r="AX126" i="4" s="1"/>
  <c r="V127" i="4"/>
  <c r="AP127" i="4" s="1"/>
  <c r="W127" i="4"/>
  <c r="AQ127" i="4" s="1"/>
  <c r="X127" i="4"/>
  <c r="AR127" i="4" s="1"/>
  <c r="Y127" i="4"/>
  <c r="AS127" i="4" s="1"/>
  <c r="Z127" i="4"/>
  <c r="AT127" i="4" s="1"/>
  <c r="AA127" i="4"/>
  <c r="AU127" i="4" s="1"/>
  <c r="AB127" i="4"/>
  <c r="AV127" i="4" s="1"/>
  <c r="AC127" i="4"/>
  <c r="AW127" i="4" s="1"/>
  <c r="AD127" i="4"/>
  <c r="AX127" i="4" s="1"/>
  <c r="V128" i="4"/>
  <c r="AP128" i="4" s="1"/>
  <c r="W128" i="4"/>
  <c r="AQ128" i="4" s="1"/>
  <c r="X128" i="4"/>
  <c r="AR128" i="4" s="1"/>
  <c r="Y128" i="4"/>
  <c r="AS128" i="4" s="1"/>
  <c r="Z128" i="4"/>
  <c r="AT128" i="4" s="1"/>
  <c r="AA128" i="4"/>
  <c r="AU128" i="4" s="1"/>
  <c r="AB128" i="4"/>
  <c r="AV128" i="4" s="1"/>
  <c r="AC128" i="4"/>
  <c r="AW128" i="4" s="1"/>
  <c r="AD128" i="4"/>
  <c r="AX128" i="4" s="1"/>
  <c r="V129" i="4"/>
  <c r="AP129" i="4" s="1"/>
  <c r="W129" i="4"/>
  <c r="AQ129" i="4" s="1"/>
  <c r="X129" i="4"/>
  <c r="AR129" i="4" s="1"/>
  <c r="Y129" i="4"/>
  <c r="AS129" i="4" s="1"/>
  <c r="Z129" i="4"/>
  <c r="AT129" i="4" s="1"/>
  <c r="AA129" i="4"/>
  <c r="AU129" i="4" s="1"/>
  <c r="AB129" i="4"/>
  <c r="AV129" i="4" s="1"/>
  <c r="AC129" i="4"/>
  <c r="AW129" i="4" s="1"/>
  <c r="AD129" i="4"/>
  <c r="AX129" i="4" s="1"/>
  <c r="V130" i="4"/>
  <c r="AP130" i="4" s="1"/>
  <c r="W130" i="4"/>
  <c r="AQ130" i="4" s="1"/>
  <c r="X130" i="4"/>
  <c r="AR130" i="4" s="1"/>
  <c r="Y130" i="4"/>
  <c r="AS130" i="4" s="1"/>
  <c r="Z130" i="4"/>
  <c r="AT130" i="4" s="1"/>
  <c r="AA130" i="4"/>
  <c r="AU130" i="4" s="1"/>
  <c r="AB130" i="4"/>
  <c r="AV130" i="4" s="1"/>
  <c r="AC130" i="4"/>
  <c r="AW130" i="4" s="1"/>
  <c r="AD130" i="4"/>
  <c r="AX130" i="4" s="1"/>
  <c r="V131" i="4"/>
  <c r="AP131" i="4" s="1"/>
  <c r="W131" i="4"/>
  <c r="AQ131" i="4" s="1"/>
  <c r="X131" i="4"/>
  <c r="AR131" i="4" s="1"/>
  <c r="Y131" i="4"/>
  <c r="AS131" i="4" s="1"/>
  <c r="Z131" i="4"/>
  <c r="AT131" i="4" s="1"/>
  <c r="AA131" i="4"/>
  <c r="AU131" i="4" s="1"/>
  <c r="AB131" i="4"/>
  <c r="AV131" i="4" s="1"/>
  <c r="AC131" i="4"/>
  <c r="AW131" i="4" s="1"/>
  <c r="AD131" i="4"/>
  <c r="AX131" i="4" s="1"/>
  <c r="V132" i="4"/>
  <c r="AP132" i="4" s="1"/>
  <c r="W132" i="4"/>
  <c r="AQ132" i="4" s="1"/>
  <c r="X132" i="4"/>
  <c r="AR132" i="4" s="1"/>
  <c r="Y132" i="4"/>
  <c r="AS132" i="4" s="1"/>
  <c r="Z132" i="4"/>
  <c r="AT132" i="4" s="1"/>
  <c r="AA132" i="4"/>
  <c r="AU132" i="4" s="1"/>
  <c r="AB132" i="4"/>
  <c r="AV132" i="4" s="1"/>
  <c r="AC132" i="4"/>
  <c r="AW132" i="4" s="1"/>
  <c r="AD132" i="4"/>
  <c r="AX132" i="4" s="1"/>
  <c r="V133" i="4"/>
  <c r="AP133" i="4" s="1"/>
  <c r="W133" i="4"/>
  <c r="AQ133" i="4" s="1"/>
  <c r="X133" i="4"/>
  <c r="AR133" i="4" s="1"/>
  <c r="Y133" i="4"/>
  <c r="AS133" i="4" s="1"/>
  <c r="Z133" i="4"/>
  <c r="AT133" i="4" s="1"/>
  <c r="AA133" i="4"/>
  <c r="AU133" i="4" s="1"/>
  <c r="AB133" i="4"/>
  <c r="AV133" i="4" s="1"/>
  <c r="AC133" i="4"/>
  <c r="AW133" i="4" s="1"/>
  <c r="AD133" i="4"/>
  <c r="AX133" i="4" s="1"/>
  <c r="V134" i="4"/>
  <c r="AP134" i="4" s="1"/>
  <c r="W134" i="4"/>
  <c r="AQ134" i="4" s="1"/>
  <c r="X134" i="4"/>
  <c r="AR134" i="4" s="1"/>
  <c r="Y134" i="4"/>
  <c r="AS134" i="4" s="1"/>
  <c r="Z134" i="4"/>
  <c r="AT134" i="4" s="1"/>
  <c r="AA134" i="4"/>
  <c r="AU134" i="4" s="1"/>
  <c r="AB134" i="4"/>
  <c r="AV134" i="4" s="1"/>
  <c r="AC134" i="4"/>
  <c r="AW134" i="4" s="1"/>
  <c r="AD134" i="4"/>
  <c r="AX134" i="4" s="1"/>
  <c r="V135" i="4"/>
  <c r="AP135" i="4" s="1"/>
  <c r="W135" i="4"/>
  <c r="AQ135" i="4" s="1"/>
  <c r="X135" i="4"/>
  <c r="AR135" i="4" s="1"/>
  <c r="Y135" i="4"/>
  <c r="AS135" i="4" s="1"/>
  <c r="Z135" i="4"/>
  <c r="AT135" i="4" s="1"/>
  <c r="AA135" i="4"/>
  <c r="AU135" i="4" s="1"/>
  <c r="AB135" i="4"/>
  <c r="AV135" i="4" s="1"/>
  <c r="AC135" i="4"/>
  <c r="AW135" i="4" s="1"/>
  <c r="AD135" i="4"/>
  <c r="AX135" i="4" s="1"/>
  <c r="V136" i="4"/>
  <c r="AP136" i="4" s="1"/>
  <c r="W136" i="4"/>
  <c r="AQ136" i="4" s="1"/>
  <c r="X136" i="4"/>
  <c r="AR136" i="4" s="1"/>
  <c r="Y136" i="4"/>
  <c r="AS136" i="4" s="1"/>
  <c r="Z136" i="4"/>
  <c r="AT136" i="4" s="1"/>
  <c r="AA136" i="4"/>
  <c r="AU136" i="4" s="1"/>
  <c r="AB136" i="4"/>
  <c r="AV136" i="4" s="1"/>
  <c r="AC136" i="4"/>
  <c r="AW136" i="4" s="1"/>
  <c r="AD136" i="4"/>
  <c r="AX136" i="4" s="1"/>
  <c r="V137" i="4"/>
  <c r="AP137" i="4" s="1"/>
  <c r="W137" i="4"/>
  <c r="AQ137" i="4" s="1"/>
  <c r="X137" i="4"/>
  <c r="AR137" i="4" s="1"/>
  <c r="Y137" i="4"/>
  <c r="AS137" i="4" s="1"/>
  <c r="Z137" i="4"/>
  <c r="AT137" i="4" s="1"/>
  <c r="AA137" i="4"/>
  <c r="AU137" i="4" s="1"/>
  <c r="AB137" i="4"/>
  <c r="AV137" i="4" s="1"/>
  <c r="AC137" i="4"/>
  <c r="AW137" i="4" s="1"/>
  <c r="AD137" i="4"/>
  <c r="AX137" i="4" s="1"/>
  <c r="V138" i="4"/>
  <c r="AP138" i="4" s="1"/>
  <c r="W138" i="4"/>
  <c r="AQ138" i="4" s="1"/>
  <c r="X138" i="4"/>
  <c r="AR138" i="4" s="1"/>
  <c r="Y138" i="4"/>
  <c r="AS138" i="4" s="1"/>
  <c r="Z138" i="4"/>
  <c r="AT138" i="4" s="1"/>
  <c r="AA138" i="4"/>
  <c r="AU138" i="4" s="1"/>
  <c r="AB138" i="4"/>
  <c r="AV138" i="4" s="1"/>
  <c r="AC138" i="4"/>
  <c r="AW138" i="4" s="1"/>
  <c r="AD138" i="4"/>
  <c r="AX138" i="4" s="1"/>
  <c r="AP139" i="4"/>
  <c r="W139" i="4"/>
  <c r="AQ139" i="4" s="1"/>
  <c r="X139" i="4"/>
  <c r="AR139" i="4" s="1"/>
  <c r="Y139" i="4"/>
  <c r="AS139" i="4" s="1"/>
  <c r="Z139" i="4"/>
  <c r="AT139" i="4" s="1"/>
  <c r="AA139" i="4"/>
  <c r="AU139" i="4" s="1"/>
  <c r="AB139" i="4"/>
  <c r="AV139" i="4" s="1"/>
  <c r="AC139" i="4"/>
  <c r="AW139" i="4" s="1"/>
  <c r="AD139" i="4"/>
  <c r="AX139" i="4" s="1"/>
  <c r="AX110" i="4"/>
  <c r="AC110" i="4"/>
  <c r="AW110" i="4" s="1"/>
  <c r="AB110" i="4"/>
  <c r="AV110" i="4" s="1"/>
  <c r="AA110" i="4"/>
  <c r="AU110" i="4" s="1"/>
  <c r="Z110" i="4"/>
  <c r="AT110" i="4" s="1"/>
  <c r="W110" i="4"/>
  <c r="AQ110" i="4" s="1"/>
  <c r="X110" i="4"/>
  <c r="AR110" i="4" s="1"/>
  <c r="Y110" i="4"/>
  <c r="AS110" i="4" s="1"/>
  <c r="V99" i="4"/>
  <c r="AP99" i="4" s="1"/>
  <c r="W99" i="4"/>
  <c r="AQ99" i="4" s="1"/>
  <c r="X99" i="4"/>
  <c r="AR99" i="4" s="1"/>
  <c r="Y99" i="4"/>
  <c r="AS99" i="4" s="1"/>
  <c r="Z99" i="4"/>
  <c r="AT99" i="4" s="1"/>
  <c r="AA99" i="4"/>
  <c r="AU99" i="4" s="1"/>
  <c r="AB99" i="4"/>
  <c r="AV99" i="4" s="1"/>
  <c r="AC99" i="4"/>
  <c r="AW99" i="4" s="1"/>
  <c r="AD99" i="4"/>
  <c r="AX99" i="4" s="1"/>
  <c r="V100" i="4"/>
  <c r="AP100" i="4" s="1"/>
  <c r="W100" i="4"/>
  <c r="AQ100" i="4" s="1"/>
  <c r="X100" i="4"/>
  <c r="AR100" i="4" s="1"/>
  <c r="Y100" i="4"/>
  <c r="AS100" i="4" s="1"/>
  <c r="Z100" i="4"/>
  <c r="AT100" i="4" s="1"/>
  <c r="AA100" i="4"/>
  <c r="AU100" i="4" s="1"/>
  <c r="AB100" i="4"/>
  <c r="AV100" i="4" s="1"/>
  <c r="AC100" i="4"/>
  <c r="AW100" i="4" s="1"/>
  <c r="AD100" i="4"/>
  <c r="AX100" i="4" s="1"/>
  <c r="V101" i="4"/>
  <c r="AP101" i="4" s="1"/>
  <c r="W101" i="4"/>
  <c r="AQ101" i="4" s="1"/>
  <c r="X101" i="4"/>
  <c r="AR101" i="4" s="1"/>
  <c r="Y101" i="4"/>
  <c r="AS101" i="4" s="1"/>
  <c r="Z101" i="4"/>
  <c r="AT101" i="4" s="1"/>
  <c r="AA101" i="4"/>
  <c r="AU101" i="4" s="1"/>
  <c r="AB101" i="4"/>
  <c r="AV101" i="4" s="1"/>
  <c r="AC101" i="4"/>
  <c r="AW101" i="4" s="1"/>
  <c r="AD101" i="4"/>
  <c r="AX101" i="4" s="1"/>
  <c r="V102" i="4"/>
  <c r="AP102" i="4" s="1"/>
  <c r="W102" i="4"/>
  <c r="AQ102" i="4" s="1"/>
  <c r="X102" i="4"/>
  <c r="AR102" i="4" s="1"/>
  <c r="Y102" i="4"/>
  <c r="AS102" i="4" s="1"/>
  <c r="Z102" i="4"/>
  <c r="AT102" i="4" s="1"/>
  <c r="AA102" i="4"/>
  <c r="AU102" i="4" s="1"/>
  <c r="AB102" i="4"/>
  <c r="AV102" i="4" s="1"/>
  <c r="AC102" i="4"/>
  <c r="AW102" i="4" s="1"/>
  <c r="AD102" i="4"/>
  <c r="AX102" i="4" s="1"/>
  <c r="V103" i="4"/>
  <c r="AP103" i="4" s="1"/>
  <c r="W103" i="4"/>
  <c r="AQ103" i="4" s="1"/>
  <c r="X103" i="4"/>
  <c r="AR103" i="4" s="1"/>
  <c r="Y103" i="4"/>
  <c r="AS103" i="4" s="1"/>
  <c r="Z103" i="4"/>
  <c r="AT103" i="4" s="1"/>
  <c r="AA103" i="4"/>
  <c r="AU103" i="4" s="1"/>
  <c r="AB103" i="4"/>
  <c r="AV103" i="4" s="1"/>
  <c r="AC103" i="4"/>
  <c r="AW103" i="4" s="1"/>
  <c r="AD103" i="4"/>
  <c r="AX103" i="4" s="1"/>
  <c r="V104" i="4"/>
  <c r="AP104" i="4" s="1"/>
  <c r="W104" i="4"/>
  <c r="AQ104" i="4" s="1"/>
  <c r="X104" i="4"/>
  <c r="AR104" i="4" s="1"/>
  <c r="Y104" i="4"/>
  <c r="AS104" i="4" s="1"/>
  <c r="Z104" i="4"/>
  <c r="AT104" i="4" s="1"/>
  <c r="AA104" i="4"/>
  <c r="AU104" i="4" s="1"/>
  <c r="AB104" i="4"/>
  <c r="AV104" i="4" s="1"/>
  <c r="AC104" i="4"/>
  <c r="AW104" i="4" s="1"/>
  <c r="AD104" i="4"/>
  <c r="AX104" i="4" s="1"/>
  <c r="V105" i="4"/>
  <c r="AP105" i="4" s="1"/>
  <c r="W105" i="4"/>
  <c r="AQ105" i="4" s="1"/>
  <c r="X105" i="4"/>
  <c r="AR105" i="4" s="1"/>
  <c r="Y105" i="4"/>
  <c r="AS105" i="4" s="1"/>
  <c r="Z105" i="4"/>
  <c r="AT105" i="4" s="1"/>
  <c r="AA105" i="4"/>
  <c r="AU105" i="4" s="1"/>
  <c r="AB105" i="4"/>
  <c r="AV105" i="4" s="1"/>
  <c r="AC105" i="4"/>
  <c r="AW105" i="4" s="1"/>
  <c r="AD105" i="4"/>
  <c r="AX105" i="4" s="1"/>
  <c r="V106" i="4"/>
  <c r="AP106" i="4" s="1"/>
  <c r="W106" i="4"/>
  <c r="AQ106" i="4" s="1"/>
  <c r="X106" i="4"/>
  <c r="AR106" i="4" s="1"/>
  <c r="Y106" i="4"/>
  <c r="AS106" i="4" s="1"/>
  <c r="Z106" i="4"/>
  <c r="AT106" i="4" s="1"/>
  <c r="AA106" i="4"/>
  <c r="AU106" i="4" s="1"/>
  <c r="AB106" i="4"/>
  <c r="AV106" i="4" s="1"/>
  <c r="AC106" i="4"/>
  <c r="AW106" i="4" s="1"/>
  <c r="AD106" i="4"/>
  <c r="AX106" i="4" s="1"/>
  <c r="V107" i="4"/>
  <c r="AP107" i="4" s="1"/>
  <c r="W107" i="4"/>
  <c r="AQ107" i="4" s="1"/>
  <c r="X107" i="4"/>
  <c r="AR107" i="4" s="1"/>
  <c r="Y107" i="4"/>
  <c r="AS107" i="4" s="1"/>
  <c r="Z107" i="4"/>
  <c r="AT107" i="4" s="1"/>
  <c r="AA107" i="4"/>
  <c r="AU107" i="4" s="1"/>
  <c r="AB107" i="4"/>
  <c r="AV107" i="4" s="1"/>
  <c r="AC107" i="4"/>
  <c r="AW107" i="4" s="1"/>
  <c r="AD107" i="4"/>
  <c r="AX107" i="4" s="1"/>
  <c r="V108" i="4"/>
  <c r="AP108" i="4" s="1"/>
  <c r="W108" i="4"/>
  <c r="AQ108" i="4" s="1"/>
  <c r="X108" i="4"/>
  <c r="AR108" i="4" s="1"/>
  <c r="Y108" i="4"/>
  <c r="AS108" i="4" s="1"/>
  <c r="Z108" i="4"/>
  <c r="AT108" i="4" s="1"/>
  <c r="AA108" i="4"/>
  <c r="AU108" i="4" s="1"/>
  <c r="AB108" i="4"/>
  <c r="AV108" i="4" s="1"/>
  <c r="AC108" i="4"/>
  <c r="AW108" i="4" s="1"/>
  <c r="AD108" i="4"/>
  <c r="AX108" i="4" s="1"/>
  <c r="AP109" i="4"/>
  <c r="W109" i="4"/>
  <c r="AQ109" i="4" s="1"/>
  <c r="X109" i="4"/>
  <c r="AR109" i="4" s="1"/>
  <c r="Y109" i="4"/>
  <c r="AS109" i="4" s="1"/>
  <c r="Z109" i="4"/>
  <c r="AT109" i="4" s="1"/>
  <c r="AA109" i="4"/>
  <c r="AU109" i="4" s="1"/>
  <c r="AB109" i="4"/>
  <c r="AV109" i="4" s="1"/>
  <c r="AC109" i="4"/>
  <c r="AW109" i="4" s="1"/>
  <c r="AD109" i="4"/>
  <c r="AX109" i="4" s="1"/>
  <c r="W98" i="4"/>
  <c r="AQ98" i="4" s="1"/>
  <c r="X98" i="4"/>
  <c r="AR98" i="4" s="1"/>
  <c r="Y98" i="4"/>
  <c r="AS98" i="4" s="1"/>
  <c r="Z98" i="4"/>
  <c r="AT98" i="4" s="1"/>
  <c r="AA98" i="4"/>
  <c r="AU98" i="4" s="1"/>
  <c r="AB98" i="4"/>
  <c r="AV98" i="4" s="1"/>
  <c r="AC98" i="4"/>
  <c r="AW98" i="4" s="1"/>
  <c r="AD98" i="4"/>
  <c r="AX98" i="4" s="1"/>
  <c r="M171" i="4"/>
  <c r="N171" i="4"/>
  <c r="O171" i="4"/>
  <c r="P171" i="4"/>
  <c r="Q171" i="4"/>
  <c r="R171" i="4"/>
  <c r="S171" i="4"/>
  <c r="T171" i="4"/>
  <c r="L171" i="4"/>
  <c r="M141" i="4"/>
  <c r="N141" i="4"/>
  <c r="O141" i="4"/>
  <c r="P141" i="4"/>
  <c r="Q141" i="4"/>
  <c r="R141" i="4"/>
  <c r="S141" i="4"/>
  <c r="T141" i="4"/>
  <c r="AP110" i="4"/>
  <c r="V98" i="4"/>
  <c r="T110" i="4"/>
  <c r="M110" i="4"/>
  <c r="N110" i="4"/>
  <c r="O110" i="4"/>
  <c r="P110" i="4"/>
  <c r="Q110" i="4"/>
  <c r="R110" i="4"/>
  <c r="S110" i="4"/>
  <c r="E7" i="2"/>
  <c r="F7" i="3"/>
  <c r="AD188" i="4" l="1"/>
  <c r="AD272" i="4"/>
  <c r="AC271" i="4"/>
  <c r="AE269" i="4"/>
  <c r="AD268" i="4"/>
  <c r="AC267" i="4"/>
  <c r="AE265" i="4"/>
  <c r="AD264" i="4"/>
  <c r="AC263" i="4"/>
  <c r="AE261" i="4"/>
  <c r="AD260" i="4"/>
  <c r="AC259" i="4"/>
  <c r="AE257" i="4"/>
  <c r="AD256" i="4"/>
  <c r="AC255" i="4"/>
  <c r="AE253" i="4"/>
  <c r="AD252" i="4"/>
  <c r="AC251" i="4"/>
  <c r="AE249" i="4"/>
  <c r="AD248" i="4"/>
  <c r="AC247" i="4"/>
  <c r="AE245" i="4"/>
  <c r="AD244" i="4"/>
  <c r="AC243" i="4"/>
  <c r="AE241" i="4"/>
  <c r="AD240" i="4"/>
  <c r="AC239" i="4"/>
  <c r="AE237" i="4"/>
  <c r="AD236" i="4"/>
  <c r="AC235" i="4"/>
  <c r="AE233" i="4"/>
  <c r="AD232" i="4"/>
  <c r="AC231" i="4"/>
  <c r="AE229" i="4"/>
  <c r="AD228" i="4"/>
  <c r="AC227" i="4"/>
  <c r="AE225" i="4"/>
  <c r="AD224" i="4"/>
  <c r="AC223" i="4"/>
  <c r="AE221" i="4"/>
  <c r="AD220" i="4"/>
  <c r="AC219" i="4"/>
  <c r="AE217" i="4"/>
  <c r="AC272" i="4"/>
  <c r="AD271" i="4"/>
  <c r="AE270" i="4"/>
  <c r="AD269" i="4"/>
  <c r="AC268" i="4"/>
  <c r="AD267" i="4"/>
  <c r="AE266" i="4"/>
  <c r="AD265" i="4"/>
  <c r="AF265" i="4" s="1"/>
  <c r="AC264" i="4"/>
  <c r="AD263" i="4"/>
  <c r="AE262" i="4"/>
  <c r="AD261" i="4"/>
  <c r="AC260" i="4"/>
  <c r="AD259" i="4"/>
  <c r="AE258" i="4"/>
  <c r="AD257" i="4"/>
  <c r="AC256" i="4"/>
  <c r="AD255" i="4"/>
  <c r="AC254" i="4"/>
  <c r="AC253" i="4"/>
  <c r="AE252" i="4"/>
  <c r="AD251" i="4"/>
  <c r="AC250" i="4"/>
  <c r="AC249" i="4"/>
  <c r="AE248" i="4"/>
  <c r="AD247" i="4"/>
  <c r="AC246" i="4"/>
  <c r="AC245" i="4"/>
  <c r="AE244" i="4"/>
  <c r="AD243" i="4"/>
  <c r="AC242" i="4"/>
  <c r="AC241" i="4"/>
  <c r="AE240" i="4"/>
  <c r="AD239" i="4"/>
  <c r="AC238" i="4"/>
  <c r="AC237" i="4"/>
  <c r="AE236" i="4"/>
  <c r="AD235" i="4"/>
  <c r="AC234" i="4"/>
  <c r="AC233" i="4"/>
  <c r="AE232" i="4"/>
  <c r="AD231" i="4"/>
  <c r="AC230" i="4"/>
  <c r="AC229" i="4"/>
  <c r="AE228" i="4"/>
  <c r="AD227" i="4"/>
  <c r="AC226" i="4"/>
  <c r="AC225" i="4"/>
  <c r="AE224" i="4"/>
  <c r="AD223" i="4"/>
  <c r="AC222" i="4"/>
  <c r="AC221" i="4"/>
  <c r="AE220" i="4"/>
  <c r="AD219" i="4"/>
  <c r="AC218" i="4"/>
  <c r="AC217" i="4"/>
  <c r="AE216" i="4"/>
  <c r="AD215" i="4"/>
  <c r="AC214" i="4"/>
  <c r="AC213" i="4"/>
  <c r="AE212" i="4"/>
  <c r="AD211" i="4"/>
  <c r="AC210" i="4"/>
  <c r="AC209" i="4"/>
  <c r="AE208" i="4"/>
  <c r="AD207" i="4"/>
  <c r="AC206" i="4"/>
  <c r="AC205" i="4"/>
  <c r="AE204" i="4"/>
  <c r="AD203" i="4"/>
  <c r="AC202" i="4"/>
  <c r="AC201" i="4"/>
  <c r="AE200" i="4"/>
  <c r="AD199" i="4"/>
  <c r="AC198" i="4"/>
  <c r="AC197" i="4"/>
  <c r="AE196" i="4"/>
  <c r="AD195" i="4"/>
  <c r="AC194" i="4"/>
  <c r="AC193" i="4"/>
  <c r="AE192" i="4"/>
  <c r="AD191" i="4"/>
  <c r="AC190" i="4"/>
  <c r="AC189" i="4"/>
  <c r="AE188" i="4"/>
  <c r="AD216" i="4"/>
  <c r="AC215" i="4"/>
  <c r="AE213" i="4"/>
  <c r="AD212" i="4"/>
  <c r="AC211" i="4"/>
  <c r="AE209" i="4"/>
  <c r="AD208" i="4"/>
  <c r="AC207" i="4"/>
  <c r="AE205" i="4"/>
  <c r="AD204" i="4"/>
  <c r="AC203" i="4"/>
  <c r="AE201" i="4"/>
  <c r="AD200" i="4"/>
  <c r="AC199" i="4"/>
  <c r="AE197" i="4"/>
  <c r="AD196" i="4"/>
  <c r="AC195" i="4"/>
  <c r="AE193" i="4"/>
  <c r="AD192" i="4"/>
  <c r="AC191" i="4"/>
  <c r="AE189" i="4"/>
  <c r="AE254" i="4"/>
  <c r="AD253" i="4"/>
  <c r="AC252" i="4"/>
  <c r="AE250" i="4"/>
  <c r="AD249" i="4"/>
  <c r="AC248" i="4"/>
  <c r="AE246" i="4"/>
  <c r="AD245" i="4"/>
  <c r="AC244" i="4"/>
  <c r="AE242" i="4"/>
  <c r="AD241" i="4"/>
  <c r="AC240" i="4"/>
  <c r="AE238" i="4"/>
  <c r="AD237" i="4"/>
  <c r="AC236" i="4"/>
  <c r="AE234" i="4"/>
  <c r="AD233" i="4"/>
  <c r="AC232" i="4"/>
  <c r="AE230" i="4"/>
  <c r="AD229" i="4"/>
  <c r="AC228" i="4"/>
  <c r="AE226" i="4"/>
  <c r="AD225" i="4"/>
  <c r="AC224" i="4"/>
  <c r="AE222" i="4"/>
  <c r="AD221" i="4"/>
  <c r="AC220" i="4"/>
  <c r="AE218" i="4"/>
  <c r="AD217" i="4"/>
  <c r="AC216" i="4"/>
  <c r="AE214" i="4"/>
  <c r="AD213" i="4"/>
  <c r="AC212" i="4"/>
  <c r="AE210" i="4"/>
  <c r="AD209" i="4"/>
  <c r="AC208" i="4"/>
  <c r="AE206" i="4"/>
  <c r="AD205" i="4"/>
  <c r="AC204" i="4"/>
  <c r="AE202" i="4"/>
  <c r="AD201" i="4"/>
  <c r="AC200" i="4"/>
  <c r="AE198" i="4"/>
  <c r="AD197" i="4"/>
  <c r="AC196" i="4"/>
  <c r="AE194" i="4"/>
  <c r="AD193" i="4"/>
  <c r="AC192" i="4"/>
  <c r="AE190" i="4"/>
  <c r="AD189" i="4"/>
  <c r="AE271" i="4"/>
  <c r="AD270" i="4"/>
  <c r="AC269" i="4"/>
  <c r="AE267" i="4"/>
  <c r="AD266" i="4"/>
  <c r="AC265" i="4"/>
  <c r="AE263" i="4"/>
  <c r="AD262" i="4"/>
  <c r="AC261" i="4"/>
  <c r="AE259" i="4"/>
  <c r="AF259" i="4" s="1"/>
  <c r="AD258" i="4"/>
  <c r="AC257" i="4"/>
  <c r="AE255" i="4"/>
  <c r="AD254" i="4"/>
  <c r="AE251" i="4"/>
  <c r="AD250" i="4"/>
  <c r="AE247" i="4"/>
  <c r="AD246" i="4"/>
  <c r="AE243" i="4"/>
  <c r="AD242" i="4"/>
  <c r="AF242" i="4" s="1"/>
  <c r="AE239" i="4"/>
  <c r="AD238" i="4"/>
  <c r="AE235" i="4"/>
  <c r="AD234" i="4"/>
  <c r="AE231" i="4"/>
  <c r="AD230" i="4"/>
  <c r="AE227" i="4"/>
  <c r="AD226" i="4"/>
  <c r="AF226" i="4" s="1"/>
  <c r="AE223" i="4"/>
  <c r="AD222" i="4"/>
  <c r="AE219" i="4"/>
  <c r="AD218" i="4"/>
  <c r="AE215" i="4"/>
  <c r="AD214" i="4"/>
  <c r="AE211" i="4"/>
  <c r="AD210" i="4"/>
  <c r="AF210" i="4" s="1"/>
  <c r="AE207" i="4"/>
  <c r="AD206" i="4"/>
  <c r="AE203" i="4"/>
  <c r="AD202" i="4"/>
  <c r="AE199" i="4"/>
  <c r="AD198" i="4"/>
  <c r="AE195" i="4"/>
  <c r="AD194" i="4"/>
  <c r="AF194" i="4" s="1"/>
  <c r="AE191" i="4"/>
  <c r="AD190" i="4"/>
  <c r="AC188" i="4"/>
  <c r="AE272" i="4"/>
  <c r="AC270" i="4"/>
  <c r="AE268" i="4"/>
  <c r="AF268" i="4" s="1"/>
  <c r="AC266" i="4"/>
  <c r="AE264" i="4"/>
  <c r="AC262" i="4"/>
  <c r="AE260" i="4"/>
  <c r="AC258" i="4"/>
  <c r="AE256" i="4"/>
  <c r="P8" i="3"/>
  <c r="Q8" i="3"/>
  <c r="S8" i="3" s="1"/>
  <c r="R8" i="3"/>
  <c r="P9" i="3"/>
  <c r="Q9" i="3"/>
  <c r="S9" i="3" s="1"/>
  <c r="R9" i="3"/>
  <c r="P10" i="3"/>
  <c r="Q10" i="3"/>
  <c r="S10" i="3" s="1"/>
  <c r="R10" i="3"/>
  <c r="P11" i="3"/>
  <c r="Q11" i="3"/>
  <c r="S11" i="3" s="1"/>
  <c r="R11" i="3"/>
  <c r="P12" i="3"/>
  <c r="Q12" i="3"/>
  <c r="S12" i="3" s="1"/>
  <c r="R12" i="3"/>
  <c r="P13" i="3"/>
  <c r="Q13" i="3"/>
  <c r="S13" i="3" s="1"/>
  <c r="R13" i="3"/>
  <c r="P14" i="3"/>
  <c r="Q14" i="3"/>
  <c r="S14" i="3" s="1"/>
  <c r="R14" i="3"/>
  <c r="P15" i="3"/>
  <c r="Q15" i="3"/>
  <c r="S15" i="3" s="1"/>
  <c r="R15" i="3"/>
  <c r="P16" i="3"/>
  <c r="Q16" i="3"/>
  <c r="S16" i="3" s="1"/>
  <c r="R16" i="3"/>
  <c r="P17" i="3"/>
  <c r="Q17" i="3"/>
  <c r="S17" i="3" s="1"/>
  <c r="R17" i="3"/>
  <c r="P18" i="3"/>
  <c r="Q18" i="3"/>
  <c r="S18" i="3" s="1"/>
  <c r="R18" i="3"/>
  <c r="P19" i="3"/>
  <c r="Q19" i="3"/>
  <c r="S19" i="3" s="1"/>
  <c r="R19" i="3"/>
  <c r="P20" i="3"/>
  <c r="Q20" i="3"/>
  <c r="S20" i="3" s="1"/>
  <c r="R20" i="3"/>
  <c r="P21" i="3"/>
  <c r="Q21" i="3"/>
  <c r="S21" i="3" s="1"/>
  <c r="R21" i="3"/>
  <c r="P22" i="3"/>
  <c r="Q22" i="3"/>
  <c r="S22" i="3" s="1"/>
  <c r="R22" i="3"/>
  <c r="P23" i="3"/>
  <c r="Q23" i="3"/>
  <c r="S23" i="3" s="1"/>
  <c r="R23" i="3"/>
  <c r="P24" i="3"/>
  <c r="Q24" i="3"/>
  <c r="S24" i="3" s="1"/>
  <c r="R24" i="3"/>
  <c r="P25" i="3"/>
  <c r="Q25" i="3"/>
  <c r="S25" i="3" s="1"/>
  <c r="R25" i="3"/>
  <c r="P26" i="3"/>
  <c r="Q26" i="3"/>
  <c r="S26" i="3" s="1"/>
  <c r="R26" i="3"/>
  <c r="P27" i="3"/>
  <c r="Q27" i="3"/>
  <c r="S27" i="3" s="1"/>
  <c r="R27" i="3"/>
  <c r="P28" i="3"/>
  <c r="Q28" i="3"/>
  <c r="S28" i="3" s="1"/>
  <c r="R28" i="3"/>
  <c r="P29" i="3"/>
  <c r="Q29" i="3"/>
  <c r="S29" i="3" s="1"/>
  <c r="R29" i="3"/>
  <c r="P30" i="3"/>
  <c r="Q30" i="3"/>
  <c r="S30" i="3" s="1"/>
  <c r="R30" i="3"/>
  <c r="P31" i="3"/>
  <c r="Q31" i="3"/>
  <c r="S31" i="3" s="1"/>
  <c r="R31" i="3"/>
  <c r="P32" i="3"/>
  <c r="Q32" i="3"/>
  <c r="S32" i="3" s="1"/>
  <c r="R32" i="3"/>
  <c r="P33" i="3"/>
  <c r="Q33" i="3"/>
  <c r="S33" i="3" s="1"/>
  <c r="R33" i="3"/>
  <c r="P34" i="3"/>
  <c r="Q34" i="3"/>
  <c r="S34" i="3" s="1"/>
  <c r="R34" i="3"/>
  <c r="P35" i="3"/>
  <c r="Q35" i="3"/>
  <c r="S35" i="3" s="1"/>
  <c r="R35" i="3"/>
  <c r="P36" i="3"/>
  <c r="Q36" i="3"/>
  <c r="S36" i="3" s="1"/>
  <c r="R36" i="3"/>
  <c r="P37" i="3"/>
  <c r="Q37" i="3"/>
  <c r="S37" i="3" s="1"/>
  <c r="R37" i="3"/>
  <c r="P38" i="3"/>
  <c r="Q38" i="3"/>
  <c r="S38" i="3" s="1"/>
  <c r="R38" i="3"/>
  <c r="P39" i="3"/>
  <c r="Q39" i="3"/>
  <c r="S39" i="3" s="1"/>
  <c r="R39" i="3"/>
  <c r="P40" i="3"/>
  <c r="Q40" i="3"/>
  <c r="S40" i="3" s="1"/>
  <c r="R40" i="3"/>
  <c r="P41" i="3"/>
  <c r="Q41" i="3"/>
  <c r="S41" i="3" s="1"/>
  <c r="R41" i="3"/>
  <c r="P42" i="3"/>
  <c r="Q42" i="3"/>
  <c r="S42" i="3" s="1"/>
  <c r="R42" i="3"/>
  <c r="P43" i="3"/>
  <c r="Q43" i="3"/>
  <c r="S43" i="3" s="1"/>
  <c r="R43" i="3"/>
  <c r="P44" i="3"/>
  <c r="Q44" i="3"/>
  <c r="S44" i="3" s="1"/>
  <c r="R44" i="3"/>
  <c r="P45" i="3"/>
  <c r="Q45" i="3"/>
  <c r="S45" i="3" s="1"/>
  <c r="R45" i="3"/>
  <c r="P46" i="3"/>
  <c r="Q46" i="3"/>
  <c r="S46" i="3" s="1"/>
  <c r="R46" i="3"/>
  <c r="P47" i="3"/>
  <c r="Q47" i="3"/>
  <c r="S47" i="3" s="1"/>
  <c r="R47" i="3"/>
  <c r="P48" i="3"/>
  <c r="Q48" i="3"/>
  <c r="S48" i="3" s="1"/>
  <c r="R48" i="3"/>
  <c r="P49" i="3"/>
  <c r="Q49" i="3"/>
  <c r="S49" i="3" s="1"/>
  <c r="R49" i="3"/>
  <c r="P50" i="3"/>
  <c r="Q50" i="3"/>
  <c r="S50" i="3" s="1"/>
  <c r="R50" i="3"/>
  <c r="P51" i="3"/>
  <c r="Q51" i="3"/>
  <c r="S51" i="3" s="1"/>
  <c r="R51" i="3"/>
  <c r="P52" i="3"/>
  <c r="Q52" i="3"/>
  <c r="S52" i="3" s="1"/>
  <c r="R52" i="3"/>
  <c r="P53" i="3"/>
  <c r="Q53" i="3"/>
  <c r="S53" i="3" s="1"/>
  <c r="R53" i="3"/>
  <c r="P54" i="3"/>
  <c r="Q54" i="3"/>
  <c r="S54" i="3" s="1"/>
  <c r="R54" i="3"/>
  <c r="P55" i="3"/>
  <c r="Q55" i="3"/>
  <c r="S55" i="3" s="1"/>
  <c r="R55" i="3"/>
  <c r="P56" i="3"/>
  <c r="Q56" i="3"/>
  <c r="S56" i="3" s="1"/>
  <c r="R56" i="3"/>
  <c r="P57" i="3"/>
  <c r="Q57" i="3"/>
  <c r="S57" i="3" s="1"/>
  <c r="R57" i="3"/>
  <c r="P58" i="3"/>
  <c r="Q58" i="3"/>
  <c r="S58" i="3" s="1"/>
  <c r="R58" i="3"/>
  <c r="P59" i="3"/>
  <c r="Q59" i="3"/>
  <c r="S59" i="3" s="1"/>
  <c r="R59" i="3"/>
  <c r="P60" i="3"/>
  <c r="Q60" i="3"/>
  <c r="S60" i="3" s="1"/>
  <c r="R60" i="3"/>
  <c r="P61" i="3"/>
  <c r="Q61" i="3"/>
  <c r="S61" i="3" s="1"/>
  <c r="R61" i="3"/>
  <c r="P62" i="3"/>
  <c r="Q62" i="3"/>
  <c r="S62" i="3" s="1"/>
  <c r="R62" i="3"/>
  <c r="P63" i="3"/>
  <c r="Q63" i="3"/>
  <c r="S63" i="3" s="1"/>
  <c r="R63" i="3"/>
  <c r="P64" i="3"/>
  <c r="Q64" i="3"/>
  <c r="S64" i="3" s="1"/>
  <c r="R64" i="3"/>
  <c r="P65" i="3"/>
  <c r="Q65" i="3"/>
  <c r="S65" i="3" s="1"/>
  <c r="R65" i="3"/>
  <c r="P66" i="3"/>
  <c r="Q66" i="3"/>
  <c r="S66" i="3" s="1"/>
  <c r="R66" i="3"/>
  <c r="P67" i="3"/>
  <c r="Q67" i="3"/>
  <c r="S67" i="3" s="1"/>
  <c r="R67" i="3"/>
  <c r="P68" i="3"/>
  <c r="Q68" i="3"/>
  <c r="S68" i="3" s="1"/>
  <c r="R68" i="3"/>
  <c r="P69" i="3"/>
  <c r="Q69" i="3"/>
  <c r="S69" i="3" s="1"/>
  <c r="R69" i="3"/>
  <c r="P70" i="3"/>
  <c r="Q70" i="3"/>
  <c r="S70" i="3" s="1"/>
  <c r="R70" i="3"/>
  <c r="P71" i="3"/>
  <c r="Q71" i="3"/>
  <c r="S71" i="3" s="1"/>
  <c r="R71" i="3"/>
  <c r="P72" i="3"/>
  <c r="Q72" i="3"/>
  <c r="S72" i="3" s="1"/>
  <c r="R72" i="3"/>
  <c r="P73" i="3"/>
  <c r="Q73" i="3"/>
  <c r="S73" i="3" s="1"/>
  <c r="R73" i="3"/>
  <c r="P74" i="3"/>
  <c r="Q74" i="3"/>
  <c r="S74" i="3" s="1"/>
  <c r="R74" i="3"/>
  <c r="P75" i="3"/>
  <c r="Q75" i="3"/>
  <c r="S75" i="3" s="1"/>
  <c r="R75" i="3"/>
  <c r="P76" i="3"/>
  <c r="Q76" i="3"/>
  <c r="S76" i="3" s="1"/>
  <c r="R76" i="3"/>
  <c r="P77" i="3"/>
  <c r="Q77" i="3"/>
  <c r="S77" i="3" s="1"/>
  <c r="R77" i="3"/>
  <c r="P78" i="3"/>
  <c r="Q78" i="3"/>
  <c r="S78" i="3" s="1"/>
  <c r="R78" i="3"/>
  <c r="P79" i="3"/>
  <c r="Q79" i="3"/>
  <c r="S79" i="3" s="1"/>
  <c r="R79" i="3"/>
  <c r="P80" i="3"/>
  <c r="Q80" i="3"/>
  <c r="S80" i="3" s="1"/>
  <c r="R80" i="3"/>
  <c r="S7" i="3"/>
  <c r="R7" i="3"/>
  <c r="Q7" i="3"/>
  <c r="P7" i="3"/>
  <c r="K8" i="3"/>
  <c r="L8" i="3"/>
  <c r="M8" i="3"/>
  <c r="N8" i="3"/>
  <c r="K9" i="3"/>
  <c r="L9" i="3"/>
  <c r="M9" i="3"/>
  <c r="N9" i="3"/>
  <c r="K10" i="3"/>
  <c r="L10" i="3"/>
  <c r="M10" i="3"/>
  <c r="N10" i="3"/>
  <c r="K11" i="3"/>
  <c r="L11" i="3"/>
  <c r="M11" i="3"/>
  <c r="N11" i="3"/>
  <c r="K12" i="3"/>
  <c r="L12" i="3"/>
  <c r="M12" i="3"/>
  <c r="N12" i="3"/>
  <c r="K13" i="3"/>
  <c r="L13" i="3"/>
  <c r="M13" i="3"/>
  <c r="N13" i="3"/>
  <c r="K14" i="3"/>
  <c r="L14" i="3"/>
  <c r="M14" i="3"/>
  <c r="N14" i="3"/>
  <c r="K15" i="3"/>
  <c r="L15" i="3"/>
  <c r="M15" i="3"/>
  <c r="N15" i="3"/>
  <c r="K16" i="3"/>
  <c r="L16" i="3"/>
  <c r="M16" i="3"/>
  <c r="N16" i="3"/>
  <c r="K17" i="3"/>
  <c r="L17" i="3"/>
  <c r="M17" i="3"/>
  <c r="N17" i="3"/>
  <c r="K18" i="3"/>
  <c r="L18" i="3"/>
  <c r="M18" i="3"/>
  <c r="N18" i="3"/>
  <c r="K19" i="3"/>
  <c r="L19" i="3"/>
  <c r="M19" i="3"/>
  <c r="N19" i="3"/>
  <c r="K20" i="3"/>
  <c r="L20" i="3"/>
  <c r="M20" i="3"/>
  <c r="N20" i="3"/>
  <c r="K21" i="3"/>
  <c r="L21" i="3"/>
  <c r="M21" i="3"/>
  <c r="N21" i="3"/>
  <c r="K22" i="3"/>
  <c r="L22" i="3"/>
  <c r="M22" i="3"/>
  <c r="N22" i="3"/>
  <c r="K23" i="3"/>
  <c r="L23" i="3"/>
  <c r="M23" i="3"/>
  <c r="N23" i="3"/>
  <c r="K24" i="3"/>
  <c r="L24" i="3"/>
  <c r="M24" i="3"/>
  <c r="N24" i="3"/>
  <c r="K25" i="3"/>
  <c r="L25" i="3"/>
  <c r="M25" i="3"/>
  <c r="N25" i="3"/>
  <c r="K26" i="3"/>
  <c r="L26" i="3"/>
  <c r="M26" i="3"/>
  <c r="N26" i="3"/>
  <c r="K27" i="3"/>
  <c r="L27" i="3"/>
  <c r="M27" i="3"/>
  <c r="N27" i="3"/>
  <c r="K28" i="3"/>
  <c r="L28" i="3"/>
  <c r="M28" i="3"/>
  <c r="N28" i="3"/>
  <c r="K29" i="3"/>
  <c r="L29" i="3"/>
  <c r="M29" i="3"/>
  <c r="N29" i="3"/>
  <c r="K30" i="3"/>
  <c r="L30" i="3"/>
  <c r="M30" i="3"/>
  <c r="N30" i="3"/>
  <c r="K31" i="3"/>
  <c r="L31" i="3"/>
  <c r="M31" i="3"/>
  <c r="N31" i="3"/>
  <c r="K32" i="3"/>
  <c r="L32" i="3"/>
  <c r="M32" i="3"/>
  <c r="N32" i="3"/>
  <c r="K33" i="3"/>
  <c r="L33" i="3"/>
  <c r="M33" i="3"/>
  <c r="N33" i="3"/>
  <c r="K34" i="3"/>
  <c r="L34" i="3"/>
  <c r="M34" i="3"/>
  <c r="N34" i="3"/>
  <c r="K35" i="3"/>
  <c r="L35" i="3"/>
  <c r="M35" i="3"/>
  <c r="N35" i="3"/>
  <c r="K36" i="3"/>
  <c r="L36" i="3"/>
  <c r="M36" i="3"/>
  <c r="N36" i="3"/>
  <c r="K37" i="3"/>
  <c r="L37" i="3"/>
  <c r="M37" i="3"/>
  <c r="N37" i="3"/>
  <c r="K38" i="3"/>
  <c r="L38" i="3"/>
  <c r="M38" i="3"/>
  <c r="N38" i="3"/>
  <c r="K39" i="3"/>
  <c r="L39" i="3"/>
  <c r="M39" i="3"/>
  <c r="N39" i="3"/>
  <c r="K40" i="3"/>
  <c r="L40" i="3"/>
  <c r="M40" i="3"/>
  <c r="N40" i="3"/>
  <c r="K41" i="3"/>
  <c r="L41" i="3"/>
  <c r="M41" i="3"/>
  <c r="N41" i="3"/>
  <c r="K42" i="3"/>
  <c r="L42" i="3"/>
  <c r="M42" i="3"/>
  <c r="N42" i="3"/>
  <c r="K43" i="3"/>
  <c r="L43" i="3"/>
  <c r="M43" i="3"/>
  <c r="N43" i="3"/>
  <c r="K44" i="3"/>
  <c r="L44" i="3"/>
  <c r="M44" i="3"/>
  <c r="N44" i="3"/>
  <c r="K45" i="3"/>
  <c r="L45" i="3"/>
  <c r="M45" i="3"/>
  <c r="N45" i="3"/>
  <c r="K46" i="3"/>
  <c r="L46" i="3"/>
  <c r="M46" i="3"/>
  <c r="N46" i="3"/>
  <c r="K47" i="3"/>
  <c r="L47" i="3"/>
  <c r="M47" i="3"/>
  <c r="N47" i="3"/>
  <c r="K48" i="3"/>
  <c r="L48" i="3"/>
  <c r="M48" i="3"/>
  <c r="N48" i="3"/>
  <c r="K49" i="3"/>
  <c r="L49" i="3"/>
  <c r="M49" i="3"/>
  <c r="N49" i="3"/>
  <c r="K50" i="3"/>
  <c r="L50" i="3"/>
  <c r="M50" i="3"/>
  <c r="N50" i="3"/>
  <c r="K51" i="3"/>
  <c r="L51" i="3"/>
  <c r="M51" i="3"/>
  <c r="N51" i="3"/>
  <c r="K52" i="3"/>
  <c r="L52" i="3"/>
  <c r="M52" i="3"/>
  <c r="N52" i="3"/>
  <c r="K53" i="3"/>
  <c r="L53" i="3"/>
  <c r="M53" i="3"/>
  <c r="N53" i="3"/>
  <c r="K54" i="3"/>
  <c r="L54" i="3"/>
  <c r="M54" i="3"/>
  <c r="N54" i="3"/>
  <c r="K55" i="3"/>
  <c r="L55" i="3"/>
  <c r="M55" i="3"/>
  <c r="N55" i="3"/>
  <c r="K56" i="3"/>
  <c r="L56" i="3"/>
  <c r="M56" i="3"/>
  <c r="N56" i="3"/>
  <c r="K57" i="3"/>
  <c r="L57" i="3"/>
  <c r="M57" i="3"/>
  <c r="N57" i="3"/>
  <c r="K58" i="3"/>
  <c r="L58" i="3"/>
  <c r="M58" i="3"/>
  <c r="N58" i="3"/>
  <c r="K59" i="3"/>
  <c r="L59" i="3"/>
  <c r="M59" i="3"/>
  <c r="N59" i="3"/>
  <c r="K60" i="3"/>
  <c r="L60" i="3"/>
  <c r="M60" i="3"/>
  <c r="N60" i="3"/>
  <c r="K61" i="3"/>
  <c r="L61" i="3"/>
  <c r="M61" i="3"/>
  <c r="N61" i="3"/>
  <c r="K62" i="3"/>
  <c r="L62" i="3"/>
  <c r="M62" i="3"/>
  <c r="N62" i="3"/>
  <c r="K63" i="3"/>
  <c r="L63" i="3"/>
  <c r="M63" i="3"/>
  <c r="N63" i="3"/>
  <c r="K64" i="3"/>
  <c r="L64" i="3"/>
  <c r="M64" i="3"/>
  <c r="N64" i="3"/>
  <c r="K65" i="3"/>
  <c r="L65" i="3"/>
  <c r="M65" i="3"/>
  <c r="N65" i="3"/>
  <c r="K66" i="3"/>
  <c r="L66" i="3"/>
  <c r="M66" i="3"/>
  <c r="N66" i="3"/>
  <c r="K67" i="3"/>
  <c r="L67" i="3"/>
  <c r="M67" i="3"/>
  <c r="N67" i="3"/>
  <c r="K68" i="3"/>
  <c r="L68" i="3"/>
  <c r="M68" i="3"/>
  <c r="N68" i="3"/>
  <c r="K69" i="3"/>
  <c r="L69" i="3"/>
  <c r="M69" i="3"/>
  <c r="N69" i="3"/>
  <c r="K70" i="3"/>
  <c r="L70" i="3"/>
  <c r="M70" i="3"/>
  <c r="N70" i="3"/>
  <c r="K71" i="3"/>
  <c r="L71" i="3"/>
  <c r="M71" i="3"/>
  <c r="N71" i="3"/>
  <c r="K72" i="3"/>
  <c r="L72" i="3"/>
  <c r="M72" i="3"/>
  <c r="N72" i="3"/>
  <c r="K73" i="3"/>
  <c r="L73" i="3"/>
  <c r="M73" i="3"/>
  <c r="N73" i="3"/>
  <c r="K74" i="3"/>
  <c r="L74" i="3"/>
  <c r="M74" i="3"/>
  <c r="N74" i="3"/>
  <c r="K75" i="3"/>
  <c r="L75" i="3"/>
  <c r="M75" i="3"/>
  <c r="N75" i="3"/>
  <c r="K76" i="3"/>
  <c r="L76" i="3"/>
  <c r="M76" i="3"/>
  <c r="N76" i="3"/>
  <c r="K77" i="3"/>
  <c r="L77" i="3"/>
  <c r="M77" i="3"/>
  <c r="N77" i="3"/>
  <c r="K78" i="3"/>
  <c r="L78" i="3"/>
  <c r="M78" i="3"/>
  <c r="N78" i="3"/>
  <c r="K79" i="3"/>
  <c r="L79" i="3"/>
  <c r="M79" i="3"/>
  <c r="N79" i="3"/>
  <c r="K80" i="3"/>
  <c r="L80" i="3"/>
  <c r="M80" i="3"/>
  <c r="N80" i="3"/>
  <c r="N7" i="3"/>
  <c r="M7" i="3"/>
  <c r="L7" i="3"/>
  <c r="K7" i="3"/>
  <c r="G7" i="3"/>
  <c r="H7" i="3"/>
  <c r="I7" i="3"/>
  <c r="P7" i="2"/>
  <c r="N7" i="2"/>
  <c r="M7" i="2"/>
  <c r="I8" i="2"/>
  <c r="J8" i="2"/>
  <c r="K8" i="2"/>
  <c r="I9" i="2"/>
  <c r="J9" i="2"/>
  <c r="K9" i="2"/>
  <c r="I10" i="2"/>
  <c r="J10" i="2"/>
  <c r="K10" i="2"/>
  <c r="I11" i="2"/>
  <c r="J11" i="2"/>
  <c r="K11" i="2"/>
  <c r="I12" i="2"/>
  <c r="J12" i="2"/>
  <c r="K12" i="2"/>
  <c r="I13" i="2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I19" i="2"/>
  <c r="J19" i="2"/>
  <c r="K19" i="2"/>
  <c r="I20" i="2"/>
  <c r="J20" i="2"/>
  <c r="K20" i="2"/>
  <c r="I21" i="2"/>
  <c r="J21" i="2"/>
  <c r="K21" i="2"/>
  <c r="I22" i="2"/>
  <c r="J22" i="2"/>
  <c r="K22" i="2"/>
  <c r="I23" i="2"/>
  <c r="J23" i="2"/>
  <c r="K23" i="2"/>
  <c r="I24" i="2"/>
  <c r="J24" i="2"/>
  <c r="K24" i="2"/>
  <c r="I25" i="2"/>
  <c r="J25" i="2"/>
  <c r="K25" i="2"/>
  <c r="I26" i="2"/>
  <c r="J26" i="2"/>
  <c r="K26" i="2"/>
  <c r="I27" i="2"/>
  <c r="J27" i="2"/>
  <c r="K27" i="2"/>
  <c r="I28" i="2"/>
  <c r="J28" i="2"/>
  <c r="K28" i="2"/>
  <c r="I29" i="2"/>
  <c r="J29" i="2"/>
  <c r="K29" i="2"/>
  <c r="I30" i="2"/>
  <c r="J30" i="2"/>
  <c r="K30" i="2"/>
  <c r="I31" i="2"/>
  <c r="J31" i="2"/>
  <c r="K31" i="2"/>
  <c r="I32" i="2"/>
  <c r="J32" i="2"/>
  <c r="K32" i="2"/>
  <c r="I33" i="2"/>
  <c r="J33" i="2"/>
  <c r="K33" i="2"/>
  <c r="I34" i="2"/>
  <c r="J34" i="2"/>
  <c r="K34" i="2"/>
  <c r="I35" i="2"/>
  <c r="J35" i="2"/>
  <c r="K35" i="2"/>
  <c r="I36" i="2"/>
  <c r="J36" i="2"/>
  <c r="K36" i="2"/>
  <c r="I37" i="2"/>
  <c r="J37" i="2"/>
  <c r="K37" i="2"/>
  <c r="I38" i="2"/>
  <c r="J38" i="2"/>
  <c r="K38" i="2"/>
  <c r="I39" i="2"/>
  <c r="J39" i="2"/>
  <c r="K39" i="2"/>
  <c r="I40" i="2"/>
  <c r="J40" i="2"/>
  <c r="K40" i="2"/>
  <c r="I41" i="2"/>
  <c r="J41" i="2"/>
  <c r="K41" i="2"/>
  <c r="I42" i="2"/>
  <c r="J42" i="2"/>
  <c r="K42" i="2"/>
  <c r="I43" i="2"/>
  <c r="J43" i="2"/>
  <c r="K43" i="2"/>
  <c r="I44" i="2"/>
  <c r="J44" i="2"/>
  <c r="K44" i="2"/>
  <c r="I45" i="2"/>
  <c r="J45" i="2"/>
  <c r="K45" i="2"/>
  <c r="I46" i="2"/>
  <c r="J46" i="2"/>
  <c r="K46" i="2"/>
  <c r="I47" i="2"/>
  <c r="J47" i="2"/>
  <c r="K47" i="2"/>
  <c r="I48" i="2"/>
  <c r="J48" i="2"/>
  <c r="K48" i="2"/>
  <c r="I49" i="2"/>
  <c r="J49" i="2"/>
  <c r="K49" i="2"/>
  <c r="I50" i="2"/>
  <c r="J50" i="2"/>
  <c r="K50" i="2"/>
  <c r="I51" i="2"/>
  <c r="J51" i="2"/>
  <c r="K51" i="2"/>
  <c r="I52" i="2"/>
  <c r="J52" i="2"/>
  <c r="K52" i="2"/>
  <c r="I53" i="2"/>
  <c r="J53" i="2"/>
  <c r="K53" i="2"/>
  <c r="I54" i="2"/>
  <c r="J54" i="2"/>
  <c r="K54" i="2"/>
  <c r="I55" i="2"/>
  <c r="J55" i="2"/>
  <c r="K55" i="2"/>
  <c r="I56" i="2"/>
  <c r="J56" i="2"/>
  <c r="K56" i="2"/>
  <c r="I57" i="2"/>
  <c r="J57" i="2"/>
  <c r="K57" i="2"/>
  <c r="I58" i="2"/>
  <c r="J58" i="2"/>
  <c r="K58" i="2"/>
  <c r="I59" i="2"/>
  <c r="J59" i="2"/>
  <c r="K59" i="2"/>
  <c r="I60" i="2"/>
  <c r="J60" i="2"/>
  <c r="K60" i="2"/>
  <c r="I61" i="2"/>
  <c r="J61" i="2"/>
  <c r="K61" i="2"/>
  <c r="I62" i="2"/>
  <c r="J62" i="2"/>
  <c r="K62" i="2"/>
  <c r="I63" i="2"/>
  <c r="J63" i="2"/>
  <c r="K63" i="2"/>
  <c r="I64" i="2"/>
  <c r="J64" i="2"/>
  <c r="K64" i="2"/>
  <c r="I65" i="2"/>
  <c r="J65" i="2"/>
  <c r="K65" i="2"/>
  <c r="I66" i="2"/>
  <c r="J66" i="2"/>
  <c r="K66" i="2"/>
  <c r="I67" i="2"/>
  <c r="J67" i="2"/>
  <c r="K67" i="2"/>
  <c r="I68" i="2"/>
  <c r="J68" i="2"/>
  <c r="K68" i="2"/>
  <c r="I69" i="2"/>
  <c r="J69" i="2"/>
  <c r="K69" i="2"/>
  <c r="I70" i="2"/>
  <c r="J70" i="2"/>
  <c r="K70" i="2"/>
  <c r="I71" i="2"/>
  <c r="J71" i="2"/>
  <c r="K71" i="2"/>
  <c r="I72" i="2"/>
  <c r="J72" i="2"/>
  <c r="K72" i="2"/>
  <c r="I73" i="2"/>
  <c r="J73" i="2"/>
  <c r="K73" i="2"/>
  <c r="I74" i="2"/>
  <c r="J74" i="2"/>
  <c r="K74" i="2"/>
  <c r="I75" i="2"/>
  <c r="J75" i="2"/>
  <c r="K75" i="2"/>
  <c r="I76" i="2"/>
  <c r="J76" i="2"/>
  <c r="K76" i="2"/>
  <c r="I77" i="2"/>
  <c r="J77" i="2"/>
  <c r="K77" i="2"/>
  <c r="I78" i="2"/>
  <c r="J78" i="2"/>
  <c r="K78" i="2"/>
  <c r="I79" i="2"/>
  <c r="J79" i="2"/>
  <c r="K79" i="2"/>
  <c r="I80" i="2"/>
  <c r="J80" i="2"/>
  <c r="K80" i="2"/>
  <c r="I81" i="2"/>
  <c r="J81" i="2"/>
  <c r="K81" i="2"/>
  <c r="I82" i="2"/>
  <c r="J82" i="2"/>
  <c r="K82" i="2"/>
  <c r="I83" i="2"/>
  <c r="J83" i="2"/>
  <c r="K83" i="2"/>
  <c r="I84" i="2"/>
  <c r="J84" i="2"/>
  <c r="K84" i="2"/>
  <c r="I85" i="2"/>
  <c r="J85" i="2"/>
  <c r="K85" i="2"/>
  <c r="I86" i="2"/>
  <c r="J86" i="2"/>
  <c r="K86" i="2"/>
  <c r="I87" i="2"/>
  <c r="J87" i="2"/>
  <c r="K87" i="2"/>
  <c r="I88" i="2"/>
  <c r="J88" i="2"/>
  <c r="K88" i="2"/>
  <c r="I89" i="2"/>
  <c r="J89" i="2"/>
  <c r="K89" i="2"/>
  <c r="I90" i="2"/>
  <c r="J90" i="2"/>
  <c r="K90" i="2"/>
  <c r="I91" i="2"/>
  <c r="J91" i="2"/>
  <c r="K91" i="2"/>
  <c r="I92" i="2"/>
  <c r="J92" i="2"/>
  <c r="K92" i="2"/>
  <c r="I93" i="2"/>
  <c r="J93" i="2"/>
  <c r="K93" i="2"/>
  <c r="I94" i="2"/>
  <c r="J94" i="2"/>
  <c r="K94" i="2"/>
  <c r="I95" i="2"/>
  <c r="J95" i="2"/>
  <c r="K95" i="2"/>
  <c r="I96" i="2"/>
  <c r="J96" i="2"/>
  <c r="K96" i="2"/>
  <c r="I97" i="2"/>
  <c r="J97" i="2"/>
  <c r="K97" i="2"/>
  <c r="I98" i="2"/>
  <c r="J98" i="2"/>
  <c r="K98" i="2"/>
  <c r="I99" i="2"/>
  <c r="J99" i="2"/>
  <c r="K99" i="2"/>
  <c r="I100" i="2"/>
  <c r="J100" i="2"/>
  <c r="K100" i="2"/>
  <c r="I101" i="2"/>
  <c r="J101" i="2"/>
  <c r="K101" i="2"/>
  <c r="I102" i="2"/>
  <c r="J102" i="2"/>
  <c r="K102" i="2"/>
  <c r="I103" i="2"/>
  <c r="J103" i="2"/>
  <c r="K103" i="2"/>
  <c r="I104" i="2"/>
  <c r="J104" i="2"/>
  <c r="K104" i="2"/>
  <c r="I105" i="2"/>
  <c r="J105" i="2"/>
  <c r="K105" i="2"/>
  <c r="I106" i="2"/>
  <c r="J106" i="2"/>
  <c r="K106" i="2"/>
  <c r="I107" i="2"/>
  <c r="J107" i="2"/>
  <c r="K107" i="2"/>
  <c r="I108" i="2"/>
  <c r="J108" i="2"/>
  <c r="K108" i="2"/>
  <c r="I109" i="2"/>
  <c r="J109" i="2"/>
  <c r="K109" i="2"/>
  <c r="I110" i="2"/>
  <c r="J110" i="2"/>
  <c r="K110" i="2"/>
  <c r="I111" i="2"/>
  <c r="J111" i="2"/>
  <c r="K111" i="2"/>
  <c r="I112" i="2"/>
  <c r="J112" i="2"/>
  <c r="K112" i="2"/>
  <c r="I113" i="2"/>
  <c r="J113" i="2"/>
  <c r="K113" i="2"/>
  <c r="I114" i="2"/>
  <c r="J114" i="2"/>
  <c r="K114" i="2"/>
  <c r="I115" i="2"/>
  <c r="J115" i="2"/>
  <c r="K115" i="2"/>
  <c r="I116" i="2"/>
  <c r="J116" i="2"/>
  <c r="K116" i="2"/>
  <c r="I117" i="2"/>
  <c r="J117" i="2"/>
  <c r="K117" i="2"/>
  <c r="I118" i="2"/>
  <c r="J118" i="2"/>
  <c r="K118" i="2"/>
  <c r="I119" i="2"/>
  <c r="J119" i="2"/>
  <c r="K119" i="2"/>
  <c r="I120" i="2"/>
  <c r="J120" i="2"/>
  <c r="K120" i="2"/>
  <c r="I121" i="2"/>
  <c r="J121" i="2"/>
  <c r="K121" i="2"/>
  <c r="I122" i="2"/>
  <c r="J122" i="2"/>
  <c r="K122" i="2"/>
  <c r="I123" i="2"/>
  <c r="J123" i="2"/>
  <c r="K123" i="2"/>
  <c r="I124" i="2"/>
  <c r="J124" i="2"/>
  <c r="K124" i="2"/>
  <c r="I125" i="2"/>
  <c r="J125" i="2"/>
  <c r="K125" i="2"/>
  <c r="I126" i="2"/>
  <c r="J126" i="2"/>
  <c r="K126" i="2"/>
  <c r="I127" i="2"/>
  <c r="J127" i="2"/>
  <c r="K127" i="2"/>
  <c r="I128" i="2"/>
  <c r="J128" i="2"/>
  <c r="K128" i="2"/>
  <c r="I129" i="2"/>
  <c r="J129" i="2"/>
  <c r="K129" i="2"/>
  <c r="I130" i="2"/>
  <c r="J130" i="2"/>
  <c r="K130" i="2"/>
  <c r="I131" i="2"/>
  <c r="J131" i="2"/>
  <c r="K131" i="2"/>
  <c r="I132" i="2"/>
  <c r="J132" i="2"/>
  <c r="K132" i="2"/>
  <c r="K7" i="2"/>
  <c r="J7" i="2"/>
  <c r="I7" i="2"/>
  <c r="F7" i="2"/>
  <c r="G7" i="2"/>
  <c r="AB8" i="1"/>
  <c r="AC8" i="1"/>
  <c r="AD8" i="1"/>
  <c r="AE8" i="1"/>
  <c r="AB9" i="1"/>
  <c r="AC9" i="1"/>
  <c r="AD9" i="1"/>
  <c r="AE9" i="1"/>
  <c r="AB10" i="1"/>
  <c r="AC10" i="1"/>
  <c r="AD10" i="1"/>
  <c r="AE10" i="1"/>
  <c r="AB11" i="1"/>
  <c r="AC11" i="1"/>
  <c r="AD11" i="1"/>
  <c r="AE11" i="1"/>
  <c r="AB12" i="1"/>
  <c r="AC12" i="1"/>
  <c r="AD12" i="1"/>
  <c r="AE12" i="1"/>
  <c r="AB13" i="1"/>
  <c r="AC13" i="1"/>
  <c r="AD13" i="1"/>
  <c r="AE13" i="1"/>
  <c r="AB14" i="1"/>
  <c r="AC14" i="1"/>
  <c r="AD14" i="1"/>
  <c r="AE14" i="1"/>
  <c r="AB15" i="1"/>
  <c r="AC15" i="1"/>
  <c r="AD15" i="1"/>
  <c r="AE15" i="1"/>
  <c r="AB16" i="1"/>
  <c r="AC16" i="1"/>
  <c r="AD16" i="1"/>
  <c r="AE16" i="1"/>
  <c r="AB17" i="1"/>
  <c r="AC17" i="1"/>
  <c r="AD17" i="1"/>
  <c r="AE17" i="1"/>
  <c r="AB18" i="1"/>
  <c r="AC18" i="1"/>
  <c r="AD18" i="1"/>
  <c r="AE18" i="1"/>
  <c r="AB19" i="1"/>
  <c r="AC19" i="1"/>
  <c r="AD19" i="1"/>
  <c r="AE19" i="1"/>
  <c r="AB20" i="1"/>
  <c r="AC20" i="1"/>
  <c r="AD20" i="1"/>
  <c r="AE20" i="1"/>
  <c r="AB21" i="1"/>
  <c r="AC21" i="1"/>
  <c r="AD21" i="1"/>
  <c r="AE21" i="1"/>
  <c r="AB22" i="1"/>
  <c r="AC22" i="1"/>
  <c r="AD22" i="1"/>
  <c r="AE22" i="1"/>
  <c r="AB23" i="1"/>
  <c r="AC23" i="1"/>
  <c r="AD23" i="1"/>
  <c r="AE23" i="1"/>
  <c r="AB24" i="1"/>
  <c r="AC24" i="1"/>
  <c r="AD24" i="1"/>
  <c r="AE24" i="1"/>
  <c r="AB25" i="1"/>
  <c r="AC25" i="1"/>
  <c r="AD25" i="1"/>
  <c r="AE25" i="1"/>
  <c r="AB26" i="1"/>
  <c r="AC26" i="1"/>
  <c r="AD26" i="1"/>
  <c r="AE26" i="1"/>
  <c r="AB27" i="1"/>
  <c r="AC27" i="1"/>
  <c r="AD27" i="1"/>
  <c r="AE27" i="1"/>
  <c r="AB28" i="1"/>
  <c r="AC28" i="1"/>
  <c r="AD28" i="1"/>
  <c r="AE28" i="1"/>
  <c r="AB29" i="1"/>
  <c r="AC29" i="1"/>
  <c r="AD29" i="1"/>
  <c r="AE29" i="1"/>
  <c r="AB30" i="1"/>
  <c r="AC30" i="1"/>
  <c r="AD30" i="1"/>
  <c r="AE30" i="1"/>
  <c r="AB31" i="1"/>
  <c r="AC31" i="1"/>
  <c r="AD31" i="1"/>
  <c r="AE31" i="1"/>
  <c r="AB32" i="1"/>
  <c r="AC32" i="1"/>
  <c r="AD32" i="1"/>
  <c r="AE32" i="1"/>
  <c r="AB33" i="1"/>
  <c r="AC33" i="1"/>
  <c r="AD33" i="1"/>
  <c r="AE33" i="1"/>
  <c r="AB34" i="1"/>
  <c r="AC34" i="1"/>
  <c r="AD34" i="1"/>
  <c r="AE34" i="1"/>
  <c r="AB35" i="1"/>
  <c r="AC35" i="1"/>
  <c r="AD35" i="1"/>
  <c r="AE35" i="1"/>
  <c r="AB36" i="1"/>
  <c r="AC36" i="1"/>
  <c r="AD36" i="1"/>
  <c r="AE36" i="1"/>
  <c r="AB37" i="1"/>
  <c r="AC37" i="1"/>
  <c r="AD37" i="1"/>
  <c r="AE37" i="1"/>
  <c r="AB38" i="1"/>
  <c r="AC38" i="1"/>
  <c r="AD38" i="1"/>
  <c r="AE38" i="1"/>
  <c r="AB39" i="1"/>
  <c r="AC39" i="1"/>
  <c r="AD39" i="1"/>
  <c r="AE39" i="1"/>
  <c r="AB40" i="1"/>
  <c r="AC40" i="1"/>
  <c r="AD40" i="1"/>
  <c r="AE40" i="1"/>
  <c r="AB41" i="1"/>
  <c r="AC41" i="1"/>
  <c r="AD41" i="1"/>
  <c r="AE41" i="1"/>
  <c r="AB42" i="1"/>
  <c r="AC42" i="1"/>
  <c r="AD42" i="1"/>
  <c r="AE42" i="1"/>
  <c r="AB43" i="1"/>
  <c r="AC43" i="1"/>
  <c r="AD43" i="1"/>
  <c r="AE43" i="1"/>
  <c r="AB44" i="1"/>
  <c r="AC44" i="1"/>
  <c r="AD44" i="1"/>
  <c r="AE44" i="1"/>
  <c r="AB45" i="1"/>
  <c r="AC45" i="1"/>
  <c r="AD45" i="1"/>
  <c r="AE45" i="1"/>
  <c r="AB46" i="1"/>
  <c r="AC46" i="1"/>
  <c r="AD46" i="1"/>
  <c r="AE46" i="1"/>
  <c r="AB47" i="1"/>
  <c r="AC47" i="1"/>
  <c r="AD47" i="1"/>
  <c r="AE47" i="1"/>
  <c r="AB48" i="1"/>
  <c r="AC48" i="1"/>
  <c r="AD48" i="1"/>
  <c r="AE48" i="1"/>
  <c r="AB49" i="1"/>
  <c r="AC49" i="1"/>
  <c r="AD49" i="1"/>
  <c r="AE49" i="1"/>
  <c r="AB50" i="1"/>
  <c r="AC50" i="1"/>
  <c r="AD50" i="1"/>
  <c r="AE50" i="1"/>
  <c r="AB51" i="1"/>
  <c r="AC51" i="1"/>
  <c r="AD51" i="1"/>
  <c r="AE51" i="1"/>
  <c r="AB52" i="1"/>
  <c r="AC52" i="1"/>
  <c r="AD52" i="1"/>
  <c r="AE52" i="1"/>
  <c r="AB53" i="1"/>
  <c r="AC53" i="1"/>
  <c r="AD53" i="1"/>
  <c r="AE53" i="1"/>
  <c r="AB54" i="1"/>
  <c r="AC54" i="1"/>
  <c r="AD54" i="1"/>
  <c r="AE54" i="1"/>
  <c r="AB55" i="1"/>
  <c r="AC55" i="1"/>
  <c r="AD55" i="1"/>
  <c r="AE55" i="1"/>
  <c r="AB56" i="1"/>
  <c r="AC56" i="1"/>
  <c r="AD56" i="1"/>
  <c r="AE56" i="1"/>
  <c r="AB57" i="1"/>
  <c r="AC57" i="1"/>
  <c r="AD57" i="1"/>
  <c r="AE57" i="1"/>
  <c r="AB58" i="1"/>
  <c r="AC58" i="1"/>
  <c r="AD58" i="1"/>
  <c r="AE58" i="1"/>
  <c r="AB59" i="1"/>
  <c r="AC59" i="1"/>
  <c r="AD59" i="1"/>
  <c r="AE59" i="1"/>
  <c r="AB60" i="1"/>
  <c r="AC60" i="1"/>
  <c r="AD60" i="1"/>
  <c r="AE60" i="1"/>
  <c r="AB61" i="1"/>
  <c r="AC61" i="1"/>
  <c r="AD61" i="1"/>
  <c r="AE61" i="1"/>
  <c r="AB62" i="1"/>
  <c r="AC62" i="1"/>
  <c r="AD62" i="1"/>
  <c r="AE62" i="1"/>
  <c r="AB63" i="1"/>
  <c r="AC63" i="1"/>
  <c r="AD63" i="1"/>
  <c r="AE63" i="1"/>
  <c r="AB64" i="1"/>
  <c r="AC64" i="1"/>
  <c r="AD64" i="1"/>
  <c r="AE64" i="1"/>
  <c r="AB65" i="1"/>
  <c r="AC65" i="1"/>
  <c r="AD65" i="1"/>
  <c r="AE65" i="1"/>
  <c r="AB66" i="1"/>
  <c r="AC66" i="1"/>
  <c r="AD66" i="1"/>
  <c r="AE66" i="1"/>
  <c r="AB67" i="1"/>
  <c r="AC67" i="1"/>
  <c r="AD67" i="1"/>
  <c r="AE67" i="1"/>
  <c r="AB68" i="1"/>
  <c r="AC68" i="1"/>
  <c r="AD68" i="1"/>
  <c r="AE68" i="1"/>
  <c r="AB69" i="1"/>
  <c r="AC69" i="1"/>
  <c r="AD69" i="1"/>
  <c r="AE69" i="1"/>
  <c r="AB70" i="1"/>
  <c r="AC70" i="1"/>
  <c r="AD70" i="1"/>
  <c r="AE70" i="1"/>
  <c r="AB71" i="1"/>
  <c r="AC71" i="1"/>
  <c r="AD71" i="1"/>
  <c r="AE71" i="1"/>
  <c r="AB72" i="1"/>
  <c r="AC72" i="1"/>
  <c r="AD72" i="1"/>
  <c r="AE72" i="1"/>
  <c r="AB73" i="1"/>
  <c r="AC73" i="1"/>
  <c r="AD73" i="1"/>
  <c r="AE73" i="1"/>
  <c r="AB74" i="1"/>
  <c r="AC74" i="1"/>
  <c r="AD74" i="1"/>
  <c r="AE74" i="1"/>
  <c r="AB75" i="1"/>
  <c r="AC75" i="1"/>
  <c r="AD75" i="1"/>
  <c r="AE75" i="1"/>
  <c r="AB76" i="1"/>
  <c r="AC76" i="1"/>
  <c r="AD76" i="1"/>
  <c r="AE76" i="1"/>
  <c r="AB77" i="1"/>
  <c r="AC77" i="1"/>
  <c r="AD77" i="1"/>
  <c r="AE77" i="1"/>
  <c r="AB78" i="1"/>
  <c r="AC78" i="1"/>
  <c r="AD78" i="1"/>
  <c r="AE78" i="1"/>
  <c r="AB79" i="1"/>
  <c r="AC79" i="1"/>
  <c r="AD79" i="1"/>
  <c r="AE79" i="1"/>
  <c r="AB80" i="1"/>
  <c r="AC80" i="1"/>
  <c r="AD80" i="1"/>
  <c r="AE80" i="1"/>
  <c r="AB81" i="1"/>
  <c r="AC81" i="1"/>
  <c r="AD81" i="1"/>
  <c r="AE81" i="1"/>
  <c r="AB82" i="1"/>
  <c r="AC82" i="1"/>
  <c r="AD82" i="1"/>
  <c r="AE82" i="1"/>
  <c r="AB83" i="1"/>
  <c r="AC83" i="1"/>
  <c r="AD83" i="1"/>
  <c r="AE83" i="1"/>
  <c r="AB84" i="1"/>
  <c r="AC84" i="1"/>
  <c r="AD84" i="1"/>
  <c r="AE84" i="1"/>
  <c r="AB85" i="1"/>
  <c r="AC85" i="1"/>
  <c r="AD85" i="1"/>
  <c r="AE85" i="1"/>
  <c r="AB86" i="1"/>
  <c r="AC86" i="1"/>
  <c r="AD86" i="1"/>
  <c r="AE86" i="1"/>
  <c r="AB87" i="1"/>
  <c r="AC87" i="1"/>
  <c r="AD87" i="1"/>
  <c r="AE87" i="1"/>
  <c r="AB88" i="1"/>
  <c r="AC88" i="1"/>
  <c r="AD88" i="1"/>
  <c r="AE88" i="1"/>
  <c r="AB89" i="1"/>
  <c r="AC89" i="1"/>
  <c r="AD89" i="1"/>
  <c r="AE89" i="1"/>
  <c r="AB90" i="1"/>
  <c r="AC90" i="1"/>
  <c r="AD90" i="1"/>
  <c r="AE90" i="1"/>
  <c r="AE7" i="1"/>
  <c r="AD7" i="1"/>
  <c r="AC7" i="1"/>
  <c r="AB7" i="1"/>
  <c r="S8" i="1"/>
  <c r="T8" i="1"/>
  <c r="U8" i="1"/>
  <c r="V8" i="1"/>
  <c r="W8" i="1"/>
  <c r="X8" i="1"/>
  <c r="Y8" i="1"/>
  <c r="Z8" i="1"/>
  <c r="S9" i="1"/>
  <c r="T9" i="1"/>
  <c r="U9" i="1"/>
  <c r="V9" i="1"/>
  <c r="W9" i="1"/>
  <c r="X9" i="1"/>
  <c r="Y9" i="1"/>
  <c r="Z9" i="1"/>
  <c r="S10" i="1"/>
  <c r="T10" i="1"/>
  <c r="U10" i="1"/>
  <c r="V10" i="1"/>
  <c r="W10" i="1"/>
  <c r="X10" i="1"/>
  <c r="Y10" i="1"/>
  <c r="Z10" i="1"/>
  <c r="S11" i="1"/>
  <c r="T11" i="1"/>
  <c r="U11" i="1"/>
  <c r="V11" i="1"/>
  <c r="W11" i="1"/>
  <c r="X11" i="1"/>
  <c r="Y11" i="1"/>
  <c r="Z11" i="1"/>
  <c r="S12" i="1"/>
  <c r="T12" i="1"/>
  <c r="U12" i="1"/>
  <c r="V12" i="1"/>
  <c r="W12" i="1"/>
  <c r="X12" i="1"/>
  <c r="Y12" i="1"/>
  <c r="Z12" i="1"/>
  <c r="S13" i="1"/>
  <c r="T13" i="1"/>
  <c r="U13" i="1"/>
  <c r="V13" i="1"/>
  <c r="W13" i="1"/>
  <c r="X13" i="1"/>
  <c r="Y13" i="1"/>
  <c r="Z13" i="1"/>
  <c r="S14" i="1"/>
  <c r="T14" i="1"/>
  <c r="U14" i="1"/>
  <c r="V14" i="1"/>
  <c r="W14" i="1"/>
  <c r="X14" i="1"/>
  <c r="Y14" i="1"/>
  <c r="Z14" i="1"/>
  <c r="S15" i="1"/>
  <c r="T15" i="1"/>
  <c r="U15" i="1"/>
  <c r="V15" i="1"/>
  <c r="W15" i="1"/>
  <c r="X15" i="1"/>
  <c r="Y15" i="1"/>
  <c r="Z15" i="1"/>
  <c r="S16" i="1"/>
  <c r="T16" i="1"/>
  <c r="U16" i="1"/>
  <c r="V16" i="1"/>
  <c r="W16" i="1"/>
  <c r="X16" i="1"/>
  <c r="Y16" i="1"/>
  <c r="Z16" i="1"/>
  <c r="S17" i="1"/>
  <c r="T17" i="1"/>
  <c r="U17" i="1"/>
  <c r="V17" i="1"/>
  <c r="W17" i="1"/>
  <c r="X17" i="1"/>
  <c r="Y17" i="1"/>
  <c r="Z17" i="1"/>
  <c r="S18" i="1"/>
  <c r="T18" i="1"/>
  <c r="U18" i="1"/>
  <c r="V18" i="1"/>
  <c r="W18" i="1"/>
  <c r="X18" i="1"/>
  <c r="Y18" i="1"/>
  <c r="Z18" i="1"/>
  <c r="S19" i="1"/>
  <c r="T19" i="1"/>
  <c r="U19" i="1"/>
  <c r="V19" i="1"/>
  <c r="W19" i="1"/>
  <c r="X19" i="1"/>
  <c r="Y19" i="1"/>
  <c r="Z19" i="1"/>
  <c r="S20" i="1"/>
  <c r="T20" i="1"/>
  <c r="U20" i="1"/>
  <c r="V20" i="1"/>
  <c r="W20" i="1"/>
  <c r="X20" i="1"/>
  <c r="Y20" i="1"/>
  <c r="Z20" i="1"/>
  <c r="S21" i="1"/>
  <c r="T21" i="1"/>
  <c r="U21" i="1"/>
  <c r="V21" i="1"/>
  <c r="W21" i="1"/>
  <c r="X21" i="1"/>
  <c r="Y21" i="1"/>
  <c r="Z21" i="1"/>
  <c r="S22" i="1"/>
  <c r="T22" i="1"/>
  <c r="U22" i="1"/>
  <c r="V22" i="1"/>
  <c r="W22" i="1"/>
  <c r="X22" i="1"/>
  <c r="Y22" i="1"/>
  <c r="Z22" i="1"/>
  <c r="S23" i="1"/>
  <c r="T23" i="1"/>
  <c r="U23" i="1"/>
  <c r="V23" i="1"/>
  <c r="W23" i="1"/>
  <c r="X23" i="1"/>
  <c r="Y23" i="1"/>
  <c r="Z23" i="1"/>
  <c r="S24" i="1"/>
  <c r="T24" i="1"/>
  <c r="U24" i="1"/>
  <c r="V24" i="1"/>
  <c r="W24" i="1"/>
  <c r="X24" i="1"/>
  <c r="Y24" i="1"/>
  <c r="Z24" i="1"/>
  <c r="S25" i="1"/>
  <c r="T25" i="1"/>
  <c r="U25" i="1"/>
  <c r="V25" i="1"/>
  <c r="W25" i="1"/>
  <c r="X25" i="1"/>
  <c r="Y25" i="1"/>
  <c r="Z25" i="1"/>
  <c r="S26" i="1"/>
  <c r="T26" i="1"/>
  <c r="U26" i="1"/>
  <c r="V26" i="1"/>
  <c r="W26" i="1"/>
  <c r="X26" i="1"/>
  <c r="Y26" i="1"/>
  <c r="Z26" i="1"/>
  <c r="S27" i="1"/>
  <c r="T27" i="1"/>
  <c r="U27" i="1"/>
  <c r="V27" i="1"/>
  <c r="W27" i="1"/>
  <c r="X27" i="1"/>
  <c r="Y27" i="1"/>
  <c r="Z27" i="1"/>
  <c r="S28" i="1"/>
  <c r="T28" i="1"/>
  <c r="U28" i="1"/>
  <c r="V28" i="1"/>
  <c r="W28" i="1"/>
  <c r="X28" i="1"/>
  <c r="Y28" i="1"/>
  <c r="Z28" i="1"/>
  <c r="S29" i="1"/>
  <c r="T29" i="1"/>
  <c r="U29" i="1"/>
  <c r="V29" i="1"/>
  <c r="W29" i="1"/>
  <c r="X29" i="1"/>
  <c r="Y29" i="1"/>
  <c r="Z29" i="1"/>
  <c r="S30" i="1"/>
  <c r="T30" i="1"/>
  <c r="U30" i="1"/>
  <c r="V30" i="1"/>
  <c r="W30" i="1"/>
  <c r="X30" i="1"/>
  <c r="Y30" i="1"/>
  <c r="Z30" i="1"/>
  <c r="S31" i="1"/>
  <c r="T31" i="1"/>
  <c r="U31" i="1"/>
  <c r="V31" i="1"/>
  <c r="W31" i="1"/>
  <c r="X31" i="1"/>
  <c r="Y31" i="1"/>
  <c r="Z31" i="1"/>
  <c r="S32" i="1"/>
  <c r="T32" i="1"/>
  <c r="U32" i="1"/>
  <c r="V32" i="1"/>
  <c r="W32" i="1"/>
  <c r="X32" i="1"/>
  <c r="Y32" i="1"/>
  <c r="Z32" i="1"/>
  <c r="S33" i="1"/>
  <c r="T33" i="1"/>
  <c r="U33" i="1"/>
  <c r="V33" i="1"/>
  <c r="W33" i="1"/>
  <c r="X33" i="1"/>
  <c r="Y33" i="1"/>
  <c r="Z33" i="1"/>
  <c r="S34" i="1"/>
  <c r="T34" i="1"/>
  <c r="U34" i="1"/>
  <c r="V34" i="1"/>
  <c r="W34" i="1"/>
  <c r="X34" i="1"/>
  <c r="Y34" i="1"/>
  <c r="Z34" i="1"/>
  <c r="S35" i="1"/>
  <c r="T35" i="1"/>
  <c r="U35" i="1"/>
  <c r="V35" i="1"/>
  <c r="W35" i="1"/>
  <c r="X35" i="1"/>
  <c r="Y35" i="1"/>
  <c r="Z35" i="1"/>
  <c r="S36" i="1"/>
  <c r="T36" i="1"/>
  <c r="U36" i="1"/>
  <c r="V36" i="1"/>
  <c r="W36" i="1"/>
  <c r="X36" i="1"/>
  <c r="Y36" i="1"/>
  <c r="Z36" i="1"/>
  <c r="S37" i="1"/>
  <c r="T37" i="1"/>
  <c r="U37" i="1"/>
  <c r="V37" i="1"/>
  <c r="W37" i="1"/>
  <c r="X37" i="1"/>
  <c r="Y37" i="1"/>
  <c r="Z37" i="1"/>
  <c r="S38" i="1"/>
  <c r="T38" i="1"/>
  <c r="U38" i="1"/>
  <c r="V38" i="1"/>
  <c r="W38" i="1"/>
  <c r="X38" i="1"/>
  <c r="Y38" i="1"/>
  <c r="Z38" i="1"/>
  <c r="S39" i="1"/>
  <c r="T39" i="1"/>
  <c r="U39" i="1"/>
  <c r="V39" i="1"/>
  <c r="W39" i="1"/>
  <c r="X39" i="1"/>
  <c r="Y39" i="1"/>
  <c r="Z39" i="1"/>
  <c r="S40" i="1"/>
  <c r="T40" i="1"/>
  <c r="U40" i="1"/>
  <c r="V40" i="1"/>
  <c r="W40" i="1"/>
  <c r="X40" i="1"/>
  <c r="Y40" i="1"/>
  <c r="Z40" i="1"/>
  <c r="S41" i="1"/>
  <c r="T41" i="1"/>
  <c r="U41" i="1"/>
  <c r="V41" i="1"/>
  <c r="W41" i="1"/>
  <c r="X41" i="1"/>
  <c r="Y41" i="1"/>
  <c r="Z41" i="1"/>
  <c r="S42" i="1"/>
  <c r="T42" i="1"/>
  <c r="U42" i="1"/>
  <c r="V42" i="1"/>
  <c r="W42" i="1"/>
  <c r="X42" i="1"/>
  <c r="Y42" i="1"/>
  <c r="Z42" i="1"/>
  <c r="S43" i="1"/>
  <c r="T43" i="1"/>
  <c r="U43" i="1"/>
  <c r="V43" i="1"/>
  <c r="W43" i="1"/>
  <c r="X43" i="1"/>
  <c r="Y43" i="1"/>
  <c r="Z43" i="1"/>
  <c r="S44" i="1"/>
  <c r="T44" i="1"/>
  <c r="U44" i="1"/>
  <c r="V44" i="1"/>
  <c r="W44" i="1"/>
  <c r="X44" i="1"/>
  <c r="Y44" i="1"/>
  <c r="Z44" i="1"/>
  <c r="S45" i="1"/>
  <c r="T45" i="1"/>
  <c r="U45" i="1"/>
  <c r="V45" i="1"/>
  <c r="W45" i="1"/>
  <c r="X45" i="1"/>
  <c r="Y45" i="1"/>
  <c r="Z45" i="1"/>
  <c r="S46" i="1"/>
  <c r="T46" i="1"/>
  <c r="U46" i="1"/>
  <c r="V46" i="1"/>
  <c r="W46" i="1"/>
  <c r="X46" i="1"/>
  <c r="Y46" i="1"/>
  <c r="Z46" i="1"/>
  <c r="S47" i="1"/>
  <c r="T47" i="1"/>
  <c r="U47" i="1"/>
  <c r="V47" i="1"/>
  <c r="W47" i="1"/>
  <c r="X47" i="1"/>
  <c r="Y47" i="1"/>
  <c r="Z47" i="1"/>
  <c r="S48" i="1"/>
  <c r="T48" i="1"/>
  <c r="U48" i="1"/>
  <c r="V48" i="1"/>
  <c r="W48" i="1"/>
  <c r="X48" i="1"/>
  <c r="Y48" i="1"/>
  <c r="Z48" i="1"/>
  <c r="S49" i="1"/>
  <c r="T49" i="1"/>
  <c r="U49" i="1"/>
  <c r="V49" i="1"/>
  <c r="W49" i="1"/>
  <c r="X49" i="1"/>
  <c r="Y49" i="1"/>
  <c r="Z49" i="1"/>
  <c r="S50" i="1"/>
  <c r="T50" i="1"/>
  <c r="U50" i="1"/>
  <c r="V50" i="1"/>
  <c r="W50" i="1"/>
  <c r="X50" i="1"/>
  <c r="Y50" i="1"/>
  <c r="Z50" i="1"/>
  <c r="S51" i="1"/>
  <c r="T51" i="1"/>
  <c r="U51" i="1"/>
  <c r="V51" i="1"/>
  <c r="W51" i="1"/>
  <c r="X51" i="1"/>
  <c r="Y51" i="1"/>
  <c r="Z51" i="1"/>
  <c r="S52" i="1"/>
  <c r="T52" i="1"/>
  <c r="U52" i="1"/>
  <c r="V52" i="1"/>
  <c r="W52" i="1"/>
  <c r="X52" i="1"/>
  <c r="Y52" i="1"/>
  <c r="Z52" i="1"/>
  <c r="S53" i="1"/>
  <c r="T53" i="1"/>
  <c r="U53" i="1"/>
  <c r="V53" i="1"/>
  <c r="W53" i="1"/>
  <c r="X53" i="1"/>
  <c r="Y53" i="1"/>
  <c r="Z53" i="1"/>
  <c r="S54" i="1"/>
  <c r="T54" i="1"/>
  <c r="U54" i="1"/>
  <c r="V54" i="1"/>
  <c r="W54" i="1"/>
  <c r="X54" i="1"/>
  <c r="Y54" i="1"/>
  <c r="Z54" i="1"/>
  <c r="S55" i="1"/>
  <c r="T55" i="1"/>
  <c r="U55" i="1"/>
  <c r="V55" i="1"/>
  <c r="W55" i="1"/>
  <c r="X55" i="1"/>
  <c r="Y55" i="1"/>
  <c r="Z55" i="1"/>
  <c r="S56" i="1"/>
  <c r="T56" i="1"/>
  <c r="U56" i="1"/>
  <c r="V56" i="1"/>
  <c r="W56" i="1"/>
  <c r="X56" i="1"/>
  <c r="Y56" i="1"/>
  <c r="Z56" i="1"/>
  <c r="S57" i="1"/>
  <c r="T57" i="1"/>
  <c r="U57" i="1"/>
  <c r="V57" i="1"/>
  <c r="W57" i="1"/>
  <c r="X57" i="1"/>
  <c r="Y57" i="1"/>
  <c r="Z57" i="1"/>
  <c r="S58" i="1"/>
  <c r="T58" i="1"/>
  <c r="U58" i="1"/>
  <c r="V58" i="1"/>
  <c r="W58" i="1"/>
  <c r="X58" i="1"/>
  <c r="Y58" i="1"/>
  <c r="Z58" i="1"/>
  <c r="S59" i="1"/>
  <c r="T59" i="1"/>
  <c r="U59" i="1"/>
  <c r="V59" i="1"/>
  <c r="W59" i="1"/>
  <c r="X59" i="1"/>
  <c r="Y59" i="1"/>
  <c r="Z59" i="1"/>
  <c r="S60" i="1"/>
  <c r="T60" i="1"/>
  <c r="U60" i="1"/>
  <c r="V60" i="1"/>
  <c r="W60" i="1"/>
  <c r="X60" i="1"/>
  <c r="Y60" i="1"/>
  <c r="Z60" i="1"/>
  <c r="S61" i="1"/>
  <c r="T61" i="1"/>
  <c r="U61" i="1"/>
  <c r="V61" i="1"/>
  <c r="W61" i="1"/>
  <c r="X61" i="1"/>
  <c r="Y61" i="1"/>
  <c r="Z61" i="1"/>
  <c r="S62" i="1"/>
  <c r="T62" i="1"/>
  <c r="U62" i="1"/>
  <c r="V62" i="1"/>
  <c r="W62" i="1"/>
  <c r="X62" i="1"/>
  <c r="Y62" i="1"/>
  <c r="Z62" i="1"/>
  <c r="S63" i="1"/>
  <c r="T63" i="1"/>
  <c r="U63" i="1"/>
  <c r="V63" i="1"/>
  <c r="W63" i="1"/>
  <c r="X63" i="1"/>
  <c r="Y63" i="1"/>
  <c r="Z63" i="1"/>
  <c r="S64" i="1"/>
  <c r="T64" i="1"/>
  <c r="U64" i="1"/>
  <c r="V64" i="1"/>
  <c r="W64" i="1"/>
  <c r="X64" i="1"/>
  <c r="Y64" i="1"/>
  <c r="Z64" i="1"/>
  <c r="S65" i="1"/>
  <c r="T65" i="1"/>
  <c r="U65" i="1"/>
  <c r="V65" i="1"/>
  <c r="W65" i="1"/>
  <c r="X65" i="1"/>
  <c r="Y65" i="1"/>
  <c r="Z65" i="1"/>
  <c r="S66" i="1"/>
  <c r="T66" i="1"/>
  <c r="U66" i="1"/>
  <c r="V66" i="1"/>
  <c r="W66" i="1"/>
  <c r="X66" i="1"/>
  <c r="Y66" i="1"/>
  <c r="Z66" i="1"/>
  <c r="S67" i="1"/>
  <c r="T67" i="1"/>
  <c r="U67" i="1"/>
  <c r="V67" i="1"/>
  <c r="W67" i="1"/>
  <c r="X67" i="1"/>
  <c r="Y67" i="1"/>
  <c r="Z67" i="1"/>
  <c r="S68" i="1"/>
  <c r="T68" i="1"/>
  <c r="U68" i="1"/>
  <c r="V68" i="1"/>
  <c r="W68" i="1"/>
  <c r="X68" i="1"/>
  <c r="Y68" i="1"/>
  <c r="Z68" i="1"/>
  <c r="S69" i="1"/>
  <c r="T69" i="1"/>
  <c r="U69" i="1"/>
  <c r="V69" i="1"/>
  <c r="W69" i="1"/>
  <c r="X69" i="1"/>
  <c r="Y69" i="1"/>
  <c r="Z69" i="1"/>
  <c r="S70" i="1"/>
  <c r="T70" i="1"/>
  <c r="U70" i="1"/>
  <c r="V70" i="1"/>
  <c r="W70" i="1"/>
  <c r="X70" i="1"/>
  <c r="Y70" i="1"/>
  <c r="Z70" i="1"/>
  <c r="S71" i="1"/>
  <c r="T71" i="1"/>
  <c r="U71" i="1"/>
  <c r="V71" i="1"/>
  <c r="W71" i="1"/>
  <c r="X71" i="1"/>
  <c r="Y71" i="1"/>
  <c r="Z71" i="1"/>
  <c r="S72" i="1"/>
  <c r="T72" i="1"/>
  <c r="U72" i="1"/>
  <c r="V72" i="1"/>
  <c r="W72" i="1"/>
  <c r="X72" i="1"/>
  <c r="Y72" i="1"/>
  <c r="Z72" i="1"/>
  <c r="S73" i="1"/>
  <c r="T73" i="1"/>
  <c r="U73" i="1"/>
  <c r="V73" i="1"/>
  <c r="W73" i="1"/>
  <c r="X73" i="1"/>
  <c r="Y73" i="1"/>
  <c r="Z73" i="1"/>
  <c r="S74" i="1"/>
  <c r="T74" i="1"/>
  <c r="U74" i="1"/>
  <c r="V74" i="1"/>
  <c r="W74" i="1"/>
  <c r="X74" i="1"/>
  <c r="Y74" i="1"/>
  <c r="Z74" i="1"/>
  <c r="S75" i="1"/>
  <c r="T75" i="1"/>
  <c r="U75" i="1"/>
  <c r="V75" i="1"/>
  <c r="W75" i="1"/>
  <c r="X75" i="1"/>
  <c r="Y75" i="1"/>
  <c r="Z75" i="1"/>
  <c r="S76" i="1"/>
  <c r="T76" i="1"/>
  <c r="U76" i="1"/>
  <c r="V76" i="1"/>
  <c r="W76" i="1"/>
  <c r="X76" i="1"/>
  <c r="Y76" i="1"/>
  <c r="Z76" i="1"/>
  <c r="S77" i="1"/>
  <c r="T77" i="1"/>
  <c r="U77" i="1"/>
  <c r="V77" i="1"/>
  <c r="W77" i="1"/>
  <c r="X77" i="1"/>
  <c r="Y77" i="1"/>
  <c r="Z77" i="1"/>
  <c r="S78" i="1"/>
  <c r="T78" i="1"/>
  <c r="U78" i="1"/>
  <c r="V78" i="1"/>
  <c r="W78" i="1"/>
  <c r="X78" i="1"/>
  <c r="Y78" i="1"/>
  <c r="Z78" i="1"/>
  <c r="S79" i="1"/>
  <c r="T79" i="1"/>
  <c r="U79" i="1"/>
  <c r="V79" i="1"/>
  <c r="W79" i="1"/>
  <c r="X79" i="1"/>
  <c r="Y79" i="1"/>
  <c r="Z79" i="1"/>
  <c r="S80" i="1"/>
  <c r="T80" i="1"/>
  <c r="U80" i="1"/>
  <c r="V80" i="1"/>
  <c r="W80" i="1"/>
  <c r="X80" i="1"/>
  <c r="Y80" i="1"/>
  <c r="Z80" i="1"/>
  <c r="S81" i="1"/>
  <c r="T81" i="1"/>
  <c r="U81" i="1"/>
  <c r="V81" i="1"/>
  <c r="W81" i="1"/>
  <c r="X81" i="1"/>
  <c r="Y81" i="1"/>
  <c r="Z81" i="1"/>
  <c r="S82" i="1"/>
  <c r="T82" i="1"/>
  <c r="U82" i="1"/>
  <c r="V82" i="1"/>
  <c r="W82" i="1"/>
  <c r="X82" i="1"/>
  <c r="Y82" i="1"/>
  <c r="Z82" i="1"/>
  <c r="S83" i="1"/>
  <c r="T83" i="1"/>
  <c r="U83" i="1"/>
  <c r="V83" i="1"/>
  <c r="W83" i="1"/>
  <c r="X83" i="1"/>
  <c r="Y83" i="1"/>
  <c r="Z83" i="1"/>
  <c r="S84" i="1"/>
  <c r="T84" i="1"/>
  <c r="U84" i="1"/>
  <c r="V84" i="1"/>
  <c r="W84" i="1"/>
  <c r="X84" i="1"/>
  <c r="Y84" i="1"/>
  <c r="Z84" i="1"/>
  <c r="S85" i="1"/>
  <c r="T85" i="1"/>
  <c r="U85" i="1"/>
  <c r="V85" i="1"/>
  <c r="W85" i="1"/>
  <c r="X85" i="1"/>
  <c r="Y85" i="1"/>
  <c r="Z85" i="1"/>
  <c r="S86" i="1"/>
  <c r="T86" i="1"/>
  <c r="U86" i="1"/>
  <c r="V86" i="1"/>
  <c r="W86" i="1"/>
  <c r="X86" i="1"/>
  <c r="Y86" i="1"/>
  <c r="Z86" i="1"/>
  <c r="S87" i="1"/>
  <c r="T87" i="1"/>
  <c r="U87" i="1"/>
  <c r="V87" i="1"/>
  <c r="W87" i="1"/>
  <c r="X87" i="1"/>
  <c r="Y87" i="1"/>
  <c r="Z87" i="1"/>
  <c r="S88" i="1"/>
  <c r="T88" i="1"/>
  <c r="U88" i="1"/>
  <c r="V88" i="1"/>
  <c r="W88" i="1"/>
  <c r="X88" i="1"/>
  <c r="Y88" i="1"/>
  <c r="Z88" i="1"/>
  <c r="S89" i="1"/>
  <c r="T89" i="1"/>
  <c r="U89" i="1"/>
  <c r="V89" i="1"/>
  <c r="W89" i="1"/>
  <c r="X89" i="1"/>
  <c r="Y89" i="1"/>
  <c r="Z89" i="1"/>
  <c r="S90" i="1"/>
  <c r="T90" i="1"/>
  <c r="U90" i="1"/>
  <c r="V90" i="1"/>
  <c r="W90" i="1"/>
  <c r="X90" i="1"/>
  <c r="Y90" i="1"/>
  <c r="Z90" i="1"/>
  <c r="Z7" i="1"/>
  <c r="Y7" i="1"/>
  <c r="X7" i="1"/>
  <c r="W7" i="1"/>
  <c r="V7" i="1"/>
  <c r="U7" i="1"/>
  <c r="T7" i="1"/>
  <c r="S7" i="1"/>
  <c r="J7" i="1"/>
  <c r="K7" i="1"/>
  <c r="L7" i="1"/>
  <c r="M7" i="1"/>
  <c r="N7" i="1"/>
  <c r="O7" i="1"/>
  <c r="P7" i="1"/>
  <c r="Q7" i="1"/>
  <c r="AF198" i="4" l="1"/>
  <c r="AF214" i="4"/>
  <c r="AF230" i="4"/>
  <c r="AF246" i="4"/>
  <c r="AF200" i="4"/>
  <c r="AF216" i="4"/>
  <c r="AF190" i="4"/>
  <c r="AF206" i="4"/>
  <c r="AF222" i="4"/>
  <c r="AF238" i="4"/>
  <c r="AF254" i="4"/>
  <c r="AF270" i="4"/>
  <c r="AF229" i="4"/>
  <c r="AF245" i="4"/>
  <c r="AF191" i="4"/>
  <c r="AF199" i="4"/>
  <c r="AF207" i="4"/>
  <c r="AF215" i="4"/>
  <c r="AF223" i="4"/>
  <c r="AF231" i="4"/>
  <c r="AF239" i="4"/>
  <c r="AF247" i="4"/>
  <c r="AF255" i="4"/>
  <c r="AF271" i="4"/>
  <c r="AF225" i="4"/>
  <c r="AF241" i="4"/>
  <c r="AF188" i="4"/>
  <c r="AF195" i="4"/>
  <c r="AF211" i="4"/>
  <c r="AF260" i="4"/>
  <c r="AF197" i="4"/>
  <c r="AF213" i="4"/>
  <c r="AF257" i="4"/>
  <c r="AF266" i="4"/>
  <c r="AF256" i="4"/>
  <c r="AF272" i="4"/>
  <c r="AF262" i="4"/>
  <c r="AF267" i="4"/>
  <c r="AF219" i="4"/>
  <c r="AF227" i="4"/>
  <c r="AF235" i="4"/>
  <c r="AF243" i="4"/>
  <c r="AF251" i="4"/>
  <c r="AF258" i="4"/>
  <c r="AF263" i="4"/>
  <c r="AF261" i="4"/>
  <c r="AF232" i="4"/>
  <c r="AF248" i="4"/>
  <c r="AF269" i="4"/>
  <c r="AF189" i="4"/>
  <c r="AF205" i="4"/>
  <c r="AF192" i="4"/>
  <c r="AF208" i="4"/>
  <c r="AF196" i="4"/>
  <c r="AF212" i="4"/>
  <c r="AF217" i="4"/>
  <c r="AF233" i="4"/>
  <c r="AF249" i="4"/>
  <c r="AF204" i="4"/>
  <c r="AF203" i="4"/>
  <c r="AF220" i="4"/>
  <c r="AF236" i="4"/>
  <c r="AF252" i="4"/>
  <c r="AF228" i="4"/>
  <c r="AF244" i="4"/>
  <c r="AF264" i="4"/>
  <c r="AF202" i="4"/>
  <c r="AF218" i="4"/>
  <c r="AF234" i="4"/>
  <c r="AF250" i="4"/>
  <c r="AF221" i="4"/>
  <c r="AF237" i="4"/>
  <c r="AF253" i="4"/>
  <c r="AF224" i="4"/>
  <c r="AF240" i="4"/>
  <c r="AF201" i="4"/>
  <c r="AF193" i="4"/>
  <c r="AF209" i="4"/>
  <c r="M132" i="2"/>
  <c r="O130" i="2"/>
  <c r="N129" i="2"/>
  <c r="O126" i="2"/>
  <c r="N125" i="2"/>
  <c r="M124" i="2"/>
  <c r="O122" i="2"/>
  <c r="O119" i="2"/>
  <c r="M118" i="2"/>
  <c r="N116" i="2"/>
  <c r="N114" i="2"/>
  <c r="M109" i="2"/>
  <c r="O103" i="2"/>
  <c r="N98" i="2"/>
  <c r="M93" i="2"/>
  <c r="N82" i="2"/>
  <c r="M77" i="2"/>
  <c r="O71" i="2"/>
  <c r="N66" i="2"/>
  <c r="M61" i="2"/>
  <c r="O55" i="2"/>
  <c r="N50" i="2"/>
  <c r="M45" i="2"/>
  <c r="O39" i="2"/>
  <c r="N34" i="2"/>
  <c r="M29" i="2"/>
  <c r="O23" i="2"/>
  <c r="N18" i="2"/>
  <c r="M13" i="2"/>
  <c r="M128" i="2"/>
  <c r="N121" i="2"/>
  <c r="O87" i="2"/>
  <c r="N132" i="2"/>
  <c r="M131" i="2"/>
  <c r="M130" i="2"/>
  <c r="O129" i="2"/>
  <c r="N128" i="2"/>
  <c r="M127" i="2"/>
  <c r="M126" i="2"/>
  <c r="O125" i="2"/>
  <c r="N124" i="2"/>
  <c r="M123" i="2"/>
  <c r="M122" i="2"/>
  <c r="O121" i="2"/>
  <c r="M119" i="2"/>
  <c r="O117" i="2"/>
  <c r="M115" i="2"/>
  <c r="M113" i="2"/>
  <c r="O107" i="2"/>
  <c r="N102" i="2"/>
  <c r="M97" i="2"/>
  <c r="O91" i="2"/>
  <c r="N86" i="2"/>
  <c r="M81" i="2"/>
  <c r="O75" i="2"/>
  <c r="N70" i="2"/>
  <c r="M65" i="2"/>
  <c r="O59" i="2"/>
  <c r="N54" i="2"/>
  <c r="M49" i="2"/>
  <c r="O43" i="2"/>
  <c r="N38" i="2"/>
  <c r="M33" i="2"/>
  <c r="O27" i="2"/>
  <c r="N22" i="2"/>
  <c r="M17" i="2"/>
  <c r="O11" i="2"/>
  <c r="O7" i="2"/>
  <c r="O131" i="2"/>
  <c r="N130" i="2"/>
  <c r="P130" i="2" s="1"/>
  <c r="M129" i="2"/>
  <c r="O127" i="2"/>
  <c r="N126" i="2"/>
  <c r="M125" i="2"/>
  <c r="O123" i="2"/>
  <c r="N122" i="2"/>
  <c r="M121" i="2"/>
  <c r="N119" i="2"/>
  <c r="P119" i="2" s="1"/>
  <c r="O115" i="2"/>
  <c r="M120" i="2"/>
  <c r="O118" i="2"/>
  <c r="N117" i="2"/>
  <c r="P117" i="2" s="1"/>
  <c r="M116" i="2"/>
  <c r="O114" i="2"/>
  <c r="M114" i="2"/>
  <c r="N113" i="2"/>
  <c r="O113" i="2"/>
  <c r="M112" i="2"/>
  <c r="N112" i="2"/>
  <c r="O112" i="2"/>
  <c r="M111" i="2"/>
  <c r="N111" i="2"/>
  <c r="O110" i="2"/>
  <c r="M110" i="2"/>
  <c r="N109" i="2"/>
  <c r="O109" i="2"/>
  <c r="M108" i="2"/>
  <c r="N108" i="2"/>
  <c r="O108" i="2"/>
  <c r="M107" i="2"/>
  <c r="N107" i="2"/>
  <c r="P107" i="2" s="1"/>
  <c r="O106" i="2"/>
  <c r="M106" i="2"/>
  <c r="N105" i="2"/>
  <c r="O105" i="2"/>
  <c r="M104" i="2"/>
  <c r="N104" i="2"/>
  <c r="O104" i="2"/>
  <c r="M103" i="2"/>
  <c r="N103" i="2"/>
  <c r="O102" i="2"/>
  <c r="M102" i="2"/>
  <c r="N101" i="2"/>
  <c r="O101" i="2"/>
  <c r="M100" i="2"/>
  <c r="N100" i="2"/>
  <c r="O100" i="2"/>
  <c r="M99" i="2"/>
  <c r="N99" i="2"/>
  <c r="O98" i="2"/>
  <c r="M98" i="2"/>
  <c r="N97" i="2"/>
  <c r="O97" i="2"/>
  <c r="M96" i="2"/>
  <c r="N96" i="2"/>
  <c r="O96" i="2"/>
  <c r="M95" i="2"/>
  <c r="N95" i="2"/>
  <c r="O94" i="2"/>
  <c r="M94" i="2"/>
  <c r="N93" i="2"/>
  <c r="O93" i="2"/>
  <c r="M92" i="2"/>
  <c r="N92" i="2"/>
  <c r="O92" i="2"/>
  <c r="M91" i="2"/>
  <c r="N91" i="2"/>
  <c r="O90" i="2"/>
  <c r="M90" i="2"/>
  <c r="N89" i="2"/>
  <c r="O89" i="2"/>
  <c r="M88" i="2"/>
  <c r="N88" i="2"/>
  <c r="O88" i="2"/>
  <c r="M87" i="2"/>
  <c r="N87" i="2"/>
  <c r="P87" i="2" s="1"/>
  <c r="O86" i="2"/>
  <c r="M86" i="2"/>
  <c r="N85" i="2"/>
  <c r="O85" i="2"/>
  <c r="M84" i="2"/>
  <c r="N84" i="2"/>
  <c r="O84" i="2"/>
  <c r="M83" i="2"/>
  <c r="N83" i="2"/>
  <c r="O82" i="2"/>
  <c r="M82" i="2"/>
  <c r="N81" i="2"/>
  <c r="O81" i="2"/>
  <c r="M80" i="2"/>
  <c r="N80" i="2"/>
  <c r="O80" i="2"/>
  <c r="M79" i="2"/>
  <c r="N79" i="2"/>
  <c r="O78" i="2"/>
  <c r="M78" i="2"/>
  <c r="N77" i="2"/>
  <c r="O77" i="2"/>
  <c r="M76" i="2"/>
  <c r="N76" i="2"/>
  <c r="O76" i="2"/>
  <c r="M75" i="2"/>
  <c r="N75" i="2"/>
  <c r="P75" i="2" s="1"/>
  <c r="O74" i="2"/>
  <c r="M74" i="2"/>
  <c r="N73" i="2"/>
  <c r="O73" i="2"/>
  <c r="M72" i="2"/>
  <c r="N72" i="2"/>
  <c r="O72" i="2"/>
  <c r="M71" i="2"/>
  <c r="N71" i="2"/>
  <c r="P71" i="2" s="1"/>
  <c r="O70" i="2"/>
  <c r="M70" i="2"/>
  <c r="N69" i="2"/>
  <c r="O69" i="2"/>
  <c r="M68" i="2"/>
  <c r="N68" i="2"/>
  <c r="O68" i="2"/>
  <c r="M67" i="2"/>
  <c r="N67" i="2"/>
  <c r="O66" i="2"/>
  <c r="M66" i="2"/>
  <c r="N65" i="2"/>
  <c r="O65" i="2"/>
  <c r="M64" i="2"/>
  <c r="N64" i="2"/>
  <c r="O64" i="2"/>
  <c r="M63" i="2"/>
  <c r="N63" i="2"/>
  <c r="O62" i="2"/>
  <c r="M62" i="2"/>
  <c r="N61" i="2"/>
  <c r="O61" i="2"/>
  <c r="M60" i="2"/>
  <c r="N60" i="2"/>
  <c r="O60" i="2"/>
  <c r="M59" i="2"/>
  <c r="N59" i="2"/>
  <c r="O58" i="2"/>
  <c r="M58" i="2"/>
  <c r="N57" i="2"/>
  <c r="O57" i="2"/>
  <c r="M56" i="2"/>
  <c r="N56" i="2"/>
  <c r="O56" i="2"/>
  <c r="M55" i="2"/>
  <c r="N55" i="2"/>
  <c r="O54" i="2"/>
  <c r="M54" i="2"/>
  <c r="N53" i="2"/>
  <c r="O53" i="2"/>
  <c r="M52" i="2"/>
  <c r="N52" i="2"/>
  <c r="O52" i="2"/>
  <c r="M51" i="2"/>
  <c r="N51" i="2"/>
  <c r="O50" i="2"/>
  <c r="M50" i="2"/>
  <c r="N49" i="2"/>
  <c r="O49" i="2"/>
  <c r="M48" i="2"/>
  <c r="N48" i="2"/>
  <c r="O48" i="2"/>
  <c r="M47" i="2"/>
  <c r="N47" i="2"/>
  <c r="O46" i="2"/>
  <c r="M46" i="2"/>
  <c r="N45" i="2"/>
  <c r="O45" i="2"/>
  <c r="M44" i="2"/>
  <c r="N44" i="2"/>
  <c r="O44" i="2"/>
  <c r="M43" i="2"/>
  <c r="N43" i="2"/>
  <c r="P43" i="2" s="1"/>
  <c r="O42" i="2"/>
  <c r="M42" i="2"/>
  <c r="N41" i="2"/>
  <c r="O41" i="2"/>
  <c r="M40" i="2"/>
  <c r="N40" i="2"/>
  <c r="O40" i="2"/>
  <c r="M39" i="2"/>
  <c r="N39" i="2"/>
  <c r="P39" i="2" s="1"/>
  <c r="O38" i="2"/>
  <c r="M38" i="2"/>
  <c r="N37" i="2"/>
  <c r="O37" i="2"/>
  <c r="M36" i="2"/>
  <c r="N36" i="2"/>
  <c r="O36" i="2"/>
  <c r="M35" i="2"/>
  <c r="N35" i="2"/>
  <c r="O34" i="2"/>
  <c r="M34" i="2"/>
  <c r="N33" i="2"/>
  <c r="O33" i="2"/>
  <c r="M32" i="2"/>
  <c r="N32" i="2"/>
  <c r="O32" i="2"/>
  <c r="M31" i="2"/>
  <c r="N31" i="2"/>
  <c r="O30" i="2"/>
  <c r="M30" i="2"/>
  <c r="N29" i="2"/>
  <c r="O29" i="2"/>
  <c r="M28" i="2"/>
  <c r="N28" i="2"/>
  <c r="O28" i="2"/>
  <c r="M27" i="2"/>
  <c r="N27" i="2"/>
  <c r="O26" i="2"/>
  <c r="M26" i="2"/>
  <c r="N25" i="2"/>
  <c r="O25" i="2"/>
  <c r="M24" i="2"/>
  <c r="N24" i="2"/>
  <c r="O24" i="2"/>
  <c r="M23" i="2"/>
  <c r="N23" i="2"/>
  <c r="O22" i="2"/>
  <c r="M22" i="2"/>
  <c r="N21" i="2"/>
  <c r="O21" i="2"/>
  <c r="M20" i="2"/>
  <c r="N20" i="2"/>
  <c r="O20" i="2"/>
  <c r="M19" i="2"/>
  <c r="N19" i="2"/>
  <c r="O18" i="2"/>
  <c r="M18" i="2"/>
  <c r="N17" i="2"/>
  <c r="O17" i="2"/>
  <c r="M16" i="2"/>
  <c r="N16" i="2"/>
  <c r="O16" i="2"/>
  <c r="M15" i="2"/>
  <c r="N15" i="2"/>
  <c r="O14" i="2"/>
  <c r="M14" i="2"/>
  <c r="N13" i="2"/>
  <c r="O13" i="2"/>
  <c r="M12" i="2"/>
  <c r="N12" i="2"/>
  <c r="O12" i="2"/>
  <c r="M11" i="2"/>
  <c r="N11" i="2"/>
  <c r="P11" i="2" s="1"/>
  <c r="O10" i="2"/>
  <c r="M10" i="2"/>
  <c r="N9" i="2"/>
  <c r="O9" i="2"/>
  <c r="M8" i="2"/>
  <c r="N8" i="2"/>
  <c r="O8" i="2"/>
  <c r="O132" i="2"/>
  <c r="N131" i="2"/>
  <c r="O128" i="2"/>
  <c r="N127" i="2"/>
  <c r="P127" i="2" s="1"/>
  <c r="O124" i="2"/>
  <c r="N123" i="2"/>
  <c r="O120" i="2"/>
  <c r="M117" i="2"/>
  <c r="N115" i="2"/>
  <c r="P115" i="2" s="1"/>
  <c r="O111" i="2"/>
  <c r="N106" i="2"/>
  <c r="M101" i="2"/>
  <c r="O95" i="2"/>
  <c r="N90" i="2"/>
  <c r="P90" i="2" s="1"/>
  <c r="M85" i="2"/>
  <c r="O79" i="2"/>
  <c r="N74" i="2"/>
  <c r="M69" i="2"/>
  <c r="O63" i="2"/>
  <c r="N58" i="2"/>
  <c r="M53" i="2"/>
  <c r="O47" i="2"/>
  <c r="N42" i="2"/>
  <c r="M37" i="2"/>
  <c r="O31" i="2"/>
  <c r="N26" i="2"/>
  <c r="P26" i="2" s="1"/>
  <c r="M21" i="2"/>
  <c r="O15" i="2"/>
  <c r="N10" i="2"/>
  <c r="N120" i="2"/>
  <c r="N118" i="2"/>
  <c r="P118" i="2" s="1"/>
  <c r="O116" i="2"/>
  <c r="N110" i="2"/>
  <c r="P110" i="2" s="1"/>
  <c r="M105" i="2"/>
  <c r="O99" i="2"/>
  <c r="N94" i="2"/>
  <c r="M89" i="2"/>
  <c r="O83" i="2"/>
  <c r="N78" i="2"/>
  <c r="P78" i="2" s="1"/>
  <c r="M73" i="2"/>
  <c r="O67" i="2"/>
  <c r="N62" i="2"/>
  <c r="M57" i="2"/>
  <c r="O51" i="2"/>
  <c r="N46" i="2"/>
  <c r="P46" i="2" s="1"/>
  <c r="M41" i="2"/>
  <c r="O35" i="2"/>
  <c r="N30" i="2"/>
  <c r="M25" i="2"/>
  <c r="O19" i="2"/>
  <c r="N14" i="2"/>
  <c r="P14" i="2" s="1"/>
  <c r="M9" i="2"/>
  <c r="P27" i="2" l="1"/>
  <c r="P91" i="2"/>
  <c r="P126" i="2"/>
  <c r="P62" i="2"/>
  <c r="P120" i="2"/>
  <c r="P123" i="2"/>
  <c r="P131" i="2"/>
  <c r="P12" i="2"/>
  <c r="P17" i="2"/>
  <c r="P23" i="2"/>
  <c r="P28" i="2"/>
  <c r="P33" i="2"/>
  <c r="P44" i="2"/>
  <c r="P49" i="2"/>
  <c r="P55" i="2"/>
  <c r="P60" i="2"/>
  <c r="P65" i="2"/>
  <c r="P76" i="2"/>
  <c r="P81" i="2"/>
  <c r="P92" i="2"/>
  <c r="P97" i="2"/>
  <c r="P103" i="2"/>
  <c r="P108" i="2"/>
  <c r="P113" i="2"/>
  <c r="P38" i="2"/>
  <c r="P102" i="2"/>
  <c r="P50" i="2"/>
  <c r="P98" i="2"/>
  <c r="P116" i="2"/>
  <c r="P30" i="2"/>
  <c r="P94" i="2"/>
  <c r="P9" i="2"/>
  <c r="P20" i="2"/>
  <c r="P25" i="2"/>
  <c r="P36" i="2"/>
  <c r="P41" i="2"/>
  <c r="P52" i="2"/>
  <c r="P57" i="2"/>
  <c r="P68" i="2"/>
  <c r="P73" i="2"/>
  <c r="P84" i="2"/>
  <c r="P89" i="2"/>
  <c r="P100" i="2"/>
  <c r="P105" i="2"/>
  <c r="P122" i="2"/>
  <c r="P42" i="2"/>
  <c r="P106" i="2"/>
  <c r="P8" i="2"/>
  <c r="P13" i="2"/>
  <c r="P19" i="2"/>
  <c r="P24" i="2"/>
  <c r="P29" i="2"/>
  <c r="P35" i="2"/>
  <c r="P40" i="2"/>
  <c r="P45" i="2"/>
  <c r="P51" i="2"/>
  <c r="P56" i="2"/>
  <c r="P61" i="2"/>
  <c r="P67" i="2"/>
  <c r="P72" i="2"/>
  <c r="P77" i="2"/>
  <c r="P83" i="2"/>
  <c r="P88" i="2"/>
  <c r="P93" i="2"/>
  <c r="P99" i="2"/>
  <c r="P104" i="2"/>
  <c r="P109" i="2"/>
  <c r="P54" i="2"/>
  <c r="P121" i="2"/>
  <c r="P66" i="2"/>
  <c r="P114" i="2"/>
  <c r="P129" i="2"/>
  <c r="P10" i="2"/>
  <c r="P74" i="2"/>
  <c r="P16" i="2"/>
  <c r="P21" i="2"/>
  <c r="P32" i="2"/>
  <c r="P37" i="2"/>
  <c r="P48" i="2"/>
  <c r="P53" i="2"/>
  <c r="P59" i="2"/>
  <c r="P64" i="2"/>
  <c r="P69" i="2"/>
  <c r="P80" i="2"/>
  <c r="P85" i="2"/>
  <c r="P96" i="2"/>
  <c r="P101" i="2"/>
  <c r="P112" i="2"/>
  <c r="P22" i="2"/>
  <c r="P86" i="2"/>
  <c r="P124" i="2"/>
  <c r="P128" i="2"/>
  <c r="P132" i="2"/>
  <c r="P34" i="2"/>
  <c r="P125" i="2"/>
  <c r="P58" i="2"/>
  <c r="P15" i="2"/>
  <c r="P31" i="2"/>
  <c r="P47" i="2"/>
  <c r="P63" i="2"/>
  <c r="P79" i="2"/>
  <c r="P95" i="2"/>
  <c r="P111" i="2"/>
  <c r="P70" i="2"/>
  <c r="P18" i="2"/>
  <c r="P82" i="2"/>
</calcChain>
</file>

<file path=xl/sharedStrings.xml><?xml version="1.0" encoding="utf-8"?>
<sst xmlns="http://schemas.openxmlformats.org/spreadsheetml/2006/main" count="229" uniqueCount="48">
  <si>
    <t>Cell 1</t>
  </si>
  <si>
    <t>Cell 2</t>
  </si>
  <si>
    <t>GFP (+) cell</t>
  </si>
  <si>
    <t>GFP (-) cell</t>
  </si>
  <si>
    <t>Cell 3</t>
  </si>
  <si>
    <t>Cell 4</t>
  </si>
  <si>
    <t>Cell 1_GFP+</t>
  </si>
  <si>
    <t>Cell 2_GFP+</t>
  </si>
  <si>
    <t>Cell 3_GFP-</t>
  </si>
  <si>
    <t>Cell 4-GFP-</t>
  </si>
  <si>
    <t>Cell 5-GFP-</t>
  </si>
  <si>
    <t>Cell 6-GFP-</t>
  </si>
  <si>
    <t>Cell 8-GFP-</t>
  </si>
  <si>
    <t>Cell 7-GFP-</t>
  </si>
  <si>
    <t>Nomalization factor (3 points around 10 min)</t>
  </si>
  <si>
    <t>Time</t>
  </si>
  <si>
    <t>Mean</t>
  </si>
  <si>
    <t>SD</t>
  </si>
  <si>
    <t>Number</t>
  </si>
  <si>
    <t>SEM</t>
  </si>
  <si>
    <t>Measuring sTCO dyes into HEK cells</t>
  </si>
  <si>
    <t>9-23-22, Exp 3</t>
  </si>
  <si>
    <t>9-23-22, Exp 4</t>
  </si>
  <si>
    <t>Cell 1_GFP-</t>
  </si>
  <si>
    <t>Cell 2_GFP-</t>
  </si>
  <si>
    <t>Only GFP- cells were measured because GFP+ cell showed bright fluorescence at fluorescein channel</t>
  </si>
  <si>
    <t>9-10-22, Exp Permeation 3_JK</t>
  </si>
  <si>
    <t>Only GFP(-) cells were measured because GFP+ cell showed bright fluorescence at fluorescein channel</t>
  </si>
  <si>
    <t>sTCO-JF646 (10 uM) Cells transfected with IR-TAG-GFP</t>
  </si>
  <si>
    <t>sTCO-fluorescein (100 nM and 1 uM) Cells transfected with GFP-TAG</t>
  </si>
  <si>
    <t>sTCO-Tamra (100 nM) Cells transfected with GFP-TAG</t>
  </si>
  <si>
    <t>9-30-22, Exp Cell 1, 2, 3</t>
  </si>
  <si>
    <t>Exp Cell 1</t>
  </si>
  <si>
    <t>Exp Cell 2</t>
  </si>
  <si>
    <t>Exp Cell 3</t>
  </si>
  <si>
    <t>Corrected</t>
  </si>
  <si>
    <t>Original</t>
  </si>
  <si>
    <t>Cytosolic</t>
  </si>
  <si>
    <t>Outside</t>
  </si>
  <si>
    <t>Space 1</t>
  </si>
  <si>
    <t>Space 2</t>
  </si>
  <si>
    <t>Space 3</t>
  </si>
  <si>
    <t>Normalized to Peak of the experiment</t>
  </si>
  <si>
    <t>Normalized to the peaks of F(outside) of the exp</t>
  </si>
  <si>
    <t>Nomalization factor</t>
  </si>
  <si>
    <t>sTCO-sulfo-Cy5 (100 and 1 uM)</t>
  </si>
  <si>
    <t>GFP+ cells</t>
  </si>
  <si>
    <t>GFP-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</si>
</sst>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TAMRA_permeation!$A$7:$A$90</c:f>
              <c:numCache>
                <c:formatCode>General</c:formatCode>
                <c:ptCount val="84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</c:numCache>
            </c:numRef>
          </c:xVal>
          <c:yVal>
            <c:numRef>
              <c:f>TAMRA_permeation!$S$7:$S$90</c:f>
              <c:numCache>
                <c:formatCode>0.00</c:formatCode>
                <c:ptCount val="84"/>
                <c:pt idx="0">
                  <c:v>0.25405405405405407</c:v>
                </c:pt>
                <c:pt idx="1">
                  <c:v>0.23093093093093092</c:v>
                </c:pt>
                <c:pt idx="2">
                  <c:v>0.21111111111111108</c:v>
                </c:pt>
                <c:pt idx="3">
                  <c:v>0.2141141141141141</c:v>
                </c:pt>
                <c:pt idx="4">
                  <c:v>0.19774774774774773</c:v>
                </c:pt>
                <c:pt idx="5">
                  <c:v>0.22762762762762762</c:v>
                </c:pt>
                <c:pt idx="6">
                  <c:v>0.19009009009009009</c:v>
                </c:pt>
                <c:pt idx="7">
                  <c:v>0.20495495495495494</c:v>
                </c:pt>
                <c:pt idx="8">
                  <c:v>0.19414414414414413</c:v>
                </c:pt>
                <c:pt idx="9">
                  <c:v>0.21906906906906909</c:v>
                </c:pt>
                <c:pt idx="10">
                  <c:v>0.20765765765765765</c:v>
                </c:pt>
                <c:pt idx="11">
                  <c:v>0.20975975975975975</c:v>
                </c:pt>
                <c:pt idx="12">
                  <c:v>0.21606606606606607</c:v>
                </c:pt>
                <c:pt idx="13">
                  <c:v>0.26876876876876876</c:v>
                </c:pt>
                <c:pt idx="14">
                  <c:v>0.26201201201201202</c:v>
                </c:pt>
                <c:pt idx="15">
                  <c:v>0.31441441441441437</c:v>
                </c:pt>
                <c:pt idx="16">
                  <c:v>0.31486486486486487</c:v>
                </c:pt>
                <c:pt idx="17">
                  <c:v>0.36591591591591588</c:v>
                </c:pt>
                <c:pt idx="18">
                  <c:v>0.38153153153153152</c:v>
                </c:pt>
                <c:pt idx="19">
                  <c:v>0.41351351351351351</c:v>
                </c:pt>
                <c:pt idx="20">
                  <c:v>0.37237237237237236</c:v>
                </c:pt>
                <c:pt idx="21">
                  <c:v>0.4115615615615616</c:v>
                </c:pt>
                <c:pt idx="22">
                  <c:v>0.47852852852852851</c:v>
                </c:pt>
                <c:pt idx="23">
                  <c:v>0.49279279279279281</c:v>
                </c:pt>
                <c:pt idx="24">
                  <c:v>0.51876876876876876</c:v>
                </c:pt>
                <c:pt idx="25">
                  <c:v>0.50525525525525528</c:v>
                </c:pt>
                <c:pt idx="26">
                  <c:v>0.54624624624624618</c:v>
                </c:pt>
                <c:pt idx="27">
                  <c:v>0.60225225225225221</c:v>
                </c:pt>
                <c:pt idx="28">
                  <c:v>0.57552552552552549</c:v>
                </c:pt>
                <c:pt idx="29">
                  <c:v>0.58123123123123122</c:v>
                </c:pt>
                <c:pt idx="30">
                  <c:v>0.56771771771771773</c:v>
                </c:pt>
                <c:pt idx="31">
                  <c:v>0.5587087087087087</c:v>
                </c:pt>
                <c:pt idx="32">
                  <c:v>0.58843843843843846</c:v>
                </c:pt>
                <c:pt idx="33">
                  <c:v>0.66051051051051046</c:v>
                </c:pt>
                <c:pt idx="34">
                  <c:v>0.6602102102102102</c:v>
                </c:pt>
                <c:pt idx="35">
                  <c:v>0.6543543543543543</c:v>
                </c:pt>
                <c:pt idx="36">
                  <c:v>0.67777777777777781</c:v>
                </c:pt>
                <c:pt idx="37">
                  <c:v>0.63543543543543546</c:v>
                </c:pt>
                <c:pt idx="38">
                  <c:v>0.70885885885885891</c:v>
                </c:pt>
                <c:pt idx="39">
                  <c:v>0.74729729729729732</c:v>
                </c:pt>
                <c:pt idx="40">
                  <c:v>0.73888888888888893</c:v>
                </c:pt>
                <c:pt idx="41">
                  <c:v>0.76561561561561564</c:v>
                </c:pt>
                <c:pt idx="42">
                  <c:v>0.82372372372372371</c:v>
                </c:pt>
                <c:pt idx="43">
                  <c:v>0.7659159159159159</c:v>
                </c:pt>
                <c:pt idx="44">
                  <c:v>0.79834834834834834</c:v>
                </c:pt>
                <c:pt idx="45">
                  <c:v>0.80930930930930922</c:v>
                </c:pt>
                <c:pt idx="46">
                  <c:v>0.906006006006006</c:v>
                </c:pt>
                <c:pt idx="47">
                  <c:v>0.76666666666666661</c:v>
                </c:pt>
                <c:pt idx="48">
                  <c:v>0.90735735735735734</c:v>
                </c:pt>
                <c:pt idx="49">
                  <c:v>0.90495495495495493</c:v>
                </c:pt>
                <c:pt idx="50">
                  <c:v>0.82072072072072078</c:v>
                </c:pt>
                <c:pt idx="51">
                  <c:v>0.91111111111111098</c:v>
                </c:pt>
                <c:pt idx="52">
                  <c:v>0.91951951951951949</c:v>
                </c:pt>
                <c:pt idx="53">
                  <c:v>0.96036036036036032</c:v>
                </c:pt>
                <c:pt idx="54">
                  <c:v>0.95915915915915917</c:v>
                </c:pt>
                <c:pt idx="55">
                  <c:v>0.9848348348348348</c:v>
                </c:pt>
                <c:pt idx="56">
                  <c:v>0.98618618618618614</c:v>
                </c:pt>
                <c:pt idx="57">
                  <c:v>0.94489489489489487</c:v>
                </c:pt>
                <c:pt idx="58">
                  <c:v>0.97702702702702693</c:v>
                </c:pt>
                <c:pt idx="59">
                  <c:v>0.9387387387387387</c:v>
                </c:pt>
                <c:pt idx="60">
                  <c:v>1.0405405405405406</c:v>
                </c:pt>
                <c:pt idx="61">
                  <c:v>1.0208708708708709</c:v>
                </c:pt>
                <c:pt idx="62">
                  <c:v>1.0132132132132132</c:v>
                </c:pt>
                <c:pt idx="63">
                  <c:v>0.99534534534534524</c:v>
                </c:pt>
                <c:pt idx="64">
                  <c:v>0.98948948948948945</c:v>
                </c:pt>
                <c:pt idx="65">
                  <c:v>0.99279279279279276</c:v>
                </c:pt>
                <c:pt idx="66">
                  <c:v>1.0168168168168168</c:v>
                </c:pt>
                <c:pt idx="67">
                  <c:v>0.97672672672672667</c:v>
                </c:pt>
                <c:pt idx="68">
                  <c:v>1.0048048048048048</c:v>
                </c:pt>
                <c:pt idx="69">
                  <c:v>0.96681681681681686</c:v>
                </c:pt>
                <c:pt idx="70">
                  <c:v>0.97927927927927927</c:v>
                </c:pt>
                <c:pt idx="71">
                  <c:v>0.99114114114114116</c:v>
                </c:pt>
                <c:pt idx="72">
                  <c:v>0.8900900900900901</c:v>
                </c:pt>
                <c:pt idx="73">
                  <c:v>0.94459459459459461</c:v>
                </c:pt>
                <c:pt idx="74">
                  <c:v>1.0081081081081082</c:v>
                </c:pt>
                <c:pt idx="75">
                  <c:v>0.94654654654654657</c:v>
                </c:pt>
                <c:pt idx="76">
                  <c:v>0.99279279279279276</c:v>
                </c:pt>
                <c:pt idx="77">
                  <c:v>0.93708708708708699</c:v>
                </c:pt>
                <c:pt idx="78">
                  <c:v>0.91336336336336332</c:v>
                </c:pt>
                <c:pt idx="79">
                  <c:v>0.88153153153153163</c:v>
                </c:pt>
                <c:pt idx="80">
                  <c:v>0.91636636636636626</c:v>
                </c:pt>
                <c:pt idx="81">
                  <c:v>0.93843843843843844</c:v>
                </c:pt>
                <c:pt idx="82">
                  <c:v>0.85720720720720711</c:v>
                </c:pt>
                <c:pt idx="83">
                  <c:v>0.95945945945945943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7F-42B8-A443-A56D57E4B719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TAMRA_permeation!$A$7:$A$90</c:f>
              <c:numCache>
                <c:formatCode>General</c:formatCode>
                <c:ptCount val="84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</c:numCache>
            </c:numRef>
          </c:xVal>
          <c:yVal>
            <c:numRef>
              <c:f>TAMRA_permeation!$T$7:$T$90</c:f>
              <c:numCache>
                <c:formatCode>0.00</c:formatCode>
                <c:ptCount val="84"/>
                <c:pt idx="0">
                  <c:v>0.16635658914728682</c:v>
                </c:pt>
                <c:pt idx="1">
                  <c:v>0.14542635658914727</c:v>
                </c:pt>
                <c:pt idx="2">
                  <c:v>0.16310077519379845</c:v>
                </c:pt>
                <c:pt idx="3">
                  <c:v>0.16186046511627908</c:v>
                </c:pt>
                <c:pt idx="4">
                  <c:v>0.14000000000000001</c:v>
                </c:pt>
                <c:pt idx="5">
                  <c:v>0.16868217054263568</c:v>
                </c:pt>
                <c:pt idx="6">
                  <c:v>0.18077519379844958</c:v>
                </c:pt>
                <c:pt idx="7">
                  <c:v>0.17550387596899222</c:v>
                </c:pt>
                <c:pt idx="8">
                  <c:v>0.16728682170542636</c:v>
                </c:pt>
                <c:pt idx="9">
                  <c:v>0.19565891472868216</c:v>
                </c:pt>
                <c:pt idx="10">
                  <c:v>0.16496124031007753</c:v>
                </c:pt>
                <c:pt idx="11">
                  <c:v>0.16310077519379845</c:v>
                </c:pt>
                <c:pt idx="12">
                  <c:v>0.22558139534883723</c:v>
                </c:pt>
                <c:pt idx="13">
                  <c:v>0.20651162790697675</c:v>
                </c:pt>
                <c:pt idx="14">
                  <c:v>0.23782945736434108</c:v>
                </c:pt>
                <c:pt idx="15">
                  <c:v>0.26263565891472868</c:v>
                </c:pt>
                <c:pt idx="16">
                  <c:v>0.27209302325581392</c:v>
                </c:pt>
                <c:pt idx="17">
                  <c:v>0.37193798449612403</c:v>
                </c:pt>
                <c:pt idx="18">
                  <c:v>0.38372093023255816</c:v>
                </c:pt>
                <c:pt idx="19">
                  <c:v>0.32325581395348835</c:v>
                </c:pt>
                <c:pt idx="20">
                  <c:v>0.32775193798449609</c:v>
                </c:pt>
                <c:pt idx="21">
                  <c:v>0.38883720930232557</c:v>
                </c:pt>
                <c:pt idx="22">
                  <c:v>0.41844961240310075</c:v>
                </c:pt>
                <c:pt idx="23">
                  <c:v>0.40015503875968989</c:v>
                </c:pt>
                <c:pt idx="24">
                  <c:v>0.40046511627906978</c:v>
                </c:pt>
                <c:pt idx="25">
                  <c:v>0.46279069767441855</c:v>
                </c:pt>
                <c:pt idx="26">
                  <c:v>0.39426356589147288</c:v>
                </c:pt>
                <c:pt idx="27">
                  <c:v>0.46248062015503877</c:v>
                </c:pt>
                <c:pt idx="28">
                  <c:v>0.46279069767441855</c:v>
                </c:pt>
                <c:pt idx="29">
                  <c:v>0.49178294573643411</c:v>
                </c:pt>
                <c:pt idx="30">
                  <c:v>0.50976744186046508</c:v>
                </c:pt>
                <c:pt idx="31">
                  <c:v>0.53689922480620156</c:v>
                </c:pt>
                <c:pt idx="32">
                  <c:v>0.54961240310077519</c:v>
                </c:pt>
                <c:pt idx="33">
                  <c:v>0.54542635658914729</c:v>
                </c:pt>
                <c:pt idx="34">
                  <c:v>0.53193798449612406</c:v>
                </c:pt>
                <c:pt idx="35">
                  <c:v>0.60511627906976739</c:v>
                </c:pt>
                <c:pt idx="36">
                  <c:v>0.53503875968992243</c:v>
                </c:pt>
                <c:pt idx="37">
                  <c:v>0.53240310077519382</c:v>
                </c:pt>
                <c:pt idx="38">
                  <c:v>0.58620155038759691</c:v>
                </c:pt>
                <c:pt idx="39">
                  <c:v>0.60976744186046505</c:v>
                </c:pt>
                <c:pt idx="40">
                  <c:v>0.60837209302325579</c:v>
                </c:pt>
                <c:pt idx="41">
                  <c:v>0.62325581395348828</c:v>
                </c:pt>
                <c:pt idx="42">
                  <c:v>0.60465116279069764</c:v>
                </c:pt>
                <c:pt idx="43">
                  <c:v>0.64062015503875958</c:v>
                </c:pt>
                <c:pt idx="44">
                  <c:v>0.61612403100775193</c:v>
                </c:pt>
                <c:pt idx="45">
                  <c:v>0.68465116279069771</c:v>
                </c:pt>
                <c:pt idx="46">
                  <c:v>0.70635658914728683</c:v>
                </c:pt>
                <c:pt idx="47">
                  <c:v>0.7964341085271317</c:v>
                </c:pt>
                <c:pt idx="48">
                  <c:v>0.82682170542635658</c:v>
                </c:pt>
                <c:pt idx="49">
                  <c:v>0.81767441860465118</c:v>
                </c:pt>
                <c:pt idx="50">
                  <c:v>0.83720930232558144</c:v>
                </c:pt>
                <c:pt idx="51">
                  <c:v>0.87550387596899226</c:v>
                </c:pt>
                <c:pt idx="52">
                  <c:v>1.0089922480620155</c:v>
                </c:pt>
                <c:pt idx="53">
                  <c:v>0.91271317829457355</c:v>
                </c:pt>
                <c:pt idx="54">
                  <c:v>0.93426356589147286</c:v>
                </c:pt>
                <c:pt idx="55">
                  <c:v>1.021860465116279</c:v>
                </c:pt>
                <c:pt idx="56">
                  <c:v>0.95333333333333325</c:v>
                </c:pt>
                <c:pt idx="57">
                  <c:v>0.85023255813953491</c:v>
                </c:pt>
                <c:pt idx="58">
                  <c:v>0.88418604651162791</c:v>
                </c:pt>
                <c:pt idx="59">
                  <c:v>0.96201550387596901</c:v>
                </c:pt>
                <c:pt idx="60">
                  <c:v>0.99891472868217046</c:v>
                </c:pt>
                <c:pt idx="61">
                  <c:v>1.0409302325581395</c:v>
                </c:pt>
                <c:pt idx="62">
                  <c:v>1.0753488372093023</c:v>
                </c:pt>
                <c:pt idx="63">
                  <c:v>1.0173643410852713</c:v>
                </c:pt>
                <c:pt idx="64">
                  <c:v>0.9189147286821705</c:v>
                </c:pt>
                <c:pt idx="65">
                  <c:v>0.94108527131782949</c:v>
                </c:pt>
                <c:pt idx="66">
                  <c:v>0.94682170542635657</c:v>
                </c:pt>
                <c:pt idx="67">
                  <c:v>0.92449612403100778</c:v>
                </c:pt>
                <c:pt idx="68">
                  <c:v>0.92744186046511623</c:v>
                </c:pt>
                <c:pt idx="69">
                  <c:v>0.88263565891472862</c:v>
                </c:pt>
                <c:pt idx="70">
                  <c:v>0.88279069767441853</c:v>
                </c:pt>
                <c:pt idx="71">
                  <c:v>0.905736434108527</c:v>
                </c:pt>
                <c:pt idx="72">
                  <c:v>0.88511627906976731</c:v>
                </c:pt>
                <c:pt idx="73">
                  <c:v>0.85782945736434113</c:v>
                </c:pt>
                <c:pt idx="74">
                  <c:v>0.93472868217054261</c:v>
                </c:pt>
                <c:pt idx="75">
                  <c:v>0.92077519379844963</c:v>
                </c:pt>
                <c:pt idx="76">
                  <c:v>0.81364341085271319</c:v>
                </c:pt>
                <c:pt idx="77">
                  <c:v>0.80496124031007754</c:v>
                </c:pt>
                <c:pt idx="78">
                  <c:v>0.84558139534883714</c:v>
                </c:pt>
                <c:pt idx="79">
                  <c:v>0.83565891472868215</c:v>
                </c:pt>
                <c:pt idx="80">
                  <c:v>0.72325581395348837</c:v>
                </c:pt>
                <c:pt idx="81">
                  <c:v>0.77100775193798443</c:v>
                </c:pt>
                <c:pt idx="82">
                  <c:v>0.7823255813953488</c:v>
                </c:pt>
                <c:pt idx="83">
                  <c:v>0.87953488372093025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7F-42B8-A443-A56D57E4B719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TAMRA_permeation!$A$7:$A$90</c:f>
              <c:numCache>
                <c:formatCode>General</c:formatCode>
                <c:ptCount val="84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</c:numCache>
            </c:numRef>
          </c:xVal>
          <c:yVal>
            <c:numRef>
              <c:f>TAMRA_permeation!$U$7:$U$90</c:f>
              <c:numCache>
                <c:formatCode>0.00</c:formatCode>
                <c:ptCount val="84"/>
                <c:pt idx="0">
                  <c:v>9.3695271453590204E-2</c:v>
                </c:pt>
                <c:pt idx="1">
                  <c:v>0.10647985989492119</c:v>
                </c:pt>
                <c:pt idx="2">
                  <c:v>0.10332749562171628</c:v>
                </c:pt>
                <c:pt idx="3">
                  <c:v>9.5796847635726809E-2</c:v>
                </c:pt>
                <c:pt idx="4">
                  <c:v>9.2294220665499124E-2</c:v>
                </c:pt>
                <c:pt idx="5">
                  <c:v>0.10070052539404553</c:v>
                </c:pt>
                <c:pt idx="6">
                  <c:v>9.4746059544658506E-2</c:v>
                </c:pt>
                <c:pt idx="7">
                  <c:v>9.9124343257443071E-2</c:v>
                </c:pt>
                <c:pt idx="8">
                  <c:v>9.9124343257443071E-2</c:v>
                </c:pt>
                <c:pt idx="9">
                  <c:v>0.10788091068301225</c:v>
                </c:pt>
                <c:pt idx="10">
                  <c:v>8.9842381786339756E-2</c:v>
                </c:pt>
                <c:pt idx="11">
                  <c:v>0.10192644483362522</c:v>
                </c:pt>
                <c:pt idx="12">
                  <c:v>0.19614711033274959</c:v>
                </c:pt>
                <c:pt idx="13">
                  <c:v>0.21961471103327496</c:v>
                </c:pt>
                <c:pt idx="14">
                  <c:v>0.30805604203152365</c:v>
                </c:pt>
                <c:pt idx="15">
                  <c:v>0.30665499124343254</c:v>
                </c:pt>
                <c:pt idx="16">
                  <c:v>0.3500875656742557</c:v>
                </c:pt>
                <c:pt idx="17">
                  <c:v>0.34360770577933447</c:v>
                </c:pt>
                <c:pt idx="18">
                  <c:v>0.32504378283712787</c:v>
                </c:pt>
                <c:pt idx="19">
                  <c:v>0.37478108581436081</c:v>
                </c:pt>
                <c:pt idx="20">
                  <c:v>0.37705779334500877</c:v>
                </c:pt>
                <c:pt idx="21">
                  <c:v>0.39457092819614714</c:v>
                </c:pt>
                <c:pt idx="22">
                  <c:v>0.38056042031523646</c:v>
                </c:pt>
                <c:pt idx="23">
                  <c:v>0.42504378283712785</c:v>
                </c:pt>
                <c:pt idx="24">
                  <c:v>0.4231173380035026</c:v>
                </c:pt>
                <c:pt idx="25">
                  <c:v>0.43327495621716289</c:v>
                </c:pt>
                <c:pt idx="26">
                  <c:v>0.47793345008756571</c:v>
                </c:pt>
                <c:pt idx="27">
                  <c:v>0.41698774080560419</c:v>
                </c:pt>
                <c:pt idx="28">
                  <c:v>0.44430823117338003</c:v>
                </c:pt>
                <c:pt idx="29">
                  <c:v>0.51978984238178638</c:v>
                </c:pt>
                <c:pt idx="30">
                  <c:v>0.53239929947460596</c:v>
                </c:pt>
                <c:pt idx="31">
                  <c:v>0.58493870402802095</c:v>
                </c:pt>
                <c:pt idx="32">
                  <c:v>0.56935201401050783</c:v>
                </c:pt>
                <c:pt idx="33">
                  <c:v>0.5597197898423818</c:v>
                </c:pt>
                <c:pt idx="34">
                  <c:v>0.62346760070052543</c:v>
                </c:pt>
                <c:pt idx="35">
                  <c:v>0.65971978984238178</c:v>
                </c:pt>
                <c:pt idx="36">
                  <c:v>0.6609457092819615</c:v>
                </c:pt>
                <c:pt idx="37">
                  <c:v>0.70262697022767073</c:v>
                </c:pt>
                <c:pt idx="38">
                  <c:v>0.76339754816112082</c:v>
                </c:pt>
                <c:pt idx="39">
                  <c:v>0.65621716287215415</c:v>
                </c:pt>
                <c:pt idx="40">
                  <c:v>0.76427320490367778</c:v>
                </c:pt>
                <c:pt idx="41">
                  <c:v>0.82959719789842379</c:v>
                </c:pt>
                <c:pt idx="42">
                  <c:v>0.79474605954465849</c:v>
                </c:pt>
                <c:pt idx="43">
                  <c:v>0.75429071803852898</c:v>
                </c:pt>
                <c:pt idx="44">
                  <c:v>0.7903677758318739</c:v>
                </c:pt>
                <c:pt idx="45">
                  <c:v>0.77880910683012261</c:v>
                </c:pt>
                <c:pt idx="46">
                  <c:v>0.85411558669001753</c:v>
                </c:pt>
                <c:pt idx="47">
                  <c:v>0.85218914185639227</c:v>
                </c:pt>
                <c:pt idx="48">
                  <c:v>0.91488616462346761</c:v>
                </c:pt>
                <c:pt idx="49">
                  <c:v>0.89982486865148859</c:v>
                </c:pt>
                <c:pt idx="50">
                  <c:v>0.94781085814360766</c:v>
                </c:pt>
                <c:pt idx="51">
                  <c:v>0.92924693520140111</c:v>
                </c:pt>
                <c:pt idx="52">
                  <c:v>0.968476357267951</c:v>
                </c:pt>
                <c:pt idx="53">
                  <c:v>0.97723292469352019</c:v>
                </c:pt>
                <c:pt idx="54">
                  <c:v>1.0021015761821366</c:v>
                </c:pt>
                <c:pt idx="55">
                  <c:v>0.9430823117338003</c:v>
                </c:pt>
                <c:pt idx="56">
                  <c:v>0.99509632224168132</c:v>
                </c:pt>
                <c:pt idx="57">
                  <c:v>0.94518388791593699</c:v>
                </c:pt>
                <c:pt idx="58">
                  <c:v>1.0134851138353764</c:v>
                </c:pt>
                <c:pt idx="59">
                  <c:v>0.98686514886164622</c:v>
                </c:pt>
                <c:pt idx="60">
                  <c:v>0.98809106830122595</c:v>
                </c:pt>
                <c:pt idx="61">
                  <c:v>1.0266199649737304</c:v>
                </c:pt>
                <c:pt idx="62">
                  <c:v>1.0049036777583189</c:v>
                </c:pt>
                <c:pt idx="63">
                  <c:v>0.97758318739054284</c:v>
                </c:pt>
                <c:pt idx="64">
                  <c:v>0.94991243432574435</c:v>
                </c:pt>
                <c:pt idx="65">
                  <c:v>0.91208406304728551</c:v>
                </c:pt>
                <c:pt idx="66">
                  <c:v>1.0180385288966725</c:v>
                </c:pt>
                <c:pt idx="67">
                  <c:v>1.0120840630472854</c:v>
                </c:pt>
                <c:pt idx="68">
                  <c:v>0.94185639229422069</c:v>
                </c:pt>
                <c:pt idx="69">
                  <c:v>0.92802101576182139</c:v>
                </c:pt>
                <c:pt idx="70">
                  <c:v>0.88091068301225928</c:v>
                </c:pt>
                <c:pt idx="71">
                  <c:v>0.9010507880910682</c:v>
                </c:pt>
                <c:pt idx="72">
                  <c:v>0.88563922942206663</c:v>
                </c:pt>
                <c:pt idx="73">
                  <c:v>0.93520140105078808</c:v>
                </c:pt>
                <c:pt idx="74">
                  <c:v>0.93502626970227676</c:v>
                </c:pt>
                <c:pt idx="75">
                  <c:v>0.90823117338003501</c:v>
                </c:pt>
                <c:pt idx="76">
                  <c:v>0.88739054290718045</c:v>
                </c:pt>
                <c:pt idx="77">
                  <c:v>0.91138353765323987</c:v>
                </c:pt>
                <c:pt idx="78">
                  <c:v>0.84991243432574426</c:v>
                </c:pt>
                <c:pt idx="79">
                  <c:v>0.89929947460595439</c:v>
                </c:pt>
                <c:pt idx="80">
                  <c:v>0.79387040280210164</c:v>
                </c:pt>
                <c:pt idx="81">
                  <c:v>0.77145359019264448</c:v>
                </c:pt>
                <c:pt idx="82">
                  <c:v>0.76269702276707541</c:v>
                </c:pt>
                <c:pt idx="83">
                  <c:v>0.76690017513134845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77F-42B8-A443-A56D57E4B719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TAMRA_permeation!$A$7:$A$90</c:f>
              <c:numCache>
                <c:formatCode>General</c:formatCode>
                <c:ptCount val="84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</c:numCache>
            </c:numRef>
          </c:xVal>
          <c:yVal>
            <c:numRef>
              <c:f>TAMRA_permeation!$V$7:$V$90</c:f>
              <c:numCache>
                <c:formatCode>0.00</c:formatCode>
                <c:ptCount val="84"/>
                <c:pt idx="0">
                  <c:v>9.7051282051282051E-2</c:v>
                </c:pt>
                <c:pt idx="1">
                  <c:v>7.910256410256411E-2</c:v>
                </c:pt>
                <c:pt idx="2">
                  <c:v>7.166666666666667E-2</c:v>
                </c:pt>
                <c:pt idx="3">
                  <c:v>7.3974358974358972E-2</c:v>
                </c:pt>
                <c:pt idx="4">
                  <c:v>9.4358974358974362E-2</c:v>
                </c:pt>
                <c:pt idx="5">
                  <c:v>8.1410256410256412E-2</c:v>
                </c:pt>
                <c:pt idx="6">
                  <c:v>7.4743589743589745E-2</c:v>
                </c:pt>
                <c:pt idx="7">
                  <c:v>0.10076923076923078</c:v>
                </c:pt>
                <c:pt idx="8">
                  <c:v>0.10807692307692307</c:v>
                </c:pt>
                <c:pt idx="9">
                  <c:v>8.6923076923076936E-2</c:v>
                </c:pt>
                <c:pt idx="10">
                  <c:v>6.8717948717948729E-2</c:v>
                </c:pt>
                <c:pt idx="11">
                  <c:v>0.10217948717948719</c:v>
                </c:pt>
                <c:pt idx="12">
                  <c:v>0.23192307692307693</c:v>
                </c:pt>
                <c:pt idx="13">
                  <c:v>0.27987179487179487</c:v>
                </c:pt>
                <c:pt idx="14">
                  <c:v>0.30397435897435898</c:v>
                </c:pt>
                <c:pt idx="15">
                  <c:v>0.32217948717948719</c:v>
                </c:pt>
                <c:pt idx="16">
                  <c:v>0.34153846153846157</c:v>
                </c:pt>
                <c:pt idx="17">
                  <c:v>0.43410256410256415</c:v>
                </c:pt>
                <c:pt idx="18">
                  <c:v>0.41179487179487184</c:v>
                </c:pt>
                <c:pt idx="19">
                  <c:v>0.44448717948717953</c:v>
                </c:pt>
                <c:pt idx="20">
                  <c:v>0.39243589743589746</c:v>
                </c:pt>
                <c:pt idx="21">
                  <c:v>0.46</c:v>
                </c:pt>
                <c:pt idx="22">
                  <c:v>0.38756410256410256</c:v>
                </c:pt>
                <c:pt idx="23">
                  <c:v>0.45974358974358975</c:v>
                </c:pt>
                <c:pt idx="24">
                  <c:v>0.46333333333333332</c:v>
                </c:pt>
                <c:pt idx="25">
                  <c:v>0.53256410256410258</c:v>
                </c:pt>
                <c:pt idx="26">
                  <c:v>0.49089743589743595</c:v>
                </c:pt>
                <c:pt idx="27">
                  <c:v>0.55884615384615388</c:v>
                </c:pt>
                <c:pt idx="28">
                  <c:v>0.53884615384615386</c:v>
                </c:pt>
                <c:pt idx="29">
                  <c:v>0.56115384615384611</c:v>
                </c:pt>
                <c:pt idx="30">
                  <c:v>0.55858974358974367</c:v>
                </c:pt>
                <c:pt idx="31">
                  <c:v>0.60871794871794871</c:v>
                </c:pt>
                <c:pt idx="32">
                  <c:v>0.56333333333333335</c:v>
                </c:pt>
                <c:pt idx="33">
                  <c:v>0.63474358974358969</c:v>
                </c:pt>
                <c:pt idx="34">
                  <c:v>0.56333333333333335</c:v>
                </c:pt>
                <c:pt idx="35">
                  <c:v>0.63358974358974363</c:v>
                </c:pt>
                <c:pt idx="36">
                  <c:v>0.65397435897435896</c:v>
                </c:pt>
                <c:pt idx="37">
                  <c:v>0.63435897435897437</c:v>
                </c:pt>
                <c:pt idx="38">
                  <c:v>0.69487179487179485</c:v>
                </c:pt>
                <c:pt idx="39">
                  <c:v>0.66333333333333344</c:v>
                </c:pt>
                <c:pt idx="40">
                  <c:v>0.64397435897435895</c:v>
                </c:pt>
                <c:pt idx="41">
                  <c:v>0.6414102564102564</c:v>
                </c:pt>
                <c:pt idx="42">
                  <c:v>0.75730769230769235</c:v>
                </c:pt>
                <c:pt idx="43">
                  <c:v>0.65743589743589748</c:v>
                </c:pt>
                <c:pt idx="44">
                  <c:v>0.72423076923076923</c:v>
                </c:pt>
                <c:pt idx="45">
                  <c:v>0.73538461538461541</c:v>
                </c:pt>
                <c:pt idx="46">
                  <c:v>0.76628205128205129</c:v>
                </c:pt>
                <c:pt idx="47">
                  <c:v>0.69384615384615389</c:v>
                </c:pt>
                <c:pt idx="48">
                  <c:v>0.77705128205128204</c:v>
                </c:pt>
                <c:pt idx="49">
                  <c:v>0.79743589743589738</c:v>
                </c:pt>
                <c:pt idx="50">
                  <c:v>0.81307692307692303</c:v>
                </c:pt>
                <c:pt idx="51">
                  <c:v>0.83692307692307688</c:v>
                </c:pt>
                <c:pt idx="52">
                  <c:v>0.85987179487179488</c:v>
                </c:pt>
                <c:pt idx="53">
                  <c:v>0.91076923076923078</c:v>
                </c:pt>
                <c:pt idx="54">
                  <c:v>0.98333333333333339</c:v>
                </c:pt>
                <c:pt idx="55">
                  <c:v>0.95692307692307699</c:v>
                </c:pt>
                <c:pt idx="56">
                  <c:v>0.96320512820512827</c:v>
                </c:pt>
                <c:pt idx="57">
                  <c:v>1.0238461538461539</c:v>
                </c:pt>
                <c:pt idx="58">
                  <c:v>1.012948717948718</c:v>
                </c:pt>
                <c:pt idx="59">
                  <c:v>0.91230769230769226</c:v>
                </c:pt>
                <c:pt idx="60">
                  <c:v>1.0869230769230769</c:v>
                </c:pt>
                <c:pt idx="61">
                  <c:v>0.99961538461538457</c:v>
                </c:pt>
                <c:pt idx="62">
                  <c:v>1.036025641025641</c:v>
                </c:pt>
                <c:pt idx="63">
                  <c:v>0.91602564102564099</c:v>
                </c:pt>
                <c:pt idx="64">
                  <c:v>0.91410256410256407</c:v>
                </c:pt>
                <c:pt idx="65">
                  <c:v>0.82128205128205123</c:v>
                </c:pt>
                <c:pt idx="66">
                  <c:v>0.89589743589743598</c:v>
                </c:pt>
                <c:pt idx="67">
                  <c:v>0.91038461538461535</c:v>
                </c:pt>
                <c:pt idx="68">
                  <c:v>0.89217948717948714</c:v>
                </c:pt>
                <c:pt idx="69">
                  <c:v>0.79564102564102568</c:v>
                </c:pt>
                <c:pt idx="70">
                  <c:v>0.74474358974358978</c:v>
                </c:pt>
                <c:pt idx="71">
                  <c:v>0.72910256410256413</c:v>
                </c:pt>
                <c:pt idx="72">
                  <c:v>0.73987179487179489</c:v>
                </c:pt>
                <c:pt idx="73">
                  <c:v>0.79820512820512823</c:v>
                </c:pt>
                <c:pt idx="74">
                  <c:v>0.79115384615384621</c:v>
                </c:pt>
                <c:pt idx="75">
                  <c:v>0.6874358974358975</c:v>
                </c:pt>
                <c:pt idx="76">
                  <c:v>0.73692307692307701</c:v>
                </c:pt>
                <c:pt idx="77">
                  <c:v>0.73205128205128212</c:v>
                </c:pt>
                <c:pt idx="78">
                  <c:v>0.70897435897435901</c:v>
                </c:pt>
                <c:pt idx="79">
                  <c:v>0.7005128205128206</c:v>
                </c:pt>
                <c:pt idx="80">
                  <c:v>0.75474358974358968</c:v>
                </c:pt>
                <c:pt idx="81">
                  <c:v>0.73243589743589743</c:v>
                </c:pt>
                <c:pt idx="82">
                  <c:v>0.73282051282051286</c:v>
                </c:pt>
                <c:pt idx="83">
                  <c:v>0.85141025641025647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77F-42B8-A443-A56D57E4B719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TAMRA_permeation!$A$7:$A$90</c:f>
              <c:numCache>
                <c:formatCode>General</c:formatCode>
                <c:ptCount val="84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</c:numCache>
            </c:numRef>
          </c:xVal>
          <c:yVal>
            <c:numRef>
              <c:f>TAMRA_permeation!$W$7:$W$90</c:f>
              <c:numCache>
                <c:formatCode>0.00</c:formatCode>
                <c:ptCount val="84"/>
                <c:pt idx="0">
                  <c:v>0.10310077519379846</c:v>
                </c:pt>
                <c:pt idx="1">
                  <c:v>0.1223083548664944</c:v>
                </c:pt>
                <c:pt idx="2">
                  <c:v>0.11662360034453059</c:v>
                </c:pt>
                <c:pt idx="3">
                  <c:v>0.11472868217054265</c:v>
                </c:pt>
                <c:pt idx="4">
                  <c:v>9.9224806201550386E-2</c:v>
                </c:pt>
                <c:pt idx="5">
                  <c:v>0.10723514211886306</c:v>
                </c:pt>
                <c:pt idx="6">
                  <c:v>0.11602067183462533</c:v>
                </c:pt>
                <c:pt idx="7">
                  <c:v>0.11481481481481481</c:v>
                </c:pt>
                <c:pt idx="8">
                  <c:v>0.10206718346253231</c:v>
                </c:pt>
                <c:pt idx="9">
                  <c:v>0.10637381567614126</c:v>
                </c:pt>
                <c:pt idx="10">
                  <c:v>0.11093884582256676</c:v>
                </c:pt>
                <c:pt idx="11">
                  <c:v>0.13255813953488371</c:v>
                </c:pt>
                <c:pt idx="12">
                  <c:v>0.12540913006029286</c:v>
                </c:pt>
                <c:pt idx="13">
                  <c:v>0.14582256675279931</c:v>
                </c:pt>
                <c:pt idx="14">
                  <c:v>0.2215331610680448</c:v>
                </c:pt>
                <c:pt idx="15">
                  <c:v>0.2029285099052541</c:v>
                </c:pt>
                <c:pt idx="16">
                  <c:v>0.2356589147286822</c:v>
                </c:pt>
                <c:pt idx="17">
                  <c:v>0.28699397071490096</c:v>
                </c:pt>
                <c:pt idx="18">
                  <c:v>0.29784668389319557</c:v>
                </c:pt>
                <c:pt idx="19">
                  <c:v>0.33367786391042209</c:v>
                </c:pt>
                <c:pt idx="20">
                  <c:v>0.35417743324720069</c:v>
                </c:pt>
                <c:pt idx="21">
                  <c:v>0.39242032730404824</c:v>
                </c:pt>
                <c:pt idx="22">
                  <c:v>0.34246339362618433</c:v>
                </c:pt>
                <c:pt idx="23">
                  <c:v>0.39112833763996557</c:v>
                </c:pt>
                <c:pt idx="24">
                  <c:v>0.37097329888027569</c:v>
                </c:pt>
                <c:pt idx="25">
                  <c:v>0.4306632213608958</c:v>
                </c:pt>
                <c:pt idx="26">
                  <c:v>0.42515073212747634</c:v>
                </c:pt>
                <c:pt idx="27">
                  <c:v>0.43910422049956932</c:v>
                </c:pt>
                <c:pt idx="28">
                  <c:v>0.48389319552110255</c:v>
                </c:pt>
                <c:pt idx="29">
                  <c:v>0.46890611541774335</c:v>
                </c:pt>
                <c:pt idx="30">
                  <c:v>0.50620155038759695</c:v>
                </c:pt>
                <c:pt idx="31">
                  <c:v>0.51274763135228252</c:v>
                </c:pt>
                <c:pt idx="32">
                  <c:v>0.54056847545219644</c:v>
                </c:pt>
                <c:pt idx="33">
                  <c:v>0.54952627045650304</c:v>
                </c:pt>
                <c:pt idx="34">
                  <c:v>0.56365202411714044</c:v>
                </c:pt>
                <c:pt idx="35">
                  <c:v>0.5896640826873385</c:v>
                </c:pt>
                <c:pt idx="36">
                  <c:v>0.61791559000861329</c:v>
                </c:pt>
                <c:pt idx="37">
                  <c:v>0.63385012919896644</c:v>
                </c:pt>
                <c:pt idx="38">
                  <c:v>0.62213608957795008</c:v>
                </c:pt>
                <c:pt idx="39">
                  <c:v>0.6783807062876831</c:v>
                </c:pt>
                <c:pt idx="40">
                  <c:v>0.64565030146425506</c:v>
                </c:pt>
                <c:pt idx="41">
                  <c:v>0.67639965546942293</c:v>
                </c:pt>
                <c:pt idx="42">
                  <c:v>0.6890611541774333</c:v>
                </c:pt>
                <c:pt idx="43">
                  <c:v>0.73471145564168816</c:v>
                </c:pt>
                <c:pt idx="44">
                  <c:v>0.73815676141257547</c:v>
                </c:pt>
                <c:pt idx="45">
                  <c:v>0.83496985357450482</c:v>
                </c:pt>
                <c:pt idx="46">
                  <c:v>0.77149009474590879</c:v>
                </c:pt>
                <c:pt idx="47">
                  <c:v>0.83247200689061152</c:v>
                </c:pt>
                <c:pt idx="48">
                  <c:v>0.7592592592592593</c:v>
                </c:pt>
                <c:pt idx="49">
                  <c:v>0.860551248923342</c:v>
                </c:pt>
                <c:pt idx="50">
                  <c:v>0.86115417743324718</c:v>
                </c:pt>
                <c:pt idx="51">
                  <c:v>0.83987941429801893</c:v>
                </c:pt>
                <c:pt idx="52">
                  <c:v>0.88139534883720938</c:v>
                </c:pt>
                <c:pt idx="53">
                  <c:v>0.87131782945736436</c:v>
                </c:pt>
                <c:pt idx="54">
                  <c:v>0.93987941429801902</c:v>
                </c:pt>
                <c:pt idx="55">
                  <c:v>0.93066322136089585</c:v>
                </c:pt>
                <c:pt idx="56">
                  <c:v>0.94272179155900093</c:v>
                </c:pt>
                <c:pt idx="57">
                  <c:v>0.97037037037037044</c:v>
                </c:pt>
                <c:pt idx="58">
                  <c:v>0.9553832902670113</c:v>
                </c:pt>
                <c:pt idx="59">
                  <c:v>0.95745047372954351</c:v>
                </c:pt>
                <c:pt idx="60">
                  <c:v>1.0212747631352281</c:v>
                </c:pt>
                <c:pt idx="61">
                  <c:v>1.0221360895779501</c:v>
                </c:pt>
                <c:pt idx="62">
                  <c:v>1.0783807062876831</c:v>
                </c:pt>
                <c:pt idx="63">
                  <c:v>1.0350559862187769</c:v>
                </c:pt>
                <c:pt idx="64">
                  <c:v>1.0022394487510766</c:v>
                </c:pt>
                <c:pt idx="65">
                  <c:v>0.98613264427217917</c:v>
                </c:pt>
                <c:pt idx="66">
                  <c:v>1.0448751076658054</c:v>
                </c:pt>
                <c:pt idx="67">
                  <c:v>0.9599483204134367</c:v>
                </c:pt>
                <c:pt idx="68">
                  <c:v>1.0454780361757106</c:v>
                </c:pt>
                <c:pt idx="69">
                  <c:v>1.0167958656330749</c:v>
                </c:pt>
                <c:pt idx="70">
                  <c:v>0.91223083548664941</c:v>
                </c:pt>
                <c:pt idx="71">
                  <c:v>0.94444444444444453</c:v>
                </c:pt>
                <c:pt idx="72">
                  <c:v>0.93135228251507329</c:v>
                </c:pt>
                <c:pt idx="73">
                  <c:v>0.91490094745908701</c:v>
                </c:pt>
                <c:pt idx="74">
                  <c:v>0.91266149870801039</c:v>
                </c:pt>
                <c:pt idx="75">
                  <c:v>0.88613264427217919</c:v>
                </c:pt>
                <c:pt idx="76">
                  <c:v>0.95667527993109391</c:v>
                </c:pt>
                <c:pt idx="77">
                  <c:v>0.97734711455641687</c:v>
                </c:pt>
                <c:pt idx="78">
                  <c:v>0.90577088716623599</c:v>
                </c:pt>
                <c:pt idx="79">
                  <c:v>0.91593453919035317</c:v>
                </c:pt>
                <c:pt idx="80">
                  <c:v>0.8473729543496985</c:v>
                </c:pt>
                <c:pt idx="81">
                  <c:v>0.8987080103359173</c:v>
                </c:pt>
                <c:pt idx="82">
                  <c:v>0.89267872523686487</c:v>
                </c:pt>
                <c:pt idx="83">
                  <c:v>0.8168819982773472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77F-42B8-A443-A56D57E4B719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TAMRA_permeation!$A$7:$A$90</c:f>
              <c:numCache>
                <c:formatCode>General</c:formatCode>
                <c:ptCount val="84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</c:numCache>
            </c:numRef>
          </c:xVal>
          <c:yVal>
            <c:numRef>
              <c:f>TAMRA_permeation!$X$7:$X$90</c:f>
              <c:numCache>
                <c:formatCode>0.00</c:formatCode>
                <c:ptCount val="84"/>
                <c:pt idx="0">
                  <c:v>8.3573487031700283E-2</c:v>
                </c:pt>
                <c:pt idx="1">
                  <c:v>7.0605187319884716E-2</c:v>
                </c:pt>
                <c:pt idx="2">
                  <c:v>8.861671469740634E-2</c:v>
                </c:pt>
                <c:pt idx="3">
                  <c:v>6.7435158501440925E-2</c:v>
                </c:pt>
                <c:pt idx="4">
                  <c:v>7.9827089337175791E-2</c:v>
                </c:pt>
                <c:pt idx="5">
                  <c:v>6.8876080691642638E-2</c:v>
                </c:pt>
                <c:pt idx="6">
                  <c:v>6.7435158501440925E-2</c:v>
                </c:pt>
                <c:pt idx="7">
                  <c:v>7.2478386167146969E-2</c:v>
                </c:pt>
                <c:pt idx="8">
                  <c:v>8.9625360230547541E-2</c:v>
                </c:pt>
                <c:pt idx="9">
                  <c:v>6.4697406340057634E-2</c:v>
                </c:pt>
                <c:pt idx="10">
                  <c:v>8.7752161383285301E-2</c:v>
                </c:pt>
                <c:pt idx="11">
                  <c:v>9.3804034582132559E-2</c:v>
                </c:pt>
                <c:pt idx="12">
                  <c:v>0.20878962536023055</c:v>
                </c:pt>
                <c:pt idx="13">
                  <c:v>0.31585014409221901</c:v>
                </c:pt>
                <c:pt idx="14">
                  <c:v>0.39769452449567716</c:v>
                </c:pt>
                <c:pt idx="15">
                  <c:v>0.49466858789625356</c:v>
                </c:pt>
                <c:pt idx="16">
                  <c:v>0.51772334293948119</c:v>
                </c:pt>
                <c:pt idx="17">
                  <c:v>0.45446685878962534</c:v>
                </c:pt>
                <c:pt idx="18">
                  <c:v>0.48256484149855911</c:v>
                </c:pt>
                <c:pt idx="19">
                  <c:v>0.58328530259365996</c:v>
                </c:pt>
                <c:pt idx="20">
                  <c:v>0.51123919308357346</c:v>
                </c:pt>
                <c:pt idx="21">
                  <c:v>0.59020172910662827</c:v>
                </c:pt>
                <c:pt idx="22">
                  <c:v>0.56671469740633995</c:v>
                </c:pt>
                <c:pt idx="23">
                  <c:v>0.54221902017291057</c:v>
                </c:pt>
                <c:pt idx="24">
                  <c:v>0.56383285302593655</c:v>
                </c:pt>
                <c:pt idx="25">
                  <c:v>0.60734870317002876</c:v>
                </c:pt>
                <c:pt idx="26">
                  <c:v>0.59063400576368874</c:v>
                </c:pt>
                <c:pt idx="27">
                  <c:v>0.54682997118155618</c:v>
                </c:pt>
                <c:pt idx="28">
                  <c:v>0.63357348703170024</c:v>
                </c:pt>
                <c:pt idx="29">
                  <c:v>0.66786743515850133</c:v>
                </c:pt>
                <c:pt idx="30">
                  <c:v>0.64149855907780973</c:v>
                </c:pt>
                <c:pt idx="31">
                  <c:v>0.78227665706051874</c:v>
                </c:pt>
                <c:pt idx="32">
                  <c:v>0.82118155619596533</c:v>
                </c:pt>
                <c:pt idx="33">
                  <c:v>0.85345821325648408</c:v>
                </c:pt>
                <c:pt idx="34">
                  <c:v>0.7717579250720461</c:v>
                </c:pt>
                <c:pt idx="35">
                  <c:v>0.81095100864553316</c:v>
                </c:pt>
                <c:pt idx="36">
                  <c:v>0.82118155619596533</c:v>
                </c:pt>
                <c:pt idx="37">
                  <c:v>0.84106628242074921</c:v>
                </c:pt>
                <c:pt idx="38">
                  <c:v>0.70979827089337177</c:v>
                </c:pt>
                <c:pt idx="39">
                  <c:v>0.68126801152737748</c:v>
                </c:pt>
                <c:pt idx="40">
                  <c:v>0.80965417867435152</c:v>
                </c:pt>
                <c:pt idx="41">
                  <c:v>0.74221902017291064</c:v>
                </c:pt>
                <c:pt idx="42">
                  <c:v>0.80273775216138321</c:v>
                </c:pt>
                <c:pt idx="43">
                  <c:v>0.8747838616714696</c:v>
                </c:pt>
                <c:pt idx="44">
                  <c:v>0.7906340057636887</c:v>
                </c:pt>
                <c:pt idx="45">
                  <c:v>0.71498559077809787</c:v>
                </c:pt>
                <c:pt idx="46">
                  <c:v>0.77593659942363102</c:v>
                </c:pt>
                <c:pt idx="47">
                  <c:v>0.87795389048991346</c:v>
                </c:pt>
                <c:pt idx="48">
                  <c:v>0.81138328530259363</c:v>
                </c:pt>
                <c:pt idx="49">
                  <c:v>0.87002881844380398</c:v>
                </c:pt>
                <c:pt idx="50">
                  <c:v>0.82348703170028814</c:v>
                </c:pt>
                <c:pt idx="51">
                  <c:v>0.87334293948126795</c:v>
                </c:pt>
                <c:pt idx="52">
                  <c:v>0.79524495677233431</c:v>
                </c:pt>
                <c:pt idx="53">
                  <c:v>0.87334293948126795</c:v>
                </c:pt>
                <c:pt idx="54">
                  <c:v>0.95</c:v>
                </c:pt>
                <c:pt idx="55">
                  <c:v>0.92593659942363105</c:v>
                </c:pt>
                <c:pt idx="56">
                  <c:v>0.94956772334293937</c:v>
                </c:pt>
                <c:pt idx="57">
                  <c:v>0.85432276657060513</c:v>
                </c:pt>
                <c:pt idx="58">
                  <c:v>0.96757925072046103</c:v>
                </c:pt>
                <c:pt idx="59">
                  <c:v>0.9994236311239193</c:v>
                </c:pt>
                <c:pt idx="60">
                  <c:v>0.96195965417867435</c:v>
                </c:pt>
                <c:pt idx="61">
                  <c:v>1.0396253602305474</c:v>
                </c:pt>
                <c:pt idx="62">
                  <c:v>1.0123919308357348</c:v>
                </c:pt>
                <c:pt idx="63">
                  <c:v>0.88170028818443791</c:v>
                </c:pt>
                <c:pt idx="64">
                  <c:v>0.85763688760806911</c:v>
                </c:pt>
                <c:pt idx="65">
                  <c:v>0.93472622478386158</c:v>
                </c:pt>
                <c:pt idx="66">
                  <c:v>0.90244956772334284</c:v>
                </c:pt>
                <c:pt idx="67">
                  <c:v>0.80677233429394812</c:v>
                </c:pt>
                <c:pt idx="68">
                  <c:v>0.86080691642651297</c:v>
                </c:pt>
                <c:pt idx="69">
                  <c:v>0.86311239193083567</c:v>
                </c:pt>
                <c:pt idx="70">
                  <c:v>0.78184438040345816</c:v>
                </c:pt>
                <c:pt idx="71">
                  <c:v>0.86268011527377519</c:v>
                </c:pt>
                <c:pt idx="72">
                  <c:v>0.7906340057636887</c:v>
                </c:pt>
                <c:pt idx="73">
                  <c:v>0.76109510086455323</c:v>
                </c:pt>
                <c:pt idx="74">
                  <c:v>0.72737752161383284</c:v>
                </c:pt>
                <c:pt idx="75">
                  <c:v>0.74351585014409216</c:v>
                </c:pt>
                <c:pt idx="76">
                  <c:v>0.82997118155619587</c:v>
                </c:pt>
                <c:pt idx="77">
                  <c:v>0.78227665706051874</c:v>
                </c:pt>
                <c:pt idx="78">
                  <c:v>0.75734870317002878</c:v>
                </c:pt>
                <c:pt idx="79">
                  <c:v>0.6974063400576368</c:v>
                </c:pt>
                <c:pt idx="80">
                  <c:v>0.81051873198847257</c:v>
                </c:pt>
                <c:pt idx="81">
                  <c:v>0.7786743515850143</c:v>
                </c:pt>
                <c:pt idx="82">
                  <c:v>0.76023054755043218</c:v>
                </c:pt>
                <c:pt idx="83">
                  <c:v>0.71498559077809787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77F-42B8-A443-A56D57E4B719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TAMRA_permeation!$A$7:$A$90</c:f>
              <c:numCache>
                <c:formatCode>General</c:formatCode>
                <c:ptCount val="84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</c:numCache>
            </c:numRef>
          </c:xVal>
          <c:yVal>
            <c:numRef>
              <c:f>TAMRA_permeation!$Y$7:$Y$90</c:f>
              <c:numCache>
                <c:formatCode>0.00</c:formatCode>
                <c:ptCount val="84"/>
                <c:pt idx="0">
                  <c:v>0.11644083107497741</c:v>
                </c:pt>
                <c:pt idx="1">
                  <c:v>0.10234869015356821</c:v>
                </c:pt>
                <c:pt idx="2">
                  <c:v>9.3766937669376688E-2</c:v>
                </c:pt>
                <c:pt idx="3">
                  <c:v>0.11878952122854561</c:v>
                </c:pt>
                <c:pt idx="4">
                  <c:v>0.11002710027100271</c:v>
                </c:pt>
                <c:pt idx="5">
                  <c:v>9.8283649503161707E-2</c:v>
                </c:pt>
                <c:pt idx="6">
                  <c:v>0.1021680216802168</c:v>
                </c:pt>
                <c:pt idx="7">
                  <c:v>9.5754290876242099E-2</c:v>
                </c:pt>
                <c:pt idx="8">
                  <c:v>8.5456187895212282E-2</c:v>
                </c:pt>
                <c:pt idx="9">
                  <c:v>9.0514905149051486E-2</c:v>
                </c:pt>
                <c:pt idx="10">
                  <c:v>0.1060523938572719</c:v>
                </c:pt>
                <c:pt idx="11">
                  <c:v>9.439927732610659E-2</c:v>
                </c:pt>
                <c:pt idx="12">
                  <c:v>0.12664859981933152</c:v>
                </c:pt>
                <c:pt idx="13">
                  <c:v>0.16323396567299006</c:v>
                </c:pt>
                <c:pt idx="14">
                  <c:v>0.20876242095754291</c:v>
                </c:pt>
                <c:pt idx="15">
                  <c:v>0.21571815718157181</c:v>
                </c:pt>
                <c:pt idx="16">
                  <c:v>0.31336946702800361</c:v>
                </c:pt>
                <c:pt idx="17">
                  <c:v>0.27018970189701896</c:v>
                </c:pt>
                <c:pt idx="18">
                  <c:v>0.30659439927732612</c:v>
                </c:pt>
                <c:pt idx="19">
                  <c:v>0.35383920505871724</c:v>
                </c:pt>
                <c:pt idx="20">
                  <c:v>0.40216802168021681</c:v>
                </c:pt>
                <c:pt idx="21">
                  <c:v>0.38825654923215897</c:v>
                </c:pt>
                <c:pt idx="22">
                  <c:v>0.38473351400180672</c:v>
                </c:pt>
                <c:pt idx="23">
                  <c:v>0.46892502258355911</c:v>
                </c:pt>
                <c:pt idx="24">
                  <c:v>0.46368563685636854</c:v>
                </c:pt>
                <c:pt idx="25">
                  <c:v>0.41978319783197832</c:v>
                </c:pt>
                <c:pt idx="26">
                  <c:v>0.49485094850948508</c:v>
                </c:pt>
                <c:pt idx="27">
                  <c:v>0.48337850045167119</c:v>
                </c:pt>
                <c:pt idx="28">
                  <c:v>0.54742547425474253</c:v>
                </c:pt>
                <c:pt idx="29">
                  <c:v>0.52520325203252027</c:v>
                </c:pt>
                <c:pt idx="30">
                  <c:v>0.5887985546522132</c:v>
                </c:pt>
                <c:pt idx="31">
                  <c:v>0.61960252935862692</c:v>
                </c:pt>
                <c:pt idx="32">
                  <c:v>0.60794941282746162</c:v>
                </c:pt>
                <c:pt idx="33">
                  <c:v>0.586449864498645</c:v>
                </c:pt>
                <c:pt idx="34">
                  <c:v>0.71824751580849133</c:v>
                </c:pt>
                <c:pt idx="35">
                  <c:v>0.67335140018066841</c:v>
                </c:pt>
                <c:pt idx="36">
                  <c:v>0.67009936766034328</c:v>
                </c:pt>
                <c:pt idx="37">
                  <c:v>0.72249322493224932</c:v>
                </c:pt>
                <c:pt idx="38">
                  <c:v>0.67253839205058719</c:v>
                </c:pt>
                <c:pt idx="39">
                  <c:v>0.79313459801264674</c:v>
                </c:pt>
                <c:pt idx="40">
                  <c:v>0.76287262872628725</c:v>
                </c:pt>
                <c:pt idx="41">
                  <c:v>0.79521228545618794</c:v>
                </c:pt>
                <c:pt idx="42">
                  <c:v>0.83152664859981928</c:v>
                </c:pt>
                <c:pt idx="43">
                  <c:v>0.8317976513098464</c:v>
                </c:pt>
                <c:pt idx="44">
                  <c:v>0.79168925022583547</c:v>
                </c:pt>
                <c:pt idx="45">
                  <c:v>0.84941282746160796</c:v>
                </c:pt>
                <c:pt idx="46">
                  <c:v>0.79168925022583547</c:v>
                </c:pt>
                <c:pt idx="47">
                  <c:v>0.7969286359530261</c:v>
                </c:pt>
                <c:pt idx="48">
                  <c:v>0.86504065040650413</c:v>
                </c:pt>
                <c:pt idx="49">
                  <c:v>0.85826558265582653</c:v>
                </c:pt>
                <c:pt idx="50">
                  <c:v>0.88202348690153565</c:v>
                </c:pt>
                <c:pt idx="51">
                  <c:v>0.84570912375790419</c:v>
                </c:pt>
                <c:pt idx="52">
                  <c:v>0.90912375790424571</c:v>
                </c:pt>
                <c:pt idx="53">
                  <c:v>0.84805781391147239</c:v>
                </c:pt>
                <c:pt idx="54">
                  <c:v>0.97028003613369462</c:v>
                </c:pt>
                <c:pt idx="55">
                  <c:v>0.86133694670280037</c:v>
                </c:pt>
                <c:pt idx="56">
                  <c:v>0.89990966576332421</c:v>
                </c:pt>
                <c:pt idx="57">
                  <c:v>0.93947606142728091</c:v>
                </c:pt>
                <c:pt idx="58">
                  <c:v>0.92095754290876242</c:v>
                </c:pt>
                <c:pt idx="59">
                  <c:v>0.98383017163504971</c:v>
                </c:pt>
                <c:pt idx="60">
                  <c:v>0.99250225835591688</c:v>
                </c:pt>
                <c:pt idx="61">
                  <c:v>1.024390243902439</c:v>
                </c:pt>
                <c:pt idx="62">
                  <c:v>1.004516711833785</c:v>
                </c:pt>
                <c:pt idx="63">
                  <c:v>0.98879855465221311</c:v>
                </c:pt>
                <c:pt idx="64">
                  <c:v>1.1089430894308943</c:v>
                </c:pt>
                <c:pt idx="65">
                  <c:v>1.0536585365853659</c:v>
                </c:pt>
                <c:pt idx="66">
                  <c:v>1.014182475158085</c:v>
                </c:pt>
                <c:pt idx="67">
                  <c:v>1.0242095754290874</c:v>
                </c:pt>
                <c:pt idx="68">
                  <c:v>0.97109304426377596</c:v>
                </c:pt>
                <c:pt idx="69">
                  <c:v>1.0031616982836495</c:v>
                </c:pt>
                <c:pt idx="70">
                  <c:v>0.97109304426377596</c:v>
                </c:pt>
                <c:pt idx="71">
                  <c:v>0.92041553748870819</c:v>
                </c:pt>
                <c:pt idx="72">
                  <c:v>0.90975609756097553</c:v>
                </c:pt>
                <c:pt idx="73">
                  <c:v>0.98148148148148151</c:v>
                </c:pt>
                <c:pt idx="74">
                  <c:v>0.92737127371273709</c:v>
                </c:pt>
                <c:pt idx="75">
                  <c:v>0.88319783197831969</c:v>
                </c:pt>
                <c:pt idx="76">
                  <c:v>0.92637759710930445</c:v>
                </c:pt>
                <c:pt idx="77">
                  <c:v>0.89132791327913286</c:v>
                </c:pt>
                <c:pt idx="78">
                  <c:v>0.86485998193315261</c:v>
                </c:pt>
                <c:pt idx="79">
                  <c:v>0.80704607046070453</c:v>
                </c:pt>
                <c:pt idx="80">
                  <c:v>0.80487804878048774</c:v>
                </c:pt>
                <c:pt idx="81">
                  <c:v>0.82231255645889789</c:v>
                </c:pt>
                <c:pt idx="82">
                  <c:v>0.76991869918699185</c:v>
                </c:pt>
                <c:pt idx="83">
                  <c:v>0.86485998193315261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77F-42B8-A443-A56D57E4B719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TAMRA_permeation!$A$7:$A$90</c:f>
              <c:numCache>
                <c:formatCode>General</c:formatCode>
                <c:ptCount val="84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</c:numCache>
            </c:numRef>
          </c:xVal>
          <c:yVal>
            <c:numRef>
              <c:f>TAMRA_permeation!$Z$7:$Z$90</c:f>
              <c:numCache>
                <c:formatCode>0.00</c:formatCode>
                <c:ptCount val="84"/>
                <c:pt idx="0">
                  <c:v>7.0910973084886128E-2</c:v>
                </c:pt>
                <c:pt idx="1">
                  <c:v>6.9461697722567287E-2</c:v>
                </c:pt>
                <c:pt idx="2">
                  <c:v>8.7681159420289853E-2</c:v>
                </c:pt>
                <c:pt idx="3">
                  <c:v>8.6231884057971012E-2</c:v>
                </c:pt>
                <c:pt idx="4">
                  <c:v>9.1407867494824019E-2</c:v>
                </c:pt>
                <c:pt idx="5">
                  <c:v>9.5755693581780543E-2</c:v>
                </c:pt>
                <c:pt idx="6">
                  <c:v>6.7184265010351962E-2</c:v>
                </c:pt>
                <c:pt idx="7">
                  <c:v>7.7329192546583853E-2</c:v>
                </c:pt>
                <c:pt idx="8">
                  <c:v>7.463768115942028E-2</c:v>
                </c:pt>
                <c:pt idx="9">
                  <c:v>9.2546583850931674E-2</c:v>
                </c:pt>
                <c:pt idx="10">
                  <c:v>7.6086956521739121E-2</c:v>
                </c:pt>
                <c:pt idx="11">
                  <c:v>7.4948240165631466E-2</c:v>
                </c:pt>
                <c:pt idx="12">
                  <c:v>0.17960662525879917</c:v>
                </c:pt>
                <c:pt idx="13">
                  <c:v>0.19782608695652174</c:v>
                </c:pt>
                <c:pt idx="14">
                  <c:v>0.24451345755693582</c:v>
                </c:pt>
                <c:pt idx="15">
                  <c:v>0.29151138716356106</c:v>
                </c:pt>
                <c:pt idx="16">
                  <c:v>0.29554865424430643</c:v>
                </c:pt>
                <c:pt idx="17">
                  <c:v>0.3031055900621118</c:v>
                </c:pt>
                <c:pt idx="18">
                  <c:v>0.38002070393374737</c:v>
                </c:pt>
                <c:pt idx="19">
                  <c:v>0.38178053830227743</c:v>
                </c:pt>
                <c:pt idx="20">
                  <c:v>0.40921325051759833</c:v>
                </c:pt>
                <c:pt idx="21">
                  <c:v>0.38695652173913042</c:v>
                </c:pt>
                <c:pt idx="22">
                  <c:v>0.37484472049689438</c:v>
                </c:pt>
                <c:pt idx="23">
                  <c:v>0.37598343685300206</c:v>
                </c:pt>
                <c:pt idx="24">
                  <c:v>0.36128364389233958</c:v>
                </c:pt>
                <c:pt idx="25">
                  <c:v>0.43571428571428567</c:v>
                </c:pt>
                <c:pt idx="26">
                  <c:v>0.41211180124223601</c:v>
                </c:pt>
                <c:pt idx="27">
                  <c:v>0.47401656314699792</c:v>
                </c:pt>
                <c:pt idx="28">
                  <c:v>0.58509316770186337</c:v>
                </c:pt>
                <c:pt idx="29">
                  <c:v>0.55248447204968942</c:v>
                </c:pt>
                <c:pt idx="30">
                  <c:v>0.51904761904761909</c:v>
                </c:pt>
                <c:pt idx="31">
                  <c:v>0.56231884057971016</c:v>
                </c:pt>
                <c:pt idx="32">
                  <c:v>0.56283643892339541</c:v>
                </c:pt>
                <c:pt idx="33">
                  <c:v>0.65082815734989641</c:v>
                </c:pt>
                <c:pt idx="34">
                  <c:v>0.64161490683229816</c:v>
                </c:pt>
                <c:pt idx="35">
                  <c:v>0.5939958592132506</c:v>
                </c:pt>
                <c:pt idx="36">
                  <c:v>0.64213250517598341</c:v>
                </c:pt>
                <c:pt idx="37">
                  <c:v>0.64130434782608703</c:v>
                </c:pt>
                <c:pt idx="38">
                  <c:v>0.64906832298136641</c:v>
                </c:pt>
                <c:pt idx="39">
                  <c:v>0.65973084886128364</c:v>
                </c:pt>
                <c:pt idx="40">
                  <c:v>0.72122153209109729</c:v>
                </c:pt>
                <c:pt idx="41">
                  <c:v>0.72236024844720492</c:v>
                </c:pt>
                <c:pt idx="42">
                  <c:v>0.75207039337474113</c:v>
                </c:pt>
                <c:pt idx="43">
                  <c:v>0.73788819875776401</c:v>
                </c:pt>
                <c:pt idx="44">
                  <c:v>0.81200828157349902</c:v>
                </c:pt>
                <c:pt idx="45">
                  <c:v>0.77826086956521734</c:v>
                </c:pt>
                <c:pt idx="46">
                  <c:v>0.75486542443064175</c:v>
                </c:pt>
                <c:pt idx="47">
                  <c:v>0.85300207039337472</c:v>
                </c:pt>
                <c:pt idx="48">
                  <c:v>0.98995859213250526</c:v>
                </c:pt>
                <c:pt idx="49">
                  <c:v>0.88385093167701867</c:v>
                </c:pt>
                <c:pt idx="50">
                  <c:v>0.9</c:v>
                </c:pt>
                <c:pt idx="51">
                  <c:v>0.85434782608695647</c:v>
                </c:pt>
                <c:pt idx="52">
                  <c:v>0.96656314699792956</c:v>
                </c:pt>
                <c:pt idx="53">
                  <c:v>0.86511387163561071</c:v>
                </c:pt>
                <c:pt idx="54">
                  <c:v>0.97546583850931678</c:v>
                </c:pt>
                <c:pt idx="55">
                  <c:v>0.97060041407867492</c:v>
                </c:pt>
                <c:pt idx="56">
                  <c:v>1.0715320910973085</c:v>
                </c:pt>
                <c:pt idx="57">
                  <c:v>0.96884057971014492</c:v>
                </c:pt>
                <c:pt idx="58">
                  <c:v>0.98498964803312639</c:v>
                </c:pt>
                <c:pt idx="59">
                  <c:v>0.95962732919254656</c:v>
                </c:pt>
                <c:pt idx="60">
                  <c:v>1.0251552795031056</c:v>
                </c:pt>
                <c:pt idx="61">
                  <c:v>1.0150103519668736</c:v>
                </c:pt>
                <c:pt idx="62">
                  <c:v>1.0678053830227743</c:v>
                </c:pt>
                <c:pt idx="63">
                  <c:v>0.94265010351966871</c:v>
                </c:pt>
                <c:pt idx="64">
                  <c:v>0.96863354037267069</c:v>
                </c:pt>
                <c:pt idx="65">
                  <c:v>1.0043478260869565</c:v>
                </c:pt>
                <c:pt idx="66">
                  <c:v>0.97091097308488605</c:v>
                </c:pt>
                <c:pt idx="67">
                  <c:v>0.94378881987577645</c:v>
                </c:pt>
                <c:pt idx="68">
                  <c:v>0.99306418219461701</c:v>
                </c:pt>
                <c:pt idx="69">
                  <c:v>0.95766045548654233</c:v>
                </c:pt>
                <c:pt idx="70">
                  <c:v>0.90455486542443053</c:v>
                </c:pt>
                <c:pt idx="71">
                  <c:v>0.9163561076604555</c:v>
                </c:pt>
                <c:pt idx="72">
                  <c:v>0.9042443064182194</c:v>
                </c:pt>
                <c:pt idx="73">
                  <c:v>0.84089026915113863</c:v>
                </c:pt>
                <c:pt idx="74">
                  <c:v>0.83157349896480326</c:v>
                </c:pt>
                <c:pt idx="75">
                  <c:v>1.0014492753623188</c:v>
                </c:pt>
                <c:pt idx="76">
                  <c:v>0.94554865424430645</c:v>
                </c:pt>
                <c:pt idx="77">
                  <c:v>0.86273291925465834</c:v>
                </c:pt>
                <c:pt idx="78">
                  <c:v>0.85559006211180133</c:v>
                </c:pt>
                <c:pt idx="79">
                  <c:v>0.87919254658385093</c:v>
                </c:pt>
                <c:pt idx="80">
                  <c:v>0.94492753623188408</c:v>
                </c:pt>
                <c:pt idx="81">
                  <c:v>0.831055900621118</c:v>
                </c:pt>
                <c:pt idx="82">
                  <c:v>0.78664596273291931</c:v>
                </c:pt>
                <c:pt idx="83">
                  <c:v>0.79358178053830231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77F-42B8-A443-A56D57E4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595048"/>
        <c:axId val="336595376"/>
      </c:scatterChart>
      <c:valAx>
        <c:axId val="336595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595376"/>
        <c:crosses val="autoZero"/>
        <c:crossBetween val="midCat"/>
      </c:valAx>
      <c:valAx>
        <c:axId val="33659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595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'Sulfo-Cy5_Permeation'!$A$98:$A$182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D4-40D9-B731-C4517EE8F83D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'Sulfo-Cy5_Permeation'!$A$98:$A$182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'Sulfo-Cy5_Permeation'!$B$98:$B$182</c:f>
              <c:numCache>
                <c:formatCode>General</c:formatCode>
                <c:ptCount val="85"/>
                <c:pt idx="0">
                  <c:v>0.121</c:v>
                </c:pt>
                <c:pt idx="1">
                  <c:v>0.183</c:v>
                </c:pt>
                <c:pt idx="2">
                  <c:v>0.153</c:v>
                </c:pt>
                <c:pt idx="3">
                  <c:v>0.13200000000000001</c:v>
                </c:pt>
                <c:pt idx="4">
                  <c:v>8.6999999999999994E-2</c:v>
                </c:pt>
                <c:pt idx="5">
                  <c:v>0.153</c:v>
                </c:pt>
                <c:pt idx="6">
                  <c:v>8.1000000000000003E-2</c:v>
                </c:pt>
                <c:pt idx="7">
                  <c:v>0.16800000000000001</c:v>
                </c:pt>
                <c:pt idx="8">
                  <c:v>9.8000000000000004E-2</c:v>
                </c:pt>
                <c:pt idx="9">
                  <c:v>0.126</c:v>
                </c:pt>
                <c:pt idx="10">
                  <c:v>0.1</c:v>
                </c:pt>
                <c:pt idx="11">
                  <c:v>8.8999999999999996E-2</c:v>
                </c:pt>
                <c:pt idx="12">
                  <c:v>0.24299999999999999</c:v>
                </c:pt>
                <c:pt idx="13">
                  <c:v>0.35499999999999998</c:v>
                </c:pt>
                <c:pt idx="14">
                  <c:v>0.33800000000000002</c:v>
                </c:pt>
                <c:pt idx="15">
                  <c:v>0.27400000000000002</c:v>
                </c:pt>
                <c:pt idx="16">
                  <c:v>0.29599999999999999</c:v>
                </c:pt>
                <c:pt idx="17">
                  <c:v>0.39600000000000002</c:v>
                </c:pt>
                <c:pt idx="18">
                  <c:v>0.247</c:v>
                </c:pt>
                <c:pt idx="19">
                  <c:v>0.253</c:v>
                </c:pt>
                <c:pt idx="20">
                  <c:v>0.33400000000000002</c:v>
                </c:pt>
                <c:pt idx="21">
                  <c:v>0.39600000000000002</c:v>
                </c:pt>
                <c:pt idx="22">
                  <c:v>0.39800000000000002</c:v>
                </c:pt>
                <c:pt idx="23">
                  <c:v>0.45700000000000002</c:v>
                </c:pt>
                <c:pt idx="24">
                  <c:v>0.223</c:v>
                </c:pt>
                <c:pt idx="25">
                  <c:v>0.30399999999999999</c:v>
                </c:pt>
                <c:pt idx="26">
                  <c:v>0.36599999999999999</c:v>
                </c:pt>
                <c:pt idx="27">
                  <c:v>0.41099999999999998</c:v>
                </c:pt>
                <c:pt idx="28">
                  <c:v>0.34499999999999997</c:v>
                </c:pt>
                <c:pt idx="29">
                  <c:v>0.34499999999999997</c:v>
                </c:pt>
                <c:pt idx="30">
                  <c:v>0.27400000000000002</c:v>
                </c:pt>
                <c:pt idx="31">
                  <c:v>0.30599999999999999</c:v>
                </c:pt>
                <c:pt idx="32">
                  <c:v>0.34699999999999998</c:v>
                </c:pt>
                <c:pt idx="33">
                  <c:v>0.29099999999999998</c:v>
                </c:pt>
                <c:pt idx="34">
                  <c:v>0.43</c:v>
                </c:pt>
                <c:pt idx="35">
                  <c:v>0.73799999999999999</c:v>
                </c:pt>
                <c:pt idx="36">
                  <c:v>0.30599999999999999</c:v>
                </c:pt>
                <c:pt idx="37">
                  <c:v>0.32100000000000001</c:v>
                </c:pt>
                <c:pt idx="38">
                  <c:v>0.40600000000000003</c:v>
                </c:pt>
                <c:pt idx="39">
                  <c:v>0.44500000000000001</c:v>
                </c:pt>
                <c:pt idx="40">
                  <c:v>0.29799999999999999</c:v>
                </c:pt>
                <c:pt idx="41">
                  <c:v>0.47199999999999998</c:v>
                </c:pt>
                <c:pt idx="42">
                  <c:v>1.4510000000000001</c:v>
                </c:pt>
                <c:pt idx="43">
                  <c:v>2.3090000000000002</c:v>
                </c:pt>
                <c:pt idx="44">
                  <c:v>2.121</c:v>
                </c:pt>
                <c:pt idx="45">
                  <c:v>2.16</c:v>
                </c:pt>
                <c:pt idx="46">
                  <c:v>2.5830000000000002</c:v>
                </c:pt>
                <c:pt idx="47">
                  <c:v>2.294</c:v>
                </c:pt>
                <c:pt idx="48">
                  <c:v>2.2869999999999999</c:v>
                </c:pt>
                <c:pt idx="49">
                  <c:v>2.4529999999999998</c:v>
                </c:pt>
                <c:pt idx="50">
                  <c:v>2.4740000000000002</c:v>
                </c:pt>
                <c:pt idx="51">
                  <c:v>2.7549999999999999</c:v>
                </c:pt>
                <c:pt idx="52">
                  <c:v>2.3719999999999999</c:v>
                </c:pt>
                <c:pt idx="53">
                  <c:v>2.3660000000000001</c:v>
                </c:pt>
                <c:pt idx="54">
                  <c:v>2.76</c:v>
                </c:pt>
                <c:pt idx="55">
                  <c:v>2.54</c:v>
                </c:pt>
                <c:pt idx="56">
                  <c:v>2.7170000000000001</c:v>
                </c:pt>
                <c:pt idx="57">
                  <c:v>2.7509999999999999</c:v>
                </c:pt>
                <c:pt idx="58">
                  <c:v>2.7229999999999999</c:v>
                </c:pt>
                <c:pt idx="59">
                  <c:v>2.6960000000000002</c:v>
                </c:pt>
                <c:pt idx="60">
                  <c:v>2.5640000000000001</c:v>
                </c:pt>
                <c:pt idx="61">
                  <c:v>3.2530000000000001</c:v>
                </c:pt>
                <c:pt idx="62">
                  <c:v>2.9020000000000001</c:v>
                </c:pt>
                <c:pt idx="63">
                  <c:v>3.17</c:v>
                </c:pt>
                <c:pt idx="64">
                  <c:v>3.1640000000000001</c:v>
                </c:pt>
                <c:pt idx="65">
                  <c:v>3.1680000000000001</c:v>
                </c:pt>
                <c:pt idx="66">
                  <c:v>2.8809999999999998</c:v>
                </c:pt>
                <c:pt idx="67">
                  <c:v>2.67</c:v>
                </c:pt>
                <c:pt idx="68">
                  <c:v>2.7909999999999999</c:v>
                </c:pt>
                <c:pt idx="69">
                  <c:v>3.0640000000000001</c:v>
                </c:pt>
                <c:pt idx="70">
                  <c:v>3.419</c:v>
                </c:pt>
                <c:pt idx="71">
                  <c:v>3.4550000000000001</c:v>
                </c:pt>
                <c:pt idx="72">
                  <c:v>2.9380000000000002</c:v>
                </c:pt>
                <c:pt idx="73">
                  <c:v>1.74</c:v>
                </c:pt>
                <c:pt idx="74">
                  <c:v>1.4490000000000001</c:v>
                </c:pt>
                <c:pt idx="75">
                  <c:v>1.415</c:v>
                </c:pt>
                <c:pt idx="76">
                  <c:v>1.228</c:v>
                </c:pt>
                <c:pt idx="77">
                  <c:v>1.526</c:v>
                </c:pt>
                <c:pt idx="78">
                  <c:v>1.4510000000000001</c:v>
                </c:pt>
                <c:pt idx="79">
                  <c:v>1.123</c:v>
                </c:pt>
                <c:pt idx="80">
                  <c:v>1.421</c:v>
                </c:pt>
                <c:pt idx="81">
                  <c:v>1.204</c:v>
                </c:pt>
                <c:pt idx="82">
                  <c:v>1.2450000000000001</c:v>
                </c:pt>
                <c:pt idx="83">
                  <c:v>1.1060000000000001</c:v>
                </c:pt>
                <c:pt idx="84">
                  <c:v>1.1850000000000001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D4-40D9-B731-C4517EE8F83D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'Sulfo-Cy5_Permeation'!$A$98:$A$182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'Sulfo-Cy5_Permeation'!$C$98:$C$182</c:f>
              <c:numCache>
                <c:formatCode>General</c:formatCode>
                <c:ptCount val="85"/>
                <c:pt idx="0">
                  <c:v>0.108</c:v>
                </c:pt>
                <c:pt idx="1">
                  <c:v>0.1</c:v>
                </c:pt>
                <c:pt idx="2">
                  <c:v>0.23499999999999999</c:v>
                </c:pt>
                <c:pt idx="3">
                  <c:v>9.5000000000000001E-2</c:v>
                </c:pt>
                <c:pt idx="4">
                  <c:v>8.6999999999999994E-2</c:v>
                </c:pt>
                <c:pt idx="5">
                  <c:v>0.11700000000000001</c:v>
                </c:pt>
                <c:pt idx="6">
                  <c:v>0.17</c:v>
                </c:pt>
                <c:pt idx="7">
                  <c:v>0.155</c:v>
                </c:pt>
                <c:pt idx="8">
                  <c:v>8.6999999999999994E-2</c:v>
                </c:pt>
                <c:pt idx="9">
                  <c:v>0.1</c:v>
                </c:pt>
                <c:pt idx="10">
                  <c:v>0.17</c:v>
                </c:pt>
                <c:pt idx="11">
                  <c:v>0.23</c:v>
                </c:pt>
                <c:pt idx="12">
                  <c:v>0.2</c:v>
                </c:pt>
                <c:pt idx="13">
                  <c:v>0.41499999999999998</c:v>
                </c:pt>
                <c:pt idx="14">
                  <c:v>0.35699999999999998</c:v>
                </c:pt>
                <c:pt idx="15">
                  <c:v>0.442</c:v>
                </c:pt>
                <c:pt idx="16">
                  <c:v>0.34</c:v>
                </c:pt>
                <c:pt idx="17">
                  <c:v>0.48799999999999999</c:v>
                </c:pt>
                <c:pt idx="18">
                  <c:v>0.35699999999999998</c:v>
                </c:pt>
                <c:pt idx="19">
                  <c:v>0.35699999999999998</c:v>
                </c:pt>
                <c:pt idx="20">
                  <c:v>0.32</c:v>
                </c:pt>
                <c:pt idx="21">
                  <c:v>0.22800000000000001</c:v>
                </c:pt>
                <c:pt idx="22">
                  <c:v>0.38500000000000001</c:v>
                </c:pt>
                <c:pt idx="23">
                  <c:v>0.53300000000000003</c:v>
                </c:pt>
                <c:pt idx="24">
                  <c:v>0.38500000000000001</c:v>
                </c:pt>
                <c:pt idx="25">
                  <c:v>0.37</c:v>
                </c:pt>
                <c:pt idx="26">
                  <c:v>0.46300000000000002</c:v>
                </c:pt>
                <c:pt idx="27">
                  <c:v>0.27800000000000002</c:v>
                </c:pt>
                <c:pt idx="28">
                  <c:v>0.39300000000000002</c:v>
                </c:pt>
                <c:pt idx="29">
                  <c:v>0.55300000000000005</c:v>
                </c:pt>
                <c:pt idx="30">
                  <c:v>0.35699999999999998</c:v>
                </c:pt>
                <c:pt idx="31">
                  <c:v>0.39500000000000002</c:v>
                </c:pt>
                <c:pt idx="32">
                  <c:v>0.502</c:v>
                </c:pt>
                <c:pt idx="33">
                  <c:v>0.39300000000000002</c:v>
                </c:pt>
                <c:pt idx="34">
                  <c:v>0.45800000000000002</c:v>
                </c:pt>
                <c:pt idx="35">
                  <c:v>0.40699999999999997</c:v>
                </c:pt>
                <c:pt idx="36">
                  <c:v>0.41499999999999998</c:v>
                </c:pt>
                <c:pt idx="37">
                  <c:v>0.46</c:v>
                </c:pt>
                <c:pt idx="38">
                  <c:v>0.48499999999999999</c:v>
                </c:pt>
                <c:pt idx="39">
                  <c:v>0.48</c:v>
                </c:pt>
                <c:pt idx="40">
                  <c:v>0.33500000000000002</c:v>
                </c:pt>
                <c:pt idx="41">
                  <c:v>0.442</c:v>
                </c:pt>
                <c:pt idx="42">
                  <c:v>1.7729999999999999</c:v>
                </c:pt>
                <c:pt idx="43">
                  <c:v>2.3620000000000001</c:v>
                </c:pt>
                <c:pt idx="44">
                  <c:v>2.95</c:v>
                </c:pt>
                <c:pt idx="45">
                  <c:v>3.0720000000000001</c:v>
                </c:pt>
                <c:pt idx="46">
                  <c:v>3.2250000000000001</c:v>
                </c:pt>
                <c:pt idx="47">
                  <c:v>2.74</c:v>
                </c:pt>
                <c:pt idx="48">
                  <c:v>2.8479999999999999</c:v>
                </c:pt>
                <c:pt idx="49">
                  <c:v>2.7149999999999999</c:v>
                </c:pt>
                <c:pt idx="50">
                  <c:v>3.0920000000000001</c:v>
                </c:pt>
                <c:pt idx="51">
                  <c:v>2.99</c:v>
                </c:pt>
                <c:pt idx="52">
                  <c:v>2.9849999999999999</c:v>
                </c:pt>
                <c:pt idx="53">
                  <c:v>2.9969999999999999</c:v>
                </c:pt>
                <c:pt idx="54">
                  <c:v>3.1280000000000001</c:v>
                </c:pt>
                <c:pt idx="55">
                  <c:v>2.8250000000000002</c:v>
                </c:pt>
                <c:pt idx="56">
                  <c:v>3.3420000000000001</c:v>
                </c:pt>
                <c:pt idx="57">
                  <c:v>2.8029999999999999</c:v>
                </c:pt>
                <c:pt idx="58">
                  <c:v>3.1579999999999999</c:v>
                </c:pt>
                <c:pt idx="59">
                  <c:v>3.37</c:v>
                </c:pt>
                <c:pt idx="60">
                  <c:v>3.34</c:v>
                </c:pt>
                <c:pt idx="61">
                  <c:v>3.3679999999999999</c:v>
                </c:pt>
                <c:pt idx="62">
                  <c:v>3.02</c:v>
                </c:pt>
                <c:pt idx="63">
                  <c:v>3.4220000000000002</c:v>
                </c:pt>
                <c:pt idx="64">
                  <c:v>3.73</c:v>
                </c:pt>
                <c:pt idx="65">
                  <c:v>3.4750000000000001</c:v>
                </c:pt>
                <c:pt idx="66">
                  <c:v>2.9729999999999999</c:v>
                </c:pt>
                <c:pt idx="67">
                  <c:v>3.2949999999999999</c:v>
                </c:pt>
                <c:pt idx="68">
                  <c:v>3.4119999999999999</c:v>
                </c:pt>
                <c:pt idx="69">
                  <c:v>3.4079999999999999</c:v>
                </c:pt>
                <c:pt idx="70">
                  <c:v>3.4529999999999998</c:v>
                </c:pt>
                <c:pt idx="71">
                  <c:v>3.81</c:v>
                </c:pt>
                <c:pt idx="72">
                  <c:v>3.2549999999999999</c:v>
                </c:pt>
                <c:pt idx="73">
                  <c:v>1.59</c:v>
                </c:pt>
                <c:pt idx="74">
                  <c:v>1.6279999999999999</c:v>
                </c:pt>
                <c:pt idx="75">
                  <c:v>1.4670000000000001</c:v>
                </c:pt>
                <c:pt idx="76">
                  <c:v>1.47</c:v>
                </c:pt>
                <c:pt idx="77">
                  <c:v>1.66</c:v>
                </c:pt>
                <c:pt idx="78">
                  <c:v>1.1020000000000001</c:v>
                </c:pt>
                <c:pt idx="79">
                  <c:v>1.0649999999999999</c:v>
                </c:pt>
                <c:pt idx="80">
                  <c:v>1.278</c:v>
                </c:pt>
                <c:pt idx="81">
                  <c:v>1.1399999999999999</c:v>
                </c:pt>
                <c:pt idx="82">
                  <c:v>1.3049999999999999</c:v>
                </c:pt>
                <c:pt idx="83">
                  <c:v>1.232</c:v>
                </c:pt>
                <c:pt idx="84">
                  <c:v>1.097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ED4-40D9-B731-C4517EE8F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603552"/>
        <c:axId val="510603880"/>
      </c:scatterChart>
      <c:valAx>
        <c:axId val="51060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603880"/>
        <c:crosses val="autoZero"/>
        <c:crossBetween val="midCat"/>
      </c:valAx>
      <c:valAx>
        <c:axId val="51060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603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'Sulfo-Cy5_Permeation'!$A$98:$A$182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'Sulfo-Cy5_Permeation'!$V$98:$V$182</c:f>
              <c:numCache>
                <c:formatCode>General</c:formatCode>
                <c:ptCount val="85"/>
                <c:pt idx="0">
                  <c:v>0.121</c:v>
                </c:pt>
                <c:pt idx="1">
                  <c:v>0.183</c:v>
                </c:pt>
                <c:pt idx="2">
                  <c:v>0.153</c:v>
                </c:pt>
                <c:pt idx="3">
                  <c:v>0.13200000000000001</c:v>
                </c:pt>
                <c:pt idx="4">
                  <c:v>8.6999999999999994E-2</c:v>
                </c:pt>
                <c:pt idx="5">
                  <c:v>0.153</c:v>
                </c:pt>
                <c:pt idx="6">
                  <c:v>8.1000000000000003E-2</c:v>
                </c:pt>
                <c:pt idx="7">
                  <c:v>0.16800000000000001</c:v>
                </c:pt>
                <c:pt idx="8">
                  <c:v>9.8000000000000004E-2</c:v>
                </c:pt>
                <c:pt idx="9">
                  <c:v>0.126</c:v>
                </c:pt>
                <c:pt idx="10">
                  <c:v>0.1</c:v>
                </c:pt>
                <c:pt idx="11">
                  <c:v>8.8999999999999996E-2</c:v>
                </c:pt>
                <c:pt idx="12">
                  <c:v>3.6000000000000004E-2</c:v>
                </c:pt>
                <c:pt idx="13">
                  <c:v>0.14799999999999999</c:v>
                </c:pt>
                <c:pt idx="14">
                  <c:v>0.13100000000000003</c:v>
                </c:pt>
                <c:pt idx="15">
                  <c:v>6.7000000000000032E-2</c:v>
                </c:pt>
                <c:pt idx="16">
                  <c:v>8.8999999999999996E-2</c:v>
                </c:pt>
                <c:pt idx="17">
                  <c:v>0.18900000000000003</c:v>
                </c:pt>
                <c:pt idx="18">
                  <c:v>4.0000000000000008E-2</c:v>
                </c:pt>
                <c:pt idx="19">
                  <c:v>4.6000000000000013E-2</c:v>
                </c:pt>
                <c:pt idx="20">
                  <c:v>0.12700000000000003</c:v>
                </c:pt>
                <c:pt idx="21">
                  <c:v>0.18900000000000003</c:v>
                </c:pt>
                <c:pt idx="22">
                  <c:v>0.19100000000000003</c:v>
                </c:pt>
                <c:pt idx="23">
                  <c:v>0.25</c:v>
                </c:pt>
                <c:pt idx="24">
                  <c:v>1.6000000000000014E-2</c:v>
                </c:pt>
                <c:pt idx="25">
                  <c:v>9.7000000000000003E-2</c:v>
                </c:pt>
                <c:pt idx="26">
                  <c:v>0.159</c:v>
                </c:pt>
                <c:pt idx="27">
                  <c:v>0.20399999999999999</c:v>
                </c:pt>
                <c:pt idx="28">
                  <c:v>0.13799999999999998</c:v>
                </c:pt>
                <c:pt idx="29">
                  <c:v>0.13799999999999998</c:v>
                </c:pt>
                <c:pt idx="30">
                  <c:v>6.7000000000000032E-2</c:v>
                </c:pt>
                <c:pt idx="31">
                  <c:v>9.9000000000000005E-2</c:v>
                </c:pt>
                <c:pt idx="32">
                  <c:v>0.13999999999999999</c:v>
                </c:pt>
                <c:pt idx="33">
                  <c:v>8.3999999999999991E-2</c:v>
                </c:pt>
                <c:pt idx="34">
                  <c:v>0.223</c:v>
                </c:pt>
                <c:pt idx="35">
                  <c:v>0.53100000000000003</c:v>
                </c:pt>
                <c:pt idx="36">
                  <c:v>9.9000000000000005E-2</c:v>
                </c:pt>
                <c:pt idx="37">
                  <c:v>0.11400000000000002</c:v>
                </c:pt>
                <c:pt idx="38">
                  <c:v>0.19900000000000004</c:v>
                </c:pt>
                <c:pt idx="39">
                  <c:v>0.23800000000000002</c:v>
                </c:pt>
                <c:pt idx="40">
                  <c:v>9.0999999999999998E-2</c:v>
                </c:pt>
                <c:pt idx="41">
                  <c:v>0.26500000000000001</c:v>
                </c:pt>
                <c:pt idx="42">
                  <c:v>-0.63899999999999979</c:v>
                </c:pt>
                <c:pt idx="43">
                  <c:v>0.21900000000000031</c:v>
                </c:pt>
                <c:pt idx="44">
                  <c:v>3.1000000000000139E-2</c:v>
                </c:pt>
                <c:pt idx="45">
                  <c:v>7.0000000000000284E-2</c:v>
                </c:pt>
                <c:pt idx="46">
                  <c:v>0.49300000000000033</c:v>
                </c:pt>
                <c:pt idx="47">
                  <c:v>0.20400000000000018</c:v>
                </c:pt>
                <c:pt idx="48">
                  <c:v>0.19700000000000006</c:v>
                </c:pt>
                <c:pt idx="49">
                  <c:v>0.36299999999999999</c:v>
                </c:pt>
                <c:pt idx="50">
                  <c:v>0.38400000000000034</c:v>
                </c:pt>
                <c:pt idx="51">
                  <c:v>0.66500000000000004</c:v>
                </c:pt>
                <c:pt idx="52">
                  <c:v>0.28200000000000003</c:v>
                </c:pt>
                <c:pt idx="53">
                  <c:v>0.27600000000000025</c:v>
                </c:pt>
                <c:pt idx="54">
                  <c:v>0.66999999999999993</c:v>
                </c:pt>
                <c:pt idx="55">
                  <c:v>0.45000000000000018</c:v>
                </c:pt>
                <c:pt idx="56">
                  <c:v>0.62700000000000022</c:v>
                </c:pt>
                <c:pt idx="57">
                  <c:v>0.66100000000000003</c:v>
                </c:pt>
                <c:pt idx="58">
                  <c:v>0.63300000000000001</c:v>
                </c:pt>
                <c:pt idx="59">
                  <c:v>0.60600000000000032</c:v>
                </c:pt>
                <c:pt idx="60">
                  <c:v>0.4740000000000002</c:v>
                </c:pt>
                <c:pt idx="61">
                  <c:v>1.1630000000000003</c:v>
                </c:pt>
                <c:pt idx="62">
                  <c:v>0.81200000000000028</c:v>
                </c:pt>
                <c:pt idx="63">
                  <c:v>1.08</c:v>
                </c:pt>
                <c:pt idx="64">
                  <c:v>1.0740000000000003</c:v>
                </c:pt>
                <c:pt idx="65">
                  <c:v>1.0780000000000003</c:v>
                </c:pt>
                <c:pt idx="66">
                  <c:v>0.79099999999999993</c:v>
                </c:pt>
                <c:pt idx="67">
                  <c:v>0.58000000000000007</c:v>
                </c:pt>
                <c:pt idx="68">
                  <c:v>0.70100000000000007</c:v>
                </c:pt>
                <c:pt idx="69">
                  <c:v>0.9740000000000002</c:v>
                </c:pt>
                <c:pt idx="70">
                  <c:v>1.3290000000000002</c:v>
                </c:pt>
                <c:pt idx="71">
                  <c:v>1.3650000000000002</c:v>
                </c:pt>
                <c:pt idx="72">
                  <c:v>2.7310000000000003</c:v>
                </c:pt>
                <c:pt idx="73">
                  <c:v>1.5329999999999999</c:v>
                </c:pt>
                <c:pt idx="74">
                  <c:v>1.242</c:v>
                </c:pt>
                <c:pt idx="75">
                  <c:v>1.208</c:v>
                </c:pt>
                <c:pt idx="76">
                  <c:v>1.0209999999999999</c:v>
                </c:pt>
                <c:pt idx="77">
                  <c:v>1.319</c:v>
                </c:pt>
                <c:pt idx="78">
                  <c:v>1.244</c:v>
                </c:pt>
                <c:pt idx="79">
                  <c:v>0.91600000000000004</c:v>
                </c:pt>
                <c:pt idx="80">
                  <c:v>1.214</c:v>
                </c:pt>
                <c:pt idx="81">
                  <c:v>0.997</c:v>
                </c:pt>
                <c:pt idx="82">
                  <c:v>1.038</c:v>
                </c:pt>
                <c:pt idx="83">
                  <c:v>0.89900000000000013</c:v>
                </c:pt>
                <c:pt idx="84">
                  <c:v>0.97800000000000009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91-45F6-AB21-36C1CE0F162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'Sulfo-Cy5_Permeation'!$A$98:$A$182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'Sulfo-Cy5_Permeation'!$W$98:$W$182</c:f>
              <c:numCache>
                <c:formatCode>General</c:formatCode>
                <c:ptCount val="85"/>
                <c:pt idx="0">
                  <c:v>0.108</c:v>
                </c:pt>
                <c:pt idx="1">
                  <c:v>0.1</c:v>
                </c:pt>
                <c:pt idx="2">
                  <c:v>0.23499999999999999</c:v>
                </c:pt>
                <c:pt idx="3">
                  <c:v>9.5000000000000001E-2</c:v>
                </c:pt>
                <c:pt idx="4">
                  <c:v>8.6999999999999994E-2</c:v>
                </c:pt>
                <c:pt idx="5">
                  <c:v>0.11700000000000001</c:v>
                </c:pt>
                <c:pt idx="6">
                  <c:v>0.17</c:v>
                </c:pt>
                <c:pt idx="7">
                  <c:v>0.155</c:v>
                </c:pt>
                <c:pt idx="8">
                  <c:v>8.6999999999999994E-2</c:v>
                </c:pt>
                <c:pt idx="9">
                  <c:v>0.1</c:v>
                </c:pt>
                <c:pt idx="10">
                  <c:v>0.17</c:v>
                </c:pt>
                <c:pt idx="11">
                  <c:v>0.23</c:v>
                </c:pt>
                <c:pt idx="12">
                  <c:v>4.300000000000001E-2</c:v>
                </c:pt>
                <c:pt idx="13">
                  <c:v>0.25800000000000001</c:v>
                </c:pt>
                <c:pt idx="14">
                  <c:v>0.19999999999999998</c:v>
                </c:pt>
                <c:pt idx="15">
                  <c:v>0.28500000000000003</c:v>
                </c:pt>
                <c:pt idx="16">
                  <c:v>0.18300000000000002</c:v>
                </c:pt>
                <c:pt idx="17">
                  <c:v>0.33099999999999996</c:v>
                </c:pt>
                <c:pt idx="18">
                  <c:v>0.19999999999999998</c:v>
                </c:pt>
                <c:pt idx="19">
                  <c:v>0.19999999999999998</c:v>
                </c:pt>
                <c:pt idx="20">
                  <c:v>0.16300000000000001</c:v>
                </c:pt>
                <c:pt idx="21">
                  <c:v>7.1000000000000008E-2</c:v>
                </c:pt>
                <c:pt idx="22">
                  <c:v>0.22800000000000001</c:v>
                </c:pt>
                <c:pt idx="23">
                  <c:v>0.376</c:v>
                </c:pt>
                <c:pt idx="24">
                  <c:v>0.22800000000000001</c:v>
                </c:pt>
                <c:pt idx="25">
                  <c:v>0.21299999999999999</c:v>
                </c:pt>
                <c:pt idx="26">
                  <c:v>0.30600000000000005</c:v>
                </c:pt>
                <c:pt idx="27">
                  <c:v>0.12100000000000002</c:v>
                </c:pt>
                <c:pt idx="28">
                  <c:v>0.23600000000000002</c:v>
                </c:pt>
                <c:pt idx="29">
                  <c:v>0.39600000000000002</c:v>
                </c:pt>
                <c:pt idx="30">
                  <c:v>0.19999999999999998</c:v>
                </c:pt>
                <c:pt idx="31">
                  <c:v>0.23800000000000002</c:v>
                </c:pt>
                <c:pt idx="32">
                  <c:v>0.34499999999999997</c:v>
                </c:pt>
                <c:pt idx="33">
                  <c:v>0.23600000000000002</c:v>
                </c:pt>
                <c:pt idx="34">
                  <c:v>0.30100000000000005</c:v>
                </c:pt>
                <c:pt idx="35">
                  <c:v>0.24999999999999997</c:v>
                </c:pt>
                <c:pt idx="36">
                  <c:v>0.25800000000000001</c:v>
                </c:pt>
                <c:pt idx="37">
                  <c:v>0.30300000000000005</c:v>
                </c:pt>
                <c:pt idx="38">
                  <c:v>0.32799999999999996</c:v>
                </c:pt>
                <c:pt idx="39">
                  <c:v>0.32299999999999995</c:v>
                </c:pt>
                <c:pt idx="40">
                  <c:v>0.17800000000000002</c:v>
                </c:pt>
                <c:pt idx="41">
                  <c:v>0.28500000000000003</c:v>
                </c:pt>
                <c:pt idx="42">
                  <c:v>-0.31699999999999995</c:v>
                </c:pt>
                <c:pt idx="43">
                  <c:v>0.27200000000000024</c:v>
                </c:pt>
                <c:pt idx="44">
                  <c:v>0.86000000000000032</c:v>
                </c:pt>
                <c:pt idx="45">
                  <c:v>0.98200000000000021</c:v>
                </c:pt>
                <c:pt idx="46">
                  <c:v>1.1350000000000002</c:v>
                </c:pt>
                <c:pt idx="47">
                  <c:v>0.65000000000000036</c:v>
                </c:pt>
                <c:pt idx="48">
                  <c:v>0.75800000000000001</c:v>
                </c:pt>
                <c:pt idx="49">
                  <c:v>0.625</c:v>
                </c:pt>
                <c:pt idx="50">
                  <c:v>1.0020000000000002</c:v>
                </c:pt>
                <c:pt idx="51">
                  <c:v>0.90000000000000036</c:v>
                </c:pt>
                <c:pt idx="52">
                  <c:v>0.89500000000000002</c:v>
                </c:pt>
                <c:pt idx="53">
                  <c:v>0.90700000000000003</c:v>
                </c:pt>
                <c:pt idx="54">
                  <c:v>1.0380000000000003</c:v>
                </c:pt>
                <c:pt idx="55">
                  <c:v>0.73500000000000032</c:v>
                </c:pt>
                <c:pt idx="56">
                  <c:v>1.2520000000000002</c:v>
                </c:pt>
                <c:pt idx="57">
                  <c:v>0.71300000000000008</c:v>
                </c:pt>
                <c:pt idx="58">
                  <c:v>1.0680000000000001</c:v>
                </c:pt>
                <c:pt idx="59">
                  <c:v>1.2800000000000002</c:v>
                </c:pt>
                <c:pt idx="60">
                  <c:v>1.25</c:v>
                </c:pt>
                <c:pt idx="61">
                  <c:v>1.278</c:v>
                </c:pt>
                <c:pt idx="62">
                  <c:v>0.93000000000000016</c:v>
                </c:pt>
                <c:pt idx="63">
                  <c:v>1.3320000000000003</c:v>
                </c:pt>
                <c:pt idx="64">
                  <c:v>1.6400000000000001</c:v>
                </c:pt>
                <c:pt idx="65">
                  <c:v>1.3850000000000002</c:v>
                </c:pt>
                <c:pt idx="66">
                  <c:v>0.88300000000000001</c:v>
                </c:pt>
                <c:pt idx="67">
                  <c:v>1.2050000000000001</c:v>
                </c:pt>
                <c:pt idx="68">
                  <c:v>1.3220000000000001</c:v>
                </c:pt>
                <c:pt idx="69">
                  <c:v>1.3180000000000001</c:v>
                </c:pt>
                <c:pt idx="70">
                  <c:v>1.363</c:v>
                </c:pt>
                <c:pt idx="71">
                  <c:v>1.7200000000000002</c:v>
                </c:pt>
                <c:pt idx="72">
                  <c:v>3.0979999999999999</c:v>
                </c:pt>
                <c:pt idx="73">
                  <c:v>1.4330000000000001</c:v>
                </c:pt>
                <c:pt idx="74">
                  <c:v>1.4709999999999999</c:v>
                </c:pt>
                <c:pt idx="75">
                  <c:v>1.31</c:v>
                </c:pt>
                <c:pt idx="76">
                  <c:v>1.3129999999999999</c:v>
                </c:pt>
                <c:pt idx="77">
                  <c:v>1.5029999999999999</c:v>
                </c:pt>
                <c:pt idx="78">
                  <c:v>0.94500000000000006</c:v>
                </c:pt>
                <c:pt idx="79">
                  <c:v>0.90799999999999992</c:v>
                </c:pt>
                <c:pt idx="80">
                  <c:v>1.121</c:v>
                </c:pt>
                <c:pt idx="81">
                  <c:v>0.98299999999999987</c:v>
                </c:pt>
                <c:pt idx="82">
                  <c:v>1.1479999999999999</c:v>
                </c:pt>
                <c:pt idx="83">
                  <c:v>1.075</c:v>
                </c:pt>
                <c:pt idx="84">
                  <c:v>0.94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91-45F6-AB21-36C1CE0F1628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'Sulfo-Cy5_Permeation'!$A$98:$A$182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'Sulfo-Cy5_Permeation'!$X$98:$X$182</c:f>
              <c:numCache>
                <c:formatCode>General</c:formatCode>
                <c:ptCount val="85"/>
                <c:pt idx="0">
                  <c:v>0.20699999999999999</c:v>
                </c:pt>
                <c:pt idx="1">
                  <c:v>0.13800000000000001</c:v>
                </c:pt>
                <c:pt idx="2">
                  <c:v>0.129</c:v>
                </c:pt>
                <c:pt idx="3">
                  <c:v>0.16500000000000001</c:v>
                </c:pt>
                <c:pt idx="4">
                  <c:v>0.19400000000000001</c:v>
                </c:pt>
                <c:pt idx="5">
                  <c:v>9.0999999999999998E-2</c:v>
                </c:pt>
                <c:pt idx="6">
                  <c:v>0.11799999999999999</c:v>
                </c:pt>
                <c:pt idx="7">
                  <c:v>0.21199999999999999</c:v>
                </c:pt>
                <c:pt idx="8">
                  <c:v>0.11799999999999999</c:v>
                </c:pt>
                <c:pt idx="9">
                  <c:v>0.17199999999999999</c:v>
                </c:pt>
                <c:pt idx="10">
                  <c:v>0.13800000000000001</c:v>
                </c:pt>
                <c:pt idx="11">
                  <c:v>0.19900000000000001</c:v>
                </c:pt>
                <c:pt idx="12">
                  <c:v>0.16339999999999999</c:v>
                </c:pt>
                <c:pt idx="13">
                  <c:v>0.25440000000000002</c:v>
                </c:pt>
                <c:pt idx="14">
                  <c:v>9.1400000000000009E-2</c:v>
                </c:pt>
                <c:pt idx="15">
                  <c:v>0.28339999999999999</c:v>
                </c:pt>
                <c:pt idx="16">
                  <c:v>0.20839999999999997</c:v>
                </c:pt>
                <c:pt idx="17">
                  <c:v>0.27739999999999998</c:v>
                </c:pt>
                <c:pt idx="18">
                  <c:v>0.25240000000000001</c:v>
                </c:pt>
                <c:pt idx="19">
                  <c:v>0.18540000000000001</c:v>
                </c:pt>
                <c:pt idx="20">
                  <c:v>0.12540000000000001</c:v>
                </c:pt>
                <c:pt idx="21">
                  <c:v>0.25440000000000002</c:v>
                </c:pt>
                <c:pt idx="22">
                  <c:v>0.25040000000000001</c:v>
                </c:pt>
                <c:pt idx="23">
                  <c:v>0.16039999999999999</c:v>
                </c:pt>
                <c:pt idx="24">
                  <c:v>0.24540000000000001</c:v>
                </c:pt>
                <c:pt idx="25">
                  <c:v>9.3399999999999983E-2</c:v>
                </c:pt>
                <c:pt idx="26">
                  <c:v>0.31440000000000001</c:v>
                </c:pt>
                <c:pt idx="27">
                  <c:v>0.26539999999999997</c:v>
                </c:pt>
                <c:pt idx="28">
                  <c:v>0.21639999999999998</c:v>
                </c:pt>
                <c:pt idx="29">
                  <c:v>0.25740000000000002</c:v>
                </c:pt>
                <c:pt idx="30">
                  <c:v>0.38240000000000002</c:v>
                </c:pt>
                <c:pt idx="31">
                  <c:v>0.28839999999999999</c:v>
                </c:pt>
                <c:pt idx="32">
                  <c:v>0.25940000000000002</c:v>
                </c:pt>
                <c:pt idx="33">
                  <c:v>0.28639999999999999</c:v>
                </c:pt>
                <c:pt idx="34">
                  <c:v>0.37140000000000001</c:v>
                </c:pt>
                <c:pt idx="35">
                  <c:v>0.2364</c:v>
                </c:pt>
                <c:pt idx="36">
                  <c:v>0.22539999999999999</c:v>
                </c:pt>
                <c:pt idx="37">
                  <c:v>0.4874</c:v>
                </c:pt>
                <c:pt idx="38">
                  <c:v>0.46939999999999998</c:v>
                </c:pt>
                <c:pt idx="39">
                  <c:v>0.24340000000000001</c:v>
                </c:pt>
                <c:pt idx="40">
                  <c:v>0.21939999999999998</c:v>
                </c:pt>
                <c:pt idx="41">
                  <c:v>0.32440000000000002</c:v>
                </c:pt>
                <c:pt idx="42">
                  <c:v>-0.53299999999999992</c:v>
                </c:pt>
                <c:pt idx="43">
                  <c:v>0.10999999999999988</c:v>
                </c:pt>
                <c:pt idx="44">
                  <c:v>0.22599999999999998</c:v>
                </c:pt>
                <c:pt idx="45">
                  <c:v>0.17600000000000016</c:v>
                </c:pt>
                <c:pt idx="46">
                  <c:v>0.504</c:v>
                </c:pt>
                <c:pt idx="47">
                  <c:v>9.6000000000000085E-2</c:v>
                </c:pt>
                <c:pt idx="48">
                  <c:v>0.27499999999999991</c:v>
                </c:pt>
                <c:pt idx="49">
                  <c:v>0.44600000000000017</c:v>
                </c:pt>
                <c:pt idx="50">
                  <c:v>0.254</c:v>
                </c:pt>
                <c:pt idx="51">
                  <c:v>0.246</c:v>
                </c:pt>
                <c:pt idx="52">
                  <c:v>0.60999999999999988</c:v>
                </c:pt>
                <c:pt idx="53">
                  <c:v>0.44200000000000017</c:v>
                </c:pt>
                <c:pt idx="54">
                  <c:v>0.32200000000000006</c:v>
                </c:pt>
                <c:pt idx="55">
                  <c:v>0.57100000000000017</c:v>
                </c:pt>
                <c:pt idx="56">
                  <c:v>0.86799999999999988</c:v>
                </c:pt>
                <c:pt idx="57">
                  <c:v>0.33700000000000019</c:v>
                </c:pt>
                <c:pt idx="58">
                  <c:v>0.75700000000000012</c:v>
                </c:pt>
                <c:pt idx="59">
                  <c:v>0.67700000000000005</c:v>
                </c:pt>
                <c:pt idx="60">
                  <c:v>0.64100000000000001</c:v>
                </c:pt>
                <c:pt idx="61">
                  <c:v>1.1720000000000002</c:v>
                </c:pt>
                <c:pt idx="62">
                  <c:v>1.0419999999999998</c:v>
                </c:pt>
                <c:pt idx="63">
                  <c:v>0.98499999999999988</c:v>
                </c:pt>
                <c:pt idx="64">
                  <c:v>1.1160000000000001</c:v>
                </c:pt>
                <c:pt idx="65">
                  <c:v>1.2610000000000001</c:v>
                </c:pt>
                <c:pt idx="66">
                  <c:v>1.165</c:v>
                </c:pt>
                <c:pt idx="67">
                  <c:v>1.1560000000000001</c:v>
                </c:pt>
                <c:pt idx="68">
                  <c:v>1.056</c:v>
                </c:pt>
                <c:pt idx="69">
                  <c:v>1.3879999999999999</c:v>
                </c:pt>
                <c:pt idx="70">
                  <c:v>1.4729999999999999</c:v>
                </c:pt>
                <c:pt idx="71">
                  <c:v>1.089</c:v>
                </c:pt>
                <c:pt idx="72">
                  <c:v>3.6144000000000003</c:v>
                </c:pt>
                <c:pt idx="73">
                  <c:v>1.7034</c:v>
                </c:pt>
                <c:pt idx="74">
                  <c:v>1.9534</c:v>
                </c:pt>
                <c:pt idx="75">
                  <c:v>1.5293999999999999</c:v>
                </c:pt>
                <c:pt idx="76">
                  <c:v>1.0184</c:v>
                </c:pt>
                <c:pt idx="77">
                  <c:v>1.4694</c:v>
                </c:pt>
                <c:pt idx="78">
                  <c:v>1.3623999999999998</c:v>
                </c:pt>
                <c:pt idx="79">
                  <c:v>1.2524</c:v>
                </c:pt>
                <c:pt idx="80">
                  <c:v>1.1454</c:v>
                </c:pt>
                <c:pt idx="81">
                  <c:v>1.1794</c:v>
                </c:pt>
                <c:pt idx="82">
                  <c:v>1.3353999999999999</c:v>
                </c:pt>
                <c:pt idx="83">
                  <c:v>1.1874</c:v>
                </c:pt>
                <c:pt idx="84">
                  <c:v>1.0353999999999999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91-45F6-AB21-36C1CE0F1628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'Sulfo-Cy5_Permeation'!$A$98:$A$182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'Sulfo-Cy5_Permeation'!$Y$98:$Y$182</c:f>
              <c:numCache>
                <c:formatCode>General</c:formatCode>
                <c:ptCount val="85"/>
                <c:pt idx="0">
                  <c:v>0.29399999999999998</c:v>
                </c:pt>
                <c:pt idx="1">
                  <c:v>0.24199999999999999</c:v>
                </c:pt>
                <c:pt idx="2">
                  <c:v>0.32600000000000001</c:v>
                </c:pt>
                <c:pt idx="3">
                  <c:v>0.186</c:v>
                </c:pt>
                <c:pt idx="4">
                  <c:v>0.26200000000000001</c:v>
                </c:pt>
                <c:pt idx="5">
                  <c:v>0.31</c:v>
                </c:pt>
                <c:pt idx="6">
                  <c:v>0.34100000000000003</c:v>
                </c:pt>
                <c:pt idx="7">
                  <c:v>0.28699999999999998</c:v>
                </c:pt>
                <c:pt idx="8">
                  <c:v>0.33500000000000002</c:v>
                </c:pt>
                <c:pt idx="9">
                  <c:v>0.26200000000000001</c:v>
                </c:pt>
                <c:pt idx="10">
                  <c:v>0.254</c:v>
                </c:pt>
                <c:pt idx="11">
                  <c:v>0.246</c:v>
                </c:pt>
                <c:pt idx="12">
                  <c:v>0.26800000000000002</c:v>
                </c:pt>
                <c:pt idx="13">
                  <c:v>0.16200000000000003</c:v>
                </c:pt>
                <c:pt idx="14">
                  <c:v>0.33199999999999996</c:v>
                </c:pt>
                <c:pt idx="15">
                  <c:v>0.30600000000000005</c:v>
                </c:pt>
                <c:pt idx="16">
                  <c:v>0.23599999999999999</c:v>
                </c:pt>
                <c:pt idx="17">
                  <c:v>0.44500000000000006</c:v>
                </c:pt>
                <c:pt idx="18">
                  <c:v>0.22999999999999998</c:v>
                </c:pt>
                <c:pt idx="19">
                  <c:v>0.36799999999999999</c:v>
                </c:pt>
                <c:pt idx="20">
                  <c:v>0.23699999999999999</c:v>
                </c:pt>
                <c:pt idx="21">
                  <c:v>0.35399999999999998</c:v>
                </c:pt>
                <c:pt idx="22">
                  <c:v>0.47199999999999998</c:v>
                </c:pt>
                <c:pt idx="23">
                  <c:v>0.34099999999999997</c:v>
                </c:pt>
                <c:pt idx="24">
                  <c:v>0.27900000000000003</c:v>
                </c:pt>
                <c:pt idx="25">
                  <c:v>0.30400000000000005</c:v>
                </c:pt>
                <c:pt idx="26">
                  <c:v>0.33999999999999997</c:v>
                </c:pt>
                <c:pt idx="27">
                  <c:v>0.43800000000000006</c:v>
                </c:pt>
                <c:pt idx="28">
                  <c:v>0.27300000000000002</c:v>
                </c:pt>
                <c:pt idx="29">
                  <c:v>0.45799999999999996</c:v>
                </c:pt>
                <c:pt idx="30">
                  <c:v>0.30900000000000005</c:v>
                </c:pt>
                <c:pt idx="31">
                  <c:v>0.27900000000000003</c:v>
                </c:pt>
                <c:pt idx="32">
                  <c:v>0.40600000000000003</c:v>
                </c:pt>
                <c:pt idx="33">
                  <c:v>0.505</c:v>
                </c:pt>
                <c:pt idx="34">
                  <c:v>0.29100000000000004</c:v>
                </c:pt>
                <c:pt idx="35">
                  <c:v>0.27</c:v>
                </c:pt>
                <c:pt idx="36">
                  <c:v>0.375</c:v>
                </c:pt>
                <c:pt idx="37">
                  <c:v>0.33099999999999996</c:v>
                </c:pt>
                <c:pt idx="38">
                  <c:v>0.21600000000000003</c:v>
                </c:pt>
                <c:pt idx="39">
                  <c:v>0.41100000000000003</c:v>
                </c:pt>
                <c:pt idx="40">
                  <c:v>0.21100000000000002</c:v>
                </c:pt>
                <c:pt idx="41">
                  <c:v>0.32699999999999996</c:v>
                </c:pt>
                <c:pt idx="42">
                  <c:v>-9.5999999999999641E-2</c:v>
                </c:pt>
                <c:pt idx="43">
                  <c:v>0.34100000000000019</c:v>
                </c:pt>
                <c:pt idx="44">
                  <c:v>0.25500000000000034</c:v>
                </c:pt>
                <c:pt idx="45">
                  <c:v>0.18000000000000016</c:v>
                </c:pt>
                <c:pt idx="46">
                  <c:v>-0.11399999999999988</c:v>
                </c:pt>
                <c:pt idx="47">
                  <c:v>0.1120000000000001</c:v>
                </c:pt>
                <c:pt idx="48">
                  <c:v>-5.0999999999999712E-2</c:v>
                </c:pt>
                <c:pt idx="49">
                  <c:v>0.49500000000000011</c:v>
                </c:pt>
                <c:pt idx="50">
                  <c:v>0.16600000000000037</c:v>
                </c:pt>
                <c:pt idx="51">
                  <c:v>0.37400000000000011</c:v>
                </c:pt>
                <c:pt idx="52">
                  <c:v>0.36100000000000021</c:v>
                </c:pt>
                <c:pt idx="53">
                  <c:v>0.50100000000000033</c:v>
                </c:pt>
                <c:pt idx="54">
                  <c:v>0.57800000000000029</c:v>
                </c:pt>
                <c:pt idx="55">
                  <c:v>0.45800000000000018</c:v>
                </c:pt>
                <c:pt idx="56">
                  <c:v>0.34299999999999997</c:v>
                </c:pt>
                <c:pt idx="57">
                  <c:v>0.77700000000000058</c:v>
                </c:pt>
                <c:pt idx="58">
                  <c:v>0.72100000000000053</c:v>
                </c:pt>
                <c:pt idx="59">
                  <c:v>0.45400000000000018</c:v>
                </c:pt>
                <c:pt idx="60">
                  <c:v>0.69600000000000017</c:v>
                </c:pt>
                <c:pt idx="61">
                  <c:v>0.58499999999999996</c:v>
                </c:pt>
                <c:pt idx="62">
                  <c:v>0.45400000000000018</c:v>
                </c:pt>
                <c:pt idx="63">
                  <c:v>1.1170000000000004</c:v>
                </c:pt>
                <c:pt idx="64">
                  <c:v>0.38800000000000034</c:v>
                </c:pt>
                <c:pt idx="65">
                  <c:v>0.78600000000000003</c:v>
                </c:pt>
                <c:pt idx="66">
                  <c:v>0.52600000000000025</c:v>
                </c:pt>
                <c:pt idx="67">
                  <c:v>1.0370000000000004</c:v>
                </c:pt>
                <c:pt idx="68">
                  <c:v>0.65000000000000036</c:v>
                </c:pt>
                <c:pt idx="69">
                  <c:v>1.8000000000000003</c:v>
                </c:pt>
                <c:pt idx="70">
                  <c:v>0.95799999999999974</c:v>
                </c:pt>
                <c:pt idx="71">
                  <c:v>0.72500000000000009</c:v>
                </c:pt>
                <c:pt idx="72">
                  <c:v>1.6709999999999998</c:v>
                </c:pt>
                <c:pt idx="73">
                  <c:v>1.327</c:v>
                </c:pt>
                <c:pt idx="74">
                  <c:v>1.3719999999999999</c:v>
                </c:pt>
                <c:pt idx="75">
                  <c:v>1.2290000000000001</c:v>
                </c:pt>
                <c:pt idx="76">
                  <c:v>1.2000000000000002</c:v>
                </c:pt>
                <c:pt idx="77">
                  <c:v>1.2480000000000002</c:v>
                </c:pt>
                <c:pt idx="78">
                  <c:v>1.1509999999999998</c:v>
                </c:pt>
                <c:pt idx="79">
                  <c:v>1.2090000000000001</c:v>
                </c:pt>
                <c:pt idx="80">
                  <c:v>1.383</c:v>
                </c:pt>
                <c:pt idx="81">
                  <c:v>1.1600000000000001</c:v>
                </c:pt>
                <c:pt idx="82">
                  <c:v>1.2160000000000002</c:v>
                </c:pt>
                <c:pt idx="83">
                  <c:v>1.2789999999999999</c:v>
                </c:pt>
                <c:pt idx="84">
                  <c:v>1.2069999999999999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691-45F6-AB21-36C1CE0F1628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'Sulfo-Cy5_Permeation'!$A$98:$A$182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'Sulfo-Cy5_Permeation'!$Z$98:$Z$182</c:f>
              <c:numCache>
                <c:formatCode>General</c:formatCode>
                <c:ptCount val="85"/>
                <c:pt idx="0">
                  <c:v>0.26900000000000002</c:v>
                </c:pt>
                <c:pt idx="1">
                  <c:v>0.315</c:v>
                </c:pt>
                <c:pt idx="2">
                  <c:v>0.20399999999999999</c:v>
                </c:pt>
                <c:pt idx="3">
                  <c:v>0.36499999999999999</c:v>
                </c:pt>
                <c:pt idx="4">
                  <c:v>0.25700000000000001</c:v>
                </c:pt>
                <c:pt idx="5">
                  <c:v>0.19800000000000001</c:v>
                </c:pt>
                <c:pt idx="6">
                  <c:v>0.30399999999999999</c:v>
                </c:pt>
                <c:pt idx="7">
                  <c:v>0.20399999999999999</c:v>
                </c:pt>
                <c:pt idx="8">
                  <c:v>0.28299999999999997</c:v>
                </c:pt>
                <c:pt idx="9">
                  <c:v>0.193</c:v>
                </c:pt>
                <c:pt idx="10">
                  <c:v>0.315</c:v>
                </c:pt>
                <c:pt idx="11">
                  <c:v>0.14299999999999999</c:v>
                </c:pt>
                <c:pt idx="12">
                  <c:v>0.15800000000000003</c:v>
                </c:pt>
                <c:pt idx="13">
                  <c:v>0.29100000000000004</c:v>
                </c:pt>
                <c:pt idx="14">
                  <c:v>0.20399999999999996</c:v>
                </c:pt>
                <c:pt idx="15">
                  <c:v>0.40400000000000003</c:v>
                </c:pt>
                <c:pt idx="16">
                  <c:v>0.41300000000000003</c:v>
                </c:pt>
                <c:pt idx="17">
                  <c:v>0.22399999999999998</c:v>
                </c:pt>
                <c:pt idx="18">
                  <c:v>0.43000000000000005</c:v>
                </c:pt>
                <c:pt idx="19">
                  <c:v>0.35199999999999998</c:v>
                </c:pt>
                <c:pt idx="20">
                  <c:v>0.27800000000000002</c:v>
                </c:pt>
                <c:pt idx="21">
                  <c:v>0.30400000000000005</c:v>
                </c:pt>
                <c:pt idx="22">
                  <c:v>0.24099999999999999</c:v>
                </c:pt>
                <c:pt idx="23">
                  <c:v>0.33899999999999997</c:v>
                </c:pt>
                <c:pt idx="24">
                  <c:v>0.497</c:v>
                </c:pt>
                <c:pt idx="25">
                  <c:v>0.28700000000000003</c:v>
                </c:pt>
                <c:pt idx="26">
                  <c:v>0.42600000000000005</c:v>
                </c:pt>
                <c:pt idx="27">
                  <c:v>0.58899999999999997</c:v>
                </c:pt>
                <c:pt idx="28">
                  <c:v>0.43900000000000006</c:v>
                </c:pt>
                <c:pt idx="29">
                  <c:v>0.33899999999999997</c:v>
                </c:pt>
                <c:pt idx="30">
                  <c:v>0.30400000000000005</c:v>
                </c:pt>
                <c:pt idx="31">
                  <c:v>0.35199999999999998</c:v>
                </c:pt>
                <c:pt idx="32">
                  <c:v>0.26100000000000001</c:v>
                </c:pt>
                <c:pt idx="33">
                  <c:v>0.52400000000000002</c:v>
                </c:pt>
                <c:pt idx="34">
                  <c:v>0.53400000000000003</c:v>
                </c:pt>
                <c:pt idx="35">
                  <c:v>0.41900000000000004</c:v>
                </c:pt>
                <c:pt idx="36">
                  <c:v>0.46699999999999997</c:v>
                </c:pt>
                <c:pt idx="37">
                  <c:v>0.53500000000000003</c:v>
                </c:pt>
                <c:pt idx="38">
                  <c:v>0.36899999999999999</c:v>
                </c:pt>
                <c:pt idx="39">
                  <c:v>0.45799999999999996</c:v>
                </c:pt>
                <c:pt idx="40">
                  <c:v>0.36299999999999999</c:v>
                </c:pt>
                <c:pt idx="41">
                  <c:v>0.34299999999999997</c:v>
                </c:pt>
                <c:pt idx="42">
                  <c:v>-0.51700000000000035</c:v>
                </c:pt>
                <c:pt idx="43">
                  <c:v>-2.0999999999999908E-2</c:v>
                </c:pt>
                <c:pt idx="44">
                  <c:v>0.49000000000000021</c:v>
                </c:pt>
                <c:pt idx="45">
                  <c:v>0.18100000000000005</c:v>
                </c:pt>
                <c:pt idx="46">
                  <c:v>0.27700000000000014</c:v>
                </c:pt>
                <c:pt idx="47">
                  <c:v>-4.6999999999999709E-2</c:v>
                </c:pt>
                <c:pt idx="48">
                  <c:v>0.42900000000000027</c:v>
                </c:pt>
                <c:pt idx="49">
                  <c:v>0.80299999999999994</c:v>
                </c:pt>
                <c:pt idx="50">
                  <c:v>0.5389999999999997</c:v>
                </c:pt>
                <c:pt idx="51">
                  <c:v>0.56799999999999962</c:v>
                </c:pt>
                <c:pt idx="52">
                  <c:v>1.1589999999999998</c:v>
                </c:pt>
                <c:pt idx="53">
                  <c:v>0.63499999999999979</c:v>
                </c:pt>
                <c:pt idx="54">
                  <c:v>0.63300000000000001</c:v>
                </c:pt>
                <c:pt idx="55">
                  <c:v>1.1200000000000001</c:v>
                </c:pt>
                <c:pt idx="56">
                  <c:v>0.83499999999999996</c:v>
                </c:pt>
                <c:pt idx="57">
                  <c:v>1.0090000000000003</c:v>
                </c:pt>
                <c:pt idx="58">
                  <c:v>0.84600000000000009</c:v>
                </c:pt>
                <c:pt idx="59">
                  <c:v>0.93299999999999983</c:v>
                </c:pt>
                <c:pt idx="60">
                  <c:v>1.1070000000000002</c:v>
                </c:pt>
                <c:pt idx="61">
                  <c:v>0.8069999999999995</c:v>
                </c:pt>
                <c:pt idx="62">
                  <c:v>1.4260000000000002</c:v>
                </c:pt>
                <c:pt idx="63">
                  <c:v>1.2640000000000002</c:v>
                </c:pt>
                <c:pt idx="64">
                  <c:v>0.81299999999999972</c:v>
                </c:pt>
                <c:pt idx="65">
                  <c:v>0.82599999999999962</c:v>
                </c:pt>
                <c:pt idx="66">
                  <c:v>1.0999999999999996</c:v>
                </c:pt>
                <c:pt idx="67">
                  <c:v>1.226</c:v>
                </c:pt>
                <c:pt idx="68">
                  <c:v>1.3010000000000002</c:v>
                </c:pt>
                <c:pt idx="69">
                  <c:v>0.6769999999999996</c:v>
                </c:pt>
                <c:pt idx="70">
                  <c:v>1.1829999999999998</c:v>
                </c:pt>
                <c:pt idx="71">
                  <c:v>1.0720000000000001</c:v>
                </c:pt>
                <c:pt idx="72">
                  <c:v>2.6909999999999998</c:v>
                </c:pt>
                <c:pt idx="73">
                  <c:v>1.81</c:v>
                </c:pt>
                <c:pt idx="74">
                  <c:v>1.7170000000000001</c:v>
                </c:pt>
                <c:pt idx="75">
                  <c:v>1.369</c:v>
                </c:pt>
                <c:pt idx="76">
                  <c:v>1.4930000000000001</c:v>
                </c:pt>
                <c:pt idx="77">
                  <c:v>1.419</c:v>
                </c:pt>
                <c:pt idx="78">
                  <c:v>1.365</c:v>
                </c:pt>
                <c:pt idx="79">
                  <c:v>1.169</c:v>
                </c:pt>
                <c:pt idx="80">
                  <c:v>1.1930000000000001</c:v>
                </c:pt>
                <c:pt idx="81">
                  <c:v>1.3109999999999999</c:v>
                </c:pt>
                <c:pt idx="82">
                  <c:v>1.367</c:v>
                </c:pt>
                <c:pt idx="83">
                  <c:v>1.1579999999999999</c:v>
                </c:pt>
                <c:pt idx="84">
                  <c:v>1.1479999999999999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691-45F6-AB21-36C1CE0F1628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'Sulfo-Cy5_Permeation'!$A$98:$A$182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'Sulfo-Cy5_Permeation'!$AA$98:$AA$182</c:f>
              <c:numCache>
                <c:formatCode>General</c:formatCode>
                <c:ptCount val="85"/>
                <c:pt idx="0">
                  <c:v>0.33</c:v>
                </c:pt>
                <c:pt idx="1">
                  <c:v>0.29499999999999998</c:v>
                </c:pt>
                <c:pt idx="2">
                  <c:v>0.35699999999999998</c:v>
                </c:pt>
                <c:pt idx="3">
                  <c:v>0.34</c:v>
                </c:pt>
                <c:pt idx="4">
                  <c:v>0.25700000000000001</c:v>
                </c:pt>
                <c:pt idx="5">
                  <c:v>0.34499999999999997</c:v>
                </c:pt>
                <c:pt idx="6">
                  <c:v>0.23499999999999999</c:v>
                </c:pt>
                <c:pt idx="7">
                  <c:v>0.38200000000000001</c:v>
                </c:pt>
                <c:pt idx="8">
                  <c:v>0.34499999999999997</c:v>
                </c:pt>
                <c:pt idx="9">
                  <c:v>0.25700000000000001</c:v>
                </c:pt>
                <c:pt idx="10">
                  <c:v>0.28699999999999998</c:v>
                </c:pt>
                <c:pt idx="11">
                  <c:v>0.36299999999999999</c:v>
                </c:pt>
                <c:pt idx="12">
                  <c:v>0.157</c:v>
                </c:pt>
                <c:pt idx="13">
                  <c:v>0.32000000000000006</c:v>
                </c:pt>
                <c:pt idx="14">
                  <c:v>0.43200000000000005</c:v>
                </c:pt>
                <c:pt idx="15">
                  <c:v>0.29700000000000004</c:v>
                </c:pt>
                <c:pt idx="16">
                  <c:v>0.30200000000000005</c:v>
                </c:pt>
                <c:pt idx="17">
                  <c:v>0.42200000000000004</c:v>
                </c:pt>
                <c:pt idx="18">
                  <c:v>0.24500000000000002</c:v>
                </c:pt>
                <c:pt idx="19">
                  <c:v>0.63</c:v>
                </c:pt>
                <c:pt idx="20">
                  <c:v>0.17800000000000002</c:v>
                </c:pt>
                <c:pt idx="21">
                  <c:v>0.31800000000000006</c:v>
                </c:pt>
                <c:pt idx="22">
                  <c:v>0.46799999999999997</c:v>
                </c:pt>
                <c:pt idx="23">
                  <c:v>0.27500000000000002</c:v>
                </c:pt>
                <c:pt idx="24">
                  <c:v>0.20499999999999999</c:v>
                </c:pt>
                <c:pt idx="25">
                  <c:v>0.35699999999999998</c:v>
                </c:pt>
                <c:pt idx="26">
                  <c:v>0.56000000000000005</c:v>
                </c:pt>
                <c:pt idx="27">
                  <c:v>0.32000000000000006</c:v>
                </c:pt>
                <c:pt idx="28">
                  <c:v>0.42500000000000004</c:v>
                </c:pt>
                <c:pt idx="29">
                  <c:v>0.34699999999999998</c:v>
                </c:pt>
                <c:pt idx="30">
                  <c:v>0.18300000000000002</c:v>
                </c:pt>
                <c:pt idx="31">
                  <c:v>0.52500000000000002</c:v>
                </c:pt>
                <c:pt idx="32">
                  <c:v>0.34699999999999998</c:v>
                </c:pt>
                <c:pt idx="33">
                  <c:v>0.30000000000000004</c:v>
                </c:pt>
                <c:pt idx="34">
                  <c:v>0.33000000000000007</c:v>
                </c:pt>
                <c:pt idx="35">
                  <c:v>0.39300000000000002</c:v>
                </c:pt>
                <c:pt idx="36">
                  <c:v>0.63500000000000001</c:v>
                </c:pt>
                <c:pt idx="37">
                  <c:v>0.36199999999999999</c:v>
                </c:pt>
                <c:pt idx="38">
                  <c:v>0.58300000000000007</c:v>
                </c:pt>
                <c:pt idx="39">
                  <c:v>0.54700000000000004</c:v>
                </c:pt>
                <c:pt idx="40">
                  <c:v>0.23500000000000001</c:v>
                </c:pt>
                <c:pt idx="41">
                  <c:v>0.46300000000000008</c:v>
                </c:pt>
                <c:pt idx="42">
                  <c:v>-0.84800000000000031</c:v>
                </c:pt>
                <c:pt idx="43">
                  <c:v>-7.2000000000000064E-2</c:v>
                </c:pt>
                <c:pt idx="44">
                  <c:v>0.86999999999999966</c:v>
                </c:pt>
                <c:pt idx="45">
                  <c:v>0.10999999999999988</c:v>
                </c:pt>
                <c:pt idx="46">
                  <c:v>0.4099999999999997</c:v>
                </c:pt>
                <c:pt idx="47">
                  <c:v>0.35499999999999998</c:v>
                </c:pt>
                <c:pt idx="48">
                  <c:v>0.23199999999999976</c:v>
                </c:pt>
                <c:pt idx="49">
                  <c:v>0.46499999999999986</c:v>
                </c:pt>
                <c:pt idx="50">
                  <c:v>0.13199999999999967</c:v>
                </c:pt>
                <c:pt idx="51">
                  <c:v>0.5299999999999998</c:v>
                </c:pt>
                <c:pt idx="52">
                  <c:v>0.35499999999999998</c:v>
                </c:pt>
                <c:pt idx="53">
                  <c:v>0.27499999999999991</c:v>
                </c:pt>
                <c:pt idx="54">
                  <c:v>0.77</c:v>
                </c:pt>
                <c:pt idx="55">
                  <c:v>0.36299999999999999</c:v>
                </c:pt>
                <c:pt idx="56">
                  <c:v>0.7849999999999997</c:v>
                </c:pt>
                <c:pt idx="57">
                  <c:v>0.2669999999999999</c:v>
                </c:pt>
                <c:pt idx="58">
                  <c:v>0.5169999999999999</c:v>
                </c:pt>
                <c:pt idx="59">
                  <c:v>0.57799999999999985</c:v>
                </c:pt>
                <c:pt idx="60">
                  <c:v>0.33699999999999974</c:v>
                </c:pt>
                <c:pt idx="61">
                  <c:v>0.74699999999999944</c:v>
                </c:pt>
                <c:pt idx="62">
                  <c:v>0.87700000000000022</c:v>
                </c:pt>
                <c:pt idx="63">
                  <c:v>0.56000000000000005</c:v>
                </c:pt>
                <c:pt idx="64">
                  <c:v>0.5129999999999999</c:v>
                </c:pt>
                <c:pt idx="65">
                  <c:v>1.0749999999999997</c:v>
                </c:pt>
                <c:pt idx="66">
                  <c:v>0.75200000000000022</c:v>
                </c:pt>
                <c:pt idx="67">
                  <c:v>0.59799999999999942</c:v>
                </c:pt>
                <c:pt idx="68">
                  <c:v>0.95299999999999985</c:v>
                </c:pt>
                <c:pt idx="69">
                  <c:v>0.67500000000000027</c:v>
                </c:pt>
                <c:pt idx="70">
                  <c:v>1.0550000000000002</c:v>
                </c:pt>
                <c:pt idx="71">
                  <c:v>1.145</c:v>
                </c:pt>
                <c:pt idx="72">
                  <c:v>1.9019999999999999</c:v>
                </c:pt>
                <c:pt idx="73">
                  <c:v>1.335</c:v>
                </c:pt>
                <c:pt idx="74">
                  <c:v>1.55</c:v>
                </c:pt>
                <c:pt idx="75">
                  <c:v>1.6220000000000001</c:v>
                </c:pt>
                <c:pt idx="76">
                  <c:v>1.2150000000000001</c:v>
                </c:pt>
                <c:pt idx="77">
                  <c:v>0.96799999999999997</c:v>
                </c:pt>
                <c:pt idx="78">
                  <c:v>1.33</c:v>
                </c:pt>
                <c:pt idx="79">
                  <c:v>1.06</c:v>
                </c:pt>
                <c:pt idx="80">
                  <c:v>1.28</c:v>
                </c:pt>
                <c:pt idx="81">
                  <c:v>1.198</c:v>
                </c:pt>
                <c:pt idx="82">
                  <c:v>1.0920000000000001</c:v>
                </c:pt>
                <c:pt idx="83">
                  <c:v>1.22</c:v>
                </c:pt>
                <c:pt idx="84">
                  <c:v>1.04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691-45F6-AB21-36C1CE0F1628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'Sulfo-Cy5_Permeation'!$A$98:$A$182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'Sulfo-Cy5_Permeation'!$AB$98:$AB$182</c:f>
              <c:numCache>
                <c:formatCode>General</c:formatCode>
                <c:ptCount val="85"/>
                <c:pt idx="0">
                  <c:v>0.126</c:v>
                </c:pt>
                <c:pt idx="1">
                  <c:v>8.1000000000000003E-2</c:v>
                </c:pt>
                <c:pt idx="2">
                  <c:v>8.2000000000000003E-2</c:v>
                </c:pt>
                <c:pt idx="3">
                  <c:v>6.3E-2</c:v>
                </c:pt>
                <c:pt idx="4">
                  <c:v>5.3999999999999999E-2</c:v>
                </c:pt>
                <c:pt idx="5">
                  <c:v>8.7999999999999995E-2</c:v>
                </c:pt>
                <c:pt idx="6">
                  <c:v>0.06</c:v>
                </c:pt>
                <c:pt idx="7">
                  <c:v>5.6000000000000001E-2</c:v>
                </c:pt>
                <c:pt idx="8">
                  <c:v>0.151</c:v>
                </c:pt>
                <c:pt idx="9">
                  <c:v>2.3E-2</c:v>
                </c:pt>
                <c:pt idx="10">
                  <c:v>8.1000000000000003E-2</c:v>
                </c:pt>
                <c:pt idx="11">
                  <c:v>6.4000000000000001E-2</c:v>
                </c:pt>
                <c:pt idx="12">
                  <c:v>2.2999999999999993E-2</c:v>
                </c:pt>
                <c:pt idx="13">
                  <c:v>7.6000000000000012E-2</c:v>
                </c:pt>
                <c:pt idx="14">
                  <c:v>6.9000000000000006E-2</c:v>
                </c:pt>
                <c:pt idx="15">
                  <c:v>0.13200000000000001</c:v>
                </c:pt>
                <c:pt idx="16">
                  <c:v>4.4000000000000011E-2</c:v>
                </c:pt>
                <c:pt idx="17">
                  <c:v>7.3000000000000009E-2</c:v>
                </c:pt>
                <c:pt idx="18">
                  <c:v>0.16699999999999998</c:v>
                </c:pt>
                <c:pt idx="19">
                  <c:v>0.10400000000000001</c:v>
                </c:pt>
                <c:pt idx="20">
                  <c:v>0.11499999999999999</c:v>
                </c:pt>
                <c:pt idx="21">
                  <c:v>9.5000000000000001E-2</c:v>
                </c:pt>
                <c:pt idx="22">
                  <c:v>7.8000000000000014E-2</c:v>
                </c:pt>
                <c:pt idx="23">
                  <c:v>0.122</c:v>
                </c:pt>
                <c:pt idx="24">
                  <c:v>5.7999999999999996E-2</c:v>
                </c:pt>
                <c:pt idx="25">
                  <c:v>9.5000000000000001E-2</c:v>
                </c:pt>
                <c:pt idx="26">
                  <c:v>0.10800000000000001</c:v>
                </c:pt>
                <c:pt idx="27">
                  <c:v>8.199999999999999E-2</c:v>
                </c:pt>
                <c:pt idx="28">
                  <c:v>0.16499999999999998</c:v>
                </c:pt>
                <c:pt idx="29">
                  <c:v>0.182</c:v>
                </c:pt>
                <c:pt idx="30">
                  <c:v>0.10600000000000001</c:v>
                </c:pt>
                <c:pt idx="31">
                  <c:v>6.5000000000000002E-2</c:v>
                </c:pt>
                <c:pt idx="32">
                  <c:v>0.13300000000000001</c:v>
                </c:pt>
                <c:pt idx="33">
                  <c:v>0.13100000000000001</c:v>
                </c:pt>
                <c:pt idx="34">
                  <c:v>0.14200000000000002</c:v>
                </c:pt>
                <c:pt idx="35">
                  <c:v>0.11399999999999999</c:v>
                </c:pt>
                <c:pt idx="36">
                  <c:v>9.9000000000000005E-2</c:v>
                </c:pt>
                <c:pt idx="37">
                  <c:v>0.128</c:v>
                </c:pt>
                <c:pt idx="38">
                  <c:v>7.6000000000000012E-2</c:v>
                </c:pt>
                <c:pt idx="39">
                  <c:v>0.11499999999999999</c:v>
                </c:pt>
                <c:pt idx="40">
                  <c:v>0.10300000000000001</c:v>
                </c:pt>
                <c:pt idx="41">
                  <c:v>9.8000000000000004E-2</c:v>
                </c:pt>
                <c:pt idx="42">
                  <c:v>-1.1320000000000001</c:v>
                </c:pt>
                <c:pt idx="43">
                  <c:v>5.8999999999999941E-2</c:v>
                </c:pt>
                <c:pt idx="44">
                  <c:v>4.7999999999999821E-2</c:v>
                </c:pt>
                <c:pt idx="45">
                  <c:v>7.7999999999999847E-2</c:v>
                </c:pt>
                <c:pt idx="46">
                  <c:v>1.2999999999999901E-2</c:v>
                </c:pt>
                <c:pt idx="47">
                  <c:v>0.21599999999999997</c:v>
                </c:pt>
                <c:pt idx="48">
                  <c:v>9.5999999999999863E-2</c:v>
                </c:pt>
                <c:pt idx="49">
                  <c:v>0.32099999999999995</c:v>
                </c:pt>
                <c:pt idx="50">
                  <c:v>0.48499999999999988</c:v>
                </c:pt>
                <c:pt idx="51">
                  <c:v>0.24399999999999999</c:v>
                </c:pt>
                <c:pt idx="52">
                  <c:v>0.33499999999999996</c:v>
                </c:pt>
                <c:pt idx="53">
                  <c:v>0.24</c:v>
                </c:pt>
                <c:pt idx="54">
                  <c:v>0.17099999999999982</c:v>
                </c:pt>
                <c:pt idx="55">
                  <c:v>0.37199999999999989</c:v>
                </c:pt>
                <c:pt idx="56">
                  <c:v>0.36299999999999999</c:v>
                </c:pt>
                <c:pt idx="57">
                  <c:v>0.23199999999999998</c:v>
                </c:pt>
                <c:pt idx="58">
                  <c:v>0.25800000000000001</c:v>
                </c:pt>
                <c:pt idx="59">
                  <c:v>0.43599999999999994</c:v>
                </c:pt>
                <c:pt idx="60">
                  <c:v>0.5</c:v>
                </c:pt>
                <c:pt idx="61">
                  <c:v>0.58399999999999985</c:v>
                </c:pt>
                <c:pt idx="62">
                  <c:v>0.33499999999999996</c:v>
                </c:pt>
                <c:pt idx="63">
                  <c:v>0.32299999999999995</c:v>
                </c:pt>
                <c:pt idx="64">
                  <c:v>0.29099999999999993</c:v>
                </c:pt>
                <c:pt idx="65">
                  <c:v>0.38900000000000001</c:v>
                </c:pt>
                <c:pt idx="66">
                  <c:v>0.5279999999999998</c:v>
                </c:pt>
                <c:pt idx="67">
                  <c:v>0.43999999999999995</c:v>
                </c:pt>
                <c:pt idx="68">
                  <c:v>0.36699999999999999</c:v>
                </c:pt>
                <c:pt idx="69">
                  <c:v>0.47499999999999987</c:v>
                </c:pt>
                <c:pt idx="70">
                  <c:v>0.44899999999999984</c:v>
                </c:pt>
                <c:pt idx="71">
                  <c:v>0.73399999999999976</c:v>
                </c:pt>
                <c:pt idx="72">
                  <c:v>0.82099999999999995</c:v>
                </c:pt>
                <c:pt idx="73">
                  <c:v>0.76200000000000001</c:v>
                </c:pt>
                <c:pt idx="74">
                  <c:v>0.63600000000000001</c:v>
                </c:pt>
                <c:pt idx="75">
                  <c:v>0.67800000000000005</c:v>
                </c:pt>
                <c:pt idx="76">
                  <c:v>0.49</c:v>
                </c:pt>
                <c:pt idx="77">
                  <c:v>0.53200000000000003</c:v>
                </c:pt>
                <c:pt idx="78">
                  <c:v>0.51300000000000001</c:v>
                </c:pt>
                <c:pt idx="79">
                  <c:v>0.57099999999999995</c:v>
                </c:pt>
                <c:pt idx="80">
                  <c:v>0.47099999999999997</c:v>
                </c:pt>
                <c:pt idx="81">
                  <c:v>0.47099999999999997</c:v>
                </c:pt>
                <c:pt idx="82">
                  <c:v>0.48599999999999999</c:v>
                </c:pt>
                <c:pt idx="83">
                  <c:v>0.35599999999999998</c:v>
                </c:pt>
                <c:pt idx="84">
                  <c:v>0.50800000000000001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691-45F6-AB21-36C1CE0F1628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'Sulfo-Cy5_Permeation'!$A$98:$A$182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'Sulfo-Cy5_Permeation'!$AC$98:$AC$182</c:f>
              <c:numCache>
                <c:formatCode>General</c:formatCode>
                <c:ptCount val="85"/>
                <c:pt idx="0">
                  <c:v>0.193</c:v>
                </c:pt>
                <c:pt idx="1">
                  <c:v>0.122</c:v>
                </c:pt>
                <c:pt idx="2">
                  <c:v>9.6000000000000002E-2</c:v>
                </c:pt>
                <c:pt idx="3">
                  <c:v>0.11700000000000001</c:v>
                </c:pt>
                <c:pt idx="4">
                  <c:v>0.126</c:v>
                </c:pt>
                <c:pt idx="5">
                  <c:v>8.3000000000000004E-2</c:v>
                </c:pt>
                <c:pt idx="6">
                  <c:v>0.106</c:v>
                </c:pt>
                <c:pt idx="7">
                  <c:v>0.107</c:v>
                </c:pt>
                <c:pt idx="8">
                  <c:v>0.2</c:v>
                </c:pt>
                <c:pt idx="9">
                  <c:v>0.17399999999999999</c:v>
                </c:pt>
                <c:pt idx="10">
                  <c:v>0.13900000000000001</c:v>
                </c:pt>
                <c:pt idx="11">
                  <c:v>0.17799999999999999</c:v>
                </c:pt>
                <c:pt idx="12">
                  <c:v>0.11300000000000002</c:v>
                </c:pt>
                <c:pt idx="13">
                  <c:v>0.19799999999999998</c:v>
                </c:pt>
                <c:pt idx="14">
                  <c:v>0.18100000000000002</c:v>
                </c:pt>
                <c:pt idx="15">
                  <c:v>0.22900000000000001</c:v>
                </c:pt>
                <c:pt idx="16">
                  <c:v>0.214</c:v>
                </c:pt>
                <c:pt idx="17">
                  <c:v>0.23100000000000001</c:v>
                </c:pt>
                <c:pt idx="18">
                  <c:v>0.28700000000000003</c:v>
                </c:pt>
                <c:pt idx="19">
                  <c:v>0.20099999999999998</c:v>
                </c:pt>
                <c:pt idx="20">
                  <c:v>0.26300000000000001</c:v>
                </c:pt>
                <c:pt idx="21">
                  <c:v>0.17500000000000002</c:v>
                </c:pt>
                <c:pt idx="22">
                  <c:v>0.153</c:v>
                </c:pt>
                <c:pt idx="23">
                  <c:v>0.22500000000000001</c:v>
                </c:pt>
                <c:pt idx="24">
                  <c:v>0.19199999999999998</c:v>
                </c:pt>
                <c:pt idx="25">
                  <c:v>0.31100000000000005</c:v>
                </c:pt>
                <c:pt idx="26">
                  <c:v>0.13799999999999998</c:v>
                </c:pt>
                <c:pt idx="27">
                  <c:v>0.27700000000000002</c:v>
                </c:pt>
                <c:pt idx="28">
                  <c:v>0.22</c:v>
                </c:pt>
                <c:pt idx="29">
                  <c:v>0.32499999999999996</c:v>
                </c:pt>
                <c:pt idx="30">
                  <c:v>0.35</c:v>
                </c:pt>
                <c:pt idx="31">
                  <c:v>0.12699999999999997</c:v>
                </c:pt>
                <c:pt idx="32">
                  <c:v>0.151</c:v>
                </c:pt>
                <c:pt idx="33">
                  <c:v>0.159</c:v>
                </c:pt>
                <c:pt idx="34">
                  <c:v>0.25</c:v>
                </c:pt>
                <c:pt idx="35">
                  <c:v>0.24600000000000002</c:v>
                </c:pt>
                <c:pt idx="36">
                  <c:v>0.224</c:v>
                </c:pt>
                <c:pt idx="37">
                  <c:v>0.11400000000000002</c:v>
                </c:pt>
                <c:pt idx="38">
                  <c:v>0.29600000000000004</c:v>
                </c:pt>
                <c:pt idx="39">
                  <c:v>0.18100000000000002</c:v>
                </c:pt>
                <c:pt idx="40">
                  <c:v>0.24000000000000002</c:v>
                </c:pt>
                <c:pt idx="41">
                  <c:v>0.10900000000000001</c:v>
                </c:pt>
                <c:pt idx="42">
                  <c:v>-0.98599999999999999</c:v>
                </c:pt>
                <c:pt idx="43">
                  <c:v>-0.14999999999999991</c:v>
                </c:pt>
                <c:pt idx="44">
                  <c:v>0.39999999999999991</c:v>
                </c:pt>
                <c:pt idx="45">
                  <c:v>0.25</c:v>
                </c:pt>
                <c:pt idx="46">
                  <c:v>0.35699999999999976</c:v>
                </c:pt>
                <c:pt idx="47">
                  <c:v>0.43999999999999995</c:v>
                </c:pt>
                <c:pt idx="48">
                  <c:v>0.27899999999999991</c:v>
                </c:pt>
                <c:pt idx="49">
                  <c:v>0.67700000000000005</c:v>
                </c:pt>
                <c:pt idx="50">
                  <c:v>0.41800000000000015</c:v>
                </c:pt>
                <c:pt idx="51">
                  <c:v>0.13899999999999979</c:v>
                </c:pt>
                <c:pt idx="52">
                  <c:v>-0.11100000000000021</c:v>
                </c:pt>
                <c:pt idx="53">
                  <c:v>0.59399999999999986</c:v>
                </c:pt>
                <c:pt idx="54">
                  <c:v>0.33699999999999974</c:v>
                </c:pt>
                <c:pt idx="55">
                  <c:v>0.60000000000000009</c:v>
                </c:pt>
                <c:pt idx="56">
                  <c:v>0.35099999999999998</c:v>
                </c:pt>
                <c:pt idx="57">
                  <c:v>0.49199999999999999</c:v>
                </c:pt>
                <c:pt idx="58">
                  <c:v>0.33099999999999996</c:v>
                </c:pt>
                <c:pt idx="59">
                  <c:v>0.79400000000000004</c:v>
                </c:pt>
                <c:pt idx="60">
                  <c:v>0.43900000000000006</c:v>
                </c:pt>
                <c:pt idx="61">
                  <c:v>0.69</c:v>
                </c:pt>
                <c:pt idx="62">
                  <c:v>0.60000000000000009</c:v>
                </c:pt>
                <c:pt idx="63">
                  <c:v>0.18999999999999995</c:v>
                </c:pt>
                <c:pt idx="64">
                  <c:v>0.73099999999999987</c:v>
                </c:pt>
                <c:pt idx="65">
                  <c:v>0.60499999999999998</c:v>
                </c:pt>
                <c:pt idx="66">
                  <c:v>0.44199999999999973</c:v>
                </c:pt>
                <c:pt idx="67">
                  <c:v>0.71999999999999975</c:v>
                </c:pt>
                <c:pt idx="68">
                  <c:v>0.629</c:v>
                </c:pt>
                <c:pt idx="69">
                  <c:v>0.41400000000000015</c:v>
                </c:pt>
                <c:pt idx="70">
                  <c:v>0.21399999999999997</c:v>
                </c:pt>
                <c:pt idx="71">
                  <c:v>0.50499999999999989</c:v>
                </c:pt>
                <c:pt idx="72">
                  <c:v>1.4460000000000002</c:v>
                </c:pt>
                <c:pt idx="73">
                  <c:v>1.0570000000000002</c:v>
                </c:pt>
                <c:pt idx="74">
                  <c:v>0.9</c:v>
                </c:pt>
                <c:pt idx="75">
                  <c:v>0.76800000000000002</c:v>
                </c:pt>
                <c:pt idx="76">
                  <c:v>0.70299999999999996</c:v>
                </c:pt>
                <c:pt idx="77">
                  <c:v>0.68799999999999994</c:v>
                </c:pt>
                <c:pt idx="78">
                  <c:v>0.58099999999999996</c:v>
                </c:pt>
                <c:pt idx="79">
                  <c:v>0.71599999999999997</c:v>
                </c:pt>
                <c:pt idx="80">
                  <c:v>0.72699999999999998</c:v>
                </c:pt>
                <c:pt idx="81">
                  <c:v>0.81399999999999995</c:v>
                </c:pt>
                <c:pt idx="82">
                  <c:v>0.70499999999999996</c:v>
                </c:pt>
                <c:pt idx="83">
                  <c:v>0.77400000000000002</c:v>
                </c:pt>
                <c:pt idx="84">
                  <c:v>0.61599999999999999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691-45F6-AB21-36C1CE0F1628}"/>
            </c:ext>
          </c:extLst>
        </c:ser>
        <c:ser>
          <c:idx val="8"/>
          <c:order val="8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'Sulfo-Cy5_Permeation'!$A$98:$A$182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'Sulfo-Cy5_Permeation'!$AD$98:$AD$182</c:f>
              <c:numCache>
                <c:formatCode>General</c:formatCode>
                <c:ptCount val="85"/>
                <c:pt idx="0">
                  <c:v>8.2000000000000003E-2</c:v>
                </c:pt>
                <c:pt idx="1">
                  <c:v>0.113</c:v>
                </c:pt>
                <c:pt idx="2">
                  <c:v>9.2999999999999999E-2</c:v>
                </c:pt>
                <c:pt idx="3">
                  <c:v>0.16500000000000001</c:v>
                </c:pt>
                <c:pt idx="4">
                  <c:v>7.1999999999999995E-2</c:v>
                </c:pt>
                <c:pt idx="5">
                  <c:v>9.6000000000000002E-2</c:v>
                </c:pt>
                <c:pt idx="6">
                  <c:v>9.1999999999999998E-2</c:v>
                </c:pt>
                <c:pt idx="7">
                  <c:v>0.16</c:v>
                </c:pt>
                <c:pt idx="8">
                  <c:v>0.11899999999999999</c:v>
                </c:pt>
                <c:pt idx="9">
                  <c:v>8.6999999999999994E-2</c:v>
                </c:pt>
                <c:pt idx="10">
                  <c:v>7.6999999999999999E-2</c:v>
                </c:pt>
                <c:pt idx="11">
                  <c:v>7.4999999999999997E-2</c:v>
                </c:pt>
                <c:pt idx="12">
                  <c:v>7.1000000000000008E-2</c:v>
                </c:pt>
                <c:pt idx="13">
                  <c:v>4.5000000000000012E-2</c:v>
                </c:pt>
                <c:pt idx="14">
                  <c:v>0.123</c:v>
                </c:pt>
                <c:pt idx="15">
                  <c:v>0.10699999999999998</c:v>
                </c:pt>
                <c:pt idx="16">
                  <c:v>8.7000000000000022E-2</c:v>
                </c:pt>
                <c:pt idx="17">
                  <c:v>4.9999999999999989E-2</c:v>
                </c:pt>
                <c:pt idx="18">
                  <c:v>5.2999999999999992E-2</c:v>
                </c:pt>
                <c:pt idx="19">
                  <c:v>7.1000000000000008E-2</c:v>
                </c:pt>
                <c:pt idx="20">
                  <c:v>0.13</c:v>
                </c:pt>
                <c:pt idx="21">
                  <c:v>6.0999999999999999E-2</c:v>
                </c:pt>
                <c:pt idx="22">
                  <c:v>0.20900000000000002</c:v>
                </c:pt>
                <c:pt idx="23">
                  <c:v>0.25600000000000001</c:v>
                </c:pt>
                <c:pt idx="24">
                  <c:v>6.7000000000000004E-2</c:v>
                </c:pt>
                <c:pt idx="25">
                  <c:v>0.16799999999999998</c:v>
                </c:pt>
                <c:pt idx="26">
                  <c:v>0.128</c:v>
                </c:pt>
                <c:pt idx="27">
                  <c:v>6.0999999999999999E-2</c:v>
                </c:pt>
                <c:pt idx="28">
                  <c:v>4.4000000000000011E-2</c:v>
                </c:pt>
                <c:pt idx="29">
                  <c:v>0.10699999999999998</c:v>
                </c:pt>
                <c:pt idx="30">
                  <c:v>0.11799999999999999</c:v>
                </c:pt>
                <c:pt idx="31">
                  <c:v>4.300000000000001E-2</c:v>
                </c:pt>
                <c:pt idx="32">
                  <c:v>0.10699999999999998</c:v>
                </c:pt>
                <c:pt idx="33">
                  <c:v>9.9999999999999978E-2</c:v>
                </c:pt>
                <c:pt idx="34">
                  <c:v>1.8000000000000016E-2</c:v>
                </c:pt>
                <c:pt idx="35">
                  <c:v>6.0999999999999999E-2</c:v>
                </c:pt>
                <c:pt idx="36">
                  <c:v>0.13900000000000001</c:v>
                </c:pt>
                <c:pt idx="37">
                  <c:v>0.19700000000000001</c:v>
                </c:pt>
                <c:pt idx="38">
                  <c:v>6.0999999999999999E-2</c:v>
                </c:pt>
                <c:pt idx="39">
                  <c:v>9.1000000000000025E-2</c:v>
                </c:pt>
                <c:pt idx="40">
                  <c:v>8.0000000000000016E-2</c:v>
                </c:pt>
                <c:pt idx="41">
                  <c:v>0.10699999999999998</c:v>
                </c:pt>
                <c:pt idx="42">
                  <c:v>-0.70000000000000018</c:v>
                </c:pt>
                <c:pt idx="43">
                  <c:v>-0.13100000000000023</c:v>
                </c:pt>
                <c:pt idx="44">
                  <c:v>9.6999999999999975E-2</c:v>
                </c:pt>
                <c:pt idx="45">
                  <c:v>0.27499999999999991</c:v>
                </c:pt>
                <c:pt idx="46">
                  <c:v>-2.4000000000000021E-2</c:v>
                </c:pt>
                <c:pt idx="47">
                  <c:v>-6.0000000000000053E-2</c:v>
                </c:pt>
                <c:pt idx="48">
                  <c:v>0.16199999999999992</c:v>
                </c:pt>
                <c:pt idx="49">
                  <c:v>1.8999999999999684E-2</c:v>
                </c:pt>
                <c:pt idx="50">
                  <c:v>0.12999999999999989</c:v>
                </c:pt>
                <c:pt idx="51">
                  <c:v>0.121</c:v>
                </c:pt>
                <c:pt idx="52">
                  <c:v>0.33199999999999985</c:v>
                </c:pt>
                <c:pt idx="53">
                  <c:v>0.30200000000000005</c:v>
                </c:pt>
                <c:pt idx="54">
                  <c:v>0.19899999999999984</c:v>
                </c:pt>
                <c:pt idx="55">
                  <c:v>0.17599999999999971</c:v>
                </c:pt>
                <c:pt idx="56">
                  <c:v>0.41199999999999992</c:v>
                </c:pt>
                <c:pt idx="57">
                  <c:v>0.26499999999999968</c:v>
                </c:pt>
                <c:pt idx="58">
                  <c:v>0.16500000000000004</c:v>
                </c:pt>
                <c:pt idx="59">
                  <c:v>0.14599999999999991</c:v>
                </c:pt>
                <c:pt idx="60">
                  <c:v>0.42999999999999972</c:v>
                </c:pt>
                <c:pt idx="61">
                  <c:v>0.2629999999999999</c:v>
                </c:pt>
                <c:pt idx="62">
                  <c:v>0.22199999999999998</c:v>
                </c:pt>
                <c:pt idx="63">
                  <c:v>0.5389999999999997</c:v>
                </c:pt>
                <c:pt idx="64">
                  <c:v>0.61199999999999966</c:v>
                </c:pt>
                <c:pt idx="65">
                  <c:v>0.43500000000000005</c:v>
                </c:pt>
                <c:pt idx="66">
                  <c:v>0.57499999999999973</c:v>
                </c:pt>
                <c:pt idx="67">
                  <c:v>0.49199999999999999</c:v>
                </c:pt>
                <c:pt idx="68">
                  <c:v>0.54800000000000004</c:v>
                </c:pt>
                <c:pt idx="69">
                  <c:v>0.32499999999999973</c:v>
                </c:pt>
                <c:pt idx="70">
                  <c:v>0.62999999999999989</c:v>
                </c:pt>
                <c:pt idx="71">
                  <c:v>0.44199999999999973</c:v>
                </c:pt>
                <c:pt idx="72">
                  <c:v>0.58200000000000007</c:v>
                </c:pt>
                <c:pt idx="73">
                  <c:v>0.6140000000000001</c:v>
                </c:pt>
                <c:pt idx="74">
                  <c:v>0.56299999999999994</c:v>
                </c:pt>
                <c:pt idx="75">
                  <c:v>0.56299999999999994</c:v>
                </c:pt>
                <c:pt idx="76">
                  <c:v>0.54499999999999993</c:v>
                </c:pt>
                <c:pt idx="77">
                  <c:v>0.439</c:v>
                </c:pt>
                <c:pt idx="78">
                  <c:v>0.49100000000000005</c:v>
                </c:pt>
                <c:pt idx="79">
                  <c:v>0.47600000000000003</c:v>
                </c:pt>
                <c:pt idx="80">
                  <c:v>0.315</c:v>
                </c:pt>
                <c:pt idx="81">
                  <c:v>0.55499999999999994</c:v>
                </c:pt>
                <c:pt idx="82">
                  <c:v>0.45200000000000001</c:v>
                </c:pt>
                <c:pt idx="83">
                  <c:v>0.433</c:v>
                </c:pt>
                <c:pt idx="84">
                  <c:v>0.45400000000000001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691-45F6-AB21-36C1CE0F1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362456"/>
        <c:axId val="498362784"/>
      </c:scatterChart>
      <c:valAx>
        <c:axId val="498362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362784"/>
        <c:crosses val="autoZero"/>
        <c:crossBetween val="midCat"/>
      </c:valAx>
      <c:valAx>
        <c:axId val="49836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362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'Sulfo-Cy5_Permeation'!$B$188:$B$272</c:f>
              <c:numCache>
                <c:formatCode>General</c:formatCode>
                <c:ptCount val="85"/>
                <c:pt idx="0">
                  <c:v>0.183</c:v>
                </c:pt>
                <c:pt idx="1">
                  <c:v>4.5999999999999999E-2</c:v>
                </c:pt>
                <c:pt idx="2">
                  <c:v>0.14899999999999999</c:v>
                </c:pt>
                <c:pt idx="3">
                  <c:v>0.158</c:v>
                </c:pt>
                <c:pt idx="4">
                  <c:v>0.20200000000000001</c:v>
                </c:pt>
                <c:pt idx="5">
                  <c:v>0.20399999999999999</c:v>
                </c:pt>
                <c:pt idx="6">
                  <c:v>0.19700000000000001</c:v>
                </c:pt>
                <c:pt idx="7">
                  <c:v>0.11</c:v>
                </c:pt>
                <c:pt idx="8">
                  <c:v>0.13300000000000001</c:v>
                </c:pt>
                <c:pt idx="9">
                  <c:v>8.8999999999999996E-2</c:v>
                </c:pt>
                <c:pt idx="10">
                  <c:v>6.7000000000000004E-2</c:v>
                </c:pt>
                <c:pt idx="11">
                  <c:v>0.14899999999999999</c:v>
                </c:pt>
                <c:pt idx="12">
                  <c:v>2.952</c:v>
                </c:pt>
                <c:pt idx="13">
                  <c:v>5.5229999999999997</c:v>
                </c:pt>
                <c:pt idx="14">
                  <c:v>5.835</c:v>
                </c:pt>
                <c:pt idx="15">
                  <c:v>6.6440000000000001</c:v>
                </c:pt>
                <c:pt idx="16">
                  <c:v>6.0110000000000001</c:v>
                </c:pt>
                <c:pt idx="17">
                  <c:v>5.181</c:v>
                </c:pt>
                <c:pt idx="18">
                  <c:v>5.4429999999999996</c:v>
                </c:pt>
                <c:pt idx="19">
                  <c:v>5.47</c:v>
                </c:pt>
                <c:pt idx="20">
                  <c:v>4.7779999999999996</c:v>
                </c:pt>
                <c:pt idx="21">
                  <c:v>5.484</c:v>
                </c:pt>
                <c:pt idx="22">
                  <c:v>4.5709999999999997</c:v>
                </c:pt>
                <c:pt idx="23">
                  <c:v>5.0179999999999998</c:v>
                </c:pt>
                <c:pt idx="24">
                  <c:v>5.0960000000000001</c:v>
                </c:pt>
                <c:pt idx="25">
                  <c:v>4.9930000000000003</c:v>
                </c:pt>
                <c:pt idx="26">
                  <c:v>5.2960000000000003</c:v>
                </c:pt>
                <c:pt idx="27">
                  <c:v>5.4610000000000003</c:v>
                </c:pt>
                <c:pt idx="28">
                  <c:v>5.75</c:v>
                </c:pt>
                <c:pt idx="29">
                  <c:v>5.03</c:v>
                </c:pt>
                <c:pt idx="30">
                  <c:v>5.72</c:v>
                </c:pt>
                <c:pt idx="31">
                  <c:v>5.5179999999999998</c:v>
                </c:pt>
                <c:pt idx="32">
                  <c:v>4.9909999999999997</c:v>
                </c:pt>
                <c:pt idx="33">
                  <c:v>5.6219999999999999</c:v>
                </c:pt>
                <c:pt idx="34">
                  <c:v>5.4109999999999996</c:v>
                </c:pt>
                <c:pt idx="35">
                  <c:v>5.5</c:v>
                </c:pt>
                <c:pt idx="36">
                  <c:v>5.5730000000000004</c:v>
                </c:pt>
                <c:pt idx="37">
                  <c:v>5.2409999999999997</c:v>
                </c:pt>
                <c:pt idx="38">
                  <c:v>5.7590000000000003</c:v>
                </c:pt>
                <c:pt idx="39">
                  <c:v>5.452</c:v>
                </c:pt>
                <c:pt idx="40">
                  <c:v>5.8780000000000001</c:v>
                </c:pt>
                <c:pt idx="41">
                  <c:v>5.4770000000000003</c:v>
                </c:pt>
                <c:pt idx="42">
                  <c:v>21.206</c:v>
                </c:pt>
                <c:pt idx="43">
                  <c:v>50.92</c:v>
                </c:pt>
                <c:pt idx="44">
                  <c:v>54.615000000000002</c:v>
                </c:pt>
                <c:pt idx="45">
                  <c:v>53.252000000000002</c:v>
                </c:pt>
                <c:pt idx="46">
                  <c:v>56.302999999999997</c:v>
                </c:pt>
                <c:pt idx="47">
                  <c:v>56.19</c:v>
                </c:pt>
                <c:pt idx="48">
                  <c:v>54.899000000000001</c:v>
                </c:pt>
                <c:pt idx="49">
                  <c:v>54.095999999999997</c:v>
                </c:pt>
                <c:pt idx="50">
                  <c:v>53.771000000000001</c:v>
                </c:pt>
                <c:pt idx="51">
                  <c:v>54.408000000000001</c:v>
                </c:pt>
                <c:pt idx="52">
                  <c:v>53.991</c:v>
                </c:pt>
                <c:pt idx="53">
                  <c:v>55.350999999999999</c:v>
                </c:pt>
                <c:pt idx="54">
                  <c:v>55.777999999999999</c:v>
                </c:pt>
                <c:pt idx="55">
                  <c:v>55.600999999999999</c:v>
                </c:pt>
                <c:pt idx="56">
                  <c:v>57.747999999999998</c:v>
                </c:pt>
                <c:pt idx="57">
                  <c:v>57.173999999999999</c:v>
                </c:pt>
                <c:pt idx="58">
                  <c:v>57.718000000000004</c:v>
                </c:pt>
                <c:pt idx="59">
                  <c:v>58.866999999999997</c:v>
                </c:pt>
                <c:pt idx="60">
                  <c:v>57.841999999999999</c:v>
                </c:pt>
                <c:pt idx="61">
                  <c:v>60.274999999999999</c:v>
                </c:pt>
                <c:pt idx="62">
                  <c:v>59.819000000000003</c:v>
                </c:pt>
                <c:pt idx="63">
                  <c:v>61.277999999999999</c:v>
                </c:pt>
                <c:pt idx="64">
                  <c:v>58.7</c:v>
                </c:pt>
                <c:pt idx="65">
                  <c:v>58.25</c:v>
                </c:pt>
                <c:pt idx="66">
                  <c:v>59.773000000000003</c:v>
                </c:pt>
                <c:pt idx="67">
                  <c:v>60.731999999999999</c:v>
                </c:pt>
                <c:pt idx="68">
                  <c:v>61.823</c:v>
                </c:pt>
                <c:pt idx="69">
                  <c:v>60.146999999999998</c:v>
                </c:pt>
                <c:pt idx="70">
                  <c:v>61.332999999999998</c:v>
                </c:pt>
                <c:pt idx="71">
                  <c:v>61.447000000000003</c:v>
                </c:pt>
                <c:pt idx="72">
                  <c:v>62.173999999999999</c:v>
                </c:pt>
                <c:pt idx="73">
                  <c:v>22.774999999999999</c:v>
                </c:pt>
                <c:pt idx="74">
                  <c:v>9.8190000000000008</c:v>
                </c:pt>
                <c:pt idx="75">
                  <c:v>7.1929999999999996</c:v>
                </c:pt>
                <c:pt idx="76">
                  <c:v>7.1719999999999997</c:v>
                </c:pt>
                <c:pt idx="77">
                  <c:v>6.9950000000000001</c:v>
                </c:pt>
                <c:pt idx="78">
                  <c:v>6.7869999999999999</c:v>
                </c:pt>
                <c:pt idx="79">
                  <c:v>6.1150000000000002</c:v>
                </c:pt>
                <c:pt idx="80">
                  <c:v>6.282</c:v>
                </c:pt>
                <c:pt idx="81">
                  <c:v>6.2960000000000003</c:v>
                </c:pt>
                <c:pt idx="82">
                  <c:v>6.22</c:v>
                </c:pt>
                <c:pt idx="83">
                  <c:v>6.0730000000000004</c:v>
                </c:pt>
                <c:pt idx="84">
                  <c:v>6.5869999999999997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C1-405E-A50A-A83A57BAD74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'Sulfo-Cy5_Permeation'!$C$188:$C$272</c:f>
              <c:numCache>
                <c:formatCode>General</c:formatCode>
                <c:ptCount val="85"/>
                <c:pt idx="0">
                  <c:v>0.191</c:v>
                </c:pt>
                <c:pt idx="1">
                  <c:v>0.17899999999999999</c:v>
                </c:pt>
                <c:pt idx="2">
                  <c:v>0.187</c:v>
                </c:pt>
                <c:pt idx="3">
                  <c:v>0.14599999999999999</c:v>
                </c:pt>
                <c:pt idx="4">
                  <c:v>0.29099999999999998</c:v>
                </c:pt>
                <c:pt idx="5">
                  <c:v>0.16500000000000001</c:v>
                </c:pt>
                <c:pt idx="6">
                  <c:v>0.14000000000000001</c:v>
                </c:pt>
                <c:pt idx="7">
                  <c:v>0.219</c:v>
                </c:pt>
                <c:pt idx="8">
                  <c:v>0.128</c:v>
                </c:pt>
                <c:pt idx="9">
                  <c:v>0.20100000000000001</c:v>
                </c:pt>
                <c:pt idx="10">
                  <c:v>0.25800000000000001</c:v>
                </c:pt>
                <c:pt idx="11">
                  <c:v>9.6000000000000002E-2</c:v>
                </c:pt>
                <c:pt idx="12">
                  <c:v>1.7809999999999999</c:v>
                </c:pt>
                <c:pt idx="13">
                  <c:v>6.0179999999999998</c:v>
                </c:pt>
                <c:pt idx="14">
                  <c:v>6.4</c:v>
                </c:pt>
                <c:pt idx="15">
                  <c:v>6.181</c:v>
                </c:pt>
                <c:pt idx="16">
                  <c:v>6.2220000000000004</c:v>
                </c:pt>
                <c:pt idx="17">
                  <c:v>6.0890000000000004</c:v>
                </c:pt>
                <c:pt idx="18">
                  <c:v>5.7830000000000004</c:v>
                </c:pt>
                <c:pt idx="19">
                  <c:v>6.1849999999999996</c:v>
                </c:pt>
                <c:pt idx="20">
                  <c:v>5.758</c:v>
                </c:pt>
                <c:pt idx="21">
                  <c:v>5.73</c:v>
                </c:pt>
                <c:pt idx="22">
                  <c:v>6.0869999999999997</c:v>
                </c:pt>
                <c:pt idx="23">
                  <c:v>5.7240000000000002</c:v>
                </c:pt>
                <c:pt idx="24">
                  <c:v>5.9390000000000001</c:v>
                </c:pt>
                <c:pt idx="25">
                  <c:v>5.9039999999999999</c:v>
                </c:pt>
                <c:pt idx="26">
                  <c:v>5.62</c:v>
                </c:pt>
                <c:pt idx="27">
                  <c:v>5.7130000000000001</c:v>
                </c:pt>
                <c:pt idx="28">
                  <c:v>5.77</c:v>
                </c:pt>
                <c:pt idx="29">
                  <c:v>6.0609999999999999</c:v>
                </c:pt>
                <c:pt idx="30">
                  <c:v>5.819</c:v>
                </c:pt>
                <c:pt idx="31">
                  <c:v>6.6420000000000003</c:v>
                </c:pt>
                <c:pt idx="32">
                  <c:v>6.2759999999999998</c:v>
                </c:pt>
                <c:pt idx="33">
                  <c:v>6.0750000000000002</c:v>
                </c:pt>
                <c:pt idx="34">
                  <c:v>6.657</c:v>
                </c:pt>
                <c:pt idx="35">
                  <c:v>6.726</c:v>
                </c:pt>
                <c:pt idx="36">
                  <c:v>5.9370000000000003</c:v>
                </c:pt>
                <c:pt idx="37">
                  <c:v>6.1559999999999997</c:v>
                </c:pt>
                <c:pt idx="38">
                  <c:v>6.63</c:v>
                </c:pt>
                <c:pt idx="39">
                  <c:v>6.35</c:v>
                </c:pt>
                <c:pt idx="40">
                  <c:v>7.0609999999999999</c:v>
                </c:pt>
                <c:pt idx="41">
                  <c:v>5.8170000000000002</c:v>
                </c:pt>
                <c:pt idx="42">
                  <c:v>12.85</c:v>
                </c:pt>
                <c:pt idx="43">
                  <c:v>55.418999999999997</c:v>
                </c:pt>
                <c:pt idx="44">
                  <c:v>63.073</c:v>
                </c:pt>
                <c:pt idx="45">
                  <c:v>64.944999999999993</c:v>
                </c:pt>
                <c:pt idx="46">
                  <c:v>65.53</c:v>
                </c:pt>
                <c:pt idx="47">
                  <c:v>64.534999999999997</c:v>
                </c:pt>
                <c:pt idx="48">
                  <c:v>63.662999999999997</c:v>
                </c:pt>
                <c:pt idx="49">
                  <c:v>62.47</c:v>
                </c:pt>
                <c:pt idx="50">
                  <c:v>63.51</c:v>
                </c:pt>
                <c:pt idx="51">
                  <c:v>62.329000000000001</c:v>
                </c:pt>
                <c:pt idx="52">
                  <c:v>61.784999999999997</c:v>
                </c:pt>
                <c:pt idx="53">
                  <c:v>64.328999999999994</c:v>
                </c:pt>
                <c:pt idx="54">
                  <c:v>63.703000000000003</c:v>
                </c:pt>
                <c:pt idx="55">
                  <c:v>64.388000000000005</c:v>
                </c:pt>
                <c:pt idx="56">
                  <c:v>65.001999999999995</c:v>
                </c:pt>
                <c:pt idx="57">
                  <c:v>67.153999999999996</c:v>
                </c:pt>
                <c:pt idx="58">
                  <c:v>67.066999999999993</c:v>
                </c:pt>
                <c:pt idx="59">
                  <c:v>66.082999999999998</c:v>
                </c:pt>
                <c:pt idx="60">
                  <c:v>68.39</c:v>
                </c:pt>
                <c:pt idx="61">
                  <c:v>66.834999999999994</c:v>
                </c:pt>
                <c:pt idx="62">
                  <c:v>67.762</c:v>
                </c:pt>
                <c:pt idx="63">
                  <c:v>68.605999999999995</c:v>
                </c:pt>
                <c:pt idx="64">
                  <c:v>67.686999999999998</c:v>
                </c:pt>
                <c:pt idx="65">
                  <c:v>70.704999999999998</c:v>
                </c:pt>
                <c:pt idx="66">
                  <c:v>67.656000000000006</c:v>
                </c:pt>
                <c:pt idx="67">
                  <c:v>70.046999999999997</c:v>
                </c:pt>
                <c:pt idx="68">
                  <c:v>71.23</c:v>
                </c:pt>
                <c:pt idx="69">
                  <c:v>71.894000000000005</c:v>
                </c:pt>
                <c:pt idx="70">
                  <c:v>68.888000000000005</c:v>
                </c:pt>
                <c:pt idx="71">
                  <c:v>70.673000000000002</c:v>
                </c:pt>
                <c:pt idx="72">
                  <c:v>69.866</c:v>
                </c:pt>
                <c:pt idx="73">
                  <c:v>38.363999999999997</c:v>
                </c:pt>
                <c:pt idx="74">
                  <c:v>12.648</c:v>
                </c:pt>
                <c:pt idx="75">
                  <c:v>8.9689999999999994</c:v>
                </c:pt>
                <c:pt idx="76">
                  <c:v>8.2379999999999995</c:v>
                </c:pt>
                <c:pt idx="77">
                  <c:v>7.8659999999999997</c:v>
                </c:pt>
                <c:pt idx="78">
                  <c:v>7.6559999999999997</c:v>
                </c:pt>
                <c:pt idx="79">
                  <c:v>6.9489999999999998</c:v>
                </c:pt>
                <c:pt idx="80">
                  <c:v>7.3620000000000001</c:v>
                </c:pt>
                <c:pt idx="81">
                  <c:v>6.9429999999999996</c:v>
                </c:pt>
                <c:pt idx="82">
                  <c:v>6.726</c:v>
                </c:pt>
                <c:pt idx="83">
                  <c:v>7.0119999999999996</c:v>
                </c:pt>
                <c:pt idx="84">
                  <c:v>7.1559999999999997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C1-405E-A50A-A83A57BAD747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'Sulfo-Cy5_Permeation'!$D$188:$D$272</c:f>
              <c:numCache>
                <c:formatCode>General</c:formatCode>
                <c:ptCount val="85"/>
                <c:pt idx="0">
                  <c:v>0.32400000000000001</c:v>
                </c:pt>
                <c:pt idx="1">
                  <c:v>0.20200000000000001</c:v>
                </c:pt>
                <c:pt idx="2">
                  <c:v>0.41199999999999998</c:v>
                </c:pt>
                <c:pt idx="3">
                  <c:v>0.311</c:v>
                </c:pt>
                <c:pt idx="4">
                  <c:v>0.17199999999999999</c:v>
                </c:pt>
                <c:pt idx="5">
                  <c:v>0.248</c:v>
                </c:pt>
                <c:pt idx="6">
                  <c:v>0.193</c:v>
                </c:pt>
                <c:pt idx="7">
                  <c:v>8.7999999999999995E-2</c:v>
                </c:pt>
                <c:pt idx="8">
                  <c:v>0.37</c:v>
                </c:pt>
                <c:pt idx="9">
                  <c:v>0.26100000000000001</c:v>
                </c:pt>
                <c:pt idx="10">
                  <c:v>0.14299999999999999</c:v>
                </c:pt>
                <c:pt idx="11">
                  <c:v>0.26100000000000001</c:v>
                </c:pt>
                <c:pt idx="12">
                  <c:v>2.8820000000000001</c:v>
                </c:pt>
                <c:pt idx="13">
                  <c:v>5.7519999999999998</c:v>
                </c:pt>
                <c:pt idx="14">
                  <c:v>5.9409999999999998</c:v>
                </c:pt>
                <c:pt idx="15">
                  <c:v>6.6130000000000004</c:v>
                </c:pt>
                <c:pt idx="16">
                  <c:v>6.29</c:v>
                </c:pt>
                <c:pt idx="17">
                  <c:v>5.702</c:v>
                </c:pt>
                <c:pt idx="18">
                  <c:v>5.6130000000000004</c:v>
                </c:pt>
                <c:pt idx="19">
                  <c:v>6.0129999999999999</c:v>
                </c:pt>
                <c:pt idx="20">
                  <c:v>5.1509999999999998</c:v>
                </c:pt>
                <c:pt idx="21">
                  <c:v>5.1340000000000003</c:v>
                </c:pt>
                <c:pt idx="22">
                  <c:v>5.9290000000000003</c:v>
                </c:pt>
                <c:pt idx="23">
                  <c:v>5.298</c:v>
                </c:pt>
                <c:pt idx="24">
                  <c:v>5.3360000000000003</c:v>
                </c:pt>
                <c:pt idx="25">
                  <c:v>5.5380000000000003</c:v>
                </c:pt>
                <c:pt idx="26">
                  <c:v>6.282</c:v>
                </c:pt>
                <c:pt idx="27">
                  <c:v>5.87</c:v>
                </c:pt>
                <c:pt idx="28">
                  <c:v>5.8609999999999998</c:v>
                </c:pt>
                <c:pt idx="29">
                  <c:v>5.5590000000000002</c:v>
                </c:pt>
                <c:pt idx="30">
                  <c:v>6.1849999999999996</c:v>
                </c:pt>
                <c:pt idx="31">
                  <c:v>5.6509999999999998</c:v>
                </c:pt>
                <c:pt idx="32">
                  <c:v>7.0549999999999997</c:v>
                </c:pt>
                <c:pt idx="33">
                  <c:v>5.9160000000000004</c:v>
                </c:pt>
                <c:pt idx="34">
                  <c:v>6.8239999999999998</c:v>
                </c:pt>
                <c:pt idx="35">
                  <c:v>5.681</c:v>
                </c:pt>
                <c:pt idx="36">
                  <c:v>6.0170000000000003</c:v>
                </c:pt>
                <c:pt idx="37">
                  <c:v>5.92</c:v>
                </c:pt>
                <c:pt idx="38">
                  <c:v>5.2859999999999996</c:v>
                </c:pt>
                <c:pt idx="39">
                  <c:v>5.8819999999999997</c:v>
                </c:pt>
                <c:pt idx="40">
                  <c:v>5.9290000000000003</c:v>
                </c:pt>
                <c:pt idx="41">
                  <c:v>5.4329999999999998</c:v>
                </c:pt>
                <c:pt idx="42">
                  <c:v>27.033999999999999</c:v>
                </c:pt>
                <c:pt idx="43">
                  <c:v>55.856999999999999</c:v>
                </c:pt>
                <c:pt idx="44">
                  <c:v>58.734999999999999</c:v>
                </c:pt>
                <c:pt idx="45">
                  <c:v>61.55</c:v>
                </c:pt>
                <c:pt idx="46">
                  <c:v>58.344999999999999</c:v>
                </c:pt>
                <c:pt idx="47">
                  <c:v>59.697000000000003</c:v>
                </c:pt>
                <c:pt idx="48">
                  <c:v>57.63</c:v>
                </c:pt>
                <c:pt idx="49">
                  <c:v>59.29</c:v>
                </c:pt>
                <c:pt idx="50">
                  <c:v>55.722999999999999</c:v>
                </c:pt>
                <c:pt idx="51">
                  <c:v>55.941000000000003</c:v>
                </c:pt>
                <c:pt idx="52">
                  <c:v>57.613</c:v>
                </c:pt>
                <c:pt idx="53">
                  <c:v>58.307000000000002</c:v>
                </c:pt>
                <c:pt idx="54">
                  <c:v>58.866</c:v>
                </c:pt>
                <c:pt idx="55">
                  <c:v>61.100999999999999</c:v>
                </c:pt>
                <c:pt idx="56">
                  <c:v>61.457999999999998</c:v>
                </c:pt>
                <c:pt idx="57">
                  <c:v>60.529000000000003</c:v>
                </c:pt>
                <c:pt idx="58">
                  <c:v>60.433</c:v>
                </c:pt>
                <c:pt idx="59">
                  <c:v>63.021000000000001</c:v>
                </c:pt>
                <c:pt idx="60">
                  <c:v>59.835999999999999</c:v>
                </c:pt>
                <c:pt idx="61">
                  <c:v>65.486999999999995</c:v>
                </c:pt>
                <c:pt idx="62">
                  <c:v>61.802999999999997</c:v>
                </c:pt>
                <c:pt idx="63">
                  <c:v>64.786000000000001</c:v>
                </c:pt>
                <c:pt idx="64">
                  <c:v>61.55</c:v>
                </c:pt>
                <c:pt idx="65">
                  <c:v>62.701999999999998</c:v>
                </c:pt>
                <c:pt idx="66">
                  <c:v>63.844999999999999</c:v>
                </c:pt>
                <c:pt idx="67">
                  <c:v>65.408000000000001</c:v>
                </c:pt>
                <c:pt idx="68">
                  <c:v>61.933</c:v>
                </c:pt>
                <c:pt idx="69">
                  <c:v>64.878</c:v>
                </c:pt>
                <c:pt idx="70">
                  <c:v>67.596999999999994</c:v>
                </c:pt>
                <c:pt idx="71">
                  <c:v>62.823999999999998</c:v>
                </c:pt>
                <c:pt idx="72">
                  <c:v>63.088000000000001</c:v>
                </c:pt>
                <c:pt idx="73">
                  <c:v>24.651</c:v>
                </c:pt>
                <c:pt idx="74">
                  <c:v>11.445</c:v>
                </c:pt>
                <c:pt idx="75">
                  <c:v>8.782</c:v>
                </c:pt>
                <c:pt idx="76">
                  <c:v>7.95</c:v>
                </c:pt>
                <c:pt idx="77">
                  <c:v>8.1259999999999994</c:v>
                </c:pt>
                <c:pt idx="78">
                  <c:v>8.2650000000000006</c:v>
                </c:pt>
                <c:pt idx="79">
                  <c:v>7.7270000000000003</c:v>
                </c:pt>
                <c:pt idx="80">
                  <c:v>7.0880000000000001</c:v>
                </c:pt>
                <c:pt idx="81">
                  <c:v>7.1340000000000003</c:v>
                </c:pt>
                <c:pt idx="82">
                  <c:v>6.601</c:v>
                </c:pt>
                <c:pt idx="83">
                  <c:v>7.29</c:v>
                </c:pt>
                <c:pt idx="84">
                  <c:v>7.4450000000000003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DC1-405E-A50A-A83A57BAD747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'Sulfo-Cy5_Permeation'!$E$188:$E$272</c:f>
              <c:numCache>
                <c:formatCode>General</c:formatCode>
                <c:ptCount val="85"/>
                <c:pt idx="0">
                  <c:v>0.4</c:v>
                </c:pt>
                <c:pt idx="1">
                  <c:v>0.247</c:v>
                </c:pt>
                <c:pt idx="2">
                  <c:v>0.30199999999999999</c:v>
                </c:pt>
                <c:pt idx="3">
                  <c:v>0.18</c:v>
                </c:pt>
                <c:pt idx="4">
                  <c:v>0.23499999999999999</c:v>
                </c:pt>
                <c:pt idx="5">
                  <c:v>0.24299999999999999</c:v>
                </c:pt>
                <c:pt idx="6">
                  <c:v>0.435</c:v>
                </c:pt>
                <c:pt idx="7">
                  <c:v>0.35299999999999998</c:v>
                </c:pt>
                <c:pt idx="8">
                  <c:v>0.32500000000000001</c:v>
                </c:pt>
                <c:pt idx="9">
                  <c:v>0.247</c:v>
                </c:pt>
                <c:pt idx="10">
                  <c:v>0.31</c:v>
                </c:pt>
                <c:pt idx="11">
                  <c:v>0.314</c:v>
                </c:pt>
                <c:pt idx="12">
                  <c:v>3.3180000000000001</c:v>
                </c:pt>
                <c:pt idx="13">
                  <c:v>3.851</c:v>
                </c:pt>
                <c:pt idx="14">
                  <c:v>3.5179999999999998</c:v>
                </c:pt>
                <c:pt idx="15">
                  <c:v>3.6120000000000001</c:v>
                </c:pt>
                <c:pt idx="16">
                  <c:v>3.4239999999999999</c:v>
                </c:pt>
                <c:pt idx="17">
                  <c:v>3.7610000000000001</c:v>
                </c:pt>
                <c:pt idx="18">
                  <c:v>3.6549999999999998</c:v>
                </c:pt>
                <c:pt idx="19">
                  <c:v>3.7919999999999998</c:v>
                </c:pt>
                <c:pt idx="20">
                  <c:v>3.5409999999999999</c:v>
                </c:pt>
                <c:pt idx="21">
                  <c:v>4.1059999999999999</c:v>
                </c:pt>
                <c:pt idx="22">
                  <c:v>4.3250000000000002</c:v>
                </c:pt>
                <c:pt idx="23">
                  <c:v>3.5329999999999999</c:v>
                </c:pt>
                <c:pt idx="24">
                  <c:v>3.6040000000000001</c:v>
                </c:pt>
                <c:pt idx="25">
                  <c:v>3.3759999999999999</c:v>
                </c:pt>
                <c:pt idx="26">
                  <c:v>4.1020000000000003</c:v>
                </c:pt>
                <c:pt idx="27">
                  <c:v>3.82</c:v>
                </c:pt>
                <c:pt idx="28">
                  <c:v>4.1020000000000003</c:v>
                </c:pt>
                <c:pt idx="29">
                  <c:v>4.0270000000000001</c:v>
                </c:pt>
                <c:pt idx="30">
                  <c:v>3.835</c:v>
                </c:pt>
                <c:pt idx="31">
                  <c:v>4.3570000000000002</c:v>
                </c:pt>
                <c:pt idx="32">
                  <c:v>3.7250000000000001</c:v>
                </c:pt>
                <c:pt idx="33">
                  <c:v>4.3650000000000002</c:v>
                </c:pt>
                <c:pt idx="34">
                  <c:v>3.8079999999999998</c:v>
                </c:pt>
                <c:pt idx="35">
                  <c:v>4.1020000000000003</c:v>
                </c:pt>
                <c:pt idx="36">
                  <c:v>3.6389999999999998</c:v>
                </c:pt>
                <c:pt idx="37">
                  <c:v>4.2709999999999999</c:v>
                </c:pt>
                <c:pt idx="38">
                  <c:v>4.2859999999999996</c:v>
                </c:pt>
                <c:pt idx="39">
                  <c:v>4.5609999999999999</c:v>
                </c:pt>
                <c:pt idx="40">
                  <c:v>4.2469999999999999</c:v>
                </c:pt>
                <c:pt idx="41">
                  <c:v>4.5220000000000002</c:v>
                </c:pt>
                <c:pt idx="42">
                  <c:v>38.799999999999997</c:v>
                </c:pt>
                <c:pt idx="43">
                  <c:v>42.706000000000003</c:v>
                </c:pt>
                <c:pt idx="44">
                  <c:v>43.29</c:v>
                </c:pt>
                <c:pt idx="45">
                  <c:v>42.128999999999998</c:v>
                </c:pt>
                <c:pt idx="46">
                  <c:v>42.302</c:v>
                </c:pt>
                <c:pt idx="47">
                  <c:v>43.569000000000003</c:v>
                </c:pt>
                <c:pt idx="48">
                  <c:v>43.722000000000001</c:v>
                </c:pt>
                <c:pt idx="49">
                  <c:v>44.765000000000001</c:v>
                </c:pt>
                <c:pt idx="50">
                  <c:v>45.706000000000003</c:v>
                </c:pt>
                <c:pt idx="51">
                  <c:v>43.612000000000002</c:v>
                </c:pt>
                <c:pt idx="52">
                  <c:v>45.741</c:v>
                </c:pt>
                <c:pt idx="53">
                  <c:v>44.674999999999997</c:v>
                </c:pt>
                <c:pt idx="54">
                  <c:v>43.843000000000004</c:v>
                </c:pt>
                <c:pt idx="55">
                  <c:v>46.713999999999999</c:v>
                </c:pt>
                <c:pt idx="56">
                  <c:v>47.075000000000003</c:v>
                </c:pt>
                <c:pt idx="57">
                  <c:v>46.255000000000003</c:v>
                </c:pt>
                <c:pt idx="58">
                  <c:v>45.106000000000002</c:v>
                </c:pt>
                <c:pt idx="59">
                  <c:v>45.42</c:v>
                </c:pt>
                <c:pt idx="60">
                  <c:v>46.305999999999997</c:v>
                </c:pt>
                <c:pt idx="61">
                  <c:v>45.843000000000004</c:v>
                </c:pt>
                <c:pt idx="62">
                  <c:v>49.427</c:v>
                </c:pt>
                <c:pt idx="63">
                  <c:v>45.140999999999998</c:v>
                </c:pt>
                <c:pt idx="64">
                  <c:v>45.145000000000003</c:v>
                </c:pt>
                <c:pt idx="65">
                  <c:v>46.149000000000001</c:v>
                </c:pt>
                <c:pt idx="66">
                  <c:v>47.823999999999998</c:v>
                </c:pt>
                <c:pt idx="67">
                  <c:v>46.475000000000001</c:v>
                </c:pt>
                <c:pt idx="68">
                  <c:v>46.404000000000003</c:v>
                </c:pt>
                <c:pt idx="69">
                  <c:v>47.188000000000002</c:v>
                </c:pt>
                <c:pt idx="70">
                  <c:v>45.756999999999998</c:v>
                </c:pt>
                <c:pt idx="71">
                  <c:v>46.783999999999999</c:v>
                </c:pt>
                <c:pt idx="72">
                  <c:v>11.372999999999999</c:v>
                </c:pt>
                <c:pt idx="73">
                  <c:v>5.2939999999999996</c:v>
                </c:pt>
                <c:pt idx="74">
                  <c:v>5.431</c:v>
                </c:pt>
                <c:pt idx="75">
                  <c:v>4.859</c:v>
                </c:pt>
                <c:pt idx="76">
                  <c:v>5.5179999999999998</c:v>
                </c:pt>
                <c:pt idx="77">
                  <c:v>5.1920000000000002</c:v>
                </c:pt>
                <c:pt idx="78">
                  <c:v>4.141</c:v>
                </c:pt>
                <c:pt idx="79">
                  <c:v>5.0780000000000003</c:v>
                </c:pt>
                <c:pt idx="80">
                  <c:v>4.0469999999999997</c:v>
                </c:pt>
                <c:pt idx="81">
                  <c:v>4.1760000000000002</c:v>
                </c:pt>
                <c:pt idx="82">
                  <c:v>4.2039999999999997</c:v>
                </c:pt>
                <c:pt idx="83">
                  <c:v>4.5330000000000004</c:v>
                </c:pt>
                <c:pt idx="84">
                  <c:v>3.9449999999999998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C1-405E-A50A-A83A57BAD747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'Sulfo-Cy5_Permeation'!$F$188:$F$272</c:f>
              <c:numCache>
                <c:formatCode>General</c:formatCode>
                <c:ptCount val="85"/>
                <c:pt idx="0">
                  <c:v>0.20699999999999999</c:v>
                </c:pt>
                <c:pt idx="1">
                  <c:v>0.22</c:v>
                </c:pt>
                <c:pt idx="2">
                  <c:v>0.36</c:v>
                </c:pt>
                <c:pt idx="3">
                  <c:v>0.34300000000000003</c:v>
                </c:pt>
                <c:pt idx="4">
                  <c:v>0.21</c:v>
                </c:pt>
                <c:pt idx="5">
                  <c:v>0.35</c:v>
                </c:pt>
                <c:pt idx="6">
                  <c:v>0.30299999999999999</c:v>
                </c:pt>
                <c:pt idx="7">
                  <c:v>0.373</c:v>
                </c:pt>
                <c:pt idx="8">
                  <c:v>0.20300000000000001</c:v>
                </c:pt>
                <c:pt idx="9">
                  <c:v>0.23699999999999999</c:v>
                </c:pt>
                <c:pt idx="10">
                  <c:v>0.38</c:v>
                </c:pt>
                <c:pt idx="11">
                  <c:v>0.20300000000000001</c:v>
                </c:pt>
                <c:pt idx="12">
                  <c:v>4.3630000000000004</c:v>
                </c:pt>
                <c:pt idx="13">
                  <c:v>5.5330000000000004</c:v>
                </c:pt>
                <c:pt idx="14">
                  <c:v>5.1970000000000001</c:v>
                </c:pt>
                <c:pt idx="15">
                  <c:v>5.2169999999999996</c:v>
                </c:pt>
                <c:pt idx="16">
                  <c:v>4.34</c:v>
                </c:pt>
                <c:pt idx="17">
                  <c:v>4.867</c:v>
                </c:pt>
                <c:pt idx="18">
                  <c:v>5.53</c:v>
                </c:pt>
                <c:pt idx="19">
                  <c:v>5.0529999999999999</c:v>
                </c:pt>
                <c:pt idx="20">
                  <c:v>4.96</c:v>
                </c:pt>
                <c:pt idx="21">
                  <c:v>5.6929999999999996</c:v>
                </c:pt>
                <c:pt idx="22">
                  <c:v>5.0570000000000004</c:v>
                </c:pt>
                <c:pt idx="23">
                  <c:v>5.2030000000000003</c:v>
                </c:pt>
                <c:pt idx="24">
                  <c:v>5.46</c:v>
                </c:pt>
                <c:pt idx="25">
                  <c:v>5.117</c:v>
                </c:pt>
                <c:pt idx="26">
                  <c:v>5.6929999999999996</c:v>
                </c:pt>
                <c:pt idx="27">
                  <c:v>5.827</c:v>
                </c:pt>
                <c:pt idx="28">
                  <c:v>5.3070000000000004</c:v>
                </c:pt>
                <c:pt idx="29">
                  <c:v>5.1029999999999998</c:v>
                </c:pt>
                <c:pt idx="30">
                  <c:v>4.75</c:v>
                </c:pt>
                <c:pt idx="31">
                  <c:v>5.6470000000000002</c:v>
                </c:pt>
                <c:pt idx="32">
                  <c:v>6.1369999999999996</c:v>
                </c:pt>
                <c:pt idx="33">
                  <c:v>5.7770000000000001</c:v>
                </c:pt>
                <c:pt idx="34">
                  <c:v>5.43</c:v>
                </c:pt>
                <c:pt idx="35">
                  <c:v>5.55</c:v>
                </c:pt>
                <c:pt idx="36">
                  <c:v>5.0199999999999996</c:v>
                </c:pt>
                <c:pt idx="37">
                  <c:v>4.3099999999999996</c:v>
                </c:pt>
                <c:pt idx="38">
                  <c:v>5.17</c:v>
                </c:pt>
                <c:pt idx="39">
                  <c:v>5.3170000000000002</c:v>
                </c:pt>
                <c:pt idx="40">
                  <c:v>5.7729999999999997</c:v>
                </c:pt>
                <c:pt idx="41">
                  <c:v>5.4729999999999999</c:v>
                </c:pt>
                <c:pt idx="42">
                  <c:v>50.162999999999997</c:v>
                </c:pt>
                <c:pt idx="43">
                  <c:v>57.81</c:v>
                </c:pt>
                <c:pt idx="44">
                  <c:v>57.277000000000001</c:v>
                </c:pt>
                <c:pt idx="45">
                  <c:v>54.51</c:v>
                </c:pt>
                <c:pt idx="46">
                  <c:v>58.872999999999998</c:v>
                </c:pt>
                <c:pt idx="47">
                  <c:v>56.67</c:v>
                </c:pt>
                <c:pt idx="48">
                  <c:v>57.103000000000002</c:v>
                </c:pt>
                <c:pt idx="49">
                  <c:v>58.21</c:v>
                </c:pt>
                <c:pt idx="50">
                  <c:v>56.326999999999998</c:v>
                </c:pt>
                <c:pt idx="51">
                  <c:v>59.347000000000001</c:v>
                </c:pt>
                <c:pt idx="52">
                  <c:v>57.786999999999999</c:v>
                </c:pt>
                <c:pt idx="53">
                  <c:v>61.366999999999997</c:v>
                </c:pt>
                <c:pt idx="54">
                  <c:v>57.81</c:v>
                </c:pt>
                <c:pt idx="55">
                  <c:v>58.823</c:v>
                </c:pt>
                <c:pt idx="56">
                  <c:v>60.203000000000003</c:v>
                </c:pt>
                <c:pt idx="57">
                  <c:v>58.536999999999999</c:v>
                </c:pt>
                <c:pt idx="58">
                  <c:v>58.24</c:v>
                </c:pt>
                <c:pt idx="59">
                  <c:v>61.14</c:v>
                </c:pt>
                <c:pt idx="60">
                  <c:v>59.633000000000003</c:v>
                </c:pt>
                <c:pt idx="61">
                  <c:v>58.16</c:v>
                </c:pt>
                <c:pt idx="62">
                  <c:v>60.307000000000002</c:v>
                </c:pt>
                <c:pt idx="63">
                  <c:v>61.476999999999997</c:v>
                </c:pt>
                <c:pt idx="64">
                  <c:v>62.447000000000003</c:v>
                </c:pt>
                <c:pt idx="65">
                  <c:v>62.427</c:v>
                </c:pt>
                <c:pt idx="66">
                  <c:v>61.933</c:v>
                </c:pt>
                <c:pt idx="67">
                  <c:v>61.38</c:v>
                </c:pt>
                <c:pt idx="68">
                  <c:v>58.707000000000001</c:v>
                </c:pt>
                <c:pt idx="69">
                  <c:v>59.826999999999998</c:v>
                </c:pt>
                <c:pt idx="70">
                  <c:v>59.406999999999996</c:v>
                </c:pt>
                <c:pt idx="71">
                  <c:v>60.993000000000002</c:v>
                </c:pt>
                <c:pt idx="72">
                  <c:v>15.42</c:v>
                </c:pt>
                <c:pt idx="73">
                  <c:v>6.6070000000000002</c:v>
                </c:pt>
                <c:pt idx="74">
                  <c:v>5.89</c:v>
                </c:pt>
                <c:pt idx="75">
                  <c:v>5.2670000000000003</c:v>
                </c:pt>
                <c:pt idx="76">
                  <c:v>6.07</c:v>
                </c:pt>
                <c:pt idx="77">
                  <c:v>5.7770000000000001</c:v>
                </c:pt>
                <c:pt idx="78">
                  <c:v>6.3730000000000002</c:v>
                </c:pt>
                <c:pt idx="79">
                  <c:v>6.01</c:v>
                </c:pt>
                <c:pt idx="80">
                  <c:v>5.35</c:v>
                </c:pt>
                <c:pt idx="81">
                  <c:v>5.84</c:v>
                </c:pt>
                <c:pt idx="82">
                  <c:v>5.9429999999999996</c:v>
                </c:pt>
                <c:pt idx="83">
                  <c:v>6.093</c:v>
                </c:pt>
                <c:pt idx="84">
                  <c:v>5.7930000000000001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DC1-405E-A50A-A83A57BAD747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'Sulfo-Cy5_Permeation'!$G$188:$G$272</c:f>
              <c:numCache>
                <c:formatCode>General</c:formatCode>
                <c:ptCount val="85"/>
                <c:pt idx="0">
                  <c:v>0.249</c:v>
                </c:pt>
                <c:pt idx="1">
                  <c:v>0.35499999999999998</c:v>
                </c:pt>
                <c:pt idx="2">
                  <c:v>0.254</c:v>
                </c:pt>
                <c:pt idx="3">
                  <c:v>0.224</c:v>
                </c:pt>
                <c:pt idx="4">
                  <c:v>0.30099999999999999</c:v>
                </c:pt>
                <c:pt idx="5">
                  <c:v>0.26</c:v>
                </c:pt>
                <c:pt idx="6">
                  <c:v>0.27300000000000002</c:v>
                </c:pt>
                <c:pt idx="7">
                  <c:v>0.21299999999999999</c:v>
                </c:pt>
                <c:pt idx="8">
                  <c:v>0.28999999999999998</c:v>
                </c:pt>
                <c:pt idx="9">
                  <c:v>0.24</c:v>
                </c:pt>
                <c:pt idx="10">
                  <c:v>0.29199999999999998</c:v>
                </c:pt>
                <c:pt idx="11">
                  <c:v>0.311</c:v>
                </c:pt>
                <c:pt idx="12">
                  <c:v>4.6230000000000002</c:v>
                </c:pt>
                <c:pt idx="13">
                  <c:v>4.3499999999999996</c:v>
                </c:pt>
                <c:pt idx="14">
                  <c:v>4.1719999999999997</c:v>
                </c:pt>
                <c:pt idx="15">
                  <c:v>4.7539999999999996</c:v>
                </c:pt>
                <c:pt idx="16">
                  <c:v>4.3609999999999998</c:v>
                </c:pt>
                <c:pt idx="17">
                  <c:v>4.8310000000000004</c:v>
                </c:pt>
                <c:pt idx="18">
                  <c:v>4.016</c:v>
                </c:pt>
                <c:pt idx="19">
                  <c:v>4.4779999999999998</c:v>
                </c:pt>
                <c:pt idx="20">
                  <c:v>4.6609999999999996</c:v>
                </c:pt>
                <c:pt idx="21">
                  <c:v>4.6040000000000001</c:v>
                </c:pt>
                <c:pt idx="22">
                  <c:v>4.484</c:v>
                </c:pt>
                <c:pt idx="23">
                  <c:v>4.8520000000000003</c:v>
                </c:pt>
                <c:pt idx="24">
                  <c:v>4.7569999999999997</c:v>
                </c:pt>
                <c:pt idx="25">
                  <c:v>4.9020000000000001</c:v>
                </c:pt>
                <c:pt idx="26">
                  <c:v>4.6719999999999997</c:v>
                </c:pt>
                <c:pt idx="27">
                  <c:v>4.7539999999999996</c:v>
                </c:pt>
                <c:pt idx="28">
                  <c:v>4.6689999999999996</c:v>
                </c:pt>
                <c:pt idx="29">
                  <c:v>4.79</c:v>
                </c:pt>
                <c:pt idx="30">
                  <c:v>4.194</c:v>
                </c:pt>
                <c:pt idx="31">
                  <c:v>4.5960000000000001</c:v>
                </c:pt>
                <c:pt idx="32">
                  <c:v>4.7380000000000004</c:v>
                </c:pt>
                <c:pt idx="33">
                  <c:v>4.883</c:v>
                </c:pt>
                <c:pt idx="34">
                  <c:v>4.6449999999999996</c:v>
                </c:pt>
                <c:pt idx="35">
                  <c:v>4.3310000000000004</c:v>
                </c:pt>
                <c:pt idx="36">
                  <c:v>4.1829999999999998</c:v>
                </c:pt>
                <c:pt idx="37">
                  <c:v>4.2510000000000003</c:v>
                </c:pt>
                <c:pt idx="38">
                  <c:v>4.6340000000000003</c:v>
                </c:pt>
                <c:pt idx="39">
                  <c:v>4.4619999999999997</c:v>
                </c:pt>
                <c:pt idx="40">
                  <c:v>4.7809999999999997</c:v>
                </c:pt>
                <c:pt idx="41">
                  <c:v>4.1559999999999997</c:v>
                </c:pt>
                <c:pt idx="42">
                  <c:v>44.396000000000001</c:v>
                </c:pt>
                <c:pt idx="43">
                  <c:v>45.65</c:v>
                </c:pt>
                <c:pt idx="44">
                  <c:v>46.456000000000003</c:v>
                </c:pt>
                <c:pt idx="45">
                  <c:v>46.587000000000003</c:v>
                </c:pt>
                <c:pt idx="46">
                  <c:v>48.070999999999998</c:v>
                </c:pt>
                <c:pt idx="47">
                  <c:v>48.920999999999999</c:v>
                </c:pt>
                <c:pt idx="48">
                  <c:v>47.981000000000002</c:v>
                </c:pt>
                <c:pt idx="49">
                  <c:v>48.801000000000002</c:v>
                </c:pt>
                <c:pt idx="50">
                  <c:v>48.719000000000001</c:v>
                </c:pt>
                <c:pt idx="51">
                  <c:v>47.765000000000001</c:v>
                </c:pt>
                <c:pt idx="52">
                  <c:v>47.88</c:v>
                </c:pt>
                <c:pt idx="53">
                  <c:v>49.402000000000001</c:v>
                </c:pt>
                <c:pt idx="54">
                  <c:v>49.338999999999999</c:v>
                </c:pt>
                <c:pt idx="55">
                  <c:v>48.26</c:v>
                </c:pt>
                <c:pt idx="56">
                  <c:v>51.283999999999999</c:v>
                </c:pt>
                <c:pt idx="57">
                  <c:v>49.887999999999998</c:v>
                </c:pt>
                <c:pt idx="58">
                  <c:v>47.956000000000003</c:v>
                </c:pt>
                <c:pt idx="59">
                  <c:v>48.194000000000003</c:v>
                </c:pt>
                <c:pt idx="60">
                  <c:v>47.869</c:v>
                </c:pt>
                <c:pt idx="61">
                  <c:v>48.576999999999998</c:v>
                </c:pt>
                <c:pt idx="62">
                  <c:v>49.71</c:v>
                </c:pt>
                <c:pt idx="63">
                  <c:v>49.183</c:v>
                </c:pt>
                <c:pt idx="64">
                  <c:v>49.384999999999998</c:v>
                </c:pt>
                <c:pt idx="65">
                  <c:v>51.637</c:v>
                </c:pt>
                <c:pt idx="66">
                  <c:v>49.527000000000001</c:v>
                </c:pt>
                <c:pt idx="67">
                  <c:v>49.628</c:v>
                </c:pt>
                <c:pt idx="68">
                  <c:v>49.567999999999998</c:v>
                </c:pt>
                <c:pt idx="69">
                  <c:v>52.131</c:v>
                </c:pt>
                <c:pt idx="70">
                  <c:v>49.204999999999998</c:v>
                </c:pt>
                <c:pt idx="71">
                  <c:v>51.53</c:v>
                </c:pt>
                <c:pt idx="72">
                  <c:v>10.945</c:v>
                </c:pt>
                <c:pt idx="73">
                  <c:v>5.8769999999999998</c:v>
                </c:pt>
                <c:pt idx="74">
                  <c:v>5.4729999999999999</c:v>
                </c:pt>
                <c:pt idx="75">
                  <c:v>5.0250000000000004</c:v>
                </c:pt>
                <c:pt idx="76">
                  <c:v>5</c:v>
                </c:pt>
                <c:pt idx="77">
                  <c:v>4.9509999999999996</c:v>
                </c:pt>
                <c:pt idx="78">
                  <c:v>4.8220000000000001</c:v>
                </c:pt>
                <c:pt idx="79">
                  <c:v>5.3250000000000002</c:v>
                </c:pt>
                <c:pt idx="80">
                  <c:v>5.2460000000000004</c:v>
                </c:pt>
                <c:pt idx="81">
                  <c:v>5.0960000000000001</c:v>
                </c:pt>
                <c:pt idx="82">
                  <c:v>4.9560000000000004</c:v>
                </c:pt>
                <c:pt idx="83">
                  <c:v>4.8609999999999998</c:v>
                </c:pt>
                <c:pt idx="84">
                  <c:v>4.5220000000000002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DC1-405E-A50A-A83A57BAD747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DC1-405E-A50A-A83A57BAD747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'Sulfo-Cy5_Permeation'!$H$188:$H$272</c:f>
              <c:numCache>
                <c:formatCode>General</c:formatCode>
                <c:ptCount val="85"/>
                <c:pt idx="0">
                  <c:v>0.16700000000000001</c:v>
                </c:pt>
                <c:pt idx="1">
                  <c:v>0.17899999999999999</c:v>
                </c:pt>
                <c:pt idx="2">
                  <c:v>0.22700000000000001</c:v>
                </c:pt>
                <c:pt idx="3">
                  <c:v>0.106</c:v>
                </c:pt>
                <c:pt idx="4">
                  <c:v>0.17899999999999999</c:v>
                </c:pt>
                <c:pt idx="5">
                  <c:v>0.122</c:v>
                </c:pt>
                <c:pt idx="6">
                  <c:v>0.13900000000000001</c:v>
                </c:pt>
                <c:pt idx="7">
                  <c:v>0.24099999999999999</c:v>
                </c:pt>
                <c:pt idx="8">
                  <c:v>0.193</c:v>
                </c:pt>
                <c:pt idx="9">
                  <c:v>0.14099999999999999</c:v>
                </c:pt>
                <c:pt idx="10">
                  <c:v>0.19700000000000001</c:v>
                </c:pt>
                <c:pt idx="11">
                  <c:v>0.11799999999999999</c:v>
                </c:pt>
                <c:pt idx="12">
                  <c:v>1.639</c:v>
                </c:pt>
                <c:pt idx="13">
                  <c:v>1.867</c:v>
                </c:pt>
                <c:pt idx="14">
                  <c:v>2.161</c:v>
                </c:pt>
                <c:pt idx="15">
                  <c:v>2.444</c:v>
                </c:pt>
                <c:pt idx="16">
                  <c:v>2.149</c:v>
                </c:pt>
                <c:pt idx="17">
                  <c:v>2.1389999999999998</c:v>
                </c:pt>
                <c:pt idx="18">
                  <c:v>2.6589999999999998</c:v>
                </c:pt>
                <c:pt idx="19">
                  <c:v>2.149</c:v>
                </c:pt>
                <c:pt idx="20">
                  <c:v>2.61</c:v>
                </c:pt>
                <c:pt idx="21">
                  <c:v>2.2149999999999999</c:v>
                </c:pt>
                <c:pt idx="22">
                  <c:v>2.516</c:v>
                </c:pt>
                <c:pt idx="23">
                  <c:v>2.3780000000000001</c:v>
                </c:pt>
                <c:pt idx="24">
                  <c:v>2.1429999999999998</c:v>
                </c:pt>
                <c:pt idx="25">
                  <c:v>2.552</c:v>
                </c:pt>
                <c:pt idx="26">
                  <c:v>2.6549999999999998</c:v>
                </c:pt>
                <c:pt idx="27">
                  <c:v>2.2530000000000001</c:v>
                </c:pt>
                <c:pt idx="28">
                  <c:v>2.38</c:v>
                </c:pt>
                <c:pt idx="29">
                  <c:v>2.0579999999999998</c:v>
                </c:pt>
                <c:pt idx="30">
                  <c:v>2.2770000000000001</c:v>
                </c:pt>
                <c:pt idx="31">
                  <c:v>2.2530000000000001</c:v>
                </c:pt>
                <c:pt idx="32">
                  <c:v>2.3170000000000002</c:v>
                </c:pt>
                <c:pt idx="33">
                  <c:v>1.8979999999999999</c:v>
                </c:pt>
                <c:pt idx="34">
                  <c:v>2.39</c:v>
                </c:pt>
                <c:pt idx="35">
                  <c:v>2.2450000000000001</c:v>
                </c:pt>
                <c:pt idx="36">
                  <c:v>2.137</c:v>
                </c:pt>
                <c:pt idx="37">
                  <c:v>2.3980000000000001</c:v>
                </c:pt>
                <c:pt idx="38">
                  <c:v>2.3029999999999999</c:v>
                </c:pt>
                <c:pt idx="39">
                  <c:v>2.133</c:v>
                </c:pt>
                <c:pt idx="40">
                  <c:v>2.4340000000000002</c:v>
                </c:pt>
                <c:pt idx="41">
                  <c:v>2.355</c:v>
                </c:pt>
                <c:pt idx="42">
                  <c:v>13.297000000000001</c:v>
                </c:pt>
                <c:pt idx="43">
                  <c:v>26.132999999999999</c:v>
                </c:pt>
                <c:pt idx="44">
                  <c:v>26.414000000000001</c:v>
                </c:pt>
                <c:pt idx="45">
                  <c:v>26.484000000000002</c:v>
                </c:pt>
                <c:pt idx="46">
                  <c:v>27.259</c:v>
                </c:pt>
                <c:pt idx="47">
                  <c:v>27.405999999999999</c:v>
                </c:pt>
                <c:pt idx="48">
                  <c:v>26.495999999999999</c:v>
                </c:pt>
                <c:pt idx="49">
                  <c:v>26.681000000000001</c:v>
                </c:pt>
                <c:pt idx="50">
                  <c:v>27.577999999999999</c:v>
                </c:pt>
                <c:pt idx="51">
                  <c:v>26.884</c:v>
                </c:pt>
                <c:pt idx="52">
                  <c:v>28.783000000000001</c:v>
                </c:pt>
                <c:pt idx="53">
                  <c:v>28.327000000000002</c:v>
                </c:pt>
                <c:pt idx="54">
                  <c:v>29.215</c:v>
                </c:pt>
                <c:pt idx="55">
                  <c:v>30.710999999999999</c:v>
                </c:pt>
                <c:pt idx="56">
                  <c:v>28.684999999999999</c:v>
                </c:pt>
                <c:pt idx="57">
                  <c:v>28.710999999999999</c:v>
                </c:pt>
                <c:pt idx="58">
                  <c:v>28.411999999999999</c:v>
                </c:pt>
                <c:pt idx="59">
                  <c:v>27.664999999999999</c:v>
                </c:pt>
                <c:pt idx="60">
                  <c:v>28.475999999999999</c:v>
                </c:pt>
                <c:pt idx="61">
                  <c:v>28.545999999999999</c:v>
                </c:pt>
                <c:pt idx="62">
                  <c:v>28.178999999999998</c:v>
                </c:pt>
                <c:pt idx="63">
                  <c:v>28.305</c:v>
                </c:pt>
                <c:pt idx="64">
                  <c:v>28.689</c:v>
                </c:pt>
                <c:pt idx="65">
                  <c:v>27.484000000000002</c:v>
                </c:pt>
                <c:pt idx="66">
                  <c:v>27.521999999999998</c:v>
                </c:pt>
                <c:pt idx="67">
                  <c:v>26.923999999999999</c:v>
                </c:pt>
                <c:pt idx="68">
                  <c:v>27.721</c:v>
                </c:pt>
                <c:pt idx="69">
                  <c:v>27.318999999999999</c:v>
                </c:pt>
                <c:pt idx="70">
                  <c:v>27.241</c:v>
                </c:pt>
                <c:pt idx="71">
                  <c:v>26.056000000000001</c:v>
                </c:pt>
                <c:pt idx="72">
                  <c:v>7.07</c:v>
                </c:pt>
                <c:pt idx="73">
                  <c:v>4.2249999999999996</c:v>
                </c:pt>
                <c:pt idx="74">
                  <c:v>3.835</c:v>
                </c:pt>
                <c:pt idx="75">
                  <c:v>3.4319999999999999</c:v>
                </c:pt>
                <c:pt idx="76">
                  <c:v>3.0859999999999999</c:v>
                </c:pt>
                <c:pt idx="77">
                  <c:v>2.944</c:v>
                </c:pt>
                <c:pt idx="78">
                  <c:v>3.177</c:v>
                </c:pt>
                <c:pt idx="79">
                  <c:v>3.09</c:v>
                </c:pt>
                <c:pt idx="80">
                  <c:v>2.7869999999999999</c:v>
                </c:pt>
                <c:pt idx="81">
                  <c:v>2.7010000000000001</c:v>
                </c:pt>
                <c:pt idx="82">
                  <c:v>2.7010000000000001</c:v>
                </c:pt>
                <c:pt idx="83">
                  <c:v>2.7869999999999999</c:v>
                </c:pt>
                <c:pt idx="84">
                  <c:v>2.516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DC1-405E-A50A-A83A57BAD747}"/>
            </c:ext>
          </c:extLst>
        </c:ser>
        <c:ser>
          <c:idx val="8"/>
          <c:order val="8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'Sulfo-Cy5_Permeation'!$I$188:$I$272</c:f>
              <c:numCache>
                <c:formatCode>General</c:formatCode>
                <c:ptCount val="85"/>
                <c:pt idx="0">
                  <c:v>7.8E-2</c:v>
                </c:pt>
                <c:pt idx="1">
                  <c:v>7.0999999999999994E-2</c:v>
                </c:pt>
                <c:pt idx="2">
                  <c:v>9.0999999999999998E-2</c:v>
                </c:pt>
                <c:pt idx="3">
                  <c:v>6.5000000000000002E-2</c:v>
                </c:pt>
                <c:pt idx="4">
                  <c:v>8.7999999999999995E-2</c:v>
                </c:pt>
                <c:pt idx="5">
                  <c:v>0.35699999999999998</c:v>
                </c:pt>
                <c:pt idx="6">
                  <c:v>0.35099999999999998</c:v>
                </c:pt>
                <c:pt idx="7">
                  <c:v>0.182</c:v>
                </c:pt>
                <c:pt idx="8">
                  <c:v>0.17199999999999999</c:v>
                </c:pt>
                <c:pt idx="9">
                  <c:v>0.17499999999999999</c:v>
                </c:pt>
                <c:pt idx="10">
                  <c:v>0.29899999999999999</c:v>
                </c:pt>
                <c:pt idx="11">
                  <c:v>0.23699999999999999</c:v>
                </c:pt>
                <c:pt idx="12">
                  <c:v>1.0029999999999999</c:v>
                </c:pt>
                <c:pt idx="13">
                  <c:v>1.9159999999999999</c:v>
                </c:pt>
                <c:pt idx="14">
                  <c:v>2.2989999999999999</c:v>
                </c:pt>
                <c:pt idx="15">
                  <c:v>2.0489999999999999</c:v>
                </c:pt>
                <c:pt idx="16">
                  <c:v>2.097</c:v>
                </c:pt>
                <c:pt idx="17">
                  <c:v>2.14</c:v>
                </c:pt>
                <c:pt idx="18">
                  <c:v>2.0129999999999999</c:v>
                </c:pt>
                <c:pt idx="19">
                  <c:v>2.0059999999999998</c:v>
                </c:pt>
                <c:pt idx="20">
                  <c:v>2.2440000000000002</c:v>
                </c:pt>
                <c:pt idx="21">
                  <c:v>2.0390000000000001</c:v>
                </c:pt>
                <c:pt idx="22">
                  <c:v>2.0619999999999998</c:v>
                </c:pt>
                <c:pt idx="23">
                  <c:v>1.821</c:v>
                </c:pt>
                <c:pt idx="24">
                  <c:v>2.101</c:v>
                </c:pt>
                <c:pt idx="25">
                  <c:v>1.6819999999999999</c:v>
                </c:pt>
                <c:pt idx="26">
                  <c:v>1.825</c:v>
                </c:pt>
                <c:pt idx="27">
                  <c:v>2.036</c:v>
                </c:pt>
                <c:pt idx="28">
                  <c:v>2.0910000000000002</c:v>
                </c:pt>
                <c:pt idx="29">
                  <c:v>1.903</c:v>
                </c:pt>
                <c:pt idx="30">
                  <c:v>1.607</c:v>
                </c:pt>
                <c:pt idx="31">
                  <c:v>2.4380000000000002</c:v>
                </c:pt>
                <c:pt idx="32">
                  <c:v>1.994</c:v>
                </c:pt>
                <c:pt idx="33">
                  <c:v>1.8640000000000001</c:v>
                </c:pt>
                <c:pt idx="34">
                  <c:v>1.88</c:v>
                </c:pt>
                <c:pt idx="35">
                  <c:v>2.169</c:v>
                </c:pt>
                <c:pt idx="36">
                  <c:v>1.8640000000000001</c:v>
                </c:pt>
                <c:pt idx="37">
                  <c:v>1.75</c:v>
                </c:pt>
                <c:pt idx="38">
                  <c:v>1.89</c:v>
                </c:pt>
                <c:pt idx="39">
                  <c:v>2.0550000000000002</c:v>
                </c:pt>
                <c:pt idx="40">
                  <c:v>2.12</c:v>
                </c:pt>
                <c:pt idx="41">
                  <c:v>2.1949999999999998</c:v>
                </c:pt>
                <c:pt idx="42">
                  <c:v>1.6140000000000001</c:v>
                </c:pt>
                <c:pt idx="43">
                  <c:v>17.526</c:v>
                </c:pt>
                <c:pt idx="44">
                  <c:v>21.687999999999999</c:v>
                </c:pt>
                <c:pt idx="45">
                  <c:v>21.617000000000001</c:v>
                </c:pt>
                <c:pt idx="46">
                  <c:v>21.925000000000001</c:v>
                </c:pt>
                <c:pt idx="47">
                  <c:v>22.526</c:v>
                </c:pt>
                <c:pt idx="48">
                  <c:v>23.460999999999999</c:v>
                </c:pt>
                <c:pt idx="49">
                  <c:v>22.678999999999998</c:v>
                </c:pt>
                <c:pt idx="50">
                  <c:v>22.077999999999999</c:v>
                </c:pt>
                <c:pt idx="51">
                  <c:v>21.265999999999998</c:v>
                </c:pt>
                <c:pt idx="52">
                  <c:v>22.135999999999999</c:v>
                </c:pt>
                <c:pt idx="53">
                  <c:v>22.710999999999999</c:v>
                </c:pt>
                <c:pt idx="54">
                  <c:v>22.981000000000002</c:v>
                </c:pt>
                <c:pt idx="55">
                  <c:v>23.091000000000001</c:v>
                </c:pt>
                <c:pt idx="56">
                  <c:v>21.805</c:v>
                </c:pt>
                <c:pt idx="57">
                  <c:v>21.928999999999998</c:v>
                </c:pt>
                <c:pt idx="58">
                  <c:v>22.64</c:v>
                </c:pt>
                <c:pt idx="59">
                  <c:v>23.808</c:v>
                </c:pt>
                <c:pt idx="60">
                  <c:v>22.864000000000001</c:v>
                </c:pt>
                <c:pt idx="61">
                  <c:v>24</c:v>
                </c:pt>
                <c:pt idx="62">
                  <c:v>22.468</c:v>
                </c:pt>
                <c:pt idx="63">
                  <c:v>22.289000000000001</c:v>
                </c:pt>
                <c:pt idx="64">
                  <c:v>23.789000000000001</c:v>
                </c:pt>
                <c:pt idx="65">
                  <c:v>24.416</c:v>
                </c:pt>
                <c:pt idx="66">
                  <c:v>23.382999999999999</c:v>
                </c:pt>
                <c:pt idx="67">
                  <c:v>24.344000000000001</c:v>
                </c:pt>
                <c:pt idx="68">
                  <c:v>24.331</c:v>
                </c:pt>
                <c:pt idx="69">
                  <c:v>23.256</c:v>
                </c:pt>
                <c:pt idx="70">
                  <c:v>24.324999999999999</c:v>
                </c:pt>
                <c:pt idx="71">
                  <c:v>24.568000000000001</c:v>
                </c:pt>
                <c:pt idx="72">
                  <c:v>16.010000000000002</c:v>
                </c:pt>
                <c:pt idx="73">
                  <c:v>5.4870000000000001</c:v>
                </c:pt>
                <c:pt idx="74">
                  <c:v>4.5549999999999997</c:v>
                </c:pt>
                <c:pt idx="75">
                  <c:v>3.5059999999999998</c:v>
                </c:pt>
                <c:pt idx="76">
                  <c:v>3.36</c:v>
                </c:pt>
                <c:pt idx="77">
                  <c:v>3.0489999999999999</c:v>
                </c:pt>
                <c:pt idx="78">
                  <c:v>2.6070000000000002</c:v>
                </c:pt>
                <c:pt idx="79">
                  <c:v>2.4609999999999999</c:v>
                </c:pt>
                <c:pt idx="80">
                  <c:v>2.6139999999999999</c:v>
                </c:pt>
                <c:pt idx="81">
                  <c:v>2.234</c:v>
                </c:pt>
                <c:pt idx="82">
                  <c:v>2.7309999999999999</c:v>
                </c:pt>
                <c:pt idx="83">
                  <c:v>2.61</c:v>
                </c:pt>
                <c:pt idx="84">
                  <c:v>2.3180000000000001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DC1-405E-A50A-A83A57BAD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171392"/>
        <c:axId val="475171720"/>
      </c:scatterChart>
      <c:valAx>
        <c:axId val="47517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171720"/>
        <c:crosses val="autoZero"/>
        <c:crossBetween val="midCat"/>
      </c:valAx>
      <c:valAx>
        <c:axId val="47517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171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'Sulfo-Cy5_Permeation'!$B$188:$B$272</c:f>
              <c:numCache>
                <c:formatCode>General</c:formatCode>
                <c:ptCount val="85"/>
                <c:pt idx="0">
                  <c:v>0.183</c:v>
                </c:pt>
                <c:pt idx="1">
                  <c:v>4.5999999999999999E-2</c:v>
                </c:pt>
                <c:pt idx="2">
                  <c:v>0.14899999999999999</c:v>
                </c:pt>
                <c:pt idx="3">
                  <c:v>0.158</c:v>
                </c:pt>
                <c:pt idx="4">
                  <c:v>0.20200000000000001</c:v>
                </c:pt>
                <c:pt idx="5">
                  <c:v>0.20399999999999999</c:v>
                </c:pt>
                <c:pt idx="6">
                  <c:v>0.19700000000000001</c:v>
                </c:pt>
                <c:pt idx="7">
                  <c:v>0.11</c:v>
                </c:pt>
                <c:pt idx="8">
                  <c:v>0.13300000000000001</c:v>
                </c:pt>
                <c:pt idx="9">
                  <c:v>8.8999999999999996E-2</c:v>
                </c:pt>
                <c:pt idx="10">
                  <c:v>6.7000000000000004E-2</c:v>
                </c:pt>
                <c:pt idx="11">
                  <c:v>0.14899999999999999</c:v>
                </c:pt>
                <c:pt idx="12">
                  <c:v>2.952</c:v>
                </c:pt>
                <c:pt idx="13">
                  <c:v>5.5229999999999997</c:v>
                </c:pt>
                <c:pt idx="14">
                  <c:v>5.835</c:v>
                </c:pt>
                <c:pt idx="15">
                  <c:v>6.6440000000000001</c:v>
                </c:pt>
                <c:pt idx="16">
                  <c:v>6.0110000000000001</c:v>
                </c:pt>
                <c:pt idx="17">
                  <c:v>5.181</c:v>
                </c:pt>
                <c:pt idx="18">
                  <c:v>5.4429999999999996</c:v>
                </c:pt>
                <c:pt idx="19">
                  <c:v>5.47</c:v>
                </c:pt>
                <c:pt idx="20">
                  <c:v>4.7779999999999996</c:v>
                </c:pt>
                <c:pt idx="21">
                  <c:v>5.484</c:v>
                </c:pt>
                <c:pt idx="22">
                  <c:v>4.5709999999999997</c:v>
                </c:pt>
                <c:pt idx="23">
                  <c:v>5.0179999999999998</c:v>
                </c:pt>
                <c:pt idx="24">
                  <c:v>5.0960000000000001</c:v>
                </c:pt>
                <c:pt idx="25">
                  <c:v>4.9930000000000003</c:v>
                </c:pt>
                <c:pt idx="26">
                  <c:v>5.2960000000000003</c:v>
                </c:pt>
                <c:pt idx="27">
                  <c:v>5.4610000000000003</c:v>
                </c:pt>
                <c:pt idx="28">
                  <c:v>5.75</c:v>
                </c:pt>
                <c:pt idx="29">
                  <c:v>5.03</c:v>
                </c:pt>
                <c:pt idx="30">
                  <c:v>5.72</c:v>
                </c:pt>
                <c:pt idx="31">
                  <c:v>5.5179999999999998</c:v>
                </c:pt>
                <c:pt idx="32">
                  <c:v>4.9909999999999997</c:v>
                </c:pt>
                <c:pt idx="33">
                  <c:v>5.6219999999999999</c:v>
                </c:pt>
                <c:pt idx="34">
                  <c:v>5.4109999999999996</c:v>
                </c:pt>
                <c:pt idx="35">
                  <c:v>5.5</c:v>
                </c:pt>
                <c:pt idx="36">
                  <c:v>5.5730000000000004</c:v>
                </c:pt>
                <c:pt idx="37">
                  <c:v>5.2409999999999997</c:v>
                </c:pt>
                <c:pt idx="38">
                  <c:v>5.7590000000000003</c:v>
                </c:pt>
                <c:pt idx="39">
                  <c:v>5.452</c:v>
                </c:pt>
                <c:pt idx="40">
                  <c:v>5.8780000000000001</c:v>
                </c:pt>
                <c:pt idx="41">
                  <c:v>5.4770000000000003</c:v>
                </c:pt>
                <c:pt idx="42">
                  <c:v>21.206</c:v>
                </c:pt>
                <c:pt idx="43">
                  <c:v>50.92</c:v>
                </c:pt>
                <c:pt idx="44">
                  <c:v>54.615000000000002</c:v>
                </c:pt>
                <c:pt idx="45">
                  <c:v>53.252000000000002</c:v>
                </c:pt>
                <c:pt idx="46">
                  <c:v>56.302999999999997</c:v>
                </c:pt>
                <c:pt idx="47">
                  <c:v>56.19</c:v>
                </c:pt>
                <c:pt idx="48">
                  <c:v>54.899000000000001</c:v>
                </c:pt>
                <c:pt idx="49">
                  <c:v>54.095999999999997</c:v>
                </c:pt>
                <c:pt idx="50">
                  <c:v>53.771000000000001</c:v>
                </c:pt>
                <c:pt idx="51">
                  <c:v>54.408000000000001</c:v>
                </c:pt>
                <c:pt idx="52">
                  <c:v>53.991</c:v>
                </c:pt>
                <c:pt idx="53">
                  <c:v>55.350999999999999</c:v>
                </c:pt>
                <c:pt idx="54">
                  <c:v>55.777999999999999</c:v>
                </c:pt>
                <c:pt idx="55">
                  <c:v>55.600999999999999</c:v>
                </c:pt>
                <c:pt idx="56">
                  <c:v>57.747999999999998</c:v>
                </c:pt>
                <c:pt idx="57">
                  <c:v>57.173999999999999</c:v>
                </c:pt>
                <c:pt idx="58">
                  <c:v>57.718000000000004</c:v>
                </c:pt>
                <c:pt idx="59">
                  <c:v>58.866999999999997</c:v>
                </c:pt>
                <c:pt idx="60">
                  <c:v>57.841999999999999</c:v>
                </c:pt>
                <c:pt idx="61">
                  <c:v>60.274999999999999</c:v>
                </c:pt>
                <c:pt idx="62">
                  <c:v>59.819000000000003</c:v>
                </c:pt>
                <c:pt idx="63">
                  <c:v>61.277999999999999</c:v>
                </c:pt>
                <c:pt idx="64">
                  <c:v>58.7</c:v>
                </c:pt>
                <c:pt idx="65">
                  <c:v>58.25</c:v>
                </c:pt>
                <c:pt idx="66">
                  <c:v>59.773000000000003</c:v>
                </c:pt>
                <c:pt idx="67">
                  <c:v>60.731999999999999</c:v>
                </c:pt>
                <c:pt idx="68">
                  <c:v>61.823</c:v>
                </c:pt>
                <c:pt idx="69">
                  <c:v>60.146999999999998</c:v>
                </c:pt>
                <c:pt idx="70">
                  <c:v>61.332999999999998</c:v>
                </c:pt>
                <c:pt idx="71">
                  <c:v>61.447000000000003</c:v>
                </c:pt>
                <c:pt idx="72">
                  <c:v>62.173999999999999</c:v>
                </c:pt>
                <c:pt idx="73">
                  <c:v>22.774999999999999</c:v>
                </c:pt>
                <c:pt idx="74">
                  <c:v>9.8190000000000008</c:v>
                </c:pt>
                <c:pt idx="75">
                  <c:v>7.1929999999999996</c:v>
                </c:pt>
                <c:pt idx="76">
                  <c:v>7.1719999999999997</c:v>
                </c:pt>
                <c:pt idx="77">
                  <c:v>6.9950000000000001</c:v>
                </c:pt>
                <c:pt idx="78">
                  <c:v>6.7869999999999999</c:v>
                </c:pt>
                <c:pt idx="79">
                  <c:v>6.1150000000000002</c:v>
                </c:pt>
                <c:pt idx="80">
                  <c:v>6.282</c:v>
                </c:pt>
                <c:pt idx="81">
                  <c:v>6.2960000000000003</c:v>
                </c:pt>
                <c:pt idx="82">
                  <c:v>6.22</c:v>
                </c:pt>
                <c:pt idx="83">
                  <c:v>6.0730000000000004</c:v>
                </c:pt>
                <c:pt idx="84">
                  <c:v>6.5869999999999997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CE-4F0D-926F-23DB8955A9F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'Sulfo-Cy5_Permeation'!$C$188:$C$272</c:f>
              <c:numCache>
                <c:formatCode>General</c:formatCode>
                <c:ptCount val="85"/>
                <c:pt idx="0">
                  <c:v>0.191</c:v>
                </c:pt>
                <c:pt idx="1">
                  <c:v>0.17899999999999999</c:v>
                </c:pt>
                <c:pt idx="2">
                  <c:v>0.187</c:v>
                </c:pt>
                <c:pt idx="3">
                  <c:v>0.14599999999999999</c:v>
                </c:pt>
                <c:pt idx="4">
                  <c:v>0.29099999999999998</c:v>
                </c:pt>
                <c:pt idx="5">
                  <c:v>0.16500000000000001</c:v>
                </c:pt>
                <c:pt idx="6">
                  <c:v>0.14000000000000001</c:v>
                </c:pt>
                <c:pt idx="7">
                  <c:v>0.219</c:v>
                </c:pt>
                <c:pt idx="8">
                  <c:v>0.128</c:v>
                </c:pt>
                <c:pt idx="9">
                  <c:v>0.20100000000000001</c:v>
                </c:pt>
                <c:pt idx="10">
                  <c:v>0.25800000000000001</c:v>
                </c:pt>
                <c:pt idx="11">
                  <c:v>9.6000000000000002E-2</c:v>
                </c:pt>
                <c:pt idx="12">
                  <c:v>1.7809999999999999</c:v>
                </c:pt>
                <c:pt idx="13">
                  <c:v>6.0179999999999998</c:v>
                </c:pt>
                <c:pt idx="14">
                  <c:v>6.4</c:v>
                </c:pt>
                <c:pt idx="15">
                  <c:v>6.181</c:v>
                </c:pt>
                <c:pt idx="16">
                  <c:v>6.2220000000000004</c:v>
                </c:pt>
                <c:pt idx="17">
                  <c:v>6.0890000000000004</c:v>
                </c:pt>
                <c:pt idx="18">
                  <c:v>5.7830000000000004</c:v>
                </c:pt>
                <c:pt idx="19">
                  <c:v>6.1849999999999996</c:v>
                </c:pt>
                <c:pt idx="20">
                  <c:v>5.758</c:v>
                </c:pt>
                <c:pt idx="21">
                  <c:v>5.73</c:v>
                </c:pt>
                <c:pt idx="22">
                  <c:v>6.0869999999999997</c:v>
                </c:pt>
                <c:pt idx="23">
                  <c:v>5.7240000000000002</c:v>
                </c:pt>
                <c:pt idx="24">
                  <c:v>5.9390000000000001</c:v>
                </c:pt>
                <c:pt idx="25">
                  <c:v>5.9039999999999999</c:v>
                </c:pt>
                <c:pt idx="26">
                  <c:v>5.62</c:v>
                </c:pt>
                <c:pt idx="27">
                  <c:v>5.7130000000000001</c:v>
                </c:pt>
                <c:pt idx="28">
                  <c:v>5.77</c:v>
                </c:pt>
                <c:pt idx="29">
                  <c:v>6.0609999999999999</c:v>
                </c:pt>
                <c:pt idx="30">
                  <c:v>5.819</c:v>
                </c:pt>
                <c:pt idx="31">
                  <c:v>6.6420000000000003</c:v>
                </c:pt>
                <c:pt idx="32">
                  <c:v>6.2759999999999998</c:v>
                </c:pt>
                <c:pt idx="33">
                  <c:v>6.0750000000000002</c:v>
                </c:pt>
                <c:pt idx="34">
                  <c:v>6.657</c:v>
                </c:pt>
                <c:pt idx="35">
                  <c:v>6.726</c:v>
                </c:pt>
                <c:pt idx="36">
                  <c:v>5.9370000000000003</c:v>
                </c:pt>
                <c:pt idx="37">
                  <c:v>6.1559999999999997</c:v>
                </c:pt>
                <c:pt idx="38">
                  <c:v>6.63</c:v>
                </c:pt>
                <c:pt idx="39">
                  <c:v>6.35</c:v>
                </c:pt>
                <c:pt idx="40">
                  <c:v>7.0609999999999999</c:v>
                </c:pt>
                <c:pt idx="41">
                  <c:v>5.8170000000000002</c:v>
                </c:pt>
                <c:pt idx="42">
                  <c:v>12.85</c:v>
                </c:pt>
                <c:pt idx="43">
                  <c:v>55.418999999999997</c:v>
                </c:pt>
                <c:pt idx="44">
                  <c:v>63.073</c:v>
                </c:pt>
                <c:pt idx="45">
                  <c:v>64.944999999999993</c:v>
                </c:pt>
                <c:pt idx="46">
                  <c:v>65.53</c:v>
                </c:pt>
                <c:pt idx="47">
                  <c:v>64.534999999999997</c:v>
                </c:pt>
                <c:pt idx="48">
                  <c:v>63.662999999999997</c:v>
                </c:pt>
                <c:pt idx="49">
                  <c:v>62.47</c:v>
                </c:pt>
                <c:pt idx="50">
                  <c:v>63.51</c:v>
                </c:pt>
                <c:pt idx="51">
                  <c:v>62.329000000000001</c:v>
                </c:pt>
                <c:pt idx="52">
                  <c:v>61.784999999999997</c:v>
                </c:pt>
                <c:pt idx="53">
                  <c:v>64.328999999999994</c:v>
                </c:pt>
                <c:pt idx="54">
                  <c:v>63.703000000000003</c:v>
                </c:pt>
                <c:pt idx="55">
                  <c:v>64.388000000000005</c:v>
                </c:pt>
                <c:pt idx="56">
                  <c:v>65.001999999999995</c:v>
                </c:pt>
                <c:pt idx="57">
                  <c:v>67.153999999999996</c:v>
                </c:pt>
                <c:pt idx="58">
                  <c:v>67.066999999999993</c:v>
                </c:pt>
                <c:pt idx="59">
                  <c:v>66.082999999999998</c:v>
                </c:pt>
                <c:pt idx="60">
                  <c:v>68.39</c:v>
                </c:pt>
                <c:pt idx="61">
                  <c:v>66.834999999999994</c:v>
                </c:pt>
                <c:pt idx="62">
                  <c:v>67.762</c:v>
                </c:pt>
                <c:pt idx="63">
                  <c:v>68.605999999999995</c:v>
                </c:pt>
                <c:pt idx="64">
                  <c:v>67.686999999999998</c:v>
                </c:pt>
                <c:pt idx="65">
                  <c:v>70.704999999999998</c:v>
                </c:pt>
                <c:pt idx="66">
                  <c:v>67.656000000000006</c:v>
                </c:pt>
                <c:pt idx="67">
                  <c:v>70.046999999999997</c:v>
                </c:pt>
                <c:pt idx="68">
                  <c:v>71.23</c:v>
                </c:pt>
                <c:pt idx="69">
                  <c:v>71.894000000000005</c:v>
                </c:pt>
                <c:pt idx="70">
                  <c:v>68.888000000000005</c:v>
                </c:pt>
                <c:pt idx="71">
                  <c:v>70.673000000000002</c:v>
                </c:pt>
                <c:pt idx="72">
                  <c:v>69.866</c:v>
                </c:pt>
                <c:pt idx="73">
                  <c:v>38.363999999999997</c:v>
                </c:pt>
                <c:pt idx="74">
                  <c:v>12.648</c:v>
                </c:pt>
                <c:pt idx="75">
                  <c:v>8.9689999999999994</c:v>
                </c:pt>
                <c:pt idx="76">
                  <c:v>8.2379999999999995</c:v>
                </c:pt>
                <c:pt idx="77">
                  <c:v>7.8659999999999997</c:v>
                </c:pt>
                <c:pt idx="78">
                  <c:v>7.6559999999999997</c:v>
                </c:pt>
                <c:pt idx="79">
                  <c:v>6.9489999999999998</c:v>
                </c:pt>
                <c:pt idx="80">
                  <c:v>7.3620000000000001</c:v>
                </c:pt>
                <c:pt idx="81">
                  <c:v>6.9429999999999996</c:v>
                </c:pt>
                <c:pt idx="82">
                  <c:v>6.726</c:v>
                </c:pt>
                <c:pt idx="83">
                  <c:v>7.0119999999999996</c:v>
                </c:pt>
                <c:pt idx="84">
                  <c:v>7.1559999999999997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CE-4F0D-926F-23DB8955A9F0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'Sulfo-Cy5_Permeation'!$D$188:$D$272</c:f>
              <c:numCache>
                <c:formatCode>General</c:formatCode>
                <c:ptCount val="85"/>
                <c:pt idx="0">
                  <c:v>0.32400000000000001</c:v>
                </c:pt>
                <c:pt idx="1">
                  <c:v>0.20200000000000001</c:v>
                </c:pt>
                <c:pt idx="2">
                  <c:v>0.41199999999999998</c:v>
                </c:pt>
                <c:pt idx="3">
                  <c:v>0.311</c:v>
                </c:pt>
                <c:pt idx="4">
                  <c:v>0.17199999999999999</c:v>
                </c:pt>
                <c:pt idx="5">
                  <c:v>0.248</c:v>
                </c:pt>
                <c:pt idx="6">
                  <c:v>0.193</c:v>
                </c:pt>
                <c:pt idx="7">
                  <c:v>8.7999999999999995E-2</c:v>
                </c:pt>
                <c:pt idx="8">
                  <c:v>0.37</c:v>
                </c:pt>
                <c:pt idx="9">
                  <c:v>0.26100000000000001</c:v>
                </c:pt>
                <c:pt idx="10">
                  <c:v>0.14299999999999999</c:v>
                </c:pt>
                <c:pt idx="11">
                  <c:v>0.26100000000000001</c:v>
                </c:pt>
                <c:pt idx="12">
                  <c:v>2.8820000000000001</c:v>
                </c:pt>
                <c:pt idx="13">
                  <c:v>5.7519999999999998</c:v>
                </c:pt>
                <c:pt idx="14">
                  <c:v>5.9409999999999998</c:v>
                </c:pt>
                <c:pt idx="15">
                  <c:v>6.6130000000000004</c:v>
                </c:pt>
                <c:pt idx="16">
                  <c:v>6.29</c:v>
                </c:pt>
                <c:pt idx="17">
                  <c:v>5.702</c:v>
                </c:pt>
                <c:pt idx="18">
                  <c:v>5.6130000000000004</c:v>
                </c:pt>
                <c:pt idx="19">
                  <c:v>6.0129999999999999</c:v>
                </c:pt>
                <c:pt idx="20">
                  <c:v>5.1509999999999998</c:v>
                </c:pt>
                <c:pt idx="21">
                  <c:v>5.1340000000000003</c:v>
                </c:pt>
                <c:pt idx="22">
                  <c:v>5.9290000000000003</c:v>
                </c:pt>
                <c:pt idx="23">
                  <c:v>5.298</c:v>
                </c:pt>
                <c:pt idx="24">
                  <c:v>5.3360000000000003</c:v>
                </c:pt>
                <c:pt idx="25">
                  <c:v>5.5380000000000003</c:v>
                </c:pt>
                <c:pt idx="26">
                  <c:v>6.282</c:v>
                </c:pt>
                <c:pt idx="27">
                  <c:v>5.87</c:v>
                </c:pt>
                <c:pt idx="28">
                  <c:v>5.8609999999999998</c:v>
                </c:pt>
                <c:pt idx="29">
                  <c:v>5.5590000000000002</c:v>
                </c:pt>
                <c:pt idx="30">
                  <c:v>6.1849999999999996</c:v>
                </c:pt>
                <c:pt idx="31">
                  <c:v>5.6509999999999998</c:v>
                </c:pt>
                <c:pt idx="32">
                  <c:v>7.0549999999999997</c:v>
                </c:pt>
                <c:pt idx="33">
                  <c:v>5.9160000000000004</c:v>
                </c:pt>
                <c:pt idx="34">
                  <c:v>6.8239999999999998</c:v>
                </c:pt>
                <c:pt idx="35">
                  <c:v>5.681</c:v>
                </c:pt>
                <c:pt idx="36">
                  <c:v>6.0170000000000003</c:v>
                </c:pt>
                <c:pt idx="37">
                  <c:v>5.92</c:v>
                </c:pt>
                <c:pt idx="38">
                  <c:v>5.2859999999999996</c:v>
                </c:pt>
                <c:pt idx="39">
                  <c:v>5.8819999999999997</c:v>
                </c:pt>
                <c:pt idx="40">
                  <c:v>5.9290000000000003</c:v>
                </c:pt>
                <c:pt idx="41">
                  <c:v>5.4329999999999998</c:v>
                </c:pt>
                <c:pt idx="42">
                  <c:v>27.033999999999999</c:v>
                </c:pt>
                <c:pt idx="43">
                  <c:v>55.856999999999999</c:v>
                </c:pt>
                <c:pt idx="44">
                  <c:v>58.734999999999999</c:v>
                </c:pt>
                <c:pt idx="45">
                  <c:v>61.55</c:v>
                </c:pt>
                <c:pt idx="46">
                  <c:v>58.344999999999999</c:v>
                </c:pt>
                <c:pt idx="47">
                  <c:v>59.697000000000003</c:v>
                </c:pt>
                <c:pt idx="48">
                  <c:v>57.63</c:v>
                </c:pt>
                <c:pt idx="49">
                  <c:v>59.29</c:v>
                </c:pt>
                <c:pt idx="50">
                  <c:v>55.722999999999999</c:v>
                </c:pt>
                <c:pt idx="51">
                  <c:v>55.941000000000003</c:v>
                </c:pt>
                <c:pt idx="52">
                  <c:v>57.613</c:v>
                </c:pt>
                <c:pt idx="53">
                  <c:v>58.307000000000002</c:v>
                </c:pt>
                <c:pt idx="54">
                  <c:v>58.866</c:v>
                </c:pt>
                <c:pt idx="55">
                  <c:v>61.100999999999999</c:v>
                </c:pt>
                <c:pt idx="56">
                  <c:v>61.457999999999998</c:v>
                </c:pt>
                <c:pt idx="57">
                  <c:v>60.529000000000003</c:v>
                </c:pt>
                <c:pt idx="58">
                  <c:v>60.433</c:v>
                </c:pt>
                <c:pt idx="59">
                  <c:v>63.021000000000001</c:v>
                </c:pt>
                <c:pt idx="60">
                  <c:v>59.835999999999999</c:v>
                </c:pt>
                <c:pt idx="61">
                  <c:v>65.486999999999995</c:v>
                </c:pt>
                <c:pt idx="62">
                  <c:v>61.802999999999997</c:v>
                </c:pt>
                <c:pt idx="63">
                  <c:v>64.786000000000001</c:v>
                </c:pt>
                <c:pt idx="64">
                  <c:v>61.55</c:v>
                </c:pt>
                <c:pt idx="65">
                  <c:v>62.701999999999998</c:v>
                </c:pt>
                <c:pt idx="66">
                  <c:v>63.844999999999999</c:v>
                </c:pt>
                <c:pt idx="67">
                  <c:v>65.408000000000001</c:v>
                </c:pt>
                <c:pt idx="68">
                  <c:v>61.933</c:v>
                </c:pt>
                <c:pt idx="69">
                  <c:v>64.878</c:v>
                </c:pt>
                <c:pt idx="70">
                  <c:v>67.596999999999994</c:v>
                </c:pt>
                <c:pt idx="71">
                  <c:v>62.823999999999998</c:v>
                </c:pt>
                <c:pt idx="72">
                  <c:v>63.088000000000001</c:v>
                </c:pt>
                <c:pt idx="73">
                  <c:v>24.651</c:v>
                </c:pt>
                <c:pt idx="74">
                  <c:v>11.445</c:v>
                </c:pt>
                <c:pt idx="75">
                  <c:v>8.782</c:v>
                </c:pt>
                <c:pt idx="76">
                  <c:v>7.95</c:v>
                </c:pt>
                <c:pt idx="77">
                  <c:v>8.1259999999999994</c:v>
                </c:pt>
                <c:pt idx="78">
                  <c:v>8.2650000000000006</c:v>
                </c:pt>
                <c:pt idx="79">
                  <c:v>7.7270000000000003</c:v>
                </c:pt>
                <c:pt idx="80">
                  <c:v>7.0880000000000001</c:v>
                </c:pt>
                <c:pt idx="81">
                  <c:v>7.1340000000000003</c:v>
                </c:pt>
                <c:pt idx="82">
                  <c:v>6.601</c:v>
                </c:pt>
                <c:pt idx="83">
                  <c:v>7.29</c:v>
                </c:pt>
                <c:pt idx="84">
                  <c:v>7.4450000000000003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8CE-4F0D-926F-23DB8955A9F0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'Sulfo-Cy5_Permeation'!$E$188:$E$272</c:f>
              <c:numCache>
                <c:formatCode>General</c:formatCode>
                <c:ptCount val="85"/>
                <c:pt idx="0">
                  <c:v>0.4</c:v>
                </c:pt>
                <c:pt idx="1">
                  <c:v>0.247</c:v>
                </c:pt>
                <c:pt idx="2">
                  <c:v>0.30199999999999999</c:v>
                </c:pt>
                <c:pt idx="3">
                  <c:v>0.18</c:v>
                </c:pt>
                <c:pt idx="4">
                  <c:v>0.23499999999999999</c:v>
                </c:pt>
                <c:pt idx="5">
                  <c:v>0.24299999999999999</c:v>
                </c:pt>
                <c:pt idx="6">
                  <c:v>0.435</c:v>
                </c:pt>
                <c:pt idx="7">
                  <c:v>0.35299999999999998</c:v>
                </c:pt>
                <c:pt idx="8">
                  <c:v>0.32500000000000001</c:v>
                </c:pt>
                <c:pt idx="9">
                  <c:v>0.247</c:v>
                </c:pt>
                <c:pt idx="10">
                  <c:v>0.31</c:v>
                </c:pt>
                <c:pt idx="11">
                  <c:v>0.314</c:v>
                </c:pt>
                <c:pt idx="12">
                  <c:v>3.3180000000000001</c:v>
                </c:pt>
                <c:pt idx="13">
                  <c:v>3.851</c:v>
                </c:pt>
                <c:pt idx="14">
                  <c:v>3.5179999999999998</c:v>
                </c:pt>
                <c:pt idx="15">
                  <c:v>3.6120000000000001</c:v>
                </c:pt>
                <c:pt idx="16">
                  <c:v>3.4239999999999999</c:v>
                </c:pt>
                <c:pt idx="17">
                  <c:v>3.7610000000000001</c:v>
                </c:pt>
                <c:pt idx="18">
                  <c:v>3.6549999999999998</c:v>
                </c:pt>
                <c:pt idx="19">
                  <c:v>3.7919999999999998</c:v>
                </c:pt>
                <c:pt idx="20">
                  <c:v>3.5409999999999999</c:v>
                </c:pt>
                <c:pt idx="21">
                  <c:v>4.1059999999999999</c:v>
                </c:pt>
                <c:pt idx="22">
                  <c:v>4.3250000000000002</c:v>
                </c:pt>
                <c:pt idx="23">
                  <c:v>3.5329999999999999</c:v>
                </c:pt>
                <c:pt idx="24">
                  <c:v>3.6040000000000001</c:v>
                </c:pt>
                <c:pt idx="25">
                  <c:v>3.3759999999999999</c:v>
                </c:pt>
                <c:pt idx="26">
                  <c:v>4.1020000000000003</c:v>
                </c:pt>
                <c:pt idx="27">
                  <c:v>3.82</c:v>
                </c:pt>
                <c:pt idx="28">
                  <c:v>4.1020000000000003</c:v>
                </c:pt>
                <c:pt idx="29">
                  <c:v>4.0270000000000001</c:v>
                </c:pt>
                <c:pt idx="30">
                  <c:v>3.835</c:v>
                </c:pt>
                <c:pt idx="31">
                  <c:v>4.3570000000000002</c:v>
                </c:pt>
                <c:pt idx="32">
                  <c:v>3.7250000000000001</c:v>
                </c:pt>
                <c:pt idx="33">
                  <c:v>4.3650000000000002</c:v>
                </c:pt>
                <c:pt idx="34">
                  <c:v>3.8079999999999998</c:v>
                </c:pt>
                <c:pt idx="35">
                  <c:v>4.1020000000000003</c:v>
                </c:pt>
                <c:pt idx="36">
                  <c:v>3.6389999999999998</c:v>
                </c:pt>
                <c:pt idx="37">
                  <c:v>4.2709999999999999</c:v>
                </c:pt>
                <c:pt idx="38">
                  <c:v>4.2859999999999996</c:v>
                </c:pt>
                <c:pt idx="39">
                  <c:v>4.5609999999999999</c:v>
                </c:pt>
                <c:pt idx="40">
                  <c:v>4.2469999999999999</c:v>
                </c:pt>
                <c:pt idx="41">
                  <c:v>4.5220000000000002</c:v>
                </c:pt>
                <c:pt idx="42">
                  <c:v>38.799999999999997</c:v>
                </c:pt>
                <c:pt idx="43">
                  <c:v>42.706000000000003</c:v>
                </c:pt>
                <c:pt idx="44">
                  <c:v>43.29</c:v>
                </c:pt>
                <c:pt idx="45">
                  <c:v>42.128999999999998</c:v>
                </c:pt>
                <c:pt idx="46">
                  <c:v>42.302</c:v>
                </c:pt>
                <c:pt idx="47">
                  <c:v>43.569000000000003</c:v>
                </c:pt>
                <c:pt idx="48">
                  <c:v>43.722000000000001</c:v>
                </c:pt>
                <c:pt idx="49">
                  <c:v>44.765000000000001</c:v>
                </c:pt>
                <c:pt idx="50">
                  <c:v>45.706000000000003</c:v>
                </c:pt>
                <c:pt idx="51">
                  <c:v>43.612000000000002</c:v>
                </c:pt>
                <c:pt idx="52">
                  <c:v>45.741</c:v>
                </c:pt>
                <c:pt idx="53">
                  <c:v>44.674999999999997</c:v>
                </c:pt>
                <c:pt idx="54">
                  <c:v>43.843000000000004</c:v>
                </c:pt>
                <c:pt idx="55">
                  <c:v>46.713999999999999</c:v>
                </c:pt>
                <c:pt idx="56">
                  <c:v>47.075000000000003</c:v>
                </c:pt>
                <c:pt idx="57">
                  <c:v>46.255000000000003</c:v>
                </c:pt>
                <c:pt idx="58">
                  <c:v>45.106000000000002</c:v>
                </c:pt>
                <c:pt idx="59">
                  <c:v>45.42</c:v>
                </c:pt>
                <c:pt idx="60">
                  <c:v>46.305999999999997</c:v>
                </c:pt>
                <c:pt idx="61">
                  <c:v>45.843000000000004</c:v>
                </c:pt>
                <c:pt idx="62">
                  <c:v>49.427</c:v>
                </c:pt>
                <c:pt idx="63">
                  <c:v>45.140999999999998</c:v>
                </c:pt>
                <c:pt idx="64">
                  <c:v>45.145000000000003</c:v>
                </c:pt>
                <c:pt idx="65">
                  <c:v>46.149000000000001</c:v>
                </c:pt>
                <c:pt idx="66">
                  <c:v>47.823999999999998</c:v>
                </c:pt>
                <c:pt idx="67">
                  <c:v>46.475000000000001</c:v>
                </c:pt>
                <c:pt idx="68">
                  <c:v>46.404000000000003</c:v>
                </c:pt>
                <c:pt idx="69">
                  <c:v>47.188000000000002</c:v>
                </c:pt>
                <c:pt idx="70">
                  <c:v>45.756999999999998</c:v>
                </c:pt>
                <c:pt idx="71">
                  <c:v>46.783999999999999</c:v>
                </c:pt>
                <c:pt idx="72">
                  <c:v>11.372999999999999</c:v>
                </c:pt>
                <c:pt idx="73">
                  <c:v>5.2939999999999996</c:v>
                </c:pt>
                <c:pt idx="74">
                  <c:v>5.431</c:v>
                </c:pt>
                <c:pt idx="75">
                  <c:v>4.859</c:v>
                </c:pt>
                <c:pt idx="76">
                  <c:v>5.5179999999999998</c:v>
                </c:pt>
                <c:pt idx="77">
                  <c:v>5.1920000000000002</c:v>
                </c:pt>
                <c:pt idx="78">
                  <c:v>4.141</c:v>
                </c:pt>
                <c:pt idx="79">
                  <c:v>5.0780000000000003</c:v>
                </c:pt>
                <c:pt idx="80">
                  <c:v>4.0469999999999997</c:v>
                </c:pt>
                <c:pt idx="81">
                  <c:v>4.1760000000000002</c:v>
                </c:pt>
                <c:pt idx="82">
                  <c:v>4.2039999999999997</c:v>
                </c:pt>
                <c:pt idx="83">
                  <c:v>4.5330000000000004</c:v>
                </c:pt>
                <c:pt idx="84">
                  <c:v>3.9449999999999998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8CE-4F0D-926F-23DB8955A9F0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'Sulfo-Cy5_Permeation'!$F$188:$F$272</c:f>
              <c:numCache>
                <c:formatCode>General</c:formatCode>
                <c:ptCount val="85"/>
                <c:pt idx="0">
                  <c:v>0.20699999999999999</c:v>
                </c:pt>
                <c:pt idx="1">
                  <c:v>0.22</c:v>
                </c:pt>
                <c:pt idx="2">
                  <c:v>0.36</c:v>
                </c:pt>
                <c:pt idx="3">
                  <c:v>0.34300000000000003</c:v>
                </c:pt>
                <c:pt idx="4">
                  <c:v>0.21</c:v>
                </c:pt>
                <c:pt idx="5">
                  <c:v>0.35</c:v>
                </c:pt>
                <c:pt idx="6">
                  <c:v>0.30299999999999999</c:v>
                </c:pt>
                <c:pt idx="7">
                  <c:v>0.373</c:v>
                </c:pt>
                <c:pt idx="8">
                  <c:v>0.20300000000000001</c:v>
                </c:pt>
                <c:pt idx="9">
                  <c:v>0.23699999999999999</c:v>
                </c:pt>
                <c:pt idx="10">
                  <c:v>0.38</c:v>
                </c:pt>
                <c:pt idx="11">
                  <c:v>0.20300000000000001</c:v>
                </c:pt>
                <c:pt idx="12">
                  <c:v>4.3630000000000004</c:v>
                </c:pt>
                <c:pt idx="13">
                  <c:v>5.5330000000000004</c:v>
                </c:pt>
                <c:pt idx="14">
                  <c:v>5.1970000000000001</c:v>
                </c:pt>
                <c:pt idx="15">
                  <c:v>5.2169999999999996</c:v>
                </c:pt>
                <c:pt idx="16">
                  <c:v>4.34</c:v>
                </c:pt>
                <c:pt idx="17">
                  <c:v>4.867</c:v>
                </c:pt>
                <c:pt idx="18">
                  <c:v>5.53</c:v>
                </c:pt>
                <c:pt idx="19">
                  <c:v>5.0529999999999999</c:v>
                </c:pt>
                <c:pt idx="20">
                  <c:v>4.96</c:v>
                </c:pt>
                <c:pt idx="21">
                  <c:v>5.6929999999999996</c:v>
                </c:pt>
                <c:pt idx="22">
                  <c:v>5.0570000000000004</c:v>
                </c:pt>
                <c:pt idx="23">
                  <c:v>5.2030000000000003</c:v>
                </c:pt>
                <c:pt idx="24">
                  <c:v>5.46</c:v>
                </c:pt>
                <c:pt idx="25">
                  <c:v>5.117</c:v>
                </c:pt>
                <c:pt idx="26">
                  <c:v>5.6929999999999996</c:v>
                </c:pt>
                <c:pt idx="27">
                  <c:v>5.827</c:v>
                </c:pt>
                <c:pt idx="28">
                  <c:v>5.3070000000000004</c:v>
                </c:pt>
                <c:pt idx="29">
                  <c:v>5.1029999999999998</c:v>
                </c:pt>
                <c:pt idx="30">
                  <c:v>4.75</c:v>
                </c:pt>
                <c:pt idx="31">
                  <c:v>5.6470000000000002</c:v>
                </c:pt>
                <c:pt idx="32">
                  <c:v>6.1369999999999996</c:v>
                </c:pt>
                <c:pt idx="33">
                  <c:v>5.7770000000000001</c:v>
                </c:pt>
                <c:pt idx="34">
                  <c:v>5.43</c:v>
                </c:pt>
                <c:pt idx="35">
                  <c:v>5.55</c:v>
                </c:pt>
                <c:pt idx="36">
                  <c:v>5.0199999999999996</c:v>
                </c:pt>
                <c:pt idx="37">
                  <c:v>4.3099999999999996</c:v>
                </c:pt>
                <c:pt idx="38">
                  <c:v>5.17</c:v>
                </c:pt>
                <c:pt idx="39">
                  <c:v>5.3170000000000002</c:v>
                </c:pt>
                <c:pt idx="40">
                  <c:v>5.7729999999999997</c:v>
                </c:pt>
                <c:pt idx="41">
                  <c:v>5.4729999999999999</c:v>
                </c:pt>
                <c:pt idx="42">
                  <c:v>50.162999999999997</c:v>
                </c:pt>
                <c:pt idx="43">
                  <c:v>57.81</c:v>
                </c:pt>
                <c:pt idx="44">
                  <c:v>57.277000000000001</c:v>
                </c:pt>
                <c:pt idx="45">
                  <c:v>54.51</c:v>
                </c:pt>
                <c:pt idx="46">
                  <c:v>58.872999999999998</c:v>
                </c:pt>
                <c:pt idx="47">
                  <c:v>56.67</c:v>
                </c:pt>
                <c:pt idx="48">
                  <c:v>57.103000000000002</c:v>
                </c:pt>
                <c:pt idx="49">
                  <c:v>58.21</c:v>
                </c:pt>
                <c:pt idx="50">
                  <c:v>56.326999999999998</c:v>
                </c:pt>
                <c:pt idx="51">
                  <c:v>59.347000000000001</c:v>
                </c:pt>
                <c:pt idx="52">
                  <c:v>57.786999999999999</c:v>
                </c:pt>
                <c:pt idx="53">
                  <c:v>61.366999999999997</c:v>
                </c:pt>
                <c:pt idx="54">
                  <c:v>57.81</c:v>
                </c:pt>
                <c:pt idx="55">
                  <c:v>58.823</c:v>
                </c:pt>
                <c:pt idx="56">
                  <c:v>60.203000000000003</c:v>
                </c:pt>
                <c:pt idx="57">
                  <c:v>58.536999999999999</c:v>
                </c:pt>
                <c:pt idx="58">
                  <c:v>58.24</c:v>
                </c:pt>
                <c:pt idx="59">
                  <c:v>61.14</c:v>
                </c:pt>
                <c:pt idx="60">
                  <c:v>59.633000000000003</c:v>
                </c:pt>
                <c:pt idx="61">
                  <c:v>58.16</c:v>
                </c:pt>
                <c:pt idx="62">
                  <c:v>60.307000000000002</c:v>
                </c:pt>
                <c:pt idx="63">
                  <c:v>61.476999999999997</c:v>
                </c:pt>
                <c:pt idx="64">
                  <c:v>62.447000000000003</c:v>
                </c:pt>
                <c:pt idx="65">
                  <c:v>62.427</c:v>
                </c:pt>
                <c:pt idx="66">
                  <c:v>61.933</c:v>
                </c:pt>
                <c:pt idx="67">
                  <c:v>61.38</c:v>
                </c:pt>
                <c:pt idx="68">
                  <c:v>58.707000000000001</c:v>
                </c:pt>
                <c:pt idx="69">
                  <c:v>59.826999999999998</c:v>
                </c:pt>
                <c:pt idx="70">
                  <c:v>59.406999999999996</c:v>
                </c:pt>
                <c:pt idx="71">
                  <c:v>60.993000000000002</c:v>
                </c:pt>
                <c:pt idx="72">
                  <c:v>15.42</c:v>
                </c:pt>
                <c:pt idx="73">
                  <c:v>6.6070000000000002</c:v>
                </c:pt>
                <c:pt idx="74">
                  <c:v>5.89</c:v>
                </c:pt>
                <c:pt idx="75">
                  <c:v>5.2670000000000003</c:v>
                </c:pt>
                <c:pt idx="76">
                  <c:v>6.07</c:v>
                </c:pt>
                <c:pt idx="77">
                  <c:v>5.7770000000000001</c:v>
                </c:pt>
                <c:pt idx="78">
                  <c:v>6.3730000000000002</c:v>
                </c:pt>
                <c:pt idx="79">
                  <c:v>6.01</c:v>
                </c:pt>
                <c:pt idx="80">
                  <c:v>5.35</c:v>
                </c:pt>
                <c:pt idx="81">
                  <c:v>5.84</c:v>
                </c:pt>
                <c:pt idx="82">
                  <c:v>5.9429999999999996</c:v>
                </c:pt>
                <c:pt idx="83">
                  <c:v>6.093</c:v>
                </c:pt>
                <c:pt idx="84">
                  <c:v>5.7930000000000001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8CE-4F0D-926F-23DB8955A9F0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'Sulfo-Cy5_Permeation'!$G$188:$G$272</c:f>
              <c:numCache>
                <c:formatCode>General</c:formatCode>
                <c:ptCount val="85"/>
                <c:pt idx="0">
                  <c:v>0.249</c:v>
                </c:pt>
                <c:pt idx="1">
                  <c:v>0.35499999999999998</c:v>
                </c:pt>
                <c:pt idx="2">
                  <c:v>0.254</c:v>
                </c:pt>
                <c:pt idx="3">
                  <c:v>0.224</c:v>
                </c:pt>
                <c:pt idx="4">
                  <c:v>0.30099999999999999</c:v>
                </c:pt>
                <c:pt idx="5">
                  <c:v>0.26</c:v>
                </c:pt>
                <c:pt idx="6">
                  <c:v>0.27300000000000002</c:v>
                </c:pt>
                <c:pt idx="7">
                  <c:v>0.21299999999999999</c:v>
                </c:pt>
                <c:pt idx="8">
                  <c:v>0.28999999999999998</c:v>
                </c:pt>
                <c:pt idx="9">
                  <c:v>0.24</c:v>
                </c:pt>
                <c:pt idx="10">
                  <c:v>0.29199999999999998</c:v>
                </c:pt>
                <c:pt idx="11">
                  <c:v>0.311</c:v>
                </c:pt>
                <c:pt idx="12">
                  <c:v>4.6230000000000002</c:v>
                </c:pt>
                <c:pt idx="13">
                  <c:v>4.3499999999999996</c:v>
                </c:pt>
                <c:pt idx="14">
                  <c:v>4.1719999999999997</c:v>
                </c:pt>
                <c:pt idx="15">
                  <c:v>4.7539999999999996</c:v>
                </c:pt>
                <c:pt idx="16">
                  <c:v>4.3609999999999998</c:v>
                </c:pt>
                <c:pt idx="17">
                  <c:v>4.8310000000000004</c:v>
                </c:pt>
                <c:pt idx="18">
                  <c:v>4.016</c:v>
                </c:pt>
                <c:pt idx="19">
                  <c:v>4.4779999999999998</c:v>
                </c:pt>
                <c:pt idx="20">
                  <c:v>4.6609999999999996</c:v>
                </c:pt>
                <c:pt idx="21">
                  <c:v>4.6040000000000001</c:v>
                </c:pt>
                <c:pt idx="22">
                  <c:v>4.484</c:v>
                </c:pt>
                <c:pt idx="23">
                  <c:v>4.8520000000000003</c:v>
                </c:pt>
                <c:pt idx="24">
                  <c:v>4.7569999999999997</c:v>
                </c:pt>
                <c:pt idx="25">
                  <c:v>4.9020000000000001</c:v>
                </c:pt>
                <c:pt idx="26">
                  <c:v>4.6719999999999997</c:v>
                </c:pt>
                <c:pt idx="27">
                  <c:v>4.7539999999999996</c:v>
                </c:pt>
                <c:pt idx="28">
                  <c:v>4.6689999999999996</c:v>
                </c:pt>
                <c:pt idx="29">
                  <c:v>4.79</c:v>
                </c:pt>
                <c:pt idx="30">
                  <c:v>4.194</c:v>
                </c:pt>
                <c:pt idx="31">
                  <c:v>4.5960000000000001</c:v>
                </c:pt>
                <c:pt idx="32">
                  <c:v>4.7380000000000004</c:v>
                </c:pt>
                <c:pt idx="33">
                  <c:v>4.883</c:v>
                </c:pt>
                <c:pt idx="34">
                  <c:v>4.6449999999999996</c:v>
                </c:pt>
                <c:pt idx="35">
                  <c:v>4.3310000000000004</c:v>
                </c:pt>
                <c:pt idx="36">
                  <c:v>4.1829999999999998</c:v>
                </c:pt>
                <c:pt idx="37">
                  <c:v>4.2510000000000003</c:v>
                </c:pt>
                <c:pt idx="38">
                  <c:v>4.6340000000000003</c:v>
                </c:pt>
                <c:pt idx="39">
                  <c:v>4.4619999999999997</c:v>
                </c:pt>
                <c:pt idx="40">
                  <c:v>4.7809999999999997</c:v>
                </c:pt>
                <c:pt idx="41">
                  <c:v>4.1559999999999997</c:v>
                </c:pt>
                <c:pt idx="42">
                  <c:v>44.396000000000001</c:v>
                </c:pt>
                <c:pt idx="43">
                  <c:v>45.65</c:v>
                </c:pt>
                <c:pt idx="44">
                  <c:v>46.456000000000003</c:v>
                </c:pt>
                <c:pt idx="45">
                  <c:v>46.587000000000003</c:v>
                </c:pt>
                <c:pt idx="46">
                  <c:v>48.070999999999998</c:v>
                </c:pt>
                <c:pt idx="47">
                  <c:v>48.920999999999999</c:v>
                </c:pt>
                <c:pt idx="48">
                  <c:v>47.981000000000002</c:v>
                </c:pt>
                <c:pt idx="49">
                  <c:v>48.801000000000002</c:v>
                </c:pt>
                <c:pt idx="50">
                  <c:v>48.719000000000001</c:v>
                </c:pt>
                <c:pt idx="51">
                  <c:v>47.765000000000001</c:v>
                </c:pt>
                <c:pt idx="52">
                  <c:v>47.88</c:v>
                </c:pt>
                <c:pt idx="53">
                  <c:v>49.402000000000001</c:v>
                </c:pt>
                <c:pt idx="54">
                  <c:v>49.338999999999999</c:v>
                </c:pt>
                <c:pt idx="55">
                  <c:v>48.26</c:v>
                </c:pt>
                <c:pt idx="56">
                  <c:v>51.283999999999999</c:v>
                </c:pt>
                <c:pt idx="57">
                  <c:v>49.887999999999998</c:v>
                </c:pt>
                <c:pt idx="58">
                  <c:v>47.956000000000003</c:v>
                </c:pt>
                <c:pt idx="59">
                  <c:v>48.194000000000003</c:v>
                </c:pt>
                <c:pt idx="60">
                  <c:v>47.869</c:v>
                </c:pt>
                <c:pt idx="61">
                  <c:v>48.576999999999998</c:v>
                </c:pt>
                <c:pt idx="62">
                  <c:v>49.71</c:v>
                </c:pt>
                <c:pt idx="63">
                  <c:v>49.183</c:v>
                </c:pt>
                <c:pt idx="64">
                  <c:v>49.384999999999998</c:v>
                </c:pt>
                <c:pt idx="65">
                  <c:v>51.637</c:v>
                </c:pt>
                <c:pt idx="66">
                  <c:v>49.527000000000001</c:v>
                </c:pt>
                <c:pt idx="67">
                  <c:v>49.628</c:v>
                </c:pt>
                <c:pt idx="68">
                  <c:v>49.567999999999998</c:v>
                </c:pt>
                <c:pt idx="69">
                  <c:v>52.131</c:v>
                </c:pt>
                <c:pt idx="70">
                  <c:v>49.204999999999998</c:v>
                </c:pt>
                <c:pt idx="71">
                  <c:v>51.53</c:v>
                </c:pt>
                <c:pt idx="72">
                  <c:v>10.945</c:v>
                </c:pt>
                <c:pt idx="73">
                  <c:v>5.8769999999999998</c:v>
                </c:pt>
                <c:pt idx="74">
                  <c:v>5.4729999999999999</c:v>
                </c:pt>
                <c:pt idx="75">
                  <c:v>5.0250000000000004</c:v>
                </c:pt>
                <c:pt idx="76">
                  <c:v>5</c:v>
                </c:pt>
                <c:pt idx="77">
                  <c:v>4.9509999999999996</c:v>
                </c:pt>
                <c:pt idx="78">
                  <c:v>4.8220000000000001</c:v>
                </c:pt>
                <c:pt idx="79">
                  <c:v>5.3250000000000002</c:v>
                </c:pt>
                <c:pt idx="80">
                  <c:v>5.2460000000000004</c:v>
                </c:pt>
                <c:pt idx="81">
                  <c:v>5.0960000000000001</c:v>
                </c:pt>
                <c:pt idx="82">
                  <c:v>4.9560000000000004</c:v>
                </c:pt>
                <c:pt idx="83">
                  <c:v>4.8609999999999998</c:v>
                </c:pt>
                <c:pt idx="84">
                  <c:v>4.5220000000000002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8CE-4F0D-926F-23DB8955A9F0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'Sulfo-Cy5_Permeation'!$H$188:$H$272</c:f>
              <c:numCache>
                <c:formatCode>General</c:formatCode>
                <c:ptCount val="85"/>
                <c:pt idx="0">
                  <c:v>0.16700000000000001</c:v>
                </c:pt>
                <c:pt idx="1">
                  <c:v>0.17899999999999999</c:v>
                </c:pt>
                <c:pt idx="2">
                  <c:v>0.22700000000000001</c:v>
                </c:pt>
                <c:pt idx="3">
                  <c:v>0.106</c:v>
                </c:pt>
                <c:pt idx="4">
                  <c:v>0.17899999999999999</c:v>
                </c:pt>
                <c:pt idx="5">
                  <c:v>0.122</c:v>
                </c:pt>
                <c:pt idx="6">
                  <c:v>0.13900000000000001</c:v>
                </c:pt>
                <c:pt idx="7">
                  <c:v>0.24099999999999999</c:v>
                </c:pt>
                <c:pt idx="8">
                  <c:v>0.193</c:v>
                </c:pt>
                <c:pt idx="9">
                  <c:v>0.14099999999999999</c:v>
                </c:pt>
                <c:pt idx="10">
                  <c:v>0.19700000000000001</c:v>
                </c:pt>
                <c:pt idx="11">
                  <c:v>0.11799999999999999</c:v>
                </c:pt>
                <c:pt idx="12">
                  <c:v>1.639</c:v>
                </c:pt>
                <c:pt idx="13">
                  <c:v>1.867</c:v>
                </c:pt>
                <c:pt idx="14">
                  <c:v>2.161</c:v>
                </c:pt>
                <c:pt idx="15">
                  <c:v>2.444</c:v>
                </c:pt>
                <c:pt idx="16">
                  <c:v>2.149</c:v>
                </c:pt>
                <c:pt idx="17">
                  <c:v>2.1389999999999998</c:v>
                </c:pt>
                <c:pt idx="18">
                  <c:v>2.6589999999999998</c:v>
                </c:pt>
                <c:pt idx="19">
                  <c:v>2.149</c:v>
                </c:pt>
                <c:pt idx="20">
                  <c:v>2.61</c:v>
                </c:pt>
                <c:pt idx="21">
                  <c:v>2.2149999999999999</c:v>
                </c:pt>
                <c:pt idx="22">
                  <c:v>2.516</c:v>
                </c:pt>
                <c:pt idx="23">
                  <c:v>2.3780000000000001</c:v>
                </c:pt>
                <c:pt idx="24">
                  <c:v>2.1429999999999998</c:v>
                </c:pt>
                <c:pt idx="25">
                  <c:v>2.552</c:v>
                </c:pt>
                <c:pt idx="26">
                  <c:v>2.6549999999999998</c:v>
                </c:pt>
                <c:pt idx="27">
                  <c:v>2.2530000000000001</c:v>
                </c:pt>
                <c:pt idx="28">
                  <c:v>2.38</c:v>
                </c:pt>
                <c:pt idx="29">
                  <c:v>2.0579999999999998</c:v>
                </c:pt>
                <c:pt idx="30">
                  <c:v>2.2770000000000001</c:v>
                </c:pt>
                <c:pt idx="31">
                  <c:v>2.2530000000000001</c:v>
                </c:pt>
                <c:pt idx="32">
                  <c:v>2.3170000000000002</c:v>
                </c:pt>
                <c:pt idx="33">
                  <c:v>1.8979999999999999</c:v>
                </c:pt>
                <c:pt idx="34">
                  <c:v>2.39</c:v>
                </c:pt>
                <c:pt idx="35">
                  <c:v>2.2450000000000001</c:v>
                </c:pt>
                <c:pt idx="36">
                  <c:v>2.137</c:v>
                </c:pt>
                <c:pt idx="37">
                  <c:v>2.3980000000000001</c:v>
                </c:pt>
                <c:pt idx="38">
                  <c:v>2.3029999999999999</c:v>
                </c:pt>
                <c:pt idx="39">
                  <c:v>2.133</c:v>
                </c:pt>
                <c:pt idx="40">
                  <c:v>2.4340000000000002</c:v>
                </c:pt>
                <c:pt idx="41">
                  <c:v>2.355</c:v>
                </c:pt>
                <c:pt idx="42">
                  <c:v>13.297000000000001</c:v>
                </c:pt>
                <c:pt idx="43">
                  <c:v>26.132999999999999</c:v>
                </c:pt>
                <c:pt idx="44">
                  <c:v>26.414000000000001</c:v>
                </c:pt>
                <c:pt idx="45">
                  <c:v>26.484000000000002</c:v>
                </c:pt>
                <c:pt idx="46">
                  <c:v>27.259</c:v>
                </c:pt>
                <c:pt idx="47">
                  <c:v>27.405999999999999</c:v>
                </c:pt>
                <c:pt idx="48">
                  <c:v>26.495999999999999</c:v>
                </c:pt>
                <c:pt idx="49">
                  <c:v>26.681000000000001</c:v>
                </c:pt>
                <c:pt idx="50">
                  <c:v>27.577999999999999</c:v>
                </c:pt>
                <c:pt idx="51">
                  <c:v>26.884</c:v>
                </c:pt>
                <c:pt idx="52">
                  <c:v>28.783000000000001</c:v>
                </c:pt>
                <c:pt idx="53">
                  <c:v>28.327000000000002</c:v>
                </c:pt>
                <c:pt idx="54">
                  <c:v>29.215</c:v>
                </c:pt>
                <c:pt idx="55">
                  <c:v>30.710999999999999</c:v>
                </c:pt>
                <c:pt idx="56">
                  <c:v>28.684999999999999</c:v>
                </c:pt>
                <c:pt idx="57">
                  <c:v>28.710999999999999</c:v>
                </c:pt>
                <c:pt idx="58">
                  <c:v>28.411999999999999</c:v>
                </c:pt>
                <c:pt idx="59">
                  <c:v>27.664999999999999</c:v>
                </c:pt>
                <c:pt idx="60">
                  <c:v>28.475999999999999</c:v>
                </c:pt>
                <c:pt idx="61">
                  <c:v>28.545999999999999</c:v>
                </c:pt>
                <c:pt idx="62">
                  <c:v>28.178999999999998</c:v>
                </c:pt>
                <c:pt idx="63">
                  <c:v>28.305</c:v>
                </c:pt>
                <c:pt idx="64">
                  <c:v>28.689</c:v>
                </c:pt>
                <c:pt idx="65">
                  <c:v>27.484000000000002</c:v>
                </c:pt>
                <c:pt idx="66">
                  <c:v>27.521999999999998</c:v>
                </c:pt>
                <c:pt idx="67">
                  <c:v>26.923999999999999</c:v>
                </c:pt>
                <c:pt idx="68">
                  <c:v>27.721</c:v>
                </c:pt>
                <c:pt idx="69">
                  <c:v>27.318999999999999</c:v>
                </c:pt>
                <c:pt idx="70">
                  <c:v>27.241</c:v>
                </c:pt>
                <c:pt idx="71">
                  <c:v>26.056000000000001</c:v>
                </c:pt>
                <c:pt idx="72">
                  <c:v>7.07</c:v>
                </c:pt>
                <c:pt idx="73">
                  <c:v>4.2249999999999996</c:v>
                </c:pt>
                <c:pt idx="74">
                  <c:v>3.835</c:v>
                </c:pt>
                <c:pt idx="75">
                  <c:v>3.4319999999999999</c:v>
                </c:pt>
                <c:pt idx="76">
                  <c:v>3.0859999999999999</c:v>
                </c:pt>
                <c:pt idx="77">
                  <c:v>2.944</c:v>
                </c:pt>
                <c:pt idx="78">
                  <c:v>3.177</c:v>
                </c:pt>
                <c:pt idx="79">
                  <c:v>3.09</c:v>
                </c:pt>
                <c:pt idx="80">
                  <c:v>2.7869999999999999</c:v>
                </c:pt>
                <c:pt idx="81">
                  <c:v>2.7010000000000001</c:v>
                </c:pt>
                <c:pt idx="82">
                  <c:v>2.7010000000000001</c:v>
                </c:pt>
                <c:pt idx="83">
                  <c:v>2.7869999999999999</c:v>
                </c:pt>
                <c:pt idx="84">
                  <c:v>2.516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8CE-4F0D-926F-23DB8955A9F0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'Sulfo-Cy5_Permeation'!$I$188:$I$272</c:f>
              <c:numCache>
                <c:formatCode>General</c:formatCode>
                <c:ptCount val="85"/>
                <c:pt idx="0">
                  <c:v>7.8E-2</c:v>
                </c:pt>
                <c:pt idx="1">
                  <c:v>7.0999999999999994E-2</c:v>
                </c:pt>
                <c:pt idx="2">
                  <c:v>9.0999999999999998E-2</c:v>
                </c:pt>
                <c:pt idx="3">
                  <c:v>6.5000000000000002E-2</c:v>
                </c:pt>
                <c:pt idx="4">
                  <c:v>8.7999999999999995E-2</c:v>
                </c:pt>
                <c:pt idx="5">
                  <c:v>0.35699999999999998</c:v>
                </c:pt>
                <c:pt idx="6">
                  <c:v>0.35099999999999998</c:v>
                </c:pt>
                <c:pt idx="7">
                  <c:v>0.182</c:v>
                </c:pt>
                <c:pt idx="8">
                  <c:v>0.17199999999999999</c:v>
                </c:pt>
                <c:pt idx="9">
                  <c:v>0.17499999999999999</c:v>
                </c:pt>
                <c:pt idx="10">
                  <c:v>0.29899999999999999</c:v>
                </c:pt>
                <c:pt idx="11">
                  <c:v>0.23699999999999999</c:v>
                </c:pt>
                <c:pt idx="12">
                  <c:v>1.0029999999999999</c:v>
                </c:pt>
                <c:pt idx="13">
                  <c:v>1.9159999999999999</c:v>
                </c:pt>
                <c:pt idx="14">
                  <c:v>2.2989999999999999</c:v>
                </c:pt>
                <c:pt idx="15">
                  <c:v>2.0489999999999999</c:v>
                </c:pt>
                <c:pt idx="16">
                  <c:v>2.097</c:v>
                </c:pt>
                <c:pt idx="17">
                  <c:v>2.14</c:v>
                </c:pt>
                <c:pt idx="18">
                  <c:v>2.0129999999999999</c:v>
                </c:pt>
                <c:pt idx="19">
                  <c:v>2.0059999999999998</c:v>
                </c:pt>
                <c:pt idx="20">
                  <c:v>2.2440000000000002</c:v>
                </c:pt>
                <c:pt idx="21">
                  <c:v>2.0390000000000001</c:v>
                </c:pt>
                <c:pt idx="22">
                  <c:v>2.0619999999999998</c:v>
                </c:pt>
                <c:pt idx="23">
                  <c:v>1.821</c:v>
                </c:pt>
                <c:pt idx="24">
                  <c:v>2.101</c:v>
                </c:pt>
                <c:pt idx="25">
                  <c:v>1.6819999999999999</c:v>
                </c:pt>
                <c:pt idx="26">
                  <c:v>1.825</c:v>
                </c:pt>
                <c:pt idx="27">
                  <c:v>2.036</c:v>
                </c:pt>
                <c:pt idx="28">
                  <c:v>2.0910000000000002</c:v>
                </c:pt>
                <c:pt idx="29">
                  <c:v>1.903</c:v>
                </c:pt>
                <c:pt idx="30">
                  <c:v>1.607</c:v>
                </c:pt>
                <c:pt idx="31">
                  <c:v>2.4380000000000002</c:v>
                </c:pt>
                <c:pt idx="32">
                  <c:v>1.994</c:v>
                </c:pt>
                <c:pt idx="33">
                  <c:v>1.8640000000000001</c:v>
                </c:pt>
                <c:pt idx="34">
                  <c:v>1.88</c:v>
                </c:pt>
                <c:pt idx="35">
                  <c:v>2.169</c:v>
                </c:pt>
                <c:pt idx="36">
                  <c:v>1.8640000000000001</c:v>
                </c:pt>
                <c:pt idx="37">
                  <c:v>1.75</c:v>
                </c:pt>
                <c:pt idx="38">
                  <c:v>1.89</c:v>
                </c:pt>
                <c:pt idx="39">
                  <c:v>2.0550000000000002</c:v>
                </c:pt>
                <c:pt idx="40">
                  <c:v>2.12</c:v>
                </c:pt>
                <c:pt idx="41">
                  <c:v>2.1949999999999998</c:v>
                </c:pt>
                <c:pt idx="42">
                  <c:v>1.6140000000000001</c:v>
                </c:pt>
                <c:pt idx="43">
                  <c:v>17.526</c:v>
                </c:pt>
                <c:pt idx="44">
                  <c:v>21.687999999999999</c:v>
                </c:pt>
                <c:pt idx="45">
                  <c:v>21.617000000000001</c:v>
                </c:pt>
                <c:pt idx="46">
                  <c:v>21.925000000000001</c:v>
                </c:pt>
                <c:pt idx="47">
                  <c:v>22.526</c:v>
                </c:pt>
                <c:pt idx="48">
                  <c:v>23.460999999999999</c:v>
                </c:pt>
                <c:pt idx="49">
                  <c:v>22.678999999999998</c:v>
                </c:pt>
                <c:pt idx="50">
                  <c:v>22.077999999999999</c:v>
                </c:pt>
                <c:pt idx="51">
                  <c:v>21.265999999999998</c:v>
                </c:pt>
                <c:pt idx="52">
                  <c:v>22.135999999999999</c:v>
                </c:pt>
                <c:pt idx="53">
                  <c:v>22.710999999999999</c:v>
                </c:pt>
                <c:pt idx="54">
                  <c:v>22.981000000000002</c:v>
                </c:pt>
                <c:pt idx="55">
                  <c:v>23.091000000000001</c:v>
                </c:pt>
                <c:pt idx="56">
                  <c:v>21.805</c:v>
                </c:pt>
                <c:pt idx="57">
                  <c:v>21.928999999999998</c:v>
                </c:pt>
                <c:pt idx="58">
                  <c:v>22.64</c:v>
                </c:pt>
                <c:pt idx="59">
                  <c:v>23.808</c:v>
                </c:pt>
                <c:pt idx="60">
                  <c:v>22.864000000000001</c:v>
                </c:pt>
                <c:pt idx="61">
                  <c:v>24</c:v>
                </c:pt>
                <c:pt idx="62">
                  <c:v>22.468</c:v>
                </c:pt>
                <c:pt idx="63">
                  <c:v>22.289000000000001</c:v>
                </c:pt>
                <c:pt idx="64">
                  <c:v>23.789000000000001</c:v>
                </c:pt>
                <c:pt idx="65">
                  <c:v>24.416</c:v>
                </c:pt>
                <c:pt idx="66">
                  <c:v>23.382999999999999</c:v>
                </c:pt>
                <c:pt idx="67">
                  <c:v>24.344000000000001</c:v>
                </c:pt>
                <c:pt idx="68">
                  <c:v>24.331</c:v>
                </c:pt>
                <c:pt idx="69">
                  <c:v>23.256</c:v>
                </c:pt>
                <c:pt idx="70">
                  <c:v>24.324999999999999</c:v>
                </c:pt>
                <c:pt idx="71">
                  <c:v>24.568000000000001</c:v>
                </c:pt>
                <c:pt idx="72">
                  <c:v>16.010000000000002</c:v>
                </c:pt>
                <c:pt idx="73">
                  <c:v>5.4870000000000001</c:v>
                </c:pt>
                <c:pt idx="74">
                  <c:v>4.5549999999999997</c:v>
                </c:pt>
                <c:pt idx="75">
                  <c:v>3.5059999999999998</c:v>
                </c:pt>
                <c:pt idx="76">
                  <c:v>3.36</c:v>
                </c:pt>
                <c:pt idx="77">
                  <c:v>3.0489999999999999</c:v>
                </c:pt>
                <c:pt idx="78">
                  <c:v>2.6070000000000002</c:v>
                </c:pt>
                <c:pt idx="79">
                  <c:v>2.4609999999999999</c:v>
                </c:pt>
                <c:pt idx="80">
                  <c:v>2.6139999999999999</c:v>
                </c:pt>
                <c:pt idx="81">
                  <c:v>2.234</c:v>
                </c:pt>
                <c:pt idx="82">
                  <c:v>2.7309999999999999</c:v>
                </c:pt>
                <c:pt idx="83">
                  <c:v>2.61</c:v>
                </c:pt>
                <c:pt idx="84">
                  <c:v>2.3180000000000001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8CE-4F0D-926F-23DB8955A9F0}"/>
            </c:ext>
          </c:extLst>
        </c:ser>
        <c:ser>
          <c:idx val="8"/>
          <c:order val="8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'Sulfo-Cy5_Permeation'!$B$98:$B$182</c:f>
              <c:numCache>
                <c:formatCode>General</c:formatCode>
                <c:ptCount val="85"/>
                <c:pt idx="0">
                  <c:v>0.121</c:v>
                </c:pt>
                <c:pt idx="1">
                  <c:v>0.183</c:v>
                </c:pt>
                <c:pt idx="2">
                  <c:v>0.153</c:v>
                </c:pt>
                <c:pt idx="3">
                  <c:v>0.13200000000000001</c:v>
                </c:pt>
                <c:pt idx="4">
                  <c:v>8.6999999999999994E-2</c:v>
                </c:pt>
                <c:pt idx="5">
                  <c:v>0.153</c:v>
                </c:pt>
                <c:pt idx="6">
                  <c:v>8.1000000000000003E-2</c:v>
                </c:pt>
                <c:pt idx="7">
                  <c:v>0.16800000000000001</c:v>
                </c:pt>
                <c:pt idx="8">
                  <c:v>9.8000000000000004E-2</c:v>
                </c:pt>
                <c:pt idx="9">
                  <c:v>0.126</c:v>
                </c:pt>
                <c:pt idx="10">
                  <c:v>0.1</c:v>
                </c:pt>
                <c:pt idx="11">
                  <c:v>8.8999999999999996E-2</c:v>
                </c:pt>
                <c:pt idx="12">
                  <c:v>0.24299999999999999</c:v>
                </c:pt>
                <c:pt idx="13">
                  <c:v>0.35499999999999998</c:v>
                </c:pt>
                <c:pt idx="14">
                  <c:v>0.33800000000000002</c:v>
                </c:pt>
                <c:pt idx="15">
                  <c:v>0.27400000000000002</c:v>
                </c:pt>
                <c:pt idx="16">
                  <c:v>0.29599999999999999</c:v>
                </c:pt>
                <c:pt idx="17">
                  <c:v>0.39600000000000002</c:v>
                </c:pt>
                <c:pt idx="18">
                  <c:v>0.247</c:v>
                </c:pt>
                <c:pt idx="19">
                  <c:v>0.253</c:v>
                </c:pt>
                <c:pt idx="20">
                  <c:v>0.33400000000000002</c:v>
                </c:pt>
                <c:pt idx="21">
                  <c:v>0.39600000000000002</c:v>
                </c:pt>
                <c:pt idx="22">
                  <c:v>0.39800000000000002</c:v>
                </c:pt>
                <c:pt idx="23">
                  <c:v>0.45700000000000002</c:v>
                </c:pt>
                <c:pt idx="24">
                  <c:v>0.223</c:v>
                </c:pt>
                <c:pt idx="25">
                  <c:v>0.30399999999999999</c:v>
                </c:pt>
                <c:pt idx="26">
                  <c:v>0.36599999999999999</c:v>
                </c:pt>
                <c:pt idx="27">
                  <c:v>0.41099999999999998</c:v>
                </c:pt>
                <c:pt idx="28">
                  <c:v>0.34499999999999997</c:v>
                </c:pt>
                <c:pt idx="29">
                  <c:v>0.34499999999999997</c:v>
                </c:pt>
                <c:pt idx="30">
                  <c:v>0.27400000000000002</c:v>
                </c:pt>
                <c:pt idx="31">
                  <c:v>0.30599999999999999</c:v>
                </c:pt>
                <c:pt idx="32">
                  <c:v>0.34699999999999998</c:v>
                </c:pt>
                <c:pt idx="33">
                  <c:v>0.29099999999999998</c:v>
                </c:pt>
                <c:pt idx="34">
                  <c:v>0.43</c:v>
                </c:pt>
                <c:pt idx="35">
                  <c:v>0.73799999999999999</c:v>
                </c:pt>
                <c:pt idx="36">
                  <c:v>0.30599999999999999</c:v>
                </c:pt>
                <c:pt idx="37">
                  <c:v>0.32100000000000001</c:v>
                </c:pt>
                <c:pt idx="38">
                  <c:v>0.40600000000000003</c:v>
                </c:pt>
                <c:pt idx="39">
                  <c:v>0.44500000000000001</c:v>
                </c:pt>
                <c:pt idx="40">
                  <c:v>0.29799999999999999</c:v>
                </c:pt>
                <c:pt idx="41">
                  <c:v>0.47199999999999998</c:v>
                </c:pt>
                <c:pt idx="42">
                  <c:v>1.4510000000000001</c:v>
                </c:pt>
                <c:pt idx="43">
                  <c:v>2.3090000000000002</c:v>
                </c:pt>
                <c:pt idx="44">
                  <c:v>2.121</c:v>
                </c:pt>
                <c:pt idx="45">
                  <c:v>2.16</c:v>
                </c:pt>
                <c:pt idx="46">
                  <c:v>2.5830000000000002</c:v>
                </c:pt>
                <c:pt idx="47">
                  <c:v>2.294</c:v>
                </c:pt>
                <c:pt idx="48">
                  <c:v>2.2869999999999999</c:v>
                </c:pt>
                <c:pt idx="49">
                  <c:v>2.4529999999999998</c:v>
                </c:pt>
                <c:pt idx="50">
                  <c:v>2.4740000000000002</c:v>
                </c:pt>
                <c:pt idx="51">
                  <c:v>2.7549999999999999</c:v>
                </c:pt>
                <c:pt idx="52">
                  <c:v>2.3719999999999999</c:v>
                </c:pt>
                <c:pt idx="53">
                  <c:v>2.3660000000000001</c:v>
                </c:pt>
                <c:pt idx="54">
                  <c:v>2.76</c:v>
                </c:pt>
                <c:pt idx="55">
                  <c:v>2.54</c:v>
                </c:pt>
                <c:pt idx="56">
                  <c:v>2.7170000000000001</c:v>
                </c:pt>
                <c:pt idx="57">
                  <c:v>2.7509999999999999</c:v>
                </c:pt>
                <c:pt idx="58">
                  <c:v>2.7229999999999999</c:v>
                </c:pt>
                <c:pt idx="59">
                  <c:v>2.6960000000000002</c:v>
                </c:pt>
                <c:pt idx="60">
                  <c:v>2.5640000000000001</c:v>
                </c:pt>
                <c:pt idx="61">
                  <c:v>3.2530000000000001</c:v>
                </c:pt>
                <c:pt idx="62">
                  <c:v>2.9020000000000001</c:v>
                </c:pt>
                <c:pt idx="63">
                  <c:v>3.17</c:v>
                </c:pt>
                <c:pt idx="64">
                  <c:v>3.1640000000000001</c:v>
                </c:pt>
                <c:pt idx="65">
                  <c:v>3.1680000000000001</c:v>
                </c:pt>
                <c:pt idx="66">
                  <c:v>2.8809999999999998</c:v>
                </c:pt>
                <c:pt idx="67">
                  <c:v>2.67</c:v>
                </c:pt>
                <c:pt idx="68">
                  <c:v>2.7909999999999999</c:v>
                </c:pt>
                <c:pt idx="69">
                  <c:v>3.0640000000000001</c:v>
                </c:pt>
                <c:pt idx="70">
                  <c:v>3.419</c:v>
                </c:pt>
                <c:pt idx="71">
                  <c:v>3.4550000000000001</c:v>
                </c:pt>
                <c:pt idx="72">
                  <c:v>2.9380000000000002</c:v>
                </c:pt>
                <c:pt idx="73">
                  <c:v>1.74</c:v>
                </c:pt>
                <c:pt idx="74">
                  <c:v>1.4490000000000001</c:v>
                </c:pt>
                <c:pt idx="75">
                  <c:v>1.415</c:v>
                </c:pt>
                <c:pt idx="76">
                  <c:v>1.228</c:v>
                </c:pt>
                <c:pt idx="77">
                  <c:v>1.526</c:v>
                </c:pt>
                <c:pt idx="78">
                  <c:v>1.4510000000000001</c:v>
                </c:pt>
                <c:pt idx="79">
                  <c:v>1.123</c:v>
                </c:pt>
                <c:pt idx="80">
                  <c:v>1.421</c:v>
                </c:pt>
                <c:pt idx="81">
                  <c:v>1.204</c:v>
                </c:pt>
                <c:pt idx="82">
                  <c:v>1.2450000000000001</c:v>
                </c:pt>
                <c:pt idx="83">
                  <c:v>1.1060000000000001</c:v>
                </c:pt>
                <c:pt idx="84">
                  <c:v>1.1850000000000001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8CE-4F0D-926F-23DB8955A9F0}"/>
            </c:ext>
          </c:extLst>
        </c:ser>
        <c:ser>
          <c:idx val="9"/>
          <c:order val="9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'Sulfo-Cy5_Permeation'!$C$98:$C$182</c:f>
              <c:numCache>
                <c:formatCode>General</c:formatCode>
                <c:ptCount val="85"/>
                <c:pt idx="0">
                  <c:v>0.108</c:v>
                </c:pt>
                <c:pt idx="1">
                  <c:v>0.1</c:v>
                </c:pt>
                <c:pt idx="2">
                  <c:v>0.23499999999999999</c:v>
                </c:pt>
                <c:pt idx="3">
                  <c:v>9.5000000000000001E-2</c:v>
                </c:pt>
                <c:pt idx="4">
                  <c:v>8.6999999999999994E-2</c:v>
                </c:pt>
                <c:pt idx="5">
                  <c:v>0.11700000000000001</c:v>
                </c:pt>
                <c:pt idx="6">
                  <c:v>0.17</c:v>
                </c:pt>
                <c:pt idx="7">
                  <c:v>0.155</c:v>
                </c:pt>
                <c:pt idx="8">
                  <c:v>8.6999999999999994E-2</c:v>
                </c:pt>
                <c:pt idx="9">
                  <c:v>0.1</c:v>
                </c:pt>
                <c:pt idx="10">
                  <c:v>0.17</c:v>
                </c:pt>
                <c:pt idx="11">
                  <c:v>0.23</c:v>
                </c:pt>
                <c:pt idx="12">
                  <c:v>0.2</c:v>
                </c:pt>
                <c:pt idx="13">
                  <c:v>0.41499999999999998</c:v>
                </c:pt>
                <c:pt idx="14">
                  <c:v>0.35699999999999998</c:v>
                </c:pt>
                <c:pt idx="15">
                  <c:v>0.442</c:v>
                </c:pt>
                <c:pt idx="16">
                  <c:v>0.34</c:v>
                </c:pt>
                <c:pt idx="17">
                  <c:v>0.48799999999999999</c:v>
                </c:pt>
                <c:pt idx="18">
                  <c:v>0.35699999999999998</c:v>
                </c:pt>
                <c:pt idx="19">
                  <c:v>0.35699999999999998</c:v>
                </c:pt>
                <c:pt idx="20">
                  <c:v>0.32</c:v>
                </c:pt>
                <c:pt idx="21">
                  <c:v>0.22800000000000001</c:v>
                </c:pt>
                <c:pt idx="22">
                  <c:v>0.38500000000000001</c:v>
                </c:pt>
                <c:pt idx="23">
                  <c:v>0.53300000000000003</c:v>
                </c:pt>
                <c:pt idx="24">
                  <c:v>0.38500000000000001</c:v>
                </c:pt>
                <c:pt idx="25">
                  <c:v>0.37</c:v>
                </c:pt>
                <c:pt idx="26">
                  <c:v>0.46300000000000002</c:v>
                </c:pt>
                <c:pt idx="27">
                  <c:v>0.27800000000000002</c:v>
                </c:pt>
                <c:pt idx="28">
                  <c:v>0.39300000000000002</c:v>
                </c:pt>
                <c:pt idx="29">
                  <c:v>0.55300000000000005</c:v>
                </c:pt>
                <c:pt idx="30">
                  <c:v>0.35699999999999998</c:v>
                </c:pt>
                <c:pt idx="31">
                  <c:v>0.39500000000000002</c:v>
                </c:pt>
                <c:pt idx="32">
                  <c:v>0.502</c:v>
                </c:pt>
                <c:pt idx="33">
                  <c:v>0.39300000000000002</c:v>
                </c:pt>
                <c:pt idx="34">
                  <c:v>0.45800000000000002</c:v>
                </c:pt>
                <c:pt idx="35">
                  <c:v>0.40699999999999997</c:v>
                </c:pt>
                <c:pt idx="36">
                  <c:v>0.41499999999999998</c:v>
                </c:pt>
                <c:pt idx="37">
                  <c:v>0.46</c:v>
                </c:pt>
                <c:pt idx="38">
                  <c:v>0.48499999999999999</c:v>
                </c:pt>
                <c:pt idx="39">
                  <c:v>0.48</c:v>
                </c:pt>
                <c:pt idx="40">
                  <c:v>0.33500000000000002</c:v>
                </c:pt>
                <c:pt idx="41">
                  <c:v>0.442</c:v>
                </c:pt>
                <c:pt idx="42">
                  <c:v>1.7729999999999999</c:v>
                </c:pt>
                <c:pt idx="43">
                  <c:v>2.3620000000000001</c:v>
                </c:pt>
                <c:pt idx="44">
                  <c:v>2.95</c:v>
                </c:pt>
                <c:pt idx="45">
                  <c:v>3.0720000000000001</c:v>
                </c:pt>
                <c:pt idx="46">
                  <c:v>3.2250000000000001</c:v>
                </c:pt>
                <c:pt idx="47">
                  <c:v>2.74</c:v>
                </c:pt>
                <c:pt idx="48">
                  <c:v>2.8479999999999999</c:v>
                </c:pt>
                <c:pt idx="49">
                  <c:v>2.7149999999999999</c:v>
                </c:pt>
                <c:pt idx="50">
                  <c:v>3.0920000000000001</c:v>
                </c:pt>
                <c:pt idx="51">
                  <c:v>2.99</c:v>
                </c:pt>
                <c:pt idx="52">
                  <c:v>2.9849999999999999</c:v>
                </c:pt>
                <c:pt idx="53">
                  <c:v>2.9969999999999999</c:v>
                </c:pt>
                <c:pt idx="54">
                  <c:v>3.1280000000000001</c:v>
                </c:pt>
                <c:pt idx="55">
                  <c:v>2.8250000000000002</c:v>
                </c:pt>
                <c:pt idx="56">
                  <c:v>3.3420000000000001</c:v>
                </c:pt>
                <c:pt idx="57">
                  <c:v>2.8029999999999999</c:v>
                </c:pt>
                <c:pt idx="58">
                  <c:v>3.1579999999999999</c:v>
                </c:pt>
                <c:pt idx="59">
                  <c:v>3.37</c:v>
                </c:pt>
                <c:pt idx="60">
                  <c:v>3.34</c:v>
                </c:pt>
                <c:pt idx="61">
                  <c:v>3.3679999999999999</c:v>
                </c:pt>
                <c:pt idx="62">
                  <c:v>3.02</c:v>
                </c:pt>
                <c:pt idx="63">
                  <c:v>3.4220000000000002</c:v>
                </c:pt>
                <c:pt idx="64">
                  <c:v>3.73</c:v>
                </c:pt>
                <c:pt idx="65">
                  <c:v>3.4750000000000001</c:v>
                </c:pt>
                <c:pt idx="66">
                  <c:v>2.9729999999999999</c:v>
                </c:pt>
                <c:pt idx="67">
                  <c:v>3.2949999999999999</c:v>
                </c:pt>
                <c:pt idx="68">
                  <c:v>3.4119999999999999</c:v>
                </c:pt>
                <c:pt idx="69">
                  <c:v>3.4079999999999999</c:v>
                </c:pt>
                <c:pt idx="70">
                  <c:v>3.4529999999999998</c:v>
                </c:pt>
                <c:pt idx="71">
                  <c:v>3.81</c:v>
                </c:pt>
                <c:pt idx="72">
                  <c:v>3.2549999999999999</c:v>
                </c:pt>
                <c:pt idx="73">
                  <c:v>1.59</c:v>
                </c:pt>
                <c:pt idx="74">
                  <c:v>1.6279999999999999</c:v>
                </c:pt>
                <c:pt idx="75">
                  <c:v>1.4670000000000001</c:v>
                </c:pt>
                <c:pt idx="76">
                  <c:v>1.47</c:v>
                </c:pt>
                <c:pt idx="77">
                  <c:v>1.66</c:v>
                </c:pt>
                <c:pt idx="78">
                  <c:v>1.1020000000000001</c:v>
                </c:pt>
                <c:pt idx="79">
                  <c:v>1.0649999999999999</c:v>
                </c:pt>
                <c:pt idx="80">
                  <c:v>1.278</c:v>
                </c:pt>
                <c:pt idx="81">
                  <c:v>1.1399999999999999</c:v>
                </c:pt>
                <c:pt idx="82">
                  <c:v>1.3049999999999999</c:v>
                </c:pt>
                <c:pt idx="83">
                  <c:v>1.232</c:v>
                </c:pt>
                <c:pt idx="84">
                  <c:v>1.097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8CE-4F0D-926F-23DB8955A9F0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'Sulfo-Cy5_Permeation'!$D$98:$D$182</c:f>
              <c:numCache>
                <c:formatCode>General</c:formatCode>
                <c:ptCount val="85"/>
                <c:pt idx="0">
                  <c:v>0.20699999999999999</c:v>
                </c:pt>
                <c:pt idx="1">
                  <c:v>0.13800000000000001</c:v>
                </c:pt>
                <c:pt idx="2">
                  <c:v>0.129</c:v>
                </c:pt>
                <c:pt idx="3">
                  <c:v>0.16500000000000001</c:v>
                </c:pt>
                <c:pt idx="4">
                  <c:v>0.19400000000000001</c:v>
                </c:pt>
                <c:pt idx="5">
                  <c:v>9.0999999999999998E-2</c:v>
                </c:pt>
                <c:pt idx="6">
                  <c:v>0.11799999999999999</c:v>
                </c:pt>
                <c:pt idx="7">
                  <c:v>0.21199999999999999</c:v>
                </c:pt>
                <c:pt idx="8">
                  <c:v>0.11799999999999999</c:v>
                </c:pt>
                <c:pt idx="9">
                  <c:v>0.17199999999999999</c:v>
                </c:pt>
                <c:pt idx="10">
                  <c:v>0.13800000000000001</c:v>
                </c:pt>
                <c:pt idx="11">
                  <c:v>0.19900000000000001</c:v>
                </c:pt>
                <c:pt idx="12">
                  <c:v>0.30599999999999999</c:v>
                </c:pt>
                <c:pt idx="13">
                  <c:v>0.39700000000000002</c:v>
                </c:pt>
                <c:pt idx="14">
                  <c:v>0.23400000000000001</c:v>
                </c:pt>
                <c:pt idx="15">
                  <c:v>0.42599999999999999</c:v>
                </c:pt>
                <c:pt idx="16">
                  <c:v>0.35099999999999998</c:v>
                </c:pt>
                <c:pt idx="17">
                  <c:v>0.42</c:v>
                </c:pt>
                <c:pt idx="18">
                  <c:v>0.39500000000000002</c:v>
                </c:pt>
                <c:pt idx="19">
                  <c:v>0.32800000000000001</c:v>
                </c:pt>
                <c:pt idx="20">
                  <c:v>0.26800000000000002</c:v>
                </c:pt>
                <c:pt idx="21">
                  <c:v>0.39700000000000002</c:v>
                </c:pt>
                <c:pt idx="22">
                  <c:v>0.39300000000000002</c:v>
                </c:pt>
                <c:pt idx="23">
                  <c:v>0.30299999999999999</c:v>
                </c:pt>
                <c:pt idx="24">
                  <c:v>0.38800000000000001</c:v>
                </c:pt>
                <c:pt idx="25">
                  <c:v>0.23599999999999999</c:v>
                </c:pt>
                <c:pt idx="26">
                  <c:v>0.45700000000000002</c:v>
                </c:pt>
                <c:pt idx="27">
                  <c:v>0.40799999999999997</c:v>
                </c:pt>
                <c:pt idx="28">
                  <c:v>0.35899999999999999</c:v>
                </c:pt>
                <c:pt idx="29">
                  <c:v>0.4</c:v>
                </c:pt>
                <c:pt idx="30">
                  <c:v>0.52500000000000002</c:v>
                </c:pt>
                <c:pt idx="31">
                  <c:v>0.43099999999999999</c:v>
                </c:pt>
                <c:pt idx="32">
                  <c:v>0.40200000000000002</c:v>
                </c:pt>
                <c:pt idx="33">
                  <c:v>0.42899999999999999</c:v>
                </c:pt>
                <c:pt idx="34">
                  <c:v>0.51400000000000001</c:v>
                </c:pt>
                <c:pt idx="35">
                  <c:v>0.379</c:v>
                </c:pt>
                <c:pt idx="36">
                  <c:v>0.36799999999999999</c:v>
                </c:pt>
                <c:pt idx="37">
                  <c:v>0.63</c:v>
                </c:pt>
                <c:pt idx="38">
                  <c:v>0.61199999999999999</c:v>
                </c:pt>
                <c:pt idx="39">
                  <c:v>0.38600000000000001</c:v>
                </c:pt>
                <c:pt idx="40">
                  <c:v>0.36199999999999999</c:v>
                </c:pt>
                <c:pt idx="41">
                  <c:v>0.46700000000000003</c:v>
                </c:pt>
                <c:pt idx="42">
                  <c:v>1.7370000000000001</c:v>
                </c:pt>
                <c:pt idx="43">
                  <c:v>2.38</c:v>
                </c:pt>
                <c:pt idx="44">
                  <c:v>2.496</c:v>
                </c:pt>
                <c:pt idx="45">
                  <c:v>2.4460000000000002</c:v>
                </c:pt>
                <c:pt idx="46">
                  <c:v>2.774</c:v>
                </c:pt>
                <c:pt idx="47">
                  <c:v>2.3660000000000001</c:v>
                </c:pt>
                <c:pt idx="48">
                  <c:v>2.5449999999999999</c:v>
                </c:pt>
                <c:pt idx="49">
                  <c:v>2.7160000000000002</c:v>
                </c:pt>
                <c:pt idx="50">
                  <c:v>2.524</c:v>
                </c:pt>
                <c:pt idx="51">
                  <c:v>2.516</c:v>
                </c:pt>
                <c:pt idx="52">
                  <c:v>2.88</c:v>
                </c:pt>
                <c:pt idx="53">
                  <c:v>2.7120000000000002</c:v>
                </c:pt>
                <c:pt idx="54">
                  <c:v>2.5920000000000001</c:v>
                </c:pt>
                <c:pt idx="55">
                  <c:v>2.8410000000000002</c:v>
                </c:pt>
                <c:pt idx="56">
                  <c:v>3.1379999999999999</c:v>
                </c:pt>
                <c:pt idx="57">
                  <c:v>2.6070000000000002</c:v>
                </c:pt>
                <c:pt idx="58">
                  <c:v>3.0270000000000001</c:v>
                </c:pt>
                <c:pt idx="59">
                  <c:v>2.9470000000000001</c:v>
                </c:pt>
                <c:pt idx="60">
                  <c:v>2.911</c:v>
                </c:pt>
                <c:pt idx="61">
                  <c:v>3.4420000000000002</c:v>
                </c:pt>
                <c:pt idx="62">
                  <c:v>3.3119999999999998</c:v>
                </c:pt>
                <c:pt idx="63">
                  <c:v>3.2549999999999999</c:v>
                </c:pt>
                <c:pt idx="64">
                  <c:v>3.3860000000000001</c:v>
                </c:pt>
                <c:pt idx="65">
                  <c:v>3.5310000000000001</c:v>
                </c:pt>
                <c:pt idx="66">
                  <c:v>3.4350000000000001</c:v>
                </c:pt>
                <c:pt idx="67">
                  <c:v>3.4260000000000002</c:v>
                </c:pt>
                <c:pt idx="68">
                  <c:v>3.3260000000000001</c:v>
                </c:pt>
                <c:pt idx="69">
                  <c:v>3.6579999999999999</c:v>
                </c:pt>
                <c:pt idx="70">
                  <c:v>3.7429999999999999</c:v>
                </c:pt>
                <c:pt idx="71">
                  <c:v>3.359</c:v>
                </c:pt>
                <c:pt idx="72">
                  <c:v>3.7570000000000001</c:v>
                </c:pt>
                <c:pt idx="73">
                  <c:v>1.8460000000000001</c:v>
                </c:pt>
                <c:pt idx="74">
                  <c:v>2.0960000000000001</c:v>
                </c:pt>
                <c:pt idx="75">
                  <c:v>1.6719999999999999</c:v>
                </c:pt>
                <c:pt idx="76">
                  <c:v>1.161</c:v>
                </c:pt>
                <c:pt idx="77">
                  <c:v>1.6120000000000001</c:v>
                </c:pt>
                <c:pt idx="78">
                  <c:v>1.5049999999999999</c:v>
                </c:pt>
                <c:pt idx="79">
                  <c:v>1.395</c:v>
                </c:pt>
                <c:pt idx="80">
                  <c:v>1.288</c:v>
                </c:pt>
                <c:pt idx="81">
                  <c:v>1.3220000000000001</c:v>
                </c:pt>
                <c:pt idx="82">
                  <c:v>1.478</c:v>
                </c:pt>
                <c:pt idx="83">
                  <c:v>1.33</c:v>
                </c:pt>
                <c:pt idx="84">
                  <c:v>1.1779999999999999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8CE-4F0D-926F-23DB8955A9F0}"/>
            </c:ext>
          </c:extLst>
        </c:ser>
        <c:ser>
          <c:idx val="11"/>
          <c:order val="11"/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'Sulfo-Cy5_Permeation'!$E$98:$E$182</c:f>
              <c:numCache>
                <c:formatCode>General</c:formatCode>
                <c:ptCount val="85"/>
                <c:pt idx="0">
                  <c:v>0.29399999999999998</c:v>
                </c:pt>
                <c:pt idx="1">
                  <c:v>0.24199999999999999</c:v>
                </c:pt>
                <c:pt idx="2">
                  <c:v>0.32600000000000001</c:v>
                </c:pt>
                <c:pt idx="3">
                  <c:v>0.186</c:v>
                </c:pt>
                <c:pt idx="4">
                  <c:v>0.26200000000000001</c:v>
                </c:pt>
                <c:pt idx="5">
                  <c:v>0.31</c:v>
                </c:pt>
                <c:pt idx="6">
                  <c:v>0.34100000000000003</c:v>
                </c:pt>
                <c:pt idx="7">
                  <c:v>0.28699999999999998</c:v>
                </c:pt>
                <c:pt idx="8">
                  <c:v>0.33500000000000002</c:v>
                </c:pt>
                <c:pt idx="9">
                  <c:v>0.26200000000000001</c:v>
                </c:pt>
                <c:pt idx="10">
                  <c:v>0.254</c:v>
                </c:pt>
                <c:pt idx="11">
                  <c:v>0.246</c:v>
                </c:pt>
                <c:pt idx="12">
                  <c:v>0.50900000000000001</c:v>
                </c:pt>
                <c:pt idx="13">
                  <c:v>0.40300000000000002</c:v>
                </c:pt>
                <c:pt idx="14">
                  <c:v>0.57299999999999995</c:v>
                </c:pt>
                <c:pt idx="15">
                  <c:v>0.54700000000000004</c:v>
                </c:pt>
                <c:pt idx="16">
                  <c:v>0.47699999999999998</c:v>
                </c:pt>
                <c:pt idx="17">
                  <c:v>0.68600000000000005</c:v>
                </c:pt>
                <c:pt idx="18">
                  <c:v>0.47099999999999997</c:v>
                </c:pt>
                <c:pt idx="19">
                  <c:v>0.60899999999999999</c:v>
                </c:pt>
                <c:pt idx="20">
                  <c:v>0.47799999999999998</c:v>
                </c:pt>
                <c:pt idx="21">
                  <c:v>0.59499999999999997</c:v>
                </c:pt>
                <c:pt idx="22">
                  <c:v>0.71299999999999997</c:v>
                </c:pt>
                <c:pt idx="23">
                  <c:v>0.58199999999999996</c:v>
                </c:pt>
                <c:pt idx="24">
                  <c:v>0.52</c:v>
                </c:pt>
                <c:pt idx="25">
                  <c:v>0.54500000000000004</c:v>
                </c:pt>
                <c:pt idx="26">
                  <c:v>0.58099999999999996</c:v>
                </c:pt>
                <c:pt idx="27">
                  <c:v>0.67900000000000005</c:v>
                </c:pt>
                <c:pt idx="28">
                  <c:v>0.51400000000000001</c:v>
                </c:pt>
                <c:pt idx="29">
                  <c:v>0.69899999999999995</c:v>
                </c:pt>
                <c:pt idx="30">
                  <c:v>0.55000000000000004</c:v>
                </c:pt>
                <c:pt idx="31">
                  <c:v>0.52</c:v>
                </c:pt>
                <c:pt idx="32">
                  <c:v>0.64700000000000002</c:v>
                </c:pt>
                <c:pt idx="33">
                  <c:v>0.746</c:v>
                </c:pt>
                <c:pt idx="34">
                  <c:v>0.53200000000000003</c:v>
                </c:pt>
                <c:pt idx="35">
                  <c:v>0.51100000000000001</c:v>
                </c:pt>
                <c:pt idx="36">
                  <c:v>0.61599999999999999</c:v>
                </c:pt>
                <c:pt idx="37">
                  <c:v>0.57199999999999995</c:v>
                </c:pt>
                <c:pt idx="38">
                  <c:v>0.45700000000000002</c:v>
                </c:pt>
                <c:pt idx="39">
                  <c:v>0.65200000000000002</c:v>
                </c:pt>
                <c:pt idx="40">
                  <c:v>0.45200000000000001</c:v>
                </c:pt>
                <c:pt idx="41">
                  <c:v>0.56799999999999995</c:v>
                </c:pt>
                <c:pt idx="42">
                  <c:v>3.2240000000000002</c:v>
                </c:pt>
                <c:pt idx="43">
                  <c:v>3.661</c:v>
                </c:pt>
                <c:pt idx="44">
                  <c:v>3.5750000000000002</c:v>
                </c:pt>
                <c:pt idx="45">
                  <c:v>3.5</c:v>
                </c:pt>
                <c:pt idx="46">
                  <c:v>3.206</c:v>
                </c:pt>
                <c:pt idx="47">
                  <c:v>3.4319999999999999</c:v>
                </c:pt>
                <c:pt idx="48">
                  <c:v>3.2690000000000001</c:v>
                </c:pt>
                <c:pt idx="49">
                  <c:v>3.8149999999999999</c:v>
                </c:pt>
                <c:pt idx="50">
                  <c:v>3.4860000000000002</c:v>
                </c:pt>
                <c:pt idx="51">
                  <c:v>3.694</c:v>
                </c:pt>
                <c:pt idx="52">
                  <c:v>3.681</c:v>
                </c:pt>
                <c:pt idx="53">
                  <c:v>3.8210000000000002</c:v>
                </c:pt>
                <c:pt idx="54">
                  <c:v>3.8980000000000001</c:v>
                </c:pt>
                <c:pt idx="55">
                  <c:v>3.778</c:v>
                </c:pt>
                <c:pt idx="56">
                  <c:v>3.6629999999999998</c:v>
                </c:pt>
                <c:pt idx="57">
                  <c:v>4.0970000000000004</c:v>
                </c:pt>
                <c:pt idx="58">
                  <c:v>4.0410000000000004</c:v>
                </c:pt>
                <c:pt idx="59">
                  <c:v>3.774</c:v>
                </c:pt>
                <c:pt idx="60">
                  <c:v>4.016</c:v>
                </c:pt>
                <c:pt idx="61">
                  <c:v>3.9049999999999998</c:v>
                </c:pt>
                <c:pt idx="62">
                  <c:v>3.774</c:v>
                </c:pt>
                <c:pt idx="63">
                  <c:v>4.4370000000000003</c:v>
                </c:pt>
                <c:pt idx="64">
                  <c:v>3.7080000000000002</c:v>
                </c:pt>
                <c:pt idx="65">
                  <c:v>4.1059999999999999</c:v>
                </c:pt>
                <c:pt idx="66">
                  <c:v>3.8460000000000001</c:v>
                </c:pt>
                <c:pt idx="67">
                  <c:v>4.3570000000000002</c:v>
                </c:pt>
                <c:pt idx="68">
                  <c:v>3.97</c:v>
                </c:pt>
                <c:pt idx="69">
                  <c:v>5.12</c:v>
                </c:pt>
                <c:pt idx="70">
                  <c:v>4.2779999999999996</c:v>
                </c:pt>
                <c:pt idx="71">
                  <c:v>4.0449999999999999</c:v>
                </c:pt>
                <c:pt idx="72">
                  <c:v>1.9119999999999999</c:v>
                </c:pt>
                <c:pt idx="73">
                  <c:v>1.5680000000000001</c:v>
                </c:pt>
                <c:pt idx="74">
                  <c:v>1.613</c:v>
                </c:pt>
                <c:pt idx="75">
                  <c:v>1.47</c:v>
                </c:pt>
                <c:pt idx="76">
                  <c:v>1.4410000000000001</c:v>
                </c:pt>
                <c:pt idx="77">
                  <c:v>1.4890000000000001</c:v>
                </c:pt>
                <c:pt idx="78">
                  <c:v>1.3919999999999999</c:v>
                </c:pt>
                <c:pt idx="79">
                  <c:v>1.45</c:v>
                </c:pt>
                <c:pt idx="80">
                  <c:v>1.6240000000000001</c:v>
                </c:pt>
                <c:pt idx="81">
                  <c:v>1.401</c:v>
                </c:pt>
                <c:pt idx="82">
                  <c:v>1.4570000000000001</c:v>
                </c:pt>
                <c:pt idx="83">
                  <c:v>1.52</c:v>
                </c:pt>
                <c:pt idx="84">
                  <c:v>1.448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8CE-4F0D-926F-23DB8955A9F0}"/>
            </c:ext>
          </c:extLst>
        </c:ser>
        <c:ser>
          <c:idx val="12"/>
          <c:order val="12"/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'Sulfo-Cy5_Permeation'!$F$98:$F$182</c:f>
              <c:numCache>
                <c:formatCode>General</c:formatCode>
                <c:ptCount val="85"/>
                <c:pt idx="0">
                  <c:v>0.26900000000000002</c:v>
                </c:pt>
                <c:pt idx="1">
                  <c:v>0.315</c:v>
                </c:pt>
                <c:pt idx="2">
                  <c:v>0.20399999999999999</c:v>
                </c:pt>
                <c:pt idx="3">
                  <c:v>0.36499999999999999</c:v>
                </c:pt>
                <c:pt idx="4">
                  <c:v>0.25700000000000001</c:v>
                </c:pt>
                <c:pt idx="5">
                  <c:v>0.19800000000000001</c:v>
                </c:pt>
                <c:pt idx="6">
                  <c:v>0.30399999999999999</c:v>
                </c:pt>
                <c:pt idx="7">
                  <c:v>0.20399999999999999</c:v>
                </c:pt>
                <c:pt idx="8">
                  <c:v>0.28299999999999997</c:v>
                </c:pt>
                <c:pt idx="9">
                  <c:v>0.193</c:v>
                </c:pt>
                <c:pt idx="10">
                  <c:v>0.315</c:v>
                </c:pt>
                <c:pt idx="11">
                  <c:v>0.14299999999999999</c:v>
                </c:pt>
                <c:pt idx="12">
                  <c:v>0.51700000000000002</c:v>
                </c:pt>
                <c:pt idx="13">
                  <c:v>0.65</c:v>
                </c:pt>
                <c:pt idx="14">
                  <c:v>0.56299999999999994</c:v>
                </c:pt>
                <c:pt idx="15">
                  <c:v>0.76300000000000001</c:v>
                </c:pt>
                <c:pt idx="16">
                  <c:v>0.77200000000000002</c:v>
                </c:pt>
                <c:pt idx="17">
                  <c:v>0.58299999999999996</c:v>
                </c:pt>
                <c:pt idx="18">
                  <c:v>0.78900000000000003</c:v>
                </c:pt>
                <c:pt idx="19">
                  <c:v>0.71099999999999997</c:v>
                </c:pt>
                <c:pt idx="20">
                  <c:v>0.63700000000000001</c:v>
                </c:pt>
                <c:pt idx="21">
                  <c:v>0.66300000000000003</c:v>
                </c:pt>
                <c:pt idx="22">
                  <c:v>0.6</c:v>
                </c:pt>
                <c:pt idx="23">
                  <c:v>0.69799999999999995</c:v>
                </c:pt>
                <c:pt idx="24">
                  <c:v>0.85599999999999998</c:v>
                </c:pt>
                <c:pt idx="25">
                  <c:v>0.64600000000000002</c:v>
                </c:pt>
                <c:pt idx="26">
                  <c:v>0.78500000000000003</c:v>
                </c:pt>
                <c:pt idx="27">
                  <c:v>0.94799999999999995</c:v>
                </c:pt>
                <c:pt idx="28">
                  <c:v>0.79800000000000004</c:v>
                </c:pt>
                <c:pt idx="29">
                  <c:v>0.69799999999999995</c:v>
                </c:pt>
                <c:pt idx="30">
                  <c:v>0.66300000000000003</c:v>
                </c:pt>
                <c:pt idx="31">
                  <c:v>0.71099999999999997</c:v>
                </c:pt>
                <c:pt idx="32">
                  <c:v>0.62</c:v>
                </c:pt>
                <c:pt idx="33">
                  <c:v>0.88300000000000001</c:v>
                </c:pt>
                <c:pt idx="34">
                  <c:v>0.89300000000000002</c:v>
                </c:pt>
                <c:pt idx="35">
                  <c:v>0.77800000000000002</c:v>
                </c:pt>
                <c:pt idx="36">
                  <c:v>0.82599999999999996</c:v>
                </c:pt>
                <c:pt idx="37">
                  <c:v>0.89400000000000002</c:v>
                </c:pt>
                <c:pt idx="38">
                  <c:v>0.72799999999999998</c:v>
                </c:pt>
                <c:pt idx="39">
                  <c:v>0.81699999999999995</c:v>
                </c:pt>
                <c:pt idx="40">
                  <c:v>0.72199999999999998</c:v>
                </c:pt>
                <c:pt idx="41">
                  <c:v>0.70199999999999996</c:v>
                </c:pt>
                <c:pt idx="42">
                  <c:v>4.0629999999999997</c:v>
                </c:pt>
                <c:pt idx="43">
                  <c:v>4.5590000000000002</c:v>
                </c:pt>
                <c:pt idx="44">
                  <c:v>5.07</c:v>
                </c:pt>
                <c:pt idx="45">
                  <c:v>4.7610000000000001</c:v>
                </c:pt>
                <c:pt idx="46">
                  <c:v>4.8570000000000002</c:v>
                </c:pt>
                <c:pt idx="47">
                  <c:v>4.5330000000000004</c:v>
                </c:pt>
                <c:pt idx="48">
                  <c:v>5.0090000000000003</c:v>
                </c:pt>
                <c:pt idx="49">
                  <c:v>5.383</c:v>
                </c:pt>
                <c:pt idx="50">
                  <c:v>5.1189999999999998</c:v>
                </c:pt>
                <c:pt idx="51">
                  <c:v>5.1479999999999997</c:v>
                </c:pt>
                <c:pt idx="52">
                  <c:v>5.7389999999999999</c:v>
                </c:pt>
                <c:pt idx="53">
                  <c:v>5.2149999999999999</c:v>
                </c:pt>
                <c:pt idx="54">
                  <c:v>5.2130000000000001</c:v>
                </c:pt>
                <c:pt idx="55">
                  <c:v>5.7</c:v>
                </c:pt>
                <c:pt idx="56">
                  <c:v>5.415</c:v>
                </c:pt>
                <c:pt idx="57">
                  <c:v>5.5890000000000004</c:v>
                </c:pt>
                <c:pt idx="58">
                  <c:v>5.4260000000000002</c:v>
                </c:pt>
                <c:pt idx="59">
                  <c:v>5.5129999999999999</c:v>
                </c:pt>
                <c:pt idx="60">
                  <c:v>5.6870000000000003</c:v>
                </c:pt>
                <c:pt idx="61">
                  <c:v>5.3869999999999996</c:v>
                </c:pt>
                <c:pt idx="62">
                  <c:v>6.0060000000000002</c:v>
                </c:pt>
                <c:pt idx="63">
                  <c:v>5.8440000000000003</c:v>
                </c:pt>
                <c:pt idx="64">
                  <c:v>5.3929999999999998</c:v>
                </c:pt>
                <c:pt idx="65">
                  <c:v>5.4059999999999997</c:v>
                </c:pt>
                <c:pt idx="66">
                  <c:v>5.68</c:v>
                </c:pt>
                <c:pt idx="67">
                  <c:v>5.806</c:v>
                </c:pt>
                <c:pt idx="68">
                  <c:v>5.8810000000000002</c:v>
                </c:pt>
                <c:pt idx="69">
                  <c:v>5.2569999999999997</c:v>
                </c:pt>
                <c:pt idx="70">
                  <c:v>5.7629999999999999</c:v>
                </c:pt>
                <c:pt idx="71">
                  <c:v>5.6520000000000001</c:v>
                </c:pt>
                <c:pt idx="72">
                  <c:v>3.05</c:v>
                </c:pt>
                <c:pt idx="73">
                  <c:v>2.169</c:v>
                </c:pt>
                <c:pt idx="74">
                  <c:v>2.0760000000000001</c:v>
                </c:pt>
                <c:pt idx="75">
                  <c:v>1.728</c:v>
                </c:pt>
                <c:pt idx="76">
                  <c:v>1.8520000000000001</c:v>
                </c:pt>
                <c:pt idx="77">
                  <c:v>1.778</c:v>
                </c:pt>
                <c:pt idx="78">
                  <c:v>1.724</c:v>
                </c:pt>
                <c:pt idx="79">
                  <c:v>1.528</c:v>
                </c:pt>
                <c:pt idx="80">
                  <c:v>1.552</c:v>
                </c:pt>
                <c:pt idx="81">
                  <c:v>1.67</c:v>
                </c:pt>
                <c:pt idx="82">
                  <c:v>1.726</c:v>
                </c:pt>
                <c:pt idx="83">
                  <c:v>1.5169999999999999</c:v>
                </c:pt>
                <c:pt idx="84">
                  <c:v>1.5069999999999999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8CE-4F0D-926F-23DB8955A9F0}"/>
            </c:ext>
          </c:extLst>
        </c:ser>
        <c:ser>
          <c:idx val="13"/>
          <c:order val="13"/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'Sulfo-Cy5_Permeation'!$G$98:$G$182</c:f>
              <c:numCache>
                <c:formatCode>General</c:formatCode>
                <c:ptCount val="85"/>
                <c:pt idx="0">
                  <c:v>0.33</c:v>
                </c:pt>
                <c:pt idx="1">
                  <c:v>0.29499999999999998</c:v>
                </c:pt>
                <c:pt idx="2">
                  <c:v>0.35699999999999998</c:v>
                </c:pt>
                <c:pt idx="3">
                  <c:v>0.34</c:v>
                </c:pt>
                <c:pt idx="4">
                  <c:v>0.25700000000000001</c:v>
                </c:pt>
                <c:pt idx="5">
                  <c:v>0.34499999999999997</c:v>
                </c:pt>
                <c:pt idx="6">
                  <c:v>0.23499999999999999</c:v>
                </c:pt>
                <c:pt idx="7">
                  <c:v>0.38200000000000001</c:v>
                </c:pt>
                <c:pt idx="8">
                  <c:v>0.34499999999999997</c:v>
                </c:pt>
                <c:pt idx="9">
                  <c:v>0.25700000000000001</c:v>
                </c:pt>
                <c:pt idx="10">
                  <c:v>0.28699999999999998</c:v>
                </c:pt>
                <c:pt idx="11">
                  <c:v>0.36299999999999999</c:v>
                </c:pt>
                <c:pt idx="12">
                  <c:v>0.377</c:v>
                </c:pt>
                <c:pt idx="13">
                  <c:v>0.54</c:v>
                </c:pt>
                <c:pt idx="14">
                  <c:v>0.65200000000000002</c:v>
                </c:pt>
                <c:pt idx="15">
                  <c:v>0.51700000000000002</c:v>
                </c:pt>
                <c:pt idx="16">
                  <c:v>0.52200000000000002</c:v>
                </c:pt>
                <c:pt idx="17">
                  <c:v>0.64200000000000002</c:v>
                </c:pt>
                <c:pt idx="18">
                  <c:v>0.46500000000000002</c:v>
                </c:pt>
                <c:pt idx="19">
                  <c:v>0.85</c:v>
                </c:pt>
                <c:pt idx="20">
                  <c:v>0.39800000000000002</c:v>
                </c:pt>
                <c:pt idx="21">
                  <c:v>0.53800000000000003</c:v>
                </c:pt>
                <c:pt idx="22">
                  <c:v>0.68799999999999994</c:v>
                </c:pt>
                <c:pt idx="23">
                  <c:v>0.495</c:v>
                </c:pt>
                <c:pt idx="24">
                  <c:v>0.42499999999999999</c:v>
                </c:pt>
                <c:pt idx="25">
                  <c:v>0.57699999999999996</c:v>
                </c:pt>
                <c:pt idx="26">
                  <c:v>0.78</c:v>
                </c:pt>
                <c:pt idx="27">
                  <c:v>0.54</c:v>
                </c:pt>
                <c:pt idx="28">
                  <c:v>0.64500000000000002</c:v>
                </c:pt>
                <c:pt idx="29">
                  <c:v>0.56699999999999995</c:v>
                </c:pt>
                <c:pt idx="30">
                  <c:v>0.40300000000000002</c:v>
                </c:pt>
                <c:pt idx="31">
                  <c:v>0.745</c:v>
                </c:pt>
                <c:pt idx="32">
                  <c:v>0.56699999999999995</c:v>
                </c:pt>
                <c:pt idx="33">
                  <c:v>0.52</c:v>
                </c:pt>
                <c:pt idx="34">
                  <c:v>0.55000000000000004</c:v>
                </c:pt>
                <c:pt idx="35">
                  <c:v>0.61299999999999999</c:v>
                </c:pt>
                <c:pt idx="36">
                  <c:v>0.85499999999999998</c:v>
                </c:pt>
                <c:pt idx="37">
                  <c:v>0.58199999999999996</c:v>
                </c:pt>
                <c:pt idx="38">
                  <c:v>0.80300000000000005</c:v>
                </c:pt>
                <c:pt idx="39">
                  <c:v>0.76700000000000002</c:v>
                </c:pt>
                <c:pt idx="40">
                  <c:v>0.45500000000000002</c:v>
                </c:pt>
                <c:pt idx="41">
                  <c:v>0.68300000000000005</c:v>
                </c:pt>
                <c:pt idx="42">
                  <c:v>2.5819999999999999</c:v>
                </c:pt>
                <c:pt idx="43">
                  <c:v>3.3580000000000001</c:v>
                </c:pt>
                <c:pt idx="44">
                  <c:v>4.3</c:v>
                </c:pt>
                <c:pt idx="45">
                  <c:v>3.54</c:v>
                </c:pt>
                <c:pt idx="46">
                  <c:v>3.84</c:v>
                </c:pt>
                <c:pt idx="47">
                  <c:v>3.7850000000000001</c:v>
                </c:pt>
                <c:pt idx="48">
                  <c:v>3.6619999999999999</c:v>
                </c:pt>
                <c:pt idx="49">
                  <c:v>3.895</c:v>
                </c:pt>
                <c:pt idx="50">
                  <c:v>3.5619999999999998</c:v>
                </c:pt>
                <c:pt idx="51">
                  <c:v>3.96</c:v>
                </c:pt>
                <c:pt idx="52">
                  <c:v>3.7850000000000001</c:v>
                </c:pt>
                <c:pt idx="53">
                  <c:v>3.7050000000000001</c:v>
                </c:pt>
                <c:pt idx="54">
                  <c:v>4.2</c:v>
                </c:pt>
                <c:pt idx="55">
                  <c:v>3.7930000000000001</c:v>
                </c:pt>
                <c:pt idx="56">
                  <c:v>4.2149999999999999</c:v>
                </c:pt>
                <c:pt idx="57">
                  <c:v>3.6970000000000001</c:v>
                </c:pt>
                <c:pt idx="58">
                  <c:v>3.9470000000000001</c:v>
                </c:pt>
                <c:pt idx="59">
                  <c:v>4.008</c:v>
                </c:pt>
                <c:pt idx="60">
                  <c:v>3.7669999999999999</c:v>
                </c:pt>
                <c:pt idx="61">
                  <c:v>4.1769999999999996</c:v>
                </c:pt>
                <c:pt idx="62">
                  <c:v>4.3070000000000004</c:v>
                </c:pt>
                <c:pt idx="63">
                  <c:v>3.99</c:v>
                </c:pt>
                <c:pt idx="64">
                  <c:v>3.9430000000000001</c:v>
                </c:pt>
                <c:pt idx="65">
                  <c:v>4.5049999999999999</c:v>
                </c:pt>
                <c:pt idx="66">
                  <c:v>4.1820000000000004</c:v>
                </c:pt>
                <c:pt idx="67">
                  <c:v>4.0279999999999996</c:v>
                </c:pt>
                <c:pt idx="68">
                  <c:v>4.383</c:v>
                </c:pt>
                <c:pt idx="69">
                  <c:v>4.1050000000000004</c:v>
                </c:pt>
                <c:pt idx="70">
                  <c:v>4.4850000000000003</c:v>
                </c:pt>
                <c:pt idx="71">
                  <c:v>4.5750000000000002</c:v>
                </c:pt>
                <c:pt idx="72">
                  <c:v>2.1219999999999999</c:v>
                </c:pt>
                <c:pt idx="73">
                  <c:v>1.5549999999999999</c:v>
                </c:pt>
                <c:pt idx="74">
                  <c:v>1.77</c:v>
                </c:pt>
                <c:pt idx="75">
                  <c:v>1.8420000000000001</c:v>
                </c:pt>
                <c:pt idx="76">
                  <c:v>1.4350000000000001</c:v>
                </c:pt>
                <c:pt idx="77">
                  <c:v>1.1879999999999999</c:v>
                </c:pt>
                <c:pt idx="78">
                  <c:v>1.55</c:v>
                </c:pt>
                <c:pt idx="79">
                  <c:v>1.28</c:v>
                </c:pt>
                <c:pt idx="80">
                  <c:v>1.5</c:v>
                </c:pt>
                <c:pt idx="81">
                  <c:v>1.4179999999999999</c:v>
                </c:pt>
                <c:pt idx="82">
                  <c:v>1.3120000000000001</c:v>
                </c:pt>
                <c:pt idx="83">
                  <c:v>1.44</c:v>
                </c:pt>
                <c:pt idx="84">
                  <c:v>1.26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8CE-4F0D-926F-23DB8955A9F0}"/>
            </c:ext>
          </c:extLst>
        </c:ser>
        <c:ser>
          <c:idx val="14"/>
          <c:order val="14"/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'Sulfo-Cy5_Permeation'!$H$98:$H$182</c:f>
              <c:numCache>
                <c:formatCode>General</c:formatCode>
                <c:ptCount val="85"/>
                <c:pt idx="0">
                  <c:v>0.126</c:v>
                </c:pt>
                <c:pt idx="1">
                  <c:v>8.1000000000000003E-2</c:v>
                </c:pt>
                <c:pt idx="2">
                  <c:v>8.2000000000000003E-2</c:v>
                </c:pt>
                <c:pt idx="3">
                  <c:v>6.3E-2</c:v>
                </c:pt>
                <c:pt idx="4">
                  <c:v>5.3999999999999999E-2</c:v>
                </c:pt>
                <c:pt idx="5">
                  <c:v>8.7999999999999995E-2</c:v>
                </c:pt>
                <c:pt idx="6">
                  <c:v>0.06</c:v>
                </c:pt>
                <c:pt idx="7">
                  <c:v>5.6000000000000001E-2</c:v>
                </c:pt>
                <c:pt idx="8">
                  <c:v>0.151</c:v>
                </c:pt>
                <c:pt idx="9">
                  <c:v>2.3E-2</c:v>
                </c:pt>
                <c:pt idx="10">
                  <c:v>8.1000000000000003E-2</c:v>
                </c:pt>
                <c:pt idx="11">
                  <c:v>6.4000000000000001E-2</c:v>
                </c:pt>
                <c:pt idx="12">
                  <c:v>0.14599999999999999</c:v>
                </c:pt>
                <c:pt idx="13">
                  <c:v>0.19900000000000001</c:v>
                </c:pt>
                <c:pt idx="14">
                  <c:v>0.192</c:v>
                </c:pt>
                <c:pt idx="15">
                  <c:v>0.255</c:v>
                </c:pt>
                <c:pt idx="16">
                  <c:v>0.16700000000000001</c:v>
                </c:pt>
                <c:pt idx="17">
                  <c:v>0.19600000000000001</c:v>
                </c:pt>
                <c:pt idx="18">
                  <c:v>0.28999999999999998</c:v>
                </c:pt>
                <c:pt idx="19">
                  <c:v>0.22700000000000001</c:v>
                </c:pt>
                <c:pt idx="20">
                  <c:v>0.23799999999999999</c:v>
                </c:pt>
                <c:pt idx="21">
                  <c:v>0.218</c:v>
                </c:pt>
                <c:pt idx="22">
                  <c:v>0.20100000000000001</c:v>
                </c:pt>
                <c:pt idx="23">
                  <c:v>0.245</c:v>
                </c:pt>
                <c:pt idx="24">
                  <c:v>0.18099999999999999</c:v>
                </c:pt>
                <c:pt idx="25">
                  <c:v>0.218</c:v>
                </c:pt>
                <c:pt idx="26">
                  <c:v>0.23100000000000001</c:v>
                </c:pt>
                <c:pt idx="27">
                  <c:v>0.20499999999999999</c:v>
                </c:pt>
                <c:pt idx="28">
                  <c:v>0.28799999999999998</c:v>
                </c:pt>
                <c:pt idx="29">
                  <c:v>0.30499999999999999</c:v>
                </c:pt>
                <c:pt idx="30">
                  <c:v>0.22900000000000001</c:v>
                </c:pt>
                <c:pt idx="31">
                  <c:v>0.188</c:v>
                </c:pt>
                <c:pt idx="32">
                  <c:v>0.25600000000000001</c:v>
                </c:pt>
                <c:pt idx="33">
                  <c:v>0.254</c:v>
                </c:pt>
                <c:pt idx="34">
                  <c:v>0.26500000000000001</c:v>
                </c:pt>
                <c:pt idx="35">
                  <c:v>0.23699999999999999</c:v>
                </c:pt>
                <c:pt idx="36">
                  <c:v>0.222</c:v>
                </c:pt>
                <c:pt idx="37">
                  <c:v>0.251</c:v>
                </c:pt>
                <c:pt idx="38">
                  <c:v>0.19900000000000001</c:v>
                </c:pt>
                <c:pt idx="39">
                  <c:v>0.23799999999999999</c:v>
                </c:pt>
                <c:pt idx="40">
                  <c:v>0.22600000000000001</c:v>
                </c:pt>
                <c:pt idx="41">
                  <c:v>0.221</c:v>
                </c:pt>
                <c:pt idx="42">
                  <c:v>0.22800000000000001</c:v>
                </c:pt>
                <c:pt idx="43">
                  <c:v>1.419</c:v>
                </c:pt>
                <c:pt idx="44">
                  <c:v>1.4079999999999999</c:v>
                </c:pt>
                <c:pt idx="45">
                  <c:v>1.4379999999999999</c:v>
                </c:pt>
                <c:pt idx="46">
                  <c:v>1.373</c:v>
                </c:pt>
                <c:pt idx="47">
                  <c:v>1.5760000000000001</c:v>
                </c:pt>
                <c:pt idx="48">
                  <c:v>1.456</c:v>
                </c:pt>
                <c:pt idx="49">
                  <c:v>1.681</c:v>
                </c:pt>
                <c:pt idx="50">
                  <c:v>1.845</c:v>
                </c:pt>
                <c:pt idx="51">
                  <c:v>1.6040000000000001</c:v>
                </c:pt>
                <c:pt idx="52">
                  <c:v>1.6950000000000001</c:v>
                </c:pt>
                <c:pt idx="53">
                  <c:v>1.6</c:v>
                </c:pt>
                <c:pt idx="54">
                  <c:v>1.5309999999999999</c:v>
                </c:pt>
                <c:pt idx="55">
                  <c:v>1.732</c:v>
                </c:pt>
                <c:pt idx="56">
                  <c:v>1.7230000000000001</c:v>
                </c:pt>
                <c:pt idx="57">
                  <c:v>1.5920000000000001</c:v>
                </c:pt>
                <c:pt idx="58">
                  <c:v>1.6180000000000001</c:v>
                </c:pt>
                <c:pt idx="59">
                  <c:v>1.796</c:v>
                </c:pt>
                <c:pt idx="60">
                  <c:v>1.86</c:v>
                </c:pt>
                <c:pt idx="61">
                  <c:v>1.944</c:v>
                </c:pt>
                <c:pt idx="62">
                  <c:v>1.6950000000000001</c:v>
                </c:pt>
                <c:pt idx="63">
                  <c:v>1.6830000000000001</c:v>
                </c:pt>
                <c:pt idx="64">
                  <c:v>1.651</c:v>
                </c:pt>
                <c:pt idx="65">
                  <c:v>1.7490000000000001</c:v>
                </c:pt>
                <c:pt idx="66">
                  <c:v>1.8879999999999999</c:v>
                </c:pt>
                <c:pt idx="67">
                  <c:v>1.8</c:v>
                </c:pt>
                <c:pt idx="68">
                  <c:v>1.7270000000000001</c:v>
                </c:pt>
                <c:pt idx="69">
                  <c:v>1.835</c:v>
                </c:pt>
                <c:pt idx="70">
                  <c:v>1.8089999999999999</c:v>
                </c:pt>
                <c:pt idx="71">
                  <c:v>2.0939999999999999</c:v>
                </c:pt>
                <c:pt idx="72">
                  <c:v>0.94399999999999995</c:v>
                </c:pt>
                <c:pt idx="73">
                  <c:v>0.88500000000000001</c:v>
                </c:pt>
                <c:pt idx="74">
                  <c:v>0.75900000000000001</c:v>
                </c:pt>
                <c:pt idx="75">
                  <c:v>0.80100000000000005</c:v>
                </c:pt>
                <c:pt idx="76">
                  <c:v>0.61299999999999999</c:v>
                </c:pt>
                <c:pt idx="77">
                  <c:v>0.65500000000000003</c:v>
                </c:pt>
                <c:pt idx="78">
                  <c:v>0.63600000000000001</c:v>
                </c:pt>
                <c:pt idx="79">
                  <c:v>0.69399999999999995</c:v>
                </c:pt>
                <c:pt idx="80">
                  <c:v>0.59399999999999997</c:v>
                </c:pt>
                <c:pt idx="81">
                  <c:v>0.59399999999999997</c:v>
                </c:pt>
                <c:pt idx="82">
                  <c:v>0.60899999999999999</c:v>
                </c:pt>
                <c:pt idx="83">
                  <c:v>0.47899999999999998</c:v>
                </c:pt>
                <c:pt idx="84">
                  <c:v>0.63100000000000001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8CE-4F0D-926F-23DB8955A9F0}"/>
            </c:ext>
          </c:extLst>
        </c:ser>
        <c:ser>
          <c:idx val="15"/>
          <c:order val="15"/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'Sulfo-Cy5_Permeation'!$I$98:$I$182</c:f>
              <c:numCache>
                <c:formatCode>General</c:formatCode>
                <c:ptCount val="85"/>
                <c:pt idx="0">
                  <c:v>0.193</c:v>
                </c:pt>
                <c:pt idx="1">
                  <c:v>0.122</c:v>
                </c:pt>
                <c:pt idx="2">
                  <c:v>9.6000000000000002E-2</c:v>
                </c:pt>
                <c:pt idx="3">
                  <c:v>0.11700000000000001</c:v>
                </c:pt>
                <c:pt idx="4">
                  <c:v>0.126</c:v>
                </c:pt>
                <c:pt idx="5">
                  <c:v>8.3000000000000004E-2</c:v>
                </c:pt>
                <c:pt idx="6">
                  <c:v>0.106</c:v>
                </c:pt>
                <c:pt idx="7">
                  <c:v>0.107</c:v>
                </c:pt>
                <c:pt idx="8">
                  <c:v>0.2</c:v>
                </c:pt>
                <c:pt idx="9">
                  <c:v>0.17399999999999999</c:v>
                </c:pt>
                <c:pt idx="10">
                  <c:v>0.13900000000000001</c:v>
                </c:pt>
                <c:pt idx="11">
                  <c:v>0.17799999999999999</c:v>
                </c:pt>
                <c:pt idx="12">
                  <c:v>0.26900000000000002</c:v>
                </c:pt>
                <c:pt idx="13">
                  <c:v>0.35399999999999998</c:v>
                </c:pt>
                <c:pt idx="14">
                  <c:v>0.33700000000000002</c:v>
                </c:pt>
                <c:pt idx="15">
                  <c:v>0.38500000000000001</c:v>
                </c:pt>
                <c:pt idx="16">
                  <c:v>0.37</c:v>
                </c:pt>
                <c:pt idx="17">
                  <c:v>0.38700000000000001</c:v>
                </c:pt>
                <c:pt idx="18">
                  <c:v>0.443</c:v>
                </c:pt>
                <c:pt idx="19">
                  <c:v>0.35699999999999998</c:v>
                </c:pt>
                <c:pt idx="20">
                  <c:v>0.41899999999999998</c:v>
                </c:pt>
                <c:pt idx="21">
                  <c:v>0.33100000000000002</c:v>
                </c:pt>
                <c:pt idx="22">
                  <c:v>0.309</c:v>
                </c:pt>
                <c:pt idx="23">
                  <c:v>0.38100000000000001</c:v>
                </c:pt>
                <c:pt idx="24">
                  <c:v>0.34799999999999998</c:v>
                </c:pt>
                <c:pt idx="25">
                  <c:v>0.46700000000000003</c:v>
                </c:pt>
                <c:pt idx="26">
                  <c:v>0.29399999999999998</c:v>
                </c:pt>
                <c:pt idx="27">
                  <c:v>0.433</c:v>
                </c:pt>
                <c:pt idx="28">
                  <c:v>0.376</c:v>
                </c:pt>
                <c:pt idx="29">
                  <c:v>0.48099999999999998</c:v>
                </c:pt>
                <c:pt idx="30">
                  <c:v>0.50600000000000001</c:v>
                </c:pt>
                <c:pt idx="31">
                  <c:v>0.28299999999999997</c:v>
                </c:pt>
                <c:pt idx="32">
                  <c:v>0.307</c:v>
                </c:pt>
                <c:pt idx="33">
                  <c:v>0.315</c:v>
                </c:pt>
                <c:pt idx="34">
                  <c:v>0.40600000000000003</c:v>
                </c:pt>
                <c:pt idx="35">
                  <c:v>0.40200000000000002</c:v>
                </c:pt>
                <c:pt idx="36">
                  <c:v>0.38</c:v>
                </c:pt>
                <c:pt idx="37">
                  <c:v>0.27</c:v>
                </c:pt>
                <c:pt idx="38">
                  <c:v>0.45200000000000001</c:v>
                </c:pt>
                <c:pt idx="39">
                  <c:v>0.33700000000000002</c:v>
                </c:pt>
                <c:pt idx="40">
                  <c:v>0.39600000000000002</c:v>
                </c:pt>
                <c:pt idx="41">
                  <c:v>0.26500000000000001</c:v>
                </c:pt>
                <c:pt idx="42">
                  <c:v>1.5940000000000001</c:v>
                </c:pt>
                <c:pt idx="43">
                  <c:v>2.4300000000000002</c:v>
                </c:pt>
                <c:pt idx="44">
                  <c:v>2.98</c:v>
                </c:pt>
                <c:pt idx="45">
                  <c:v>2.83</c:v>
                </c:pt>
                <c:pt idx="46">
                  <c:v>2.9369999999999998</c:v>
                </c:pt>
                <c:pt idx="47">
                  <c:v>3.02</c:v>
                </c:pt>
                <c:pt idx="48">
                  <c:v>2.859</c:v>
                </c:pt>
                <c:pt idx="49">
                  <c:v>3.2570000000000001</c:v>
                </c:pt>
                <c:pt idx="50">
                  <c:v>2.9980000000000002</c:v>
                </c:pt>
                <c:pt idx="51">
                  <c:v>2.7189999999999999</c:v>
                </c:pt>
                <c:pt idx="52">
                  <c:v>2.4689999999999999</c:v>
                </c:pt>
                <c:pt idx="53">
                  <c:v>3.1739999999999999</c:v>
                </c:pt>
                <c:pt idx="54">
                  <c:v>2.9169999999999998</c:v>
                </c:pt>
                <c:pt idx="55">
                  <c:v>3.18</c:v>
                </c:pt>
                <c:pt idx="56">
                  <c:v>2.931</c:v>
                </c:pt>
                <c:pt idx="57">
                  <c:v>3.0720000000000001</c:v>
                </c:pt>
                <c:pt idx="58">
                  <c:v>2.911</c:v>
                </c:pt>
                <c:pt idx="59">
                  <c:v>3.3740000000000001</c:v>
                </c:pt>
                <c:pt idx="60">
                  <c:v>3.0190000000000001</c:v>
                </c:pt>
                <c:pt idx="61">
                  <c:v>3.27</c:v>
                </c:pt>
                <c:pt idx="62">
                  <c:v>3.18</c:v>
                </c:pt>
                <c:pt idx="63">
                  <c:v>2.77</c:v>
                </c:pt>
                <c:pt idx="64">
                  <c:v>3.3109999999999999</c:v>
                </c:pt>
                <c:pt idx="65">
                  <c:v>3.1850000000000001</c:v>
                </c:pt>
                <c:pt idx="66">
                  <c:v>3.0219999999999998</c:v>
                </c:pt>
                <c:pt idx="67">
                  <c:v>3.3</c:v>
                </c:pt>
                <c:pt idx="68">
                  <c:v>3.2090000000000001</c:v>
                </c:pt>
                <c:pt idx="69">
                  <c:v>2.9940000000000002</c:v>
                </c:pt>
                <c:pt idx="70">
                  <c:v>2.794</c:v>
                </c:pt>
                <c:pt idx="71">
                  <c:v>3.085</c:v>
                </c:pt>
                <c:pt idx="72">
                  <c:v>1.6020000000000001</c:v>
                </c:pt>
                <c:pt idx="73">
                  <c:v>1.2130000000000001</c:v>
                </c:pt>
                <c:pt idx="74">
                  <c:v>1.056</c:v>
                </c:pt>
                <c:pt idx="75">
                  <c:v>0.92400000000000004</c:v>
                </c:pt>
                <c:pt idx="76">
                  <c:v>0.85899999999999999</c:v>
                </c:pt>
                <c:pt idx="77">
                  <c:v>0.84399999999999997</c:v>
                </c:pt>
                <c:pt idx="78">
                  <c:v>0.73699999999999999</c:v>
                </c:pt>
                <c:pt idx="79">
                  <c:v>0.872</c:v>
                </c:pt>
                <c:pt idx="80">
                  <c:v>0.88300000000000001</c:v>
                </c:pt>
                <c:pt idx="81">
                  <c:v>0.97</c:v>
                </c:pt>
                <c:pt idx="82">
                  <c:v>0.86099999999999999</c:v>
                </c:pt>
                <c:pt idx="83">
                  <c:v>0.93</c:v>
                </c:pt>
                <c:pt idx="84">
                  <c:v>0.77200000000000002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8CE-4F0D-926F-23DB8955A9F0}"/>
            </c:ext>
          </c:extLst>
        </c:ser>
        <c:ser>
          <c:idx val="16"/>
          <c:order val="16"/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'Sulfo-Cy5_Permeation'!$J$98:$J$182</c:f>
              <c:numCache>
                <c:formatCode>General</c:formatCode>
                <c:ptCount val="85"/>
                <c:pt idx="0">
                  <c:v>8.2000000000000003E-2</c:v>
                </c:pt>
                <c:pt idx="1">
                  <c:v>0.113</c:v>
                </c:pt>
                <c:pt idx="2">
                  <c:v>9.2999999999999999E-2</c:v>
                </c:pt>
                <c:pt idx="3">
                  <c:v>0.16500000000000001</c:v>
                </c:pt>
                <c:pt idx="4">
                  <c:v>7.1999999999999995E-2</c:v>
                </c:pt>
                <c:pt idx="5">
                  <c:v>9.6000000000000002E-2</c:v>
                </c:pt>
                <c:pt idx="6">
                  <c:v>9.1999999999999998E-2</c:v>
                </c:pt>
                <c:pt idx="7">
                  <c:v>0.16</c:v>
                </c:pt>
                <c:pt idx="8">
                  <c:v>0.11899999999999999</c:v>
                </c:pt>
                <c:pt idx="9">
                  <c:v>8.6999999999999994E-2</c:v>
                </c:pt>
                <c:pt idx="10">
                  <c:v>7.6999999999999999E-2</c:v>
                </c:pt>
                <c:pt idx="11">
                  <c:v>7.4999999999999997E-2</c:v>
                </c:pt>
                <c:pt idx="12">
                  <c:v>0.25600000000000001</c:v>
                </c:pt>
                <c:pt idx="13">
                  <c:v>0.23</c:v>
                </c:pt>
                <c:pt idx="14">
                  <c:v>0.308</c:v>
                </c:pt>
                <c:pt idx="15">
                  <c:v>0.29199999999999998</c:v>
                </c:pt>
                <c:pt idx="16">
                  <c:v>0.27200000000000002</c:v>
                </c:pt>
                <c:pt idx="17">
                  <c:v>0.23499999999999999</c:v>
                </c:pt>
                <c:pt idx="18">
                  <c:v>0.23799999999999999</c:v>
                </c:pt>
                <c:pt idx="19">
                  <c:v>0.25600000000000001</c:v>
                </c:pt>
                <c:pt idx="20">
                  <c:v>0.315</c:v>
                </c:pt>
                <c:pt idx="21">
                  <c:v>0.246</c:v>
                </c:pt>
                <c:pt idx="22">
                  <c:v>0.39400000000000002</c:v>
                </c:pt>
                <c:pt idx="23">
                  <c:v>0.441</c:v>
                </c:pt>
                <c:pt idx="24">
                  <c:v>0.252</c:v>
                </c:pt>
                <c:pt idx="25">
                  <c:v>0.35299999999999998</c:v>
                </c:pt>
                <c:pt idx="26">
                  <c:v>0.313</c:v>
                </c:pt>
                <c:pt idx="27">
                  <c:v>0.246</c:v>
                </c:pt>
                <c:pt idx="28">
                  <c:v>0.22900000000000001</c:v>
                </c:pt>
                <c:pt idx="29">
                  <c:v>0.29199999999999998</c:v>
                </c:pt>
                <c:pt idx="30">
                  <c:v>0.30299999999999999</c:v>
                </c:pt>
                <c:pt idx="31">
                  <c:v>0.22800000000000001</c:v>
                </c:pt>
                <c:pt idx="32">
                  <c:v>0.29199999999999998</c:v>
                </c:pt>
                <c:pt idx="33">
                  <c:v>0.28499999999999998</c:v>
                </c:pt>
                <c:pt idx="34">
                  <c:v>0.20300000000000001</c:v>
                </c:pt>
                <c:pt idx="35">
                  <c:v>0.246</c:v>
                </c:pt>
                <c:pt idx="36">
                  <c:v>0.32400000000000001</c:v>
                </c:pt>
                <c:pt idx="37">
                  <c:v>0.38200000000000001</c:v>
                </c:pt>
                <c:pt idx="38">
                  <c:v>0.246</c:v>
                </c:pt>
                <c:pt idx="39">
                  <c:v>0.27600000000000002</c:v>
                </c:pt>
                <c:pt idx="40">
                  <c:v>0.26500000000000001</c:v>
                </c:pt>
                <c:pt idx="41">
                  <c:v>0.29199999999999998</c:v>
                </c:pt>
                <c:pt idx="42">
                  <c:v>1.46</c:v>
                </c:pt>
                <c:pt idx="43">
                  <c:v>2.0289999999999999</c:v>
                </c:pt>
                <c:pt idx="44">
                  <c:v>2.2570000000000001</c:v>
                </c:pt>
                <c:pt idx="45">
                  <c:v>2.4350000000000001</c:v>
                </c:pt>
                <c:pt idx="46">
                  <c:v>2.1360000000000001</c:v>
                </c:pt>
                <c:pt idx="47">
                  <c:v>2.1</c:v>
                </c:pt>
                <c:pt idx="48">
                  <c:v>2.3220000000000001</c:v>
                </c:pt>
                <c:pt idx="49">
                  <c:v>2.1789999999999998</c:v>
                </c:pt>
                <c:pt idx="50">
                  <c:v>2.29</c:v>
                </c:pt>
                <c:pt idx="51">
                  <c:v>2.2810000000000001</c:v>
                </c:pt>
                <c:pt idx="52">
                  <c:v>2.492</c:v>
                </c:pt>
                <c:pt idx="53">
                  <c:v>2.4620000000000002</c:v>
                </c:pt>
                <c:pt idx="54">
                  <c:v>2.359</c:v>
                </c:pt>
                <c:pt idx="55">
                  <c:v>2.3359999999999999</c:v>
                </c:pt>
                <c:pt idx="56">
                  <c:v>2.5720000000000001</c:v>
                </c:pt>
                <c:pt idx="57">
                  <c:v>2.4249999999999998</c:v>
                </c:pt>
                <c:pt idx="58">
                  <c:v>2.3250000000000002</c:v>
                </c:pt>
                <c:pt idx="59">
                  <c:v>2.306</c:v>
                </c:pt>
                <c:pt idx="60">
                  <c:v>2.59</c:v>
                </c:pt>
                <c:pt idx="61">
                  <c:v>2.423</c:v>
                </c:pt>
                <c:pt idx="62">
                  <c:v>2.3820000000000001</c:v>
                </c:pt>
                <c:pt idx="63">
                  <c:v>2.6989999999999998</c:v>
                </c:pt>
                <c:pt idx="64">
                  <c:v>2.7719999999999998</c:v>
                </c:pt>
                <c:pt idx="65">
                  <c:v>2.5950000000000002</c:v>
                </c:pt>
                <c:pt idx="66">
                  <c:v>2.7349999999999999</c:v>
                </c:pt>
                <c:pt idx="67">
                  <c:v>2.6520000000000001</c:v>
                </c:pt>
                <c:pt idx="68">
                  <c:v>2.7080000000000002</c:v>
                </c:pt>
                <c:pt idx="69">
                  <c:v>2.4849999999999999</c:v>
                </c:pt>
                <c:pt idx="70">
                  <c:v>2.79</c:v>
                </c:pt>
                <c:pt idx="71">
                  <c:v>2.6019999999999999</c:v>
                </c:pt>
                <c:pt idx="72">
                  <c:v>0.76700000000000002</c:v>
                </c:pt>
                <c:pt idx="73">
                  <c:v>0.79900000000000004</c:v>
                </c:pt>
                <c:pt idx="74">
                  <c:v>0.748</c:v>
                </c:pt>
                <c:pt idx="75">
                  <c:v>0.748</c:v>
                </c:pt>
                <c:pt idx="76">
                  <c:v>0.73</c:v>
                </c:pt>
                <c:pt idx="77">
                  <c:v>0.624</c:v>
                </c:pt>
                <c:pt idx="78">
                  <c:v>0.67600000000000005</c:v>
                </c:pt>
                <c:pt idx="79">
                  <c:v>0.66100000000000003</c:v>
                </c:pt>
                <c:pt idx="80">
                  <c:v>0.5</c:v>
                </c:pt>
                <c:pt idx="81">
                  <c:v>0.74</c:v>
                </c:pt>
                <c:pt idx="82">
                  <c:v>0.63700000000000001</c:v>
                </c:pt>
                <c:pt idx="83">
                  <c:v>0.61799999999999999</c:v>
                </c:pt>
                <c:pt idx="84">
                  <c:v>0.63900000000000001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8CE-4F0D-926F-23DB8955A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586464"/>
        <c:axId val="471587448"/>
      </c:scatterChart>
      <c:valAx>
        <c:axId val="4715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587448"/>
        <c:crosses val="autoZero"/>
        <c:crossBetween val="midCat"/>
      </c:valAx>
      <c:valAx>
        <c:axId val="471587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586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'Sulfo-Cy5_Permeation'!$T$188:$T$272</c:f>
              <c:numCache>
                <c:formatCode>General</c:formatCode>
                <c:ptCount val="85"/>
                <c:pt idx="0">
                  <c:v>2.8024502297090354E-3</c:v>
                </c:pt>
                <c:pt idx="1">
                  <c:v>7.0444104134762637E-4</c:v>
                </c:pt>
                <c:pt idx="2">
                  <c:v>2.2817764165390503E-3</c:v>
                </c:pt>
                <c:pt idx="3">
                  <c:v>2.4196018376722818E-3</c:v>
                </c:pt>
                <c:pt idx="4">
                  <c:v>3.0934150076569683E-3</c:v>
                </c:pt>
                <c:pt idx="5">
                  <c:v>3.1240428790199081E-3</c:v>
                </c:pt>
                <c:pt idx="6">
                  <c:v>3.0168453292496174E-3</c:v>
                </c:pt>
                <c:pt idx="7">
                  <c:v>1.6845329249617152E-3</c:v>
                </c:pt>
                <c:pt idx="8">
                  <c:v>2.0367534456355286E-3</c:v>
                </c:pt>
                <c:pt idx="9">
                  <c:v>1.3629402756508422E-3</c:v>
                </c:pt>
                <c:pt idx="10">
                  <c:v>1.0260336906584993E-3</c:v>
                </c:pt>
                <c:pt idx="11">
                  <c:v>2.2817764165390503E-3</c:v>
                </c:pt>
                <c:pt idx="12">
                  <c:v>4.5206738131699849E-2</c:v>
                </c:pt>
                <c:pt idx="13">
                  <c:v>8.4578866768759572E-2</c:v>
                </c:pt>
                <c:pt idx="14">
                  <c:v>8.9356814701378254E-2</c:v>
                </c:pt>
                <c:pt idx="15">
                  <c:v>0.1017457886676876</c:v>
                </c:pt>
                <c:pt idx="16">
                  <c:v>9.2052067381317007E-2</c:v>
                </c:pt>
                <c:pt idx="17">
                  <c:v>7.9341500765696793E-2</c:v>
                </c:pt>
                <c:pt idx="18">
                  <c:v>8.3353751914241964E-2</c:v>
                </c:pt>
                <c:pt idx="19">
                  <c:v>8.3767228177641651E-2</c:v>
                </c:pt>
                <c:pt idx="20">
                  <c:v>7.316998468606431E-2</c:v>
                </c:pt>
                <c:pt idx="21">
                  <c:v>8.3981623277182241E-2</c:v>
                </c:pt>
                <c:pt idx="22">
                  <c:v>6.9999999999999993E-2</c:v>
                </c:pt>
                <c:pt idx="23">
                  <c:v>7.684532924961715E-2</c:v>
                </c:pt>
                <c:pt idx="24">
                  <c:v>7.8039816232771828E-2</c:v>
                </c:pt>
                <c:pt idx="25">
                  <c:v>7.6462480857580409E-2</c:v>
                </c:pt>
                <c:pt idx="26">
                  <c:v>8.1102603369065857E-2</c:v>
                </c:pt>
                <c:pt idx="27">
                  <c:v>8.3629402756508431E-2</c:v>
                </c:pt>
                <c:pt idx="28">
                  <c:v>8.8055130168453302E-2</c:v>
                </c:pt>
                <c:pt idx="29">
                  <c:v>7.7029096477794795E-2</c:v>
                </c:pt>
                <c:pt idx="30">
                  <c:v>8.759571209800919E-2</c:v>
                </c:pt>
                <c:pt idx="31">
                  <c:v>8.4502297090352216E-2</c:v>
                </c:pt>
                <c:pt idx="32">
                  <c:v>7.6431852986217449E-2</c:v>
                </c:pt>
                <c:pt idx="33">
                  <c:v>8.6094946401225114E-2</c:v>
                </c:pt>
                <c:pt idx="34">
                  <c:v>8.2863705972434906E-2</c:v>
                </c:pt>
                <c:pt idx="35">
                  <c:v>8.4226646248085763E-2</c:v>
                </c:pt>
                <c:pt idx="36">
                  <c:v>8.5344563552833083E-2</c:v>
                </c:pt>
                <c:pt idx="37">
                  <c:v>8.0260336906584989E-2</c:v>
                </c:pt>
                <c:pt idx="38">
                  <c:v>8.8192955589586536E-2</c:v>
                </c:pt>
                <c:pt idx="39">
                  <c:v>8.3491577335375197E-2</c:v>
                </c:pt>
                <c:pt idx="40">
                  <c:v>9.0015313935681476E-2</c:v>
                </c:pt>
                <c:pt idx="41">
                  <c:v>8.3874425727411953E-2</c:v>
                </c:pt>
                <c:pt idx="42">
                  <c:v>0.32474732006125573</c:v>
                </c:pt>
                <c:pt idx="43">
                  <c:v>0.77978560490045945</c:v>
                </c:pt>
                <c:pt idx="44">
                  <c:v>0.83637059724349161</c:v>
                </c:pt>
                <c:pt idx="45">
                  <c:v>0.81549770290964785</c:v>
                </c:pt>
                <c:pt idx="46">
                  <c:v>0.86222052067381316</c:v>
                </c:pt>
                <c:pt idx="47">
                  <c:v>0.860490045941807</c:v>
                </c:pt>
                <c:pt idx="48">
                  <c:v>0.84071975497702911</c:v>
                </c:pt>
                <c:pt idx="49">
                  <c:v>0.82842266462480851</c:v>
                </c:pt>
                <c:pt idx="50">
                  <c:v>0.82344563552833083</c:v>
                </c:pt>
                <c:pt idx="51">
                  <c:v>0.83320061255742728</c:v>
                </c:pt>
                <c:pt idx="52">
                  <c:v>0.82681470137825419</c:v>
                </c:pt>
                <c:pt idx="53">
                  <c:v>0.84764165390505364</c:v>
                </c:pt>
                <c:pt idx="54">
                  <c:v>0.85418070444104133</c:v>
                </c:pt>
                <c:pt idx="55">
                  <c:v>0.85147013782542114</c:v>
                </c:pt>
                <c:pt idx="56">
                  <c:v>0.88434915773353751</c:v>
                </c:pt>
                <c:pt idx="57">
                  <c:v>0.87555895865237365</c:v>
                </c:pt>
                <c:pt idx="58">
                  <c:v>0.88388973966309348</c:v>
                </c:pt>
                <c:pt idx="59">
                  <c:v>0.90148545176110262</c:v>
                </c:pt>
                <c:pt idx="60">
                  <c:v>0.88578866768759568</c:v>
                </c:pt>
                <c:pt idx="61">
                  <c:v>0.92304747320061253</c:v>
                </c:pt>
                <c:pt idx="62">
                  <c:v>0.91606431852986225</c:v>
                </c:pt>
                <c:pt idx="63">
                  <c:v>0.93840735068912717</c:v>
                </c:pt>
                <c:pt idx="64">
                  <c:v>0.89892802450229714</c:v>
                </c:pt>
                <c:pt idx="65">
                  <c:v>0.8920367534456356</c:v>
                </c:pt>
                <c:pt idx="66">
                  <c:v>0.91535987748851466</c:v>
                </c:pt>
                <c:pt idx="67">
                  <c:v>0.93004594180704447</c:v>
                </c:pt>
                <c:pt idx="68">
                  <c:v>0.94675344563552832</c:v>
                </c:pt>
                <c:pt idx="69">
                  <c:v>0.92108728943338436</c:v>
                </c:pt>
                <c:pt idx="70">
                  <c:v>0.93924961715160793</c:v>
                </c:pt>
                <c:pt idx="71">
                  <c:v>0.94099540581929564</c:v>
                </c:pt>
                <c:pt idx="72">
                  <c:v>0.95212863705972439</c:v>
                </c:pt>
                <c:pt idx="73">
                  <c:v>0.34877488514548238</c:v>
                </c:pt>
                <c:pt idx="74">
                  <c:v>0.15036753445635531</c:v>
                </c:pt>
                <c:pt idx="75">
                  <c:v>0.1101531393568147</c:v>
                </c:pt>
                <c:pt idx="76">
                  <c:v>0.10983154670750384</c:v>
                </c:pt>
                <c:pt idx="77">
                  <c:v>0.10712098009188362</c:v>
                </c:pt>
                <c:pt idx="78">
                  <c:v>0.10393568147013783</c:v>
                </c:pt>
                <c:pt idx="79">
                  <c:v>9.3644716692189905E-2</c:v>
                </c:pt>
                <c:pt idx="80">
                  <c:v>9.6202143950995411E-2</c:v>
                </c:pt>
                <c:pt idx="81">
                  <c:v>9.6416539050536001E-2</c:v>
                </c:pt>
                <c:pt idx="82">
                  <c:v>9.5252679938744256E-2</c:v>
                </c:pt>
                <c:pt idx="83">
                  <c:v>9.3001531393568163E-2</c:v>
                </c:pt>
                <c:pt idx="84">
                  <c:v>0.1008728943338438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E9-4C6C-948E-E3596E5AC73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'Sulfo-Cy5_Permeation'!$U$188:$U$272</c:f>
              <c:numCache>
                <c:formatCode>General</c:formatCode>
                <c:ptCount val="85"/>
                <c:pt idx="0">
                  <c:v>2.9160305343511449E-3</c:v>
                </c:pt>
                <c:pt idx="1">
                  <c:v>2.7328244274809157E-3</c:v>
                </c:pt>
                <c:pt idx="2">
                  <c:v>2.8549618320610685E-3</c:v>
                </c:pt>
                <c:pt idx="3">
                  <c:v>2.2290076335877863E-3</c:v>
                </c:pt>
                <c:pt idx="4">
                  <c:v>4.4427480916030531E-3</c:v>
                </c:pt>
                <c:pt idx="5">
                  <c:v>2.5190839694656489E-3</c:v>
                </c:pt>
                <c:pt idx="6">
                  <c:v>2.1374045801526719E-3</c:v>
                </c:pt>
                <c:pt idx="7">
                  <c:v>3.3435114503816794E-3</c:v>
                </c:pt>
                <c:pt idx="8">
                  <c:v>1.9541984732824426E-3</c:v>
                </c:pt>
                <c:pt idx="9">
                  <c:v>3.0687022900763362E-3</c:v>
                </c:pt>
                <c:pt idx="10">
                  <c:v>3.9389312977099241E-3</c:v>
                </c:pt>
                <c:pt idx="11">
                  <c:v>1.4656488549618322E-3</c:v>
                </c:pt>
                <c:pt idx="12">
                  <c:v>2.7190839694656486E-2</c:v>
                </c:pt>
                <c:pt idx="13">
                  <c:v>9.1877862595419843E-2</c:v>
                </c:pt>
                <c:pt idx="14">
                  <c:v>9.7709923664122136E-2</c:v>
                </c:pt>
                <c:pt idx="15">
                  <c:v>9.4366412213740453E-2</c:v>
                </c:pt>
                <c:pt idx="16">
                  <c:v>9.4992366412213744E-2</c:v>
                </c:pt>
                <c:pt idx="17">
                  <c:v>9.2961832061068714E-2</c:v>
                </c:pt>
                <c:pt idx="18">
                  <c:v>8.8290076335877862E-2</c:v>
                </c:pt>
                <c:pt idx="19">
                  <c:v>9.4427480916030523E-2</c:v>
                </c:pt>
                <c:pt idx="20">
                  <c:v>8.7908396946564882E-2</c:v>
                </c:pt>
                <c:pt idx="21">
                  <c:v>8.7480916030534359E-2</c:v>
                </c:pt>
                <c:pt idx="22">
                  <c:v>9.2931297709923658E-2</c:v>
                </c:pt>
                <c:pt idx="23">
                  <c:v>8.7389312977099246E-2</c:v>
                </c:pt>
                <c:pt idx="24">
                  <c:v>9.0671755725190845E-2</c:v>
                </c:pt>
                <c:pt idx="25">
                  <c:v>9.0137404580152666E-2</c:v>
                </c:pt>
                <c:pt idx="26">
                  <c:v>8.5801526717557253E-2</c:v>
                </c:pt>
                <c:pt idx="27">
                  <c:v>8.7221374045801534E-2</c:v>
                </c:pt>
                <c:pt idx="28">
                  <c:v>8.8091603053435108E-2</c:v>
                </c:pt>
                <c:pt idx="29">
                  <c:v>9.2534351145038163E-2</c:v>
                </c:pt>
                <c:pt idx="30">
                  <c:v>8.8839694656488555E-2</c:v>
                </c:pt>
                <c:pt idx="31">
                  <c:v>0.10140458015267176</c:v>
                </c:pt>
                <c:pt idx="32">
                  <c:v>9.5816793893129762E-2</c:v>
                </c:pt>
                <c:pt idx="33">
                  <c:v>9.2748091603053431E-2</c:v>
                </c:pt>
                <c:pt idx="34">
                  <c:v>0.10163358778625954</c:v>
                </c:pt>
                <c:pt idx="35">
                  <c:v>0.10268702290076336</c:v>
                </c:pt>
                <c:pt idx="36">
                  <c:v>9.0641221374045802E-2</c:v>
                </c:pt>
                <c:pt idx="37">
                  <c:v>9.3984732824427472E-2</c:v>
                </c:pt>
                <c:pt idx="38">
                  <c:v>0.10122137404580152</c:v>
                </c:pt>
                <c:pt idx="39">
                  <c:v>9.6946564885496175E-2</c:v>
                </c:pt>
                <c:pt idx="40">
                  <c:v>0.10780152671755724</c:v>
                </c:pt>
                <c:pt idx="41">
                  <c:v>8.8809160305343512E-2</c:v>
                </c:pt>
                <c:pt idx="42">
                  <c:v>0.19618320610687023</c:v>
                </c:pt>
                <c:pt idx="43">
                  <c:v>0.84609160305343512</c:v>
                </c:pt>
                <c:pt idx="44">
                  <c:v>0.96294656488549624</c:v>
                </c:pt>
                <c:pt idx="45">
                  <c:v>0.99152671755725186</c:v>
                </c:pt>
                <c:pt idx="46">
                  <c:v>1.0004580152671756</c:v>
                </c:pt>
                <c:pt idx="47">
                  <c:v>0.98526717557251908</c:v>
                </c:pt>
                <c:pt idx="48">
                  <c:v>0.97195419847328235</c:v>
                </c:pt>
                <c:pt idx="49">
                  <c:v>0.95374045801526719</c:v>
                </c:pt>
                <c:pt idx="50">
                  <c:v>0.96961832061068698</c:v>
                </c:pt>
                <c:pt idx="51">
                  <c:v>0.95158778625954199</c:v>
                </c:pt>
                <c:pt idx="52">
                  <c:v>0.94328244274809159</c:v>
                </c:pt>
                <c:pt idx="53">
                  <c:v>0.9821221374045801</c:v>
                </c:pt>
                <c:pt idx="54">
                  <c:v>0.97256488549618325</c:v>
                </c:pt>
                <c:pt idx="55">
                  <c:v>0.98302290076335885</c:v>
                </c:pt>
                <c:pt idx="56">
                  <c:v>0.99239694656488542</c:v>
                </c:pt>
                <c:pt idx="57">
                  <c:v>1.0252519083969465</c:v>
                </c:pt>
                <c:pt idx="58">
                  <c:v>1.0239236641221372</c:v>
                </c:pt>
                <c:pt idx="59">
                  <c:v>1.0089007633587785</c:v>
                </c:pt>
                <c:pt idx="60">
                  <c:v>1.0441221374045802</c:v>
                </c:pt>
                <c:pt idx="61">
                  <c:v>1.0203816793893128</c:v>
                </c:pt>
                <c:pt idx="62">
                  <c:v>1.0345343511450382</c:v>
                </c:pt>
                <c:pt idx="63">
                  <c:v>1.0474198473282441</c:v>
                </c:pt>
                <c:pt idx="64">
                  <c:v>1.0333893129770992</c:v>
                </c:pt>
                <c:pt idx="65">
                  <c:v>1.0794656488549619</c:v>
                </c:pt>
                <c:pt idx="66">
                  <c:v>1.0329160305343512</c:v>
                </c:pt>
                <c:pt idx="67">
                  <c:v>1.0694198473282441</c:v>
                </c:pt>
                <c:pt idx="68">
                  <c:v>1.0874809160305343</c:v>
                </c:pt>
                <c:pt idx="69">
                  <c:v>1.0976183206106871</c:v>
                </c:pt>
                <c:pt idx="70">
                  <c:v>1.0517251908396947</c:v>
                </c:pt>
                <c:pt idx="71">
                  <c:v>1.0789770992366412</c:v>
                </c:pt>
                <c:pt idx="72">
                  <c:v>1.0666564885496184</c:v>
                </c:pt>
                <c:pt idx="73">
                  <c:v>0.58570992366412211</c:v>
                </c:pt>
                <c:pt idx="74">
                  <c:v>0.19309923664122136</c:v>
                </c:pt>
                <c:pt idx="75">
                  <c:v>0.13693129770992366</c:v>
                </c:pt>
                <c:pt idx="76">
                  <c:v>0.1257709923664122</c:v>
                </c:pt>
                <c:pt idx="77">
                  <c:v>0.12009160305343511</c:v>
                </c:pt>
                <c:pt idx="78">
                  <c:v>0.11688549618320611</c:v>
                </c:pt>
                <c:pt idx="79">
                  <c:v>0.10609160305343511</c:v>
                </c:pt>
                <c:pt idx="80">
                  <c:v>0.1123969465648855</c:v>
                </c:pt>
                <c:pt idx="81">
                  <c:v>0.106</c:v>
                </c:pt>
                <c:pt idx="82">
                  <c:v>0.10268702290076336</c:v>
                </c:pt>
                <c:pt idx="83">
                  <c:v>0.10705343511450381</c:v>
                </c:pt>
                <c:pt idx="84">
                  <c:v>0.10925190839694655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E9-4C6C-948E-E3596E5AC73A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'Sulfo-Cy5_Permeation'!$V$188:$V$272</c:f>
              <c:numCache>
                <c:formatCode>General</c:formatCode>
                <c:ptCount val="85"/>
                <c:pt idx="0">
                  <c:v>4.946564885496183E-3</c:v>
                </c:pt>
                <c:pt idx="1">
                  <c:v>3.0839694656488552E-3</c:v>
                </c:pt>
                <c:pt idx="2">
                  <c:v>6.2900763358778623E-3</c:v>
                </c:pt>
                <c:pt idx="3">
                  <c:v>4.7480916030534347E-3</c:v>
                </c:pt>
                <c:pt idx="4">
                  <c:v>2.6259541984732823E-3</c:v>
                </c:pt>
                <c:pt idx="5">
                  <c:v>3.7862595419847329E-3</c:v>
                </c:pt>
                <c:pt idx="6">
                  <c:v>2.9465648854961834E-3</c:v>
                </c:pt>
                <c:pt idx="7">
                  <c:v>1.3435114503816794E-3</c:v>
                </c:pt>
                <c:pt idx="8">
                  <c:v>5.6488549618320611E-3</c:v>
                </c:pt>
                <c:pt idx="9">
                  <c:v>3.9847328244274807E-3</c:v>
                </c:pt>
                <c:pt idx="10">
                  <c:v>2.1832061068702288E-3</c:v>
                </c:pt>
                <c:pt idx="11">
                  <c:v>3.9847328244274807E-3</c:v>
                </c:pt>
                <c:pt idx="12">
                  <c:v>4.4000000000000004E-2</c:v>
                </c:pt>
                <c:pt idx="13">
                  <c:v>8.7816793893129769E-2</c:v>
                </c:pt>
                <c:pt idx="14">
                  <c:v>9.0702290076335873E-2</c:v>
                </c:pt>
                <c:pt idx="15">
                  <c:v>0.10096183206106871</c:v>
                </c:pt>
                <c:pt idx="16">
                  <c:v>9.6030534351145044E-2</c:v>
                </c:pt>
                <c:pt idx="17">
                  <c:v>8.7053435114503822E-2</c:v>
                </c:pt>
                <c:pt idx="18">
                  <c:v>8.5694656488549625E-2</c:v>
                </c:pt>
                <c:pt idx="19">
                  <c:v>9.1801526717557244E-2</c:v>
                </c:pt>
                <c:pt idx="20">
                  <c:v>7.8641221374045792E-2</c:v>
                </c:pt>
                <c:pt idx="21">
                  <c:v>7.838167938931298E-2</c:v>
                </c:pt>
                <c:pt idx="22">
                  <c:v>9.0519083969465647E-2</c:v>
                </c:pt>
                <c:pt idx="23">
                  <c:v>8.0885496183206104E-2</c:v>
                </c:pt>
                <c:pt idx="24">
                  <c:v>8.1465648854961839E-2</c:v>
                </c:pt>
                <c:pt idx="25">
                  <c:v>8.4549618320610698E-2</c:v>
                </c:pt>
                <c:pt idx="26">
                  <c:v>9.5908396946564889E-2</c:v>
                </c:pt>
                <c:pt idx="27">
                  <c:v>8.961832061068703E-2</c:v>
                </c:pt>
                <c:pt idx="28">
                  <c:v>8.9480916030534347E-2</c:v>
                </c:pt>
                <c:pt idx="29">
                  <c:v>8.4870229007633594E-2</c:v>
                </c:pt>
                <c:pt idx="30">
                  <c:v>9.4427480916030523E-2</c:v>
                </c:pt>
                <c:pt idx="31">
                  <c:v>8.6274809160305346E-2</c:v>
                </c:pt>
                <c:pt idx="32">
                  <c:v>0.10770992366412213</c:v>
                </c:pt>
                <c:pt idx="33">
                  <c:v>9.0320610687022906E-2</c:v>
                </c:pt>
                <c:pt idx="34">
                  <c:v>0.10418320610687022</c:v>
                </c:pt>
                <c:pt idx="35">
                  <c:v>8.6732824427480912E-2</c:v>
                </c:pt>
                <c:pt idx="36">
                  <c:v>9.1862595419847329E-2</c:v>
                </c:pt>
                <c:pt idx="37">
                  <c:v>9.0381679389312977E-2</c:v>
                </c:pt>
                <c:pt idx="38">
                  <c:v>8.0702290076335878E-2</c:v>
                </c:pt>
                <c:pt idx="39">
                  <c:v>8.9801526717557242E-2</c:v>
                </c:pt>
                <c:pt idx="40">
                  <c:v>9.0519083969465647E-2</c:v>
                </c:pt>
                <c:pt idx="41">
                  <c:v>8.2946564885496177E-2</c:v>
                </c:pt>
                <c:pt idx="42">
                  <c:v>0.41273282442748088</c:v>
                </c:pt>
                <c:pt idx="43">
                  <c:v>0.85277862595419851</c:v>
                </c:pt>
                <c:pt idx="44">
                  <c:v>0.89671755725190838</c:v>
                </c:pt>
                <c:pt idx="45">
                  <c:v>0.93969465648854955</c:v>
                </c:pt>
                <c:pt idx="46">
                  <c:v>0.89076335877862589</c:v>
                </c:pt>
                <c:pt idx="47">
                  <c:v>0.91140458015267178</c:v>
                </c:pt>
                <c:pt idx="48">
                  <c:v>0.87984732824427481</c:v>
                </c:pt>
                <c:pt idx="49">
                  <c:v>0.90519083969465652</c:v>
                </c:pt>
                <c:pt idx="50">
                  <c:v>0.85073282442748088</c:v>
                </c:pt>
                <c:pt idx="51">
                  <c:v>0.85406106870229015</c:v>
                </c:pt>
                <c:pt idx="52">
                  <c:v>0.87958778625954193</c:v>
                </c:pt>
                <c:pt idx="53">
                  <c:v>0.8901832061068703</c:v>
                </c:pt>
                <c:pt idx="54">
                  <c:v>0.89871755725190838</c:v>
                </c:pt>
                <c:pt idx="55">
                  <c:v>0.93283969465648853</c:v>
                </c:pt>
                <c:pt idx="56">
                  <c:v>0.9382900763358778</c:v>
                </c:pt>
                <c:pt idx="57">
                  <c:v>0.92410687022900773</c:v>
                </c:pt>
                <c:pt idx="58">
                  <c:v>0.92264122137404581</c:v>
                </c:pt>
                <c:pt idx="59">
                  <c:v>0.96215267175572516</c:v>
                </c:pt>
                <c:pt idx="60">
                  <c:v>0.9135267175572519</c:v>
                </c:pt>
                <c:pt idx="61">
                  <c:v>0.99980152671755718</c:v>
                </c:pt>
                <c:pt idx="62">
                  <c:v>0.9435572519083969</c:v>
                </c:pt>
                <c:pt idx="63">
                  <c:v>0.98909923664122135</c:v>
                </c:pt>
                <c:pt idx="64">
                  <c:v>0.93969465648854955</c:v>
                </c:pt>
                <c:pt idx="65">
                  <c:v>0.9572824427480916</c:v>
                </c:pt>
                <c:pt idx="66">
                  <c:v>0.97473282442748088</c:v>
                </c:pt>
                <c:pt idx="67">
                  <c:v>0.99859541984732825</c:v>
                </c:pt>
                <c:pt idx="68">
                  <c:v>0.94554198473282447</c:v>
                </c:pt>
                <c:pt idx="69">
                  <c:v>0.9905038167938931</c:v>
                </c:pt>
                <c:pt idx="70">
                  <c:v>1.0320152671755725</c:v>
                </c:pt>
                <c:pt idx="71">
                  <c:v>0.95914503816793895</c:v>
                </c:pt>
                <c:pt idx="72">
                  <c:v>0.96317557251908403</c:v>
                </c:pt>
                <c:pt idx="73">
                  <c:v>0.37635114503816791</c:v>
                </c:pt>
                <c:pt idx="74">
                  <c:v>0.17473282442748092</c:v>
                </c:pt>
                <c:pt idx="75">
                  <c:v>0.13407633587786261</c:v>
                </c:pt>
                <c:pt idx="76">
                  <c:v>0.12137404580152672</c:v>
                </c:pt>
                <c:pt idx="77">
                  <c:v>0.12406106870229007</c:v>
                </c:pt>
                <c:pt idx="78">
                  <c:v>0.12618320610687023</c:v>
                </c:pt>
                <c:pt idx="79">
                  <c:v>0.11796946564885497</c:v>
                </c:pt>
                <c:pt idx="80">
                  <c:v>0.10821374045801527</c:v>
                </c:pt>
                <c:pt idx="81">
                  <c:v>0.10891603053435114</c:v>
                </c:pt>
                <c:pt idx="82">
                  <c:v>0.10077862595419847</c:v>
                </c:pt>
                <c:pt idx="83">
                  <c:v>0.11129770992366413</c:v>
                </c:pt>
                <c:pt idx="84">
                  <c:v>0.11366412213740458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FE9-4C6C-948E-E3596E5AC73A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'Sulfo-Cy5_Permeation'!$W$188:$W$272</c:f>
              <c:numCache>
                <c:formatCode>General</c:formatCode>
                <c:ptCount val="85"/>
                <c:pt idx="0">
                  <c:v>7.619047619047619E-3</c:v>
                </c:pt>
                <c:pt idx="1">
                  <c:v>4.7047619047619043E-3</c:v>
                </c:pt>
                <c:pt idx="2">
                  <c:v>5.7523809523809524E-3</c:v>
                </c:pt>
                <c:pt idx="3">
                  <c:v>3.4285714285714284E-3</c:v>
                </c:pt>
                <c:pt idx="4">
                  <c:v>4.4761904761904756E-3</c:v>
                </c:pt>
                <c:pt idx="5">
                  <c:v>4.6285714285714281E-3</c:v>
                </c:pt>
                <c:pt idx="6">
                  <c:v>8.2857142857142851E-3</c:v>
                </c:pt>
                <c:pt idx="7">
                  <c:v>6.7238095238095234E-3</c:v>
                </c:pt>
                <c:pt idx="8">
                  <c:v>6.1904761904761907E-3</c:v>
                </c:pt>
                <c:pt idx="9">
                  <c:v>4.7047619047619043E-3</c:v>
                </c:pt>
                <c:pt idx="10">
                  <c:v>5.9047619047619048E-3</c:v>
                </c:pt>
                <c:pt idx="11">
                  <c:v>5.9809523809523811E-3</c:v>
                </c:pt>
                <c:pt idx="12">
                  <c:v>6.3200000000000006E-2</c:v>
                </c:pt>
                <c:pt idx="13">
                  <c:v>7.3352380952380947E-2</c:v>
                </c:pt>
                <c:pt idx="14">
                  <c:v>6.700952380952381E-2</c:v>
                </c:pt>
                <c:pt idx="15">
                  <c:v>6.88E-2</c:v>
                </c:pt>
                <c:pt idx="16">
                  <c:v>6.5219047619047621E-2</c:v>
                </c:pt>
                <c:pt idx="17">
                  <c:v>7.1638095238095237E-2</c:v>
                </c:pt>
                <c:pt idx="18">
                  <c:v>6.9619047619047622E-2</c:v>
                </c:pt>
                <c:pt idx="19">
                  <c:v>7.222857142857142E-2</c:v>
                </c:pt>
                <c:pt idx="20">
                  <c:v>6.7447619047619048E-2</c:v>
                </c:pt>
                <c:pt idx="21">
                  <c:v>7.8209523809523812E-2</c:v>
                </c:pt>
                <c:pt idx="22">
                  <c:v>8.2380952380952388E-2</c:v>
                </c:pt>
                <c:pt idx="23">
                  <c:v>6.7295238095238089E-2</c:v>
                </c:pt>
                <c:pt idx="24">
                  <c:v>6.8647619047619055E-2</c:v>
                </c:pt>
                <c:pt idx="25">
                  <c:v>6.4304761904761906E-2</c:v>
                </c:pt>
                <c:pt idx="26">
                  <c:v>7.8133333333333332E-2</c:v>
                </c:pt>
                <c:pt idx="27">
                  <c:v>7.2761904761904764E-2</c:v>
                </c:pt>
                <c:pt idx="28">
                  <c:v>7.8133333333333332E-2</c:v>
                </c:pt>
                <c:pt idx="29">
                  <c:v>7.6704761904761901E-2</c:v>
                </c:pt>
                <c:pt idx="30">
                  <c:v>7.3047619047619042E-2</c:v>
                </c:pt>
                <c:pt idx="31">
                  <c:v>8.2990476190476198E-2</c:v>
                </c:pt>
                <c:pt idx="32">
                  <c:v>7.0952380952380947E-2</c:v>
                </c:pt>
                <c:pt idx="33">
                  <c:v>8.3142857142857143E-2</c:v>
                </c:pt>
                <c:pt idx="34">
                  <c:v>7.2533333333333325E-2</c:v>
                </c:pt>
                <c:pt idx="35">
                  <c:v>7.8133333333333332E-2</c:v>
                </c:pt>
                <c:pt idx="36">
                  <c:v>6.9314285714285717E-2</c:v>
                </c:pt>
                <c:pt idx="37">
                  <c:v>8.1352380952380954E-2</c:v>
                </c:pt>
                <c:pt idx="38">
                  <c:v>8.1638095238095232E-2</c:v>
                </c:pt>
                <c:pt idx="39">
                  <c:v>8.6876190476190482E-2</c:v>
                </c:pt>
                <c:pt idx="40">
                  <c:v>8.089523809523809E-2</c:v>
                </c:pt>
                <c:pt idx="41">
                  <c:v>8.613333333333334E-2</c:v>
                </c:pt>
                <c:pt idx="42">
                  <c:v>0.73904761904761895</c:v>
                </c:pt>
                <c:pt idx="43">
                  <c:v>0.81344761904761909</c:v>
                </c:pt>
                <c:pt idx="44">
                  <c:v>0.82457142857142851</c:v>
                </c:pt>
                <c:pt idx="45">
                  <c:v>0.80245714285714287</c:v>
                </c:pt>
                <c:pt idx="46">
                  <c:v>0.805752380952381</c:v>
                </c:pt>
                <c:pt idx="47">
                  <c:v>0.82988571428571434</c:v>
                </c:pt>
                <c:pt idx="48">
                  <c:v>0.83279999999999998</c:v>
                </c:pt>
                <c:pt idx="49">
                  <c:v>0.85266666666666668</c:v>
                </c:pt>
                <c:pt idx="50">
                  <c:v>0.87059047619047625</c:v>
                </c:pt>
                <c:pt idx="51">
                  <c:v>0.83070476190476195</c:v>
                </c:pt>
                <c:pt idx="52">
                  <c:v>0.87125714285714284</c:v>
                </c:pt>
                <c:pt idx="53">
                  <c:v>0.8509523809523809</c:v>
                </c:pt>
                <c:pt idx="54">
                  <c:v>0.83510476190476202</c:v>
                </c:pt>
                <c:pt idx="55">
                  <c:v>0.88979047619047613</c:v>
                </c:pt>
                <c:pt idx="56">
                  <c:v>0.89666666666666672</c:v>
                </c:pt>
                <c:pt idx="57">
                  <c:v>0.88104761904761908</c:v>
                </c:pt>
                <c:pt idx="58">
                  <c:v>0.85916190476190479</c:v>
                </c:pt>
                <c:pt idx="59">
                  <c:v>0.86514285714285721</c:v>
                </c:pt>
                <c:pt idx="60">
                  <c:v>0.88201904761904759</c:v>
                </c:pt>
                <c:pt idx="61">
                  <c:v>0.87320000000000009</c:v>
                </c:pt>
                <c:pt idx="62">
                  <c:v>0.94146666666666667</c:v>
                </c:pt>
                <c:pt idx="63">
                  <c:v>0.85982857142857139</c:v>
                </c:pt>
                <c:pt idx="64">
                  <c:v>0.85990476190476195</c:v>
                </c:pt>
                <c:pt idx="65">
                  <c:v>0.87902857142857149</c:v>
                </c:pt>
                <c:pt idx="66">
                  <c:v>0.91093333333333326</c:v>
                </c:pt>
                <c:pt idx="67">
                  <c:v>0.88523809523809527</c:v>
                </c:pt>
                <c:pt idx="68">
                  <c:v>0.88388571428571439</c:v>
                </c:pt>
                <c:pt idx="69">
                  <c:v>0.89881904761904763</c:v>
                </c:pt>
                <c:pt idx="70">
                  <c:v>0.87156190476190476</c:v>
                </c:pt>
                <c:pt idx="71">
                  <c:v>0.89112380952380954</c:v>
                </c:pt>
                <c:pt idx="72">
                  <c:v>0.21662857142857142</c:v>
                </c:pt>
                <c:pt idx="73">
                  <c:v>0.10083809523809523</c:v>
                </c:pt>
                <c:pt idx="74">
                  <c:v>0.10344761904761905</c:v>
                </c:pt>
                <c:pt idx="75">
                  <c:v>9.2552380952380955E-2</c:v>
                </c:pt>
                <c:pt idx="76">
                  <c:v>0.1051047619047619</c:v>
                </c:pt>
                <c:pt idx="77">
                  <c:v>9.8895238095238092E-2</c:v>
                </c:pt>
                <c:pt idx="78">
                  <c:v>7.8876190476190475E-2</c:v>
                </c:pt>
                <c:pt idx="79">
                  <c:v>9.6723809523809531E-2</c:v>
                </c:pt>
                <c:pt idx="80">
                  <c:v>7.7085714285714285E-2</c:v>
                </c:pt>
                <c:pt idx="81">
                  <c:v>7.9542857142857151E-2</c:v>
                </c:pt>
                <c:pt idx="82">
                  <c:v>8.0076190476190467E-2</c:v>
                </c:pt>
                <c:pt idx="83">
                  <c:v>8.6342857142857152E-2</c:v>
                </c:pt>
                <c:pt idx="84">
                  <c:v>7.5142857142857136E-2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FE9-4C6C-948E-E3596E5AC73A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'Sulfo-Cy5_Permeation'!$X$188:$X$272</c:f>
              <c:numCache>
                <c:formatCode>General</c:formatCode>
                <c:ptCount val="85"/>
                <c:pt idx="0">
                  <c:v>3.9428571428571429E-3</c:v>
                </c:pt>
                <c:pt idx="1">
                  <c:v>4.1904761904761906E-3</c:v>
                </c:pt>
                <c:pt idx="2">
                  <c:v>6.8571428571428568E-3</c:v>
                </c:pt>
                <c:pt idx="3">
                  <c:v>6.5333333333333337E-3</c:v>
                </c:pt>
                <c:pt idx="4">
                  <c:v>4.0000000000000001E-3</c:v>
                </c:pt>
                <c:pt idx="5">
                  <c:v>6.6666666666666662E-3</c:v>
                </c:pt>
                <c:pt idx="6">
                  <c:v>5.7714285714285714E-3</c:v>
                </c:pt>
                <c:pt idx="7">
                  <c:v>7.1047619047619045E-3</c:v>
                </c:pt>
                <c:pt idx="8">
                  <c:v>3.8666666666666671E-3</c:v>
                </c:pt>
                <c:pt idx="9">
                  <c:v>4.5142857142857137E-3</c:v>
                </c:pt>
                <c:pt idx="10">
                  <c:v>7.2380952380952379E-3</c:v>
                </c:pt>
                <c:pt idx="11">
                  <c:v>3.8666666666666671E-3</c:v>
                </c:pt>
                <c:pt idx="12">
                  <c:v>8.3104761904761917E-2</c:v>
                </c:pt>
                <c:pt idx="13">
                  <c:v>0.1053904761904762</c:v>
                </c:pt>
                <c:pt idx="14">
                  <c:v>9.8990476190476198E-2</c:v>
                </c:pt>
                <c:pt idx="15">
                  <c:v>9.9371428571428569E-2</c:v>
                </c:pt>
                <c:pt idx="16">
                  <c:v>8.2666666666666666E-2</c:v>
                </c:pt>
                <c:pt idx="17">
                  <c:v>9.2704761904761901E-2</c:v>
                </c:pt>
                <c:pt idx="18">
                  <c:v>0.10533333333333333</c:v>
                </c:pt>
                <c:pt idx="19">
                  <c:v>9.624761904761904E-2</c:v>
                </c:pt>
                <c:pt idx="20">
                  <c:v>9.4476190476190477E-2</c:v>
                </c:pt>
                <c:pt idx="21">
                  <c:v>0.10843809523809524</c:v>
                </c:pt>
                <c:pt idx="22">
                  <c:v>9.6323809523809534E-2</c:v>
                </c:pt>
                <c:pt idx="23">
                  <c:v>9.9104761904761904E-2</c:v>
                </c:pt>
                <c:pt idx="24">
                  <c:v>0.104</c:v>
                </c:pt>
                <c:pt idx="25">
                  <c:v>9.746666666666666E-2</c:v>
                </c:pt>
                <c:pt idx="26">
                  <c:v>0.10843809523809524</c:v>
                </c:pt>
                <c:pt idx="27">
                  <c:v>0.11099047619047619</c:v>
                </c:pt>
                <c:pt idx="28">
                  <c:v>0.10108571428571429</c:v>
                </c:pt>
                <c:pt idx="29">
                  <c:v>9.7199999999999995E-2</c:v>
                </c:pt>
                <c:pt idx="30">
                  <c:v>9.0476190476190474E-2</c:v>
                </c:pt>
                <c:pt idx="31">
                  <c:v>0.10756190476190476</c:v>
                </c:pt>
                <c:pt idx="32">
                  <c:v>0.11689523809523809</c:v>
                </c:pt>
                <c:pt idx="33">
                  <c:v>0.11003809523809524</c:v>
                </c:pt>
                <c:pt idx="34">
                  <c:v>0.10342857142857143</c:v>
                </c:pt>
                <c:pt idx="35">
                  <c:v>0.10571428571428571</c:v>
                </c:pt>
                <c:pt idx="36">
                  <c:v>9.5619047619047617E-2</c:v>
                </c:pt>
                <c:pt idx="37">
                  <c:v>8.2095238095238082E-2</c:v>
                </c:pt>
                <c:pt idx="38">
                  <c:v>9.8476190476190481E-2</c:v>
                </c:pt>
                <c:pt idx="39">
                  <c:v>0.10127619047619048</c:v>
                </c:pt>
                <c:pt idx="40">
                  <c:v>0.10996190476190476</c:v>
                </c:pt>
                <c:pt idx="41">
                  <c:v>0.10424761904761905</c:v>
                </c:pt>
                <c:pt idx="42">
                  <c:v>0.95548571428571427</c:v>
                </c:pt>
                <c:pt idx="43">
                  <c:v>1.1011428571428572</c:v>
                </c:pt>
                <c:pt idx="44">
                  <c:v>1.0909904761904763</c:v>
                </c:pt>
                <c:pt idx="45">
                  <c:v>1.0382857142857143</c:v>
                </c:pt>
                <c:pt idx="46">
                  <c:v>1.121390476190476</c:v>
                </c:pt>
                <c:pt idx="47">
                  <c:v>1.0794285714285714</c:v>
                </c:pt>
                <c:pt idx="48">
                  <c:v>1.0876761904761905</c:v>
                </c:pt>
                <c:pt idx="49">
                  <c:v>1.1087619047619048</c:v>
                </c:pt>
                <c:pt idx="50">
                  <c:v>1.0728952380952381</c:v>
                </c:pt>
                <c:pt idx="51">
                  <c:v>1.1304190476190477</c:v>
                </c:pt>
                <c:pt idx="52">
                  <c:v>1.1007047619047619</c:v>
                </c:pt>
                <c:pt idx="53">
                  <c:v>1.168895238095238</c:v>
                </c:pt>
                <c:pt idx="54">
                  <c:v>1.1011428571428572</c:v>
                </c:pt>
                <c:pt idx="55">
                  <c:v>1.1204380952380952</c:v>
                </c:pt>
                <c:pt idx="56">
                  <c:v>1.1467238095238095</c:v>
                </c:pt>
                <c:pt idx="57">
                  <c:v>1.1149904761904761</c:v>
                </c:pt>
                <c:pt idx="58">
                  <c:v>1.1093333333333333</c:v>
                </c:pt>
                <c:pt idx="59">
                  <c:v>1.1645714285714286</c:v>
                </c:pt>
                <c:pt idx="60">
                  <c:v>1.1358666666666668</c:v>
                </c:pt>
                <c:pt idx="61">
                  <c:v>1.1078095238095238</c:v>
                </c:pt>
                <c:pt idx="62">
                  <c:v>1.1487047619047619</c:v>
                </c:pt>
                <c:pt idx="63">
                  <c:v>1.1709904761904761</c:v>
                </c:pt>
                <c:pt idx="64">
                  <c:v>1.1894666666666667</c:v>
                </c:pt>
                <c:pt idx="65">
                  <c:v>1.1890857142857143</c:v>
                </c:pt>
                <c:pt idx="66">
                  <c:v>1.1796761904761905</c:v>
                </c:pt>
                <c:pt idx="67">
                  <c:v>1.1691428571428573</c:v>
                </c:pt>
                <c:pt idx="68">
                  <c:v>1.1182285714285713</c:v>
                </c:pt>
                <c:pt idx="69">
                  <c:v>1.1395619047619048</c:v>
                </c:pt>
                <c:pt idx="70">
                  <c:v>1.1315619047619048</c:v>
                </c:pt>
                <c:pt idx="71">
                  <c:v>1.1617714285714287</c:v>
                </c:pt>
                <c:pt idx="72">
                  <c:v>0.29371428571428571</c:v>
                </c:pt>
                <c:pt idx="73">
                  <c:v>0.12584761904761904</c:v>
                </c:pt>
                <c:pt idx="74">
                  <c:v>0.11219047619047619</c:v>
                </c:pt>
                <c:pt idx="75">
                  <c:v>0.10032380952380954</c:v>
                </c:pt>
                <c:pt idx="76">
                  <c:v>0.11561904761904762</c:v>
                </c:pt>
                <c:pt idx="77">
                  <c:v>0.11003809523809524</c:v>
                </c:pt>
                <c:pt idx="78">
                  <c:v>0.1213904761904762</c:v>
                </c:pt>
                <c:pt idx="79">
                  <c:v>0.11447619047619047</c:v>
                </c:pt>
                <c:pt idx="80">
                  <c:v>0.1019047619047619</c:v>
                </c:pt>
                <c:pt idx="81">
                  <c:v>0.11123809523809523</c:v>
                </c:pt>
                <c:pt idx="82">
                  <c:v>0.1132</c:v>
                </c:pt>
                <c:pt idx="83">
                  <c:v>0.11605714285714286</c:v>
                </c:pt>
                <c:pt idx="84">
                  <c:v>0.11034285714285715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FE9-4C6C-948E-E3596E5AC73A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'Sulfo-Cy5_Permeation'!$Y$188:$Y$272</c:f>
              <c:numCache>
                <c:formatCode>General</c:formatCode>
                <c:ptCount val="85"/>
                <c:pt idx="0">
                  <c:v>4.7428571428571424E-3</c:v>
                </c:pt>
                <c:pt idx="1">
                  <c:v>6.7619047619047615E-3</c:v>
                </c:pt>
                <c:pt idx="2">
                  <c:v>4.8380952380952386E-3</c:v>
                </c:pt>
                <c:pt idx="3">
                  <c:v>4.2666666666666669E-3</c:v>
                </c:pt>
                <c:pt idx="4">
                  <c:v>5.7333333333333333E-3</c:v>
                </c:pt>
                <c:pt idx="5">
                  <c:v>4.9523809523809529E-3</c:v>
                </c:pt>
                <c:pt idx="6">
                  <c:v>5.2000000000000006E-3</c:v>
                </c:pt>
                <c:pt idx="7">
                  <c:v>4.0571428571428573E-3</c:v>
                </c:pt>
                <c:pt idx="8">
                  <c:v>5.5238095238095237E-3</c:v>
                </c:pt>
                <c:pt idx="9">
                  <c:v>4.5714285714285709E-3</c:v>
                </c:pt>
                <c:pt idx="10">
                  <c:v>5.5619047619047618E-3</c:v>
                </c:pt>
                <c:pt idx="11">
                  <c:v>5.9238095238095239E-3</c:v>
                </c:pt>
                <c:pt idx="12">
                  <c:v>8.8057142857142862E-2</c:v>
                </c:pt>
                <c:pt idx="13">
                  <c:v>8.2857142857142851E-2</c:v>
                </c:pt>
                <c:pt idx="14">
                  <c:v>7.9466666666666658E-2</c:v>
                </c:pt>
                <c:pt idx="15">
                  <c:v>9.055238095238094E-2</c:v>
                </c:pt>
                <c:pt idx="16">
                  <c:v>8.3066666666666664E-2</c:v>
                </c:pt>
                <c:pt idx="17">
                  <c:v>9.2019047619047625E-2</c:v>
                </c:pt>
                <c:pt idx="18">
                  <c:v>7.6495238095238102E-2</c:v>
                </c:pt>
                <c:pt idx="19">
                  <c:v>8.5295238095238091E-2</c:v>
                </c:pt>
                <c:pt idx="20">
                  <c:v>8.8780952380952377E-2</c:v>
                </c:pt>
                <c:pt idx="21">
                  <c:v>8.7695238095238104E-2</c:v>
                </c:pt>
                <c:pt idx="22">
                  <c:v>8.540952380952381E-2</c:v>
                </c:pt>
                <c:pt idx="23">
                  <c:v>9.2419047619047623E-2</c:v>
                </c:pt>
                <c:pt idx="24">
                  <c:v>9.0609523809523806E-2</c:v>
                </c:pt>
                <c:pt idx="25">
                  <c:v>9.3371428571428577E-2</c:v>
                </c:pt>
                <c:pt idx="26">
                  <c:v>8.8990476190476189E-2</c:v>
                </c:pt>
                <c:pt idx="27">
                  <c:v>9.055238095238094E-2</c:v>
                </c:pt>
                <c:pt idx="28">
                  <c:v>8.8933333333333323E-2</c:v>
                </c:pt>
                <c:pt idx="29">
                  <c:v>9.1238095238095243E-2</c:v>
                </c:pt>
                <c:pt idx="30">
                  <c:v>7.9885714285714282E-2</c:v>
                </c:pt>
                <c:pt idx="31">
                  <c:v>8.7542857142857144E-2</c:v>
                </c:pt>
                <c:pt idx="32">
                  <c:v>9.0247619047619063E-2</c:v>
                </c:pt>
                <c:pt idx="33">
                  <c:v>9.3009523809523806E-2</c:v>
                </c:pt>
                <c:pt idx="34">
                  <c:v>8.8476190476190472E-2</c:v>
                </c:pt>
                <c:pt idx="35">
                  <c:v>8.2495238095238108E-2</c:v>
                </c:pt>
                <c:pt idx="36">
                  <c:v>7.967619047619047E-2</c:v>
                </c:pt>
                <c:pt idx="37">
                  <c:v>8.0971428571428583E-2</c:v>
                </c:pt>
                <c:pt idx="38">
                  <c:v>8.8266666666666674E-2</c:v>
                </c:pt>
                <c:pt idx="39">
                  <c:v>8.4990476190476186E-2</c:v>
                </c:pt>
                <c:pt idx="40">
                  <c:v>9.1066666666666657E-2</c:v>
                </c:pt>
                <c:pt idx="41">
                  <c:v>7.9161904761904753E-2</c:v>
                </c:pt>
                <c:pt idx="42">
                  <c:v>0.8456380952380953</c:v>
                </c:pt>
                <c:pt idx="43">
                  <c:v>0.86952380952380948</c:v>
                </c:pt>
                <c:pt idx="44">
                  <c:v>0.88487619047619048</c:v>
                </c:pt>
                <c:pt idx="45">
                  <c:v>0.88737142857142859</c:v>
                </c:pt>
                <c:pt idx="46">
                  <c:v>0.91563809523809525</c:v>
                </c:pt>
                <c:pt idx="47">
                  <c:v>0.93182857142857145</c:v>
                </c:pt>
                <c:pt idx="48">
                  <c:v>0.91392380952380958</c:v>
                </c:pt>
                <c:pt idx="49">
                  <c:v>0.92954285714285723</c:v>
                </c:pt>
                <c:pt idx="50">
                  <c:v>0.92798095238095235</c:v>
                </c:pt>
                <c:pt idx="51">
                  <c:v>0.90980952380952385</c:v>
                </c:pt>
                <c:pt idx="52">
                  <c:v>0.91200000000000003</c:v>
                </c:pt>
                <c:pt idx="53">
                  <c:v>0.94099047619047615</c:v>
                </c:pt>
                <c:pt idx="54">
                  <c:v>0.93979047619047618</c:v>
                </c:pt>
                <c:pt idx="55">
                  <c:v>0.91923809523809519</c:v>
                </c:pt>
                <c:pt idx="56">
                  <c:v>0.97683809523809517</c:v>
                </c:pt>
                <c:pt idx="57">
                  <c:v>0.95024761904761901</c:v>
                </c:pt>
                <c:pt idx="58">
                  <c:v>0.91344761904761906</c:v>
                </c:pt>
                <c:pt idx="59">
                  <c:v>0.91798095238095245</c:v>
                </c:pt>
                <c:pt idx="60">
                  <c:v>0.91179047619047615</c:v>
                </c:pt>
                <c:pt idx="61">
                  <c:v>0.92527619047619047</c:v>
                </c:pt>
                <c:pt idx="62">
                  <c:v>0.94685714285714284</c:v>
                </c:pt>
                <c:pt idx="63">
                  <c:v>0.93681904761904766</c:v>
                </c:pt>
                <c:pt idx="64">
                  <c:v>0.94066666666666665</c:v>
                </c:pt>
                <c:pt idx="65">
                  <c:v>0.98356190476190475</c:v>
                </c:pt>
                <c:pt idx="66">
                  <c:v>0.94337142857142864</c:v>
                </c:pt>
                <c:pt idx="67">
                  <c:v>0.94529523809523808</c:v>
                </c:pt>
                <c:pt idx="68">
                  <c:v>0.94415238095238097</c:v>
                </c:pt>
                <c:pt idx="69">
                  <c:v>0.99297142857142862</c:v>
                </c:pt>
                <c:pt idx="70">
                  <c:v>0.9372380952380952</c:v>
                </c:pt>
                <c:pt idx="71">
                  <c:v>0.98152380952380958</c:v>
                </c:pt>
                <c:pt idx="72">
                  <c:v>0.20847619047619048</c:v>
                </c:pt>
                <c:pt idx="73">
                  <c:v>0.11194285714285714</c:v>
                </c:pt>
                <c:pt idx="74">
                  <c:v>0.10424761904761905</c:v>
                </c:pt>
                <c:pt idx="75">
                  <c:v>9.5714285714285724E-2</c:v>
                </c:pt>
                <c:pt idx="76">
                  <c:v>9.5238095238095233E-2</c:v>
                </c:pt>
                <c:pt idx="77">
                  <c:v>9.4304761904761891E-2</c:v>
                </c:pt>
                <c:pt idx="78">
                  <c:v>9.1847619047619053E-2</c:v>
                </c:pt>
                <c:pt idx="79">
                  <c:v>0.10142857142857144</c:v>
                </c:pt>
                <c:pt idx="80">
                  <c:v>9.9923809523809526E-2</c:v>
                </c:pt>
                <c:pt idx="81">
                  <c:v>9.7066666666666662E-2</c:v>
                </c:pt>
                <c:pt idx="82">
                  <c:v>9.4400000000000012E-2</c:v>
                </c:pt>
                <c:pt idx="83">
                  <c:v>9.2590476190476181E-2</c:v>
                </c:pt>
                <c:pt idx="84">
                  <c:v>8.613333333333334E-2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FE9-4C6C-948E-E3596E5AC73A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'Sulfo-Cy5_Permeation'!$Z$188:$Z$272</c:f>
              <c:numCache>
                <c:formatCode>General</c:formatCode>
                <c:ptCount val="85"/>
                <c:pt idx="0">
                  <c:v>6.5593087195600945E-3</c:v>
                </c:pt>
                <c:pt idx="1">
                  <c:v>7.0306362922230945E-3</c:v>
                </c:pt>
                <c:pt idx="2">
                  <c:v>8.9159465828750981E-3</c:v>
                </c:pt>
                <c:pt idx="3">
                  <c:v>4.1633935585231735E-3</c:v>
                </c:pt>
                <c:pt idx="4">
                  <c:v>7.0306362922230945E-3</c:v>
                </c:pt>
                <c:pt idx="5">
                  <c:v>4.7918303220738411E-3</c:v>
                </c:pt>
                <c:pt idx="6">
                  <c:v>5.459544383346426E-3</c:v>
                </c:pt>
                <c:pt idx="7">
                  <c:v>9.4658287509819319E-3</c:v>
                </c:pt>
                <c:pt idx="8">
                  <c:v>7.5805184603299292E-3</c:v>
                </c:pt>
                <c:pt idx="9">
                  <c:v>5.5380989787902589E-3</c:v>
                </c:pt>
                <c:pt idx="10">
                  <c:v>7.7376276512175967E-3</c:v>
                </c:pt>
                <c:pt idx="11">
                  <c:v>4.6347211311861744E-3</c:v>
                </c:pt>
                <c:pt idx="12">
                  <c:v>6.4375490966221527E-2</c:v>
                </c:pt>
                <c:pt idx="13">
                  <c:v>7.3330714846818537E-2</c:v>
                </c:pt>
                <c:pt idx="14">
                  <c:v>8.4878240377062056E-2</c:v>
                </c:pt>
                <c:pt idx="15">
                  <c:v>9.5993715632364487E-2</c:v>
                </c:pt>
                <c:pt idx="16">
                  <c:v>8.4406912804399062E-2</c:v>
                </c:pt>
                <c:pt idx="17">
                  <c:v>8.4014139827179882E-2</c:v>
                </c:pt>
                <c:pt idx="18">
                  <c:v>0.10443833464257658</c:v>
                </c:pt>
                <c:pt idx="19">
                  <c:v>8.4406912804399062E-2</c:v>
                </c:pt>
                <c:pt idx="20">
                  <c:v>0.10251374705420266</c:v>
                </c:pt>
                <c:pt idx="21">
                  <c:v>8.6999214454045556E-2</c:v>
                </c:pt>
                <c:pt idx="22">
                  <c:v>9.8821681068342493E-2</c:v>
                </c:pt>
                <c:pt idx="23">
                  <c:v>9.3401413982717993E-2</c:v>
                </c:pt>
                <c:pt idx="24">
                  <c:v>8.4171249018067551E-2</c:v>
                </c:pt>
                <c:pt idx="25">
                  <c:v>0.1002356637863315</c:v>
                </c:pt>
                <c:pt idx="26">
                  <c:v>0.10428122545168891</c:v>
                </c:pt>
                <c:pt idx="27">
                  <c:v>8.8491751767478394E-2</c:v>
                </c:pt>
                <c:pt idx="28">
                  <c:v>9.3479968578161821E-2</c:v>
                </c:pt>
                <c:pt idx="29">
                  <c:v>8.0832678711704631E-2</c:v>
                </c:pt>
                <c:pt idx="30">
                  <c:v>8.9434406912804396E-2</c:v>
                </c:pt>
                <c:pt idx="31">
                  <c:v>8.8491751767478394E-2</c:v>
                </c:pt>
                <c:pt idx="32">
                  <c:v>9.1005498821681075E-2</c:v>
                </c:pt>
                <c:pt idx="33">
                  <c:v>7.4548311076197957E-2</c:v>
                </c:pt>
                <c:pt idx="34">
                  <c:v>9.3872741555380987E-2</c:v>
                </c:pt>
                <c:pt idx="35">
                  <c:v>8.8177533385703069E-2</c:v>
                </c:pt>
                <c:pt idx="36">
                  <c:v>8.3935585231736054E-2</c:v>
                </c:pt>
                <c:pt idx="37">
                  <c:v>9.4186959937156325E-2</c:v>
                </c:pt>
                <c:pt idx="38">
                  <c:v>9.0455616653574225E-2</c:v>
                </c:pt>
                <c:pt idx="39">
                  <c:v>8.3778476040848385E-2</c:v>
                </c:pt>
                <c:pt idx="40">
                  <c:v>9.5600942655145335E-2</c:v>
                </c:pt>
                <c:pt idx="41">
                  <c:v>9.2498036135113898E-2</c:v>
                </c:pt>
                <c:pt idx="42">
                  <c:v>0.52227022780832677</c:v>
                </c:pt>
                <c:pt idx="43">
                  <c:v>1.0264336213668499</c:v>
                </c:pt>
                <c:pt idx="44">
                  <c:v>1.0374705420267085</c:v>
                </c:pt>
                <c:pt idx="45">
                  <c:v>1.0402199528672427</c:v>
                </c:pt>
                <c:pt idx="46">
                  <c:v>1.0706598586017282</c:v>
                </c:pt>
                <c:pt idx="47">
                  <c:v>1.0764336213668499</c:v>
                </c:pt>
                <c:pt idx="48">
                  <c:v>1.0406912804399056</c:v>
                </c:pt>
                <c:pt idx="49">
                  <c:v>1.0479575805184604</c:v>
                </c:pt>
                <c:pt idx="50">
                  <c:v>1.0831893165750195</c:v>
                </c:pt>
                <c:pt idx="51">
                  <c:v>1.0559308719560094</c:v>
                </c:pt>
                <c:pt idx="52">
                  <c:v>1.1305184603299294</c:v>
                </c:pt>
                <c:pt idx="53">
                  <c:v>1.1126080125687352</c:v>
                </c:pt>
                <c:pt idx="54">
                  <c:v>1.1474862529457972</c:v>
                </c:pt>
                <c:pt idx="55">
                  <c:v>1.2062450903377846</c:v>
                </c:pt>
                <c:pt idx="56">
                  <c:v>1.1266692851531814</c:v>
                </c:pt>
                <c:pt idx="57">
                  <c:v>1.1276904948939512</c:v>
                </c:pt>
                <c:pt idx="58">
                  <c:v>1.1159465828750981</c:v>
                </c:pt>
                <c:pt idx="59">
                  <c:v>1.0866064414768264</c:v>
                </c:pt>
                <c:pt idx="60">
                  <c:v>1.1184603299293008</c:v>
                </c:pt>
                <c:pt idx="61">
                  <c:v>1.1212097407698349</c:v>
                </c:pt>
                <c:pt idx="62">
                  <c:v>1.1067949725058914</c:v>
                </c:pt>
                <c:pt idx="63">
                  <c:v>1.111743912018853</c:v>
                </c:pt>
                <c:pt idx="64">
                  <c:v>1.1268263943440691</c:v>
                </c:pt>
                <c:pt idx="65">
                  <c:v>1.0794972505891596</c:v>
                </c:pt>
                <c:pt idx="66">
                  <c:v>1.0809897879025923</c:v>
                </c:pt>
                <c:pt idx="67">
                  <c:v>1.0575019638648859</c:v>
                </c:pt>
                <c:pt idx="68">
                  <c:v>1.0888059701492536</c:v>
                </c:pt>
                <c:pt idx="69">
                  <c:v>1.073016496465043</c:v>
                </c:pt>
                <c:pt idx="70">
                  <c:v>1.0699528672427336</c:v>
                </c:pt>
                <c:pt idx="71">
                  <c:v>1.0234092694422623</c:v>
                </c:pt>
                <c:pt idx="72">
                  <c:v>0.27769049489395131</c:v>
                </c:pt>
                <c:pt idx="73">
                  <c:v>0.16594658287509817</c:v>
                </c:pt>
                <c:pt idx="74">
                  <c:v>0.15062843676355067</c:v>
                </c:pt>
                <c:pt idx="75">
                  <c:v>0.13479968578161822</c:v>
                </c:pt>
                <c:pt idx="76">
                  <c:v>0.12120974076983503</c:v>
                </c:pt>
                <c:pt idx="77">
                  <c:v>0.11563236449332286</c:v>
                </c:pt>
                <c:pt idx="78">
                  <c:v>0.12478397486252946</c:v>
                </c:pt>
                <c:pt idx="79">
                  <c:v>0.12136684996072269</c:v>
                </c:pt>
                <c:pt idx="80">
                  <c:v>0.10946582875098193</c:v>
                </c:pt>
                <c:pt idx="81">
                  <c:v>0.10608798114689709</c:v>
                </c:pt>
                <c:pt idx="82">
                  <c:v>0.10608798114689709</c:v>
                </c:pt>
                <c:pt idx="83">
                  <c:v>0.10946582875098193</c:v>
                </c:pt>
                <c:pt idx="84">
                  <c:v>9.8821681068342493E-2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FE9-4C6C-948E-E3596E5AC73A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'Sulfo-Cy5_Permeation'!$A$188:$A$272</c:f>
              <c:numCache>
                <c:formatCode>General</c:formatCode>
                <c:ptCount val="85"/>
                <c:pt idx="0">
                  <c:v>0</c:v>
                </c:pt>
                <c:pt idx="1">
                  <c:v>0.1666667</c:v>
                </c:pt>
                <c:pt idx="2">
                  <c:v>0.3333334</c:v>
                </c:pt>
                <c:pt idx="3">
                  <c:v>0.50000009999999995</c:v>
                </c:pt>
                <c:pt idx="4">
                  <c:v>0.6666668</c:v>
                </c:pt>
                <c:pt idx="5">
                  <c:v>0.83333349999999995</c:v>
                </c:pt>
                <c:pt idx="6">
                  <c:v>1.0000001999999999</c:v>
                </c:pt>
                <c:pt idx="7">
                  <c:v>1.1666669000000001</c:v>
                </c:pt>
                <c:pt idx="8">
                  <c:v>1.3333336</c:v>
                </c:pt>
                <c:pt idx="9">
                  <c:v>1.5000003</c:v>
                </c:pt>
                <c:pt idx="10">
                  <c:v>1.6666669999999999</c:v>
                </c:pt>
                <c:pt idx="11">
                  <c:v>1.8333337000000001</c:v>
                </c:pt>
                <c:pt idx="12">
                  <c:v>2.0000003999999998</c:v>
                </c:pt>
                <c:pt idx="13">
                  <c:v>2.1666671000000002</c:v>
                </c:pt>
                <c:pt idx="14">
                  <c:v>2.3333338000000001</c:v>
                </c:pt>
                <c:pt idx="15">
                  <c:v>2.5000005000000001</c:v>
                </c:pt>
                <c:pt idx="16">
                  <c:v>2.6666672</c:v>
                </c:pt>
                <c:pt idx="17">
                  <c:v>2.8333339</c:v>
                </c:pt>
                <c:pt idx="18">
                  <c:v>3.0000005999999999</c:v>
                </c:pt>
                <c:pt idx="19">
                  <c:v>3.1666672999999999</c:v>
                </c:pt>
                <c:pt idx="20">
                  <c:v>3.3333339999999998</c:v>
                </c:pt>
                <c:pt idx="21">
                  <c:v>3.5000007000000002</c:v>
                </c:pt>
                <c:pt idx="22">
                  <c:v>3.6666674000000001</c:v>
                </c:pt>
                <c:pt idx="23">
                  <c:v>3.8333341000000001</c:v>
                </c:pt>
                <c:pt idx="24">
                  <c:v>4.0000007999999996</c:v>
                </c:pt>
                <c:pt idx="25">
                  <c:v>4.1666675</c:v>
                </c:pt>
                <c:pt idx="26">
                  <c:v>4.3333342000000004</c:v>
                </c:pt>
                <c:pt idx="27">
                  <c:v>4.5000008999999999</c:v>
                </c:pt>
                <c:pt idx="28">
                  <c:v>4.6666676000000002</c:v>
                </c:pt>
                <c:pt idx="29">
                  <c:v>4.8333342999999998</c:v>
                </c:pt>
                <c:pt idx="30">
                  <c:v>5.0000010000000001</c:v>
                </c:pt>
                <c:pt idx="31">
                  <c:v>5.1666676999999996</c:v>
                </c:pt>
                <c:pt idx="32">
                  <c:v>5.3333344</c:v>
                </c:pt>
                <c:pt idx="33">
                  <c:v>5.5000011000000004</c:v>
                </c:pt>
                <c:pt idx="34">
                  <c:v>5.6666677999999999</c:v>
                </c:pt>
                <c:pt idx="35">
                  <c:v>5.8333345000000003</c:v>
                </c:pt>
                <c:pt idx="36">
                  <c:v>6.0000011999999998</c:v>
                </c:pt>
                <c:pt idx="37">
                  <c:v>6.1666679000000002</c:v>
                </c:pt>
                <c:pt idx="38">
                  <c:v>6.3333345999999997</c:v>
                </c:pt>
                <c:pt idx="39">
                  <c:v>6.5000013000000001</c:v>
                </c:pt>
                <c:pt idx="40">
                  <c:v>6.6666679999999996</c:v>
                </c:pt>
                <c:pt idx="41">
                  <c:v>6.8333347</c:v>
                </c:pt>
                <c:pt idx="42">
                  <c:v>7.0000014000000004</c:v>
                </c:pt>
                <c:pt idx="43">
                  <c:v>7.1666680999999999</c:v>
                </c:pt>
                <c:pt idx="44">
                  <c:v>7.3333348000000003</c:v>
                </c:pt>
                <c:pt idx="45">
                  <c:v>7.5000014999999998</c:v>
                </c:pt>
                <c:pt idx="46">
                  <c:v>7.6666682000000002</c:v>
                </c:pt>
                <c:pt idx="47">
                  <c:v>7.8333348999999997</c:v>
                </c:pt>
                <c:pt idx="48">
                  <c:v>8.0000015999999992</c:v>
                </c:pt>
                <c:pt idx="49">
                  <c:v>8.1666682999999995</c:v>
                </c:pt>
                <c:pt idx="50">
                  <c:v>8.3333349999999999</c:v>
                </c:pt>
                <c:pt idx="51">
                  <c:v>8.5000017000000003</c:v>
                </c:pt>
                <c:pt idx="52">
                  <c:v>8.6666684000000007</c:v>
                </c:pt>
                <c:pt idx="53">
                  <c:v>8.8333350999999993</c:v>
                </c:pt>
                <c:pt idx="54">
                  <c:v>9.0000017999999997</c:v>
                </c:pt>
                <c:pt idx="55">
                  <c:v>9.1666685000000001</c:v>
                </c:pt>
                <c:pt idx="56">
                  <c:v>9.3333352000000005</c:v>
                </c:pt>
                <c:pt idx="57">
                  <c:v>9.5000019000000009</c:v>
                </c:pt>
                <c:pt idx="58">
                  <c:v>9.6666685999999995</c:v>
                </c:pt>
                <c:pt idx="59">
                  <c:v>9.8333352999999999</c:v>
                </c:pt>
                <c:pt idx="60">
                  <c:v>10.000002</c:v>
                </c:pt>
                <c:pt idx="61">
                  <c:v>10.166668700000001</c:v>
                </c:pt>
                <c:pt idx="62">
                  <c:v>10.333335399999999</c:v>
                </c:pt>
                <c:pt idx="63">
                  <c:v>10.5000021</c:v>
                </c:pt>
                <c:pt idx="64">
                  <c:v>10.6666688</c:v>
                </c:pt>
                <c:pt idx="65">
                  <c:v>10.8333355</c:v>
                </c:pt>
                <c:pt idx="66">
                  <c:v>11.000002200000001</c:v>
                </c:pt>
                <c:pt idx="67">
                  <c:v>11.166668899999999</c:v>
                </c:pt>
                <c:pt idx="68">
                  <c:v>11.3333356</c:v>
                </c:pt>
                <c:pt idx="69">
                  <c:v>11.5000023</c:v>
                </c:pt>
                <c:pt idx="70">
                  <c:v>11.666669000000001</c:v>
                </c:pt>
                <c:pt idx="71">
                  <c:v>11.833335699999999</c:v>
                </c:pt>
                <c:pt idx="72">
                  <c:v>12.0000024</c:v>
                </c:pt>
                <c:pt idx="73">
                  <c:v>12.1666691</c:v>
                </c:pt>
                <c:pt idx="74">
                  <c:v>12.3333358</c:v>
                </c:pt>
                <c:pt idx="75">
                  <c:v>12.500002500000001</c:v>
                </c:pt>
                <c:pt idx="76">
                  <c:v>12.666669199999999</c:v>
                </c:pt>
                <c:pt idx="77">
                  <c:v>12.8333359</c:v>
                </c:pt>
                <c:pt idx="78">
                  <c:v>13.0000026</c:v>
                </c:pt>
                <c:pt idx="79">
                  <c:v>13.166669300000001</c:v>
                </c:pt>
                <c:pt idx="80">
                  <c:v>13.333335999999999</c:v>
                </c:pt>
                <c:pt idx="81">
                  <c:v>13.5000027</c:v>
                </c:pt>
                <c:pt idx="82">
                  <c:v>13.6666694</c:v>
                </c:pt>
                <c:pt idx="83">
                  <c:v>13.8333361</c:v>
                </c:pt>
                <c:pt idx="84">
                  <c:v>14.000002800000001</c:v>
                </c:pt>
              </c:numCache>
            </c:numRef>
          </c:xVal>
          <c:yVal>
            <c:numRef>
              <c:f>'Sulfo-Cy5_Permeation'!$AA$188:$AA$272</c:f>
              <c:numCache>
                <c:formatCode>General</c:formatCode>
                <c:ptCount val="85"/>
                <c:pt idx="0">
                  <c:v>3.063629222309505E-3</c:v>
                </c:pt>
                <c:pt idx="1">
                  <c:v>2.7886881382560877E-3</c:v>
                </c:pt>
                <c:pt idx="2">
                  <c:v>3.5742340926944224E-3</c:v>
                </c:pt>
                <c:pt idx="3">
                  <c:v>2.5530243519245877E-3</c:v>
                </c:pt>
                <c:pt idx="4">
                  <c:v>3.4564021995286721E-3</c:v>
                </c:pt>
                <c:pt idx="5">
                  <c:v>1.4021995286724272E-2</c:v>
                </c:pt>
                <c:pt idx="6">
                  <c:v>1.3786331500392771E-2</c:v>
                </c:pt>
                <c:pt idx="7">
                  <c:v>7.1484681853888447E-3</c:v>
                </c:pt>
                <c:pt idx="8">
                  <c:v>6.7556952081696767E-3</c:v>
                </c:pt>
                <c:pt idx="9">
                  <c:v>6.8735271013354278E-3</c:v>
                </c:pt>
                <c:pt idx="10">
                  <c:v>1.1743912018853102E-2</c:v>
                </c:pt>
                <c:pt idx="11">
                  <c:v>9.3087195600942644E-3</c:v>
                </c:pt>
                <c:pt idx="12">
                  <c:v>3.9395129615082479E-2</c:v>
                </c:pt>
                <c:pt idx="13">
                  <c:v>7.5255302435192448E-2</c:v>
                </c:pt>
                <c:pt idx="14">
                  <c:v>9.0298507462686556E-2</c:v>
                </c:pt>
                <c:pt idx="15">
                  <c:v>8.0479183032207385E-2</c:v>
                </c:pt>
                <c:pt idx="16">
                  <c:v>8.2364493322859389E-2</c:v>
                </c:pt>
                <c:pt idx="17">
                  <c:v>8.4053417124901803E-2</c:v>
                </c:pt>
                <c:pt idx="18">
                  <c:v>7.9065200314218376E-2</c:v>
                </c:pt>
                <c:pt idx="19">
                  <c:v>7.8790259230164958E-2</c:v>
                </c:pt>
                <c:pt idx="20">
                  <c:v>8.8138256087981148E-2</c:v>
                </c:pt>
                <c:pt idx="21">
                  <c:v>8.0086410054988219E-2</c:v>
                </c:pt>
                <c:pt idx="22">
                  <c:v>8.0989787902592286E-2</c:v>
                </c:pt>
                <c:pt idx="23">
                  <c:v>7.1523959151610361E-2</c:v>
                </c:pt>
                <c:pt idx="24">
                  <c:v>8.2521602513747044E-2</c:v>
                </c:pt>
                <c:pt idx="25">
                  <c:v>6.606441476826394E-2</c:v>
                </c:pt>
                <c:pt idx="26">
                  <c:v>7.168106834249803E-2</c:v>
                </c:pt>
                <c:pt idx="27">
                  <c:v>7.9968578161822471E-2</c:v>
                </c:pt>
                <c:pt idx="28">
                  <c:v>8.2128829536527892E-2</c:v>
                </c:pt>
                <c:pt idx="29">
                  <c:v>7.4744697564807533E-2</c:v>
                </c:pt>
                <c:pt idx="30">
                  <c:v>6.3118617439120187E-2</c:v>
                </c:pt>
                <c:pt idx="31">
                  <c:v>9.575805184603299E-2</c:v>
                </c:pt>
                <c:pt idx="32">
                  <c:v>7.8318931657501964E-2</c:v>
                </c:pt>
                <c:pt idx="33">
                  <c:v>7.3212882953652789E-2</c:v>
                </c:pt>
                <c:pt idx="34">
                  <c:v>7.3841319717203452E-2</c:v>
                </c:pt>
                <c:pt idx="35">
                  <c:v>8.5192458758837394E-2</c:v>
                </c:pt>
                <c:pt idx="36">
                  <c:v>7.3212882953652789E-2</c:v>
                </c:pt>
                <c:pt idx="37">
                  <c:v>6.8735271013354277E-2</c:v>
                </c:pt>
                <c:pt idx="38">
                  <c:v>7.4234092694422618E-2</c:v>
                </c:pt>
                <c:pt idx="39">
                  <c:v>8.0714846818538882E-2</c:v>
                </c:pt>
                <c:pt idx="40">
                  <c:v>8.326787117046347E-2</c:v>
                </c:pt>
                <c:pt idx="41">
                  <c:v>8.6213668499607224E-2</c:v>
                </c:pt>
                <c:pt idx="42">
                  <c:v>6.3393558523173604E-2</c:v>
                </c:pt>
                <c:pt idx="43">
                  <c:v>0.68837391987431262</c:v>
                </c:pt>
                <c:pt idx="44">
                  <c:v>0.85184603299293005</c:v>
                </c:pt>
                <c:pt idx="45">
                  <c:v>0.84905734485467399</c:v>
                </c:pt>
                <c:pt idx="46">
                  <c:v>0.86115475255302432</c:v>
                </c:pt>
                <c:pt idx="47">
                  <c:v>0.88476040848389625</c:v>
                </c:pt>
                <c:pt idx="48">
                  <c:v>0.92148468185388832</c:v>
                </c:pt>
                <c:pt idx="49">
                  <c:v>0.89076983503534946</c:v>
                </c:pt>
                <c:pt idx="50">
                  <c:v>0.86716417910447752</c:v>
                </c:pt>
                <c:pt idx="51">
                  <c:v>0.83527101335428111</c:v>
                </c:pt>
                <c:pt idx="52">
                  <c:v>0.86944226237234867</c:v>
                </c:pt>
                <c:pt idx="53">
                  <c:v>0.89202670856245081</c:v>
                </c:pt>
                <c:pt idx="54">
                  <c:v>0.90263157894736845</c:v>
                </c:pt>
                <c:pt idx="55">
                  <c:v>0.90695208169677932</c:v>
                </c:pt>
                <c:pt idx="56">
                  <c:v>0.85644147682639427</c:v>
                </c:pt>
                <c:pt idx="57">
                  <c:v>0.86131186174391194</c:v>
                </c:pt>
                <c:pt idx="58">
                  <c:v>0.88923802042419475</c:v>
                </c:pt>
                <c:pt idx="59">
                  <c:v>0.93511390416339357</c:v>
                </c:pt>
                <c:pt idx="60">
                  <c:v>0.89803613511390412</c:v>
                </c:pt>
                <c:pt idx="61">
                  <c:v>0.94265514532600159</c:v>
                </c:pt>
                <c:pt idx="62">
                  <c:v>0.8824823252160251</c:v>
                </c:pt>
                <c:pt idx="63">
                  <c:v>0.8754516889238021</c:v>
                </c:pt>
                <c:pt idx="64">
                  <c:v>0.93436763550667712</c:v>
                </c:pt>
                <c:pt idx="65">
                  <c:v>0.95899450117831886</c:v>
                </c:pt>
                <c:pt idx="66">
                  <c:v>0.91842105263157892</c:v>
                </c:pt>
                <c:pt idx="67">
                  <c:v>0.9561665357423409</c:v>
                </c:pt>
                <c:pt idx="68">
                  <c:v>0.95565593087195599</c:v>
                </c:pt>
                <c:pt idx="69">
                  <c:v>0.91343283582089552</c:v>
                </c:pt>
                <c:pt idx="70">
                  <c:v>0.95542026708562444</c:v>
                </c:pt>
                <c:pt idx="71">
                  <c:v>0.96496465043205026</c:v>
                </c:pt>
                <c:pt idx="72">
                  <c:v>0.62882953652788687</c:v>
                </c:pt>
                <c:pt idx="73">
                  <c:v>0.2155145326001571</c:v>
                </c:pt>
                <c:pt idx="74">
                  <c:v>0.1789080911233307</c:v>
                </c:pt>
                <c:pt idx="75">
                  <c:v>0.13770620581304005</c:v>
                </c:pt>
                <c:pt idx="76">
                  <c:v>0.1319717203456402</c:v>
                </c:pt>
                <c:pt idx="77">
                  <c:v>0.11975648075412411</c:v>
                </c:pt>
                <c:pt idx="78">
                  <c:v>0.10239591516103692</c:v>
                </c:pt>
                <c:pt idx="79">
                  <c:v>9.6661429693637071E-2</c:v>
                </c:pt>
                <c:pt idx="80">
                  <c:v>0.10267085624509033</c:v>
                </c:pt>
                <c:pt idx="81">
                  <c:v>8.7745483110761982E-2</c:v>
                </c:pt>
                <c:pt idx="82">
                  <c:v>0.10726630007855459</c:v>
                </c:pt>
                <c:pt idx="83">
                  <c:v>0.10251374705420266</c:v>
                </c:pt>
                <c:pt idx="84">
                  <c:v>9.1044776119402981E-2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FE9-4C6C-948E-E3596E5AC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932136"/>
        <c:axId val="332387872"/>
      </c:scatterChart>
      <c:valAx>
        <c:axId val="335932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387872"/>
        <c:crosses val="autoZero"/>
        <c:crossBetween val="midCat"/>
      </c:valAx>
      <c:valAx>
        <c:axId val="33238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32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485775</xdr:colOff>
      <xdr:row>65</xdr:row>
      <xdr:rowOff>119062</xdr:rowOff>
    </xdr:from>
    <xdr:to>
      <xdr:col>40</xdr:col>
      <xdr:colOff>180975</xdr:colOff>
      <xdr:row>80</xdr:row>
      <xdr:rowOff>4762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D1941A-07BD-47CC-A4E1-C3881F142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289</xdr:row>
      <xdr:rowOff>23812</xdr:rowOff>
    </xdr:from>
    <xdr:to>
      <xdr:col>20</xdr:col>
      <xdr:colOff>552450</xdr:colOff>
      <xdr:row>303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A030C5-A047-49EC-9700-3841B9108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119062</xdr:colOff>
      <xdr:row>147</xdr:row>
      <xdr:rowOff>180975</xdr:rowOff>
    </xdr:from>
    <xdr:to>
      <xdr:col>19</xdr:col>
      <xdr:colOff>423862</xdr:colOff>
      <xdr:row>162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40F7F5-E800-4873-B3CC-C3870DA37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585787</xdr:colOff>
      <xdr:row>242</xdr:row>
      <xdr:rowOff>142875</xdr:rowOff>
    </xdr:from>
    <xdr:to>
      <xdr:col>17</xdr:col>
      <xdr:colOff>280987</xdr:colOff>
      <xdr:row>257</xdr:row>
      <xdr:rowOff>28575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05B0938-0D80-4D4D-830F-BB0490546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547687</xdr:colOff>
      <xdr:row>168</xdr:row>
      <xdr:rowOff>123825</xdr:rowOff>
    </xdr:from>
    <xdr:to>
      <xdr:col>20</xdr:col>
      <xdr:colOff>390525</xdr:colOff>
      <xdr:row>180</xdr:row>
      <xdr:rowOff>28575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9376C8B-6750-4E6B-98BB-446D98B48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395287</xdr:colOff>
      <xdr:row>260</xdr:row>
      <xdr:rowOff>104775</xdr:rowOff>
    </xdr:from>
    <xdr:to>
      <xdr:col>18</xdr:col>
      <xdr:colOff>90487</xdr:colOff>
      <xdr:row>274</xdr:row>
      <xdr:rowOff>180975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0D79130-3467-4826-B43A-DECE81278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B7877-B1B9-4F82-A8FE-899E10A660D3}">
  <dimension ref="A1:AE90"/>
  <sheetViews>
    <sheetView tabSelected="1" zoomScaleNormal="100" workbookViewId="0">
      <selection activeCell="A4" sqref="A4"/>
    </sheetView>
  </sheetViews>
  <sheetFormatPr defaultRowHeight="15" x14ac:dyDescent="0.25"/>
  <sheetData>
    <row r="1" spans="1:31" x14ac:dyDescent="0.25">
      <c r="A1" t="s">
        <v>20</v>
      </c>
    </row>
    <row r="3" spans="1:31" x14ac:dyDescent="0.25">
      <c r="A3" t="s">
        <v>30</v>
      </c>
    </row>
    <row r="4" spans="1:31" x14ac:dyDescent="0.25">
      <c r="A4" t="s">
        <v>22</v>
      </c>
    </row>
    <row r="5" spans="1:31" x14ac:dyDescent="0.25">
      <c r="A5" t="s">
        <v>2</v>
      </c>
      <c r="B5" t="s">
        <v>2</v>
      </c>
      <c r="C5" t="s">
        <v>3</v>
      </c>
      <c r="D5" t="s">
        <v>3</v>
      </c>
      <c r="J5" t="s">
        <v>14</v>
      </c>
    </row>
    <row r="6" spans="1:31" x14ac:dyDescent="0.25">
      <c r="A6" t="s">
        <v>15</v>
      </c>
      <c r="B6" t="s">
        <v>6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13</v>
      </c>
      <c r="I6" t="s">
        <v>12</v>
      </c>
      <c r="S6" t="s">
        <v>6</v>
      </c>
      <c r="T6" t="s">
        <v>7</v>
      </c>
      <c r="U6" t="s">
        <v>8</v>
      </c>
      <c r="V6" t="s">
        <v>9</v>
      </c>
      <c r="W6" t="s">
        <v>10</v>
      </c>
      <c r="X6" t="s">
        <v>11</v>
      </c>
      <c r="Y6" t="s">
        <v>13</v>
      </c>
      <c r="Z6" t="s">
        <v>12</v>
      </c>
      <c r="AB6" t="s">
        <v>16</v>
      </c>
      <c r="AC6" t="s">
        <v>17</v>
      </c>
      <c r="AD6" t="s">
        <v>18</v>
      </c>
      <c r="AE6" t="s">
        <v>19</v>
      </c>
    </row>
    <row r="7" spans="1:31" x14ac:dyDescent="0.25">
      <c r="A7">
        <v>0</v>
      </c>
      <c r="B7">
        <v>1.6919999999999999</v>
      </c>
      <c r="C7">
        <v>1.073</v>
      </c>
      <c r="D7">
        <v>0.53500000000000003</v>
      </c>
      <c r="E7">
        <v>0.75700000000000001</v>
      </c>
      <c r="F7">
        <v>1.1970000000000001</v>
      </c>
      <c r="G7">
        <v>0.57999999999999996</v>
      </c>
      <c r="H7">
        <v>1.2889999999999999</v>
      </c>
      <c r="I7">
        <v>0.68500000000000005</v>
      </c>
      <c r="J7" s="1">
        <f>AVERAGE(B66:B68)</f>
        <v>6.660333333333333</v>
      </c>
      <c r="K7" s="1">
        <f t="shared" ref="K7:Q7" si="0">AVERAGE(C66:C68)</f>
        <v>6.4540000000000006</v>
      </c>
      <c r="L7" s="1">
        <f t="shared" si="0"/>
        <v>5.713000000000001</v>
      </c>
      <c r="M7" s="1">
        <f t="shared" si="0"/>
        <v>7.7969999999999997</v>
      </c>
      <c r="N7" s="1">
        <f t="shared" si="0"/>
        <v>11.613333333333335</v>
      </c>
      <c r="O7" s="1">
        <f t="shared" si="0"/>
        <v>6.942333333333333</v>
      </c>
      <c r="P7" s="1">
        <f t="shared" si="0"/>
        <v>11.072666666666668</v>
      </c>
      <c r="Q7" s="1">
        <f t="shared" si="0"/>
        <v>9.6593333333333344</v>
      </c>
      <c r="S7" s="1">
        <f>B7/6.66</f>
        <v>0.25405405405405407</v>
      </c>
      <c r="T7" s="1">
        <f>C7/6.45</f>
        <v>0.16635658914728682</v>
      </c>
      <c r="U7" s="1">
        <f>D7/5.71</f>
        <v>9.3695271453590204E-2</v>
      </c>
      <c r="V7" s="1">
        <f>E7/7.8</f>
        <v>9.7051282051282051E-2</v>
      </c>
      <c r="W7" s="1">
        <f>F7/11.61</f>
        <v>0.10310077519379846</v>
      </c>
      <c r="X7" s="1">
        <f>G7/6.94</f>
        <v>8.3573487031700283E-2</v>
      </c>
      <c r="Y7" s="1">
        <f>H7/11.07</f>
        <v>0.11644083107497741</v>
      </c>
      <c r="Z7" s="1">
        <f>I7/9.66</f>
        <v>7.0910973084886128E-2</v>
      </c>
      <c r="AB7" s="1">
        <f>AVERAGE(S7:Z7)</f>
        <v>0.12314790788644694</v>
      </c>
      <c r="AC7">
        <f>STDEV(S7:Z7)</f>
        <v>6.0111331788351666E-2</v>
      </c>
      <c r="AD7">
        <f>COUNT(S7:Z7)</f>
        <v>8</v>
      </c>
      <c r="AE7">
        <f>AC7/SQRT(AD7-1)</f>
        <v>2.2719947841267144E-2</v>
      </c>
    </row>
    <row r="8" spans="1:31" x14ac:dyDescent="0.25">
      <c r="A8">
        <v>0.1666667</v>
      </c>
      <c r="B8">
        <v>1.538</v>
      </c>
      <c r="C8">
        <v>0.93799999999999994</v>
      </c>
      <c r="D8">
        <v>0.60799999999999998</v>
      </c>
      <c r="E8">
        <v>0.61699999999999999</v>
      </c>
      <c r="F8">
        <v>1.42</v>
      </c>
      <c r="G8">
        <v>0.49</v>
      </c>
      <c r="H8">
        <v>1.133</v>
      </c>
      <c r="I8">
        <v>0.67100000000000004</v>
      </c>
      <c r="S8" s="1">
        <f t="shared" ref="S8:S71" si="1">B8/6.66</f>
        <v>0.23093093093093092</v>
      </c>
      <c r="T8" s="1">
        <f t="shared" ref="T8:T71" si="2">C8/6.45</f>
        <v>0.14542635658914727</v>
      </c>
      <c r="U8" s="1">
        <f t="shared" ref="U8:U71" si="3">D8/5.71</f>
        <v>0.10647985989492119</v>
      </c>
      <c r="V8" s="1">
        <f t="shared" ref="V8:V71" si="4">E8/7.8</f>
        <v>7.910256410256411E-2</v>
      </c>
      <c r="W8" s="1">
        <f t="shared" ref="W8:W71" si="5">F8/11.61</f>
        <v>0.1223083548664944</v>
      </c>
      <c r="X8" s="1">
        <f t="shared" ref="X8:X71" si="6">G8/6.94</f>
        <v>7.0605187319884716E-2</v>
      </c>
      <c r="Y8" s="1">
        <f t="shared" ref="Y8:Y71" si="7">H8/11.07</f>
        <v>0.10234869015356821</v>
      </c>
      <c r="Z8" s="1">
        <f t="shared" ref="Z8:Z71" si="8">I8/9.66</f>
        <v>6.9461697722567287E-2</v>
      </c>
      <c r="AB8" s="1">
        <f t="shared" ref="AB8:AB71" si="9">AVERAGE(S8:Z8)</f>
        <v>0.11583295519750976</v>
      </c>
      <c r="AC8">
        <f t="shared" ref="AC8:AC71" si="10">STDEV(S8:Z8)</f>
        <v>5.3424868683885449E-2</v>
      </c>
      <c r="AD8">
        <f t="shared" ref="AD8:AD71" si="11">COUNT(S8:Z8)</f>
        <v>8</v>
      </c>
      <c r="AE8">
        <f t="shared" ref="AE8:AE71" si="12">AC8/SQRT(AD8-1)</f>
        <v>2.019270233769193E-2</v>
      </c>
    </row>
    <row r="9" spans="1:31" x14ac:dyDescent="0.25">
      <c r="A9">
        <v>0.3333334</v>
      </c>
      <c r="B9">
        <v>1.4059999999999999</v>
      </c>
      <c r="C9">
        <v>1.052</v>
      </c>
      <c r="D9">
        <v>0.59</v>
      </c>
      <c r="E9">
        <v>0.55900000000000005</v>
      </c>
      <c r="F9">
        <v>1.3540000000000001</v>
      </c>
      <c r="G9">
        <v>0.61499999999999999</v>
      </c>
      <c r="H9">
        <v>1.038</v>
      </c>
      <c r="I9">
        <v>0.84699999999999998</v>
      </c>
      <c r="S9" s="1">
        <f t="shared" si="1"/>
        <v>0.21111111111111108</v>
      </c>
      <c r="T9" s="1">
        <f t="shared" si="2"/>
        <v>0.16310077519379845</v>
      </c>
      <c r="U9" s="1">
        <f t="shared" si="3"/>
        <v>0.10332749562171628</v>
      </c>
      <c r="V9" s="1">
        <f t="shared" si="4"/>
        <v>7.166666666666667E-2</v>
      </c>
      <c r="W9" s="1">
        <f t="shared" si="5"/>
        <v>0.11662360034453059</v>
      </c>
      <c r="X9" s="1">
        <f t="shared" si="6"/>
        <v>8.861671469740634E-2</v>
      </c>
      <c r="Y9" s="1">
        <f t="shared" si="7"/>
        <v>9.3766937669376688E-2</v>
      </c>
      <c r="Z9" s="1">
        <f t="shared" si="8"/>
        <v>8.7681159420289853E-2</v>
      </c>
      <c r="AB9" s="1">
        <f t="shared" si="9"/>
        <v>0.116986807590612</v>
      </c>
      <c r="AC9">
        <f t="shared" si="10"/>
        <v>4.6948835315344113E-2</v>
      </c>
      <c r="AD9">
        <f t="shared" si="11"/>
        <v>8</v>
      </c>
      <c r="AE9">
        <f t="shared" si="12"/>
        <v>1.7744991798361032E-2</v>
      </c>
    </row>
    <row r="10" spans="1:31" x14ac:dyDescent="0.25">
      <c r="A10">
        <v>0.50000009999999995</v>
      </c>
      <c r="B10">
        <v>1.4259999999999999</v>
      </c>
      <c r="C10">
        <v>1.044</v>
      </c>
      <c r="D10">
        <v>0.54700000000000004</v>
      </c>
      <c r="E10">
        <v>0.57699999999999996</v>
      </c>
      <c r="F10">
        <v>1.3320000000000001</v>
      </c>
      <c r="G10">
        <v>0.46800000000000003</v>
      </c>
      <c r="H10">
        <v>1.3149999999999999</v>
      </c>
      <c r="I10">
        <v>0.83299999999999996</v>
      </c>
      <c r="S10" s="1">
        <f t="shared" si="1"/>
        <v>0.2141141141141141</v>
      </c>
      <c r="T10" s="1">
        <f t="shared" si="2"/>
        <v>0.16186046511627908</v>
      </c>
      <c r="U10" s="1">
        <f t="shared" si="3"/>
        <v>9.5796847635726809E-2</v>
      </c>
      <c r="V10" s="1">
        <f t="shared" si="4"/>
        <v>7.3974358974358972E-2</v>
      </c>
      <c r="W10" s="1">
        <f t="shared" si="5"/>
        <v>0.11472868217054265</v>
      </c>
      <c r="X10" s="1">
        <f t="shared" si="6"/>
        <v>6.7435158501440925E-2</v>
      </c>
      <c r="Y10" s="1">
        <f t="shared" si="7"/>
        <v>0.11878952122854561</v>
      </c>
      <c r="Z10" s="1">
        <f t="shared" si="8"/>
        <v>8.6231884057971012E-2</v>
      </c>
      <c r="AB10" s="1">
        <f t="shared" si="9"/>
        <v>0.11661637897487238</v>
      </c>
      <c r="AC10">
        <f t="shared" si="10"/>
        <v>4.9504583291491981E-2</v>
      </c>
      <c r="AD10">
        <f t="shared" si="11"/>
        <v>8</v>
      </c>
      <c r="AE10">
        <f t="shared" si="12"/>
        <v>1.8710973735310162E-2</v>
      </c>
    </row>
    <row r="11" spans="1:31" x14ac:dyDescent="0.25">
      <c r="A11">
        <v>0.6666668</v>
      </c>
      <c r="B11">
        <v>1.3169999999999999</v>
      </c>
      <c r="C11">
        <v>0.90300000000000002</v>
      </c>
      <c r="D11">
        <v>0.52700000000000002</v>
      </c>
      <c r="E11">
        <v>0.73599999999999999</v>
      </c>
      <c r="F11">
        <v>1.1519999999999999</v>
      </c>
      <c r="G11">
        <v>0.55400000000000005</v>
      </c>
      <c r="H11">
        <v>1.218</v>
      </c>
      <c r="I11">
        <v>0.88300000000000001</v>
      </c>
      <c r="S11" s="1">
        <f t="shared" si="1"/>
        <v>0.19774774774774773</v>
      </c>
      <c r="T11" s="1">
        <f t="shared" si="2"/>
        <v>0.14000000000000001</v>
      </c>
      <c r="U11" s="1">
        <f t="shared" si="3"/>
        <v>9.2294220665499124E-2</v>
      </c>
      <c r="V11" s="1">
        <f t="shared" si="4"/>
        <v>9.4358974358974362E-2</v>
      </c>
      <c r="W11" s="1">
        <f t="shared" si="5"/>
        <v>9.9224806201550386E-2</v>
      </c>
      <c r="X11" s="1">
        <f t="shared" si="6"/>
        <v>7.9827089337175791E-2</v>
      </c>
      <c r="Y11" s="1">
        <f t="shared" si="7"/>
        <v>0.11002710027100271</v>
      </c>
      <c r="Z11" s="1">
        <f t="shared" si="8"/>
        <v>9.1407867494824019E-2</v>
      </c>
      <c r="AB11" s="1">
        <f t="shared" si="9"/>
        <v>0.11311097575959676</v>
      </c>
      <c r="AC11">
        <f t="shared" si="10"/>
        <v>3.8642233821685815E-2</v>
      </c>
      <c r="AD11">
        <f t="shared" si="11"/>
        <v>8</v>
      </c>
      <c r="AE11">
        <f t="shared" si="12"/>
        <v>1.4605391542312815E-2</v>
      </c>
    </row>
    <row r="12" spans="1:31" x14ac:dyDescent="0.25">
      <c r="A12">
        <v>0.83333349999999995</v>
      </c>
      <c r="B12">
        <v>1.516</v>
      </c>
      <c r="C12">
        <v>1.0880000000000001</v>
      </c>
      <c r="D12">
        <v>0.57499999999999996</v>
      </c>
      <c r="E12">
        <v>0.63500000000000001</v>
      </c>
      <c r="F12">
        <v>1.2450000000000001</v>
      </c>
      <c r="G12">
        <v>0.47799999999999998</v>
      </c>
      <c r="H12">
        <v>1.0880000000000001</v>
      </c>
      <c r="I12">
        <v>0.92500000000000004</v>
      </c>
      <c r="S12" s="1">
        <f t="shared" si="1"/>
        <v>0.22762762762762762</v>
      </c>
      <c r="T12" s="1">
        <f t="shared" si="2"/>
        <v>0.16868217054263568</v>
      </c>
      <c r="U12" s="1">
        <f t="shared" si="3"/>
        <v>0.10070052539404553</v>
      </c>
      <c r="V12" s="1">
        <f t="shared" si="4"/>
        <v>8.1410256410256412E-2</v>
      </c>
      <c r="W12" s="1">
        <f t="shared" si="5"/>
        <v>0.10723514211886306</v>
      </c>
      <c r="X12" s="1">
        <f t="shared" si="6"/>
        <v>6.8876080691642638E-2</v>
      </c>
      <c r="Y12" s="1">
        <f t="shared" si="7"/>
        <v>9.8283649503161707E-2</v>
      </c>
      <c r="Z12" s="1">
        <f t="shared" si="8"/>
        <v>9.5755693581780543E-2</v>
      </c>
      <c r="AB12" s="1">
        <f t="shared" si="9"/>
        <v>0.11857139323375165</v>
      </c>
      <c r="AC12">
        <f t="shared" si="10"/>
        <v>5.2962188188928172E-2</v>
      </c>
      <c r="AD12">
        <f t="shared" si="11"/>
        <v>8</v>
      </c>
      <c r="AE12">
        <f t="shared" si="12"/>
        <v>2.0017825548243755E-2</v>
      </c>
    </row>
    <row r="13" spans="1:31" x14ac:dyDescent="0.25">
      <c r="A13">
        <v>1.0000001999999999</v>
      </c>
      <c r="B13">
        <v>1.266</v>
      </c>
      <c r="C13">
        <v>1.1659999999999999</v>
      </c>
      <c r="D13">
        <v>0.54100000000000004</v>
      </c>
      <c r="E13">
        <v>0.58299999999999996</v>
      </c>
      <c r="F13">
        <v>1.347</v>
      </c>
      <c r="G13">
        <v>0.46800000000000003</v>
      </c>
      <c r="H13">
        <v>1.131</v>
      </c>
      <c r="I13">
        <v>0.64900000000000002</v>
      </c>
      <c r="S13" s="1">
        <f t="shared" si="1"/>
        <v>0.19009009009009009</v>
      </c>
      <c r="T13" s="1">
        <f t="shared" si="2"/>
        <v>0.18077519379844958</v>
      </c>
      <c r="U13" s="1">
        <f t="shared" si="3"/>
        <v>9.4746059544658506E-2</v>
      </c>
      <c r="V13" s="1">
        <f t="shared" si="4"/>
        <v>7.4743589743589745E-2</v>
      </c>
      <c r="W13" s="1">
        <f t="shared" si="5"/>
        <v>0.11602067183462533</v>
      </c>
      <c r="X13" s="1">
        <f t="shared" si="6"/>
        <v>6.7435158501440925E-2</v>
      </c>
      <c r="Y13" s="1">
        <f t="shared" si="7"/>
        <v>0.1021680216802168</v>
      </c>
      <c r="Z13" s="1">
        <f t="shared" si="8"/>
        <v>6.7184265010351962E-2</v>
      </c>
      <c r="AB13" s="1">
        <f t="shared" si="9"/>
        <v>0.11164538127542786</v>
      </c>
      <c r="AC13">
        <f t="shared" si="10"/>
        <v>4.8726834471573825E-2</v>
      </c>
      <c r="AD13">
        <f t="shared" si="11"/>
        <v>8</v>
      </c>
      <c r="AE13">
        <f t="shared" si="12"/>
        <v>1.8417012312456248E-2</v>
      </c>
    </row>
    <row r="14" spans="1:31" x14ac:dyDescent="0.25">
      <c r="A14">
        <v>1.1666669000000001</v>
      </c>
      <c r="B14">
        <v>1.365</v>
      </c>
      <c r="C14">
        <v>1.1319999999999999</v>
      </c>
      <c r="D14">
        <v>0.56599999999999995</v>
      </c>
      <c r="E14">
        <v>0.78600000000000003</v>
      </c>
      <c r="F14">
        <v>1.333</v>
      </c>
      <c r="G14">
        <v>0.503</v>
      </c>
      <c r="H14">
        <v>1.06</v>
      </c>
      <c r="I14">
        <v>0.747</v>
      </c>
      <c r="S14" s="1">
        <f t="shared" si="1"/>
        <v>0.20495495495495494</v>
      </c>
      <c r="T14" s="1">
        <f t="shared" si="2"/>
        <v>0.17550387596899222</v>
      </c>
      <c r="U14" s="1">
        <f t="shared" si="3"/>
        <v>9.9124343257443071E-2</v>
      </c>
      <c r="V14" s="1">
        <f t="shared" si="4"/>
        <v>0.10076923076923078</v>
      </c>
      <c r="W14" s="1">
        <f t="shared" si="5"/>
        <v>0.11481481481481481</v>
      </c>
      <c r="X14" s="1">
        <f t="shared" si="6"/>
        <v>7.2478386167146969E-2</v>
      </c>
      <c r="Y14" s="1">
        <f t="shared" si="7"/>
        <v>9.5754290876242099E-2</v>
      </c>
      <c r="Z14" s="1">
        <f t="shared" si="8"/>
        <v>7.7329192546583853E-2</v>
      </c>
      <c r="AB14" s="1">
        <f t="shared" si="9"/>
        <v>0.1175911361694261</v>
      </c>
      <c r="AC14">
        <f t="shared" si="10"/>
        <v>4.743576302343705E-2</v>
      </c>
      <c r="AD14">
        <f t="shared" si="11"/>
        <v>8</v>
      </c>
      <c r="AE14">
        <f t="shared" si="12"/>
        <v>1.7929033172943972E-2</v>
      </c>
    </row>
    <row r="15" spans="1:31" x14ac:dyDescent="0.25">
      <c r="A15">
        <v>1.3333336</v>
      </c>
      <c r="B15">
        <v>1.2929999999999999</v>
      </c>
      <c r="C15">
        <v>1.079</v>
      </c>
      <c r="D15">
        <v>0.56599999999999995</v>
      </c>
      <c r="E15">
        <v>0.84299999999999997</v>
      </c>
      <c r="F15">
        <v>1.1850000000000001</v>
      </c>
      <c r="G15">
        <v>0.622</v>
      </c>
      <c r="H15">
        <v>0.94599999999999995</v>
      </c>
      <c r="I15">
        <v>0.72099999999999997</v>
      </c>
      <c r="S15" s="1">
        <f t="shared" si="1"/>
        <v>0.19414414414414413</v>
      </c>
      <c r="T15" s="1">
        <f t="shared" si="2"/>
        <v>0.16728682170542636</v>
      </c>
      <c r="U15" s="1">
        <f t="shared" si="3"/>
        <v>9.9124343257443071E-2</v>
      </c>
      <c r="V15" s="1">
        <f t="shared" si="4"/>
        <v>0.10807692307692307</v>
      </c>
      <c r="W15" s="1">
        <f t="shared" si="5"/>
        <v>0.10206718346253231</v>
      </c>
      <c r="X15" s="1">
        <f t="shared" si="6"/>
        <v>8.9625360230547541E-2</v>
      </c>
      <c r="Y15" s="1">
        <f t="shared" si="7"/>
        <v>8.5456187895212282E-2</v>
      </c>
      <c r="Z15" s="1">
        <f t="shared" si="8"/>
        <v>7.463768115942028E-2</v>
      </c>
      <c r="AB15" s="1">
        <f t="shared" si="9"/>
        <v>0.11505233061645612</v>
      </c>
      <c r="AC15">
        <f t="shared" si="10"/>
        <v>4.2444475565815945E-2</v>
      </c>
      <c r="AD15">
        <f t="shared" si="11"/>
        <v>8</v>
      </c>
      <c r="AE15">
        <f t="shared" si="12"/>
        <v>1.6042503839386643E-2</v>
      </c>
    </row>
    <row r="16" spans="1:31" x14ac:dyDescent="0.25">
      <c r="A16">
        <v>1.5000003</v>
      </c>
      <c r="B16">
        <v>1.4590000000000001</v>
      </c>
      <c r="C16">
        <v>1.262</v>
      </c>
      <c r="D16">
        <v>0.61599999999999999</v>
      </c>
      <c r="E16">
        <v>0.67800000000000005</v>
      </c>
      <c r="F16">
        <v>1.2350000000000001</v>
      </c>
      <c r="G16">
        <v>0.44900000000000001</v>
      </c>
      <c r="H16">
        <v>1.002</v>
      </c>
      <c r="I16">
        <v>0.89400000000000002</v>
      </c>
      <c r="S16" s="1">
        <f t="shared" si="1"/>
        <v>0.21906906906906909</v>
      </c>
      <c r="T16" s="1">
        <f t="shared" si="2"/>
        <v>0.19565891472868216</v>
      </c>
      <c r="U16" s="1">
        <f t="shared" si="3"/>
        <v>0.10788091068301225</v>
      </c>
      <c r="V16" s="1">
        <f t="shared" si="4"/>
        <v>8.6923076923076936E-2</v>
      </c>
      <c r="W16" s="1">
        <f t="shared" si="5"/>
        <v>0.10637381567614126</v>
      </c>
      <c r="X16" s="1">
        <f t="shared" si="6"/>
        <v>6.4697406340057634E-2</v>
      </c>
      <c r="Y16" s="1">
        <f t="shared" si="7"/>
        <v>9.0514905149051486E-2</v>
      </c>
      <c r="Z16" s="1">
        <f t="shared" si="8"/>
        <v>9.2546583850931674E-2</v>
      </c>
      <c r="AB16" s="1">
        <f t="shared" si="9"/>
        <v>0.12045808530250279</v>
      </c>
      <c r="AC16">
        <f t="shared" si="10"/>
        <v>5.5607474952893442E-2</v>
      </c>
      <c r="AD16">
        <f t="shared" si="11"/>
        <v>8</v>
      </c>
      <c r="AE16">
        <f t="shared" si="12"/>
        <v>2.1017649965944171E-2</v>
      </c>
    </row>
    <row r="17" spans="1:31" x14ac:dyDescent="0.25">
      <c r="A17">
        <v>1.6666669999999999</v>
      </c>
      <c r="B17">
        <v>1.383</v>
      </c>
      <c r="C17">
        <v>1.0640000000000001</v>
      </c>
      <c r="D17">
        <v>0.51300000000000001</v>
      </c>
      <c r="E17">
        <v>0.53600000000000003</v>
      </c>
      <c r="F17">
        <v>1.288</v>
      </c>
      <c r="G17">
        <v>0.60899999999999999</v>
      </c>
      <c r="H17">
        <v>1.1739999999999999</v>
      </c>
      <c r="I17">
        <v>0.73499999999999999</v>
      </c>
      <c r="S17" s="1">
        <f t="shared" si="1"/>
        <v>0.20765765765765765</v>
      </c>
      <c r="T17" s="1">
        <f t="shared" si="2"/>
        <v>0.16496124031007753</v>
      </c>
      <c r="U17" s="1">
        <f t="shared" si="3"/>
        <v>8.9842381786339756E-2</v>
      </c>
      <c r="V17" s="1">
        <f t="shared" si="4"/>
        <v>6.8717948717948729E-2</v>
      </c>
      <c r="W17" s="1">
        <f t="shared" si="5"/>
        <v>0.11093884582256676</v>
      </c>
      <c r="X17" s="1">
        <f t="shared" si="6"/>
        <v>8.7752161383285301E-2</v>
      </c>
      <c r="Y17" s="1">
        <f t="shared" si="7"/>
        <v>0.1060523938572719</v>
      </c>
      <c r="Z17" s="1">
        <f t="shared" si="8"/>
        <v>7.6086956521739121E-2</v>
      </c>
      <c r="AB17" s="1">
        <f t="shared" si="9"/>
        <v>0.11400119825711084</v>
      </c>
      <c r="AC17">
        <f t="shared" si="10"/>
        <v>4.8109610760329269E-2</v>
      </c>
      <c r="AD17">
        <f t="shared" si="11"/>
        <v>8</v>
      </c>
      <c r="AE17">
        <f t="shared" si="12"/>
        <v>1.81837236777069E-2</v>
      </c>
    </row>
    <row r="18" spans="1:31" x14ac:dyDescent="0.25">
      <c r="A18">
        <v>1.8333337000000001</v>
      </c>
      <c r="B18">
        <v>1.397</v>
      </c>
      <c r="C18">
        <v>1.052</v>
      </c>
      <c r="D18">
        <v>0.58199999999999996</v>
      </c>
      <c r="E18">
        <v>0.79700000000000004</v>
      </c>
      <c r="F18">
        <v>1.5389999999999999</v>
      </c>
      <c r="G18">
        <v>0.65100000000000002</v>
      </c>
      <c r="H18">
        <v>1.0449999999999999</v>
      </c>
      <c r="I18">
        <v>0.72399999999999998</v>
      </c>
      <c r="S18" s="1">
        <f t="shared" si="1"/>
        <v>0.20975975975975975</v>
      </c>
      <c r="T18" s="1">
        <f t="shared" si="2"/>
        <v>0.16310077519379845</v>
      </c>
      <c r="U18" s="1">
        <f t="shared" si="3"/>
        <v>0.10192644483362522</v>
      </c>
      <c r="V18" s="1">
        <f t="shared" si="4"/>
        <v>0.10217948717948719</v>
      </c>
      <c r="W18" s="1">
        <f t="shared" si="5"/>
        <v>0.13255813953488371</v>
      </c>
      <c r="X18" s="1">
        <f t="shared" si="6"/>
        <v>9.3804034582132559E-2</v>
      </c>
      <c r="Y18" s="1">
        <f t="shared" si="7"/>
        <v>9.439927732610659E-2</v>
      </c>
      <c r="Z18" s="1">
        <f t="shared" si="8"/>
        <v>7.4948240165631466E-2</v>
      </c>
      <c r="AB18" s="1">
        <f t="shared" si="9"/>
        <v>0.12158451982192812</v>
      </c>
      <c r="AC18">
        <f t="shared" si="10"/>
        <v>4.4829236763835968E-2</v>
      </c>
      <c r="AD18">
        <f t="shared" si="11"/>
        <v>8</v>
      </c>
      <c r="AE18">
        <f t="shared" si="12"/>
        <v>1.6943858848849136E-2</v>
      </c>
    </row>
    <row r="19" spans="1:31" x14ac:dyDescent="0.25">
      <c r="A19">
        <v>2.0000003999999998</v>
      </c>
      <c r="B19">
        <v>1.4390000000000001</v>
      </c>
      <c r="C19">
        <v>1.4550000000000001</v>
      </c>
      <c r="D19">
        <v>1.1200000000000001</v>
      </c>
      <c r="E19">
        <v>1.8089999999999999</v>
      </c>
      <c r="F19">
        <v>1.456</v>
      </c>
      <c r="G19">
        <v>1.4490000000000001</v>
      </c>
      <c r="H19">
        <v>1.4019999999999999</v>
      </c>
      <c r="I19">
        <v>1.7350000000000001</v>
      </c>
      <c r="S19" s="1">
        <f t="shared" si="1"/>
        <v>0.21606606606606607</v>
      </c>
      <c r="T19" s="1">
        <f t="shared" si="2"/>
        <v>0.22558139534883723</v>
      </c>
      <c r="U19" s="1">
        <f t="shared" si="3"/>
        <v>0.19614711033274959</v>
      </c>
      <c r="V19" s="1">
        <f t="shared" si="4"/>
        <v>0.23192307692307693</v>
      </c>
      <c r="W19" s="1">
        <f t="shared" si="5"/>
        <v>0.12540913006029286</v>
      </c>
      <c r="X19" s="1">
        <f t="shared" si="6"/>
        <v>0.20878962536023055</v>
      </c>
      <c r="Y19" s="1">
        <f t="shared" si="7"/>
        <v>0.12664859981933152</v>
      </c>
      <c r="Z19" s="1">
        <f t="shared" si="8"/>
        <v>0.17960662525879917</v>
      </c>
      <c r="AB19" s="1">
        <f t="shared" si="9"/>
        <v>0.18877145364617298</v>
      </c>
      <c r="AC19">
        <f t="shared" si="10"/>
        <v>4.204620736120853E-2</v>
      </c>
      <c r="AD19">
        <f t="shared" si="11"/>
        <v>8</v>
      </c>
      <c r="AE19">
        <f t="shared" si="12"/>
        <v>1.5891972607315872E-2</v>
      </c>
    </row>
    <row r="20" spans="1:31" x14ac:dyDescent="0.25">
      <c r="A20">
        <v>2.1666671000000002</v>
      </c>
      <c r="B20">
        <v>1.79</v>
      </c>
      <c r="C20">
        <v>1.3320000000000001</v>
      </c>
      <c r="D20">
        <v>1.254</v>
      </c>
      <c r="E20">
        <v>2.1829999999999998</v>
      </c>
      <c r="F20">
        <v>1.6930000000000001</v>
      </c>
      <c r="G20">
        <v>2.1920000000000002</v>
      </c>
      <c r="H20">
        <v>1.8069999999999999</v>
      </c>
      <c r="I20">
        <v>1.911</v>
      </c>
      <c r="S20" s="1">
        <f t="shared" si="1"/>
        <v>0.26876876876876876</v>
      </c>
      <c r="T20" s="1">
        <f t="shared" si="2"/>
        <v>0.20651162790697675</v>
      </c>
      <c r="U20" s="1">
        <f t="shared" si="3"/>
        <v>0.21961471103327496</v>
      </c>
      <c r="V20" s="1">
        <f t="shared" si="4"/>
        <v>0.27987179487179487</v>
      </c>
      <c r="W20" s="1">
        <f t="shared" si="5"/>
        <v>0.14582256675279931</v>
      </c>
      <c r="X20" s="1">
        <f t="shared" si="6"/>
        <v>0.31585014409221901</v>
      </c>
      <c r="Y20" s="1">
        <f t="shared" si="7"/>
        <v>0.16323396567299006</v>
      </c>
      <c r="Z20" s="1">
        <f t="shared" si="8"/>
        <v>0.19782608695652174</v>
      </c>
      <c r="AB20" s="1">
        <f t="shared" si="9"/>
        <v>0.22468745825691816</v>
      </c>
      <c r="AC20">
        <f t="shared" si="10"/>
        <v>5.9007188347733122E-2</v>
      </c>
      <c r="AD20">
        <f t="shared" si="11"/>
        <v>8</v>
      </c>
      <c r="AE20">
        <f t="shared" si="12"/>
        <v>2.230262084760716E-2</v>
      </c>
    </row>
    <row r="21" spans="1:31" x14ac:dyDescent="0.25">
      <c r="A21">
        <v>2.3333338000000001</v>
      </c>
      <c r="B21">
        <v>1.7450000000000001</v>
      </c>
      <c r="C21">
        <v>1.534</v>
      </c>
      <c r="D21">
        <v>1.7589999999999999</v>
      </c>
      <c r="E21">
        <v>2.371</v>
      </c>
      <c r="F21">
        <v>2.5720000000000001</v>
      </c>
      <c r="G21">
        <v>2.76</v>
      </c>
      <c r="H21">
        <v>2.3109999999999999</v>
      </c>
      <c r="I21">
        <v>2.3620000000000001</v>
      </c>
      <c r="S21" s="1">
        <f t="shared" si="1"/>
        <v>0.26201201201201202</v>
      </c>
      <c r="T21" s="1">
        <f t="shared" si="2"/>
        <v>0.23782945736434108</v>
      </c>
      <c r="U21" s="1">
        <f t="shared" si="3"/>
        <v>0.30805604203152365</v>
      </c>
      <c r="V21" s="1">
        <f t="shared" si="4"/>
        <v>0.30397435897435898</v>
      </c>
      <c r="W21" s="1">
        <f t="shared" si="5"/>
        <v>0.2215331610680448</v>
      </c>
      <c r="X21" s="1">
        <f t="shared" si="6"/>
        <v>0.39769452449567716</v>
      </c>
      <c r="Y21" s="1">
        <f t="shared" si="7"/>
        <v>0.20876242095754291</v>
      </c>
      <c r="Z21" s="1">
        <f t="shared" si="8"/>
        <v>0.24451345755693582</v>
      </c>
      <c r="AB21" s="1">
        <f t="shared" si="9"/>
        <v>0.27304692930755459</v>
      </c>
      <c r="AC21">
        <f t="shared" si="10"/>
        <v>6.1738540796383773E-2</v>
      </c>
      <c r="AD21">
        <f t="shared" si="11"/>
        <v>8</v>
      </c>
      <c r="AE21">
        <f t="shared" si="12"/>
        <v>2.3334975036463868E-2</v>
      </c>
    </row>
    <row r="22" spans="1:31" x14ac:dyDescent="0.25">
      <c r="A22">
        <v>2.5000005000000001</v>
      </c>
      <c r="B22">
        <v>2.0939999999999999</v>
      </c>
      <c r="C22">
        <v>1.694</v>
      </c>
      <c r="D22">
        <v>1.7509999999999999</v>
      </c>
      <c r="E22">
        <v>2.5129999999999999</v>
      </c>
      <c r="F22">
        <v>2.3559999999999999</v>
      </c>
      <c r="G22">
        <v>3.4329999999999998</v>
      </c>
      <c r="H22">
        <v>2.3879999999999999</v>
      </c>
      <c r="I22">
        <v>2.8159999999999998</v>
      </c>
      <c r="S22" s="1">
        <f t="shared" si="1"/>
        <v>0.31441441441441437</v>
      </c>
      <c r="T22" s="1">
        <f t="shared" si="2"/>
        <v>0.26263565891472868</v>
      </c>
      <c r="U22" s="1">
        <f t="shared" si="3"/>
        <v>0.30665499124343254</v>
      </c>
      <c r="V22" s="1">
        <f t="shared" si="4"/>
        <v>0.32217948717948719</v>
      </c>
      <c r="W22" s="1">
        <f t="shared" si="5"/>
        <v>0.2029285099052541</v>
      </c>
      <c r="X22" s="1">
        <f t="shared" si="6"/>
        <v>0.49466858789625356</v>
      </c>
      <c r="Y22" s="1">
        <f t="shared" si="7"/>
        <v>0.21571815718157181</v>
      </c>
      <c r="Z22" s="1">
        <f t="shared" si="8"/>
        <v>0.29151138716356106</v>
      </c>
      <c r="AB22" s="1">
        <f t="shared" si="9"/>
        <v>0.30133889923733792</v>
      </c>
      <c r="AC22">
        <f t="shared" si="10"/>
        <v>8.9936458170511574E-2</v>
      </c>
      <c r="AD22">
        <f t="shared" si="11"/>
        <v>8</v>
      </c>
      <c r="AE22">
        <f t="shared" si="12"/>
        <v>3.3992786016733813E-2</v>
      </c>
    </row>
    <row r="23" spans="1:31" x14ac:dyDescent="0.25">
      <c r="A23">
        <v>2.6666672</v>
      </c>
      <c r="B23">
        <v>2.097</v>
      </c>
      <c r="C23">
        <v>1.7549999999999999</v>
      </c>
      <c r="D23">
        <v>1.9990000000000001</v>
      </c>
      <c r="E23">
        <v>2.6640000000000001</v>
      </c>
      <c r="F23">
        <v>2.7360000000000002</v>
      </c>
      <c r="G23">
        <v>3.593</v>
      </c>
      <c r="H23">
        <v>3.4689999999999999</v>
      </c>
      <c r="I23">
        <v>2.855</v>
      </c>
      <c r="S23" s="1">
        <f t="shared" si="1"/>
        <v>0.31486486486486487</v>
      </c>
      <c r="T23" s="1">
        <f t="shared" si="2"/>
        <v>0.27209302325581392</v>
      </c>
      <c r="U23" s="1">
        <f t="shared" si="3"/>
        <v>0.3500875656742557</v>
      </c>
      <c r="V23" s="1">
        <f t="shared" si="4"/>
        <v>0.34153846153846157</v>
      </c>
      <c r="W23" s="1">
        <f t="shared" si="5"/>
        <v>0.2356589147286822</v>
      </c>
      <c r="X23" s="1">
        <f t="shared" si="6"/>
        <v>0.51772334293948119</v>
      </c>
      <c r="Y23" s="1">
        <f t="shared" si="7"/>
        <v>0.31336946702800361</v>
      </c>
      <c r="Z23" s="1">
        <f t="shared" si="8"/>
        <v>0.29554865424430643</v>
      </c>
      <c r="AB23" s="1">
        <f t="shared" si="9"/>
        <v>0.33011053678423369</v>
      </c>
      <c r="AC23">
        <f t="shared" si="10"/>
        <v>8.4280655821074066E-2</v>
      </c>
      <c r="AD23">
        <f t="shared" si="11"/>
        <v>8</v>
      </c>
      <c r="AE23">
        <f t="shared" si="12"/>
        <v>3.1855093662284319E-2</v>
      </c>
    </row>
    <row r="24" spans="1:31" x14ac:dyDescent="0.25">
      <c r="A24">
        <v>2.8333339</v>
      </c>
      <c r="B24">
        <v>2.4369999999999998</v>
      </c>
      <c r="C24">
        <v>2.399</v>
      </c>
      <c r="D24">
        <v>1.962</v>
      </c>
      <c r="E24">
        <v>3.3860000000000001</v>
      </c>
      <c r="F24">
        <v>3.3319999999999999</v>
      </c>
      <c r="G24">
        <v>3.1539999999999999</v>
      </c>
      <c r="H24">
        <v>2.9910000000000001</v>
      </c>
      <c r="I24">
        <v>2.9279999999999999</v>
      </c>
      <c r="S24" s="1">
        <f t="shared" si="1"/>
        <v>0.36591591591591588</v>
      </c>
      <c r="T24" s="1">
        <f t="shared" si="2"/>
        <v>0.37193798449612403</v>
      </c>
      <c r="U24" s="1">
        <f t="shared" si="3"/>
        <v>0.34360770577933447</v>
      </c>
      <c r="V24" s="1">
        <f t="shared" si="4"/>
        <v>0.43410256410256415</v>
      </c>
      <c r="W24" s="1">
        <f t="shared" si="5"/>
        <v>0.28699397071490096</v>
      </c>
      <c r="X24" s="1">
        <f t="shared" si="6"/>
        <v>0.45446685878962534</v>
      </c>
      <c r="Y24" s="1">
        <f t="shared" si="7"/>
        <v>0.27018970189701896</v>
      </c>
      <c r="Z24" s="1">
        <f t="shared" si="8"/>
        <v>0.3031055900621118</v>
      </c>
      <c r="AB24" s="1">
        <f t="shared" si="9"/>
        <v>0.35379003646969942</v>
      </c>
      <c r="AC24">
        <f t="shared" si="10"/>
        <v>6.6746463709480244E-2</v>
      </c>
      <c r="AD24">
        <f t="shared" si="11"/>
        <v>8</v>
      </c>
      <c r="AE24">
        <f t="shared" si="12"/>
        <v>2.522779198118321E-2</v>
      </c>
    </row>
    <row r="25" spans="1:31" x14ac:dyDescent="0.25">
      <c r="A25">
        <v>3.0000005999999999</v>
      </c>
      <c r="B25">
        <v>2.5409999999999999</v>
      </c>
      <c r="C25">
        <v>2.4750000000000001</v>
      </c>
      <c r="D25">
        <v>1.8560000000000001</v>
      </c>
      <c r="E25">
        <v>3.2120000000000002</v>
      </c>
      <c r="F25">
        <v>3.4580000000000002</v>
      </c>
      <c r="G25">
        <v>3.3490000000000002</v>
      </c>
      <c r="H25">
        <v>3.3940000000000001</v>
      </c>
      <c r="I25">
        <v>3.6709999999999998</v>
      </c>
      <c r="S25" s="1">
        <f t="shared" si="1"/>
        <v>0.38153153153153152</v>
      </c>
      <c r="T25" s="1">
        <f t="shared" si="2"/>
        <v>0.38372093023255816</v>
      </c>
      <c r="U25" s="1">
        <f t="shared" si="3"/>
        <v>0.32504378283712787</v>
      </c>
      <c r="V25" s="1">
        <f t="shared" si="4"/>
        <v>0.41179487179487184</v>
      </c>
      <c r="W25" s="1">
        <f t="shared" si="5"/>
        <v>0.29784668389319557</v>
      </c>
      <c r="X25" s="1">
        <f t="shared" si="6"/>
        <v>0.48256484149855911</v>
      </c>
      <c r="Y25" s="1">
        <f t="shared" si="7"/>
        <v>0.30659439927732612</v>
      </c>
      <c r="Z25" s="1">
        <f t="shared" si="8"/>
        <v>0.38002070393374737</v>
      </c>
      <c r="AB25" s="1">
        <f t="shared" si="9"/>
        <v>0.37113971812486474</v>
      </c>
      <c r="AC25">
        <f t="shared" si="10"/>
        <v>6.1034358630149846E-2</v>
      </c>
      <c r="AD25">
        <f t="shared" si="11"/>
        <v>8</v>
      </c>
      <c r="AE25">
        <f t="shared" si="12"/>
        <v>2.3068819195100766E-2</v>
      </c>
    </row>
    <row r="26" spans="1:31" x14ac:dyDescent="0.25">
      <c r="A26">
        <v>3.1666672999999999</v>
      </c>
      <c r="B26">
        <v>2.754</v>
      </c>
      <c r="C26">
        <v>2.085</v>
      </c>
      <c r="D26">
        <v>2.14</v>
      </c>
      <c r="E26">
        <v>3.4670000000000001</v>
      </c>
      <c r="F26">
        <v>3.8740000000000001</v>
      </c>
      <c r="G26">
        <v>4.048</v>
      </c>
      <c r="H26">
        <v>3.9169999999999998</v>
      </c>
      <c r="I26">
        <v>3.6880000000000002</v>
      </c>
      <c r="S26" s="1">
        <f t="shared" si="1"/>
        <v>0.41351351351351351</v>
      </c>
      <c r="T26" s="1">
        <f t="shared" si="2"/>
        <v>0.32325581395348835</v>
      </c>
      <c r="U26" s="1">
        <f t="shared" si="3"/>
        <v>0.37478108581436081</v>
      </c>
      <c r="V26" s="1">
        <f t="shared" si="4"/>
        <v>0.44448717948717953</v>
      </c>
      <c r="W26" s="1">
        <f t="shared" si="5"/>
        <v>0.33367786391042209</v>
      </c>
      <c r="X26" s="1">
        <f t="shared" si="6"/>
        <v>0.58328530259365996</v>
      </c>
      <c r="Y26" s="1">
        <f t="shared" si="7"/>
        <v>0.35383920505871724</v>
      </c>
      <c r="Z26" s="1">
        <f t="shared" si="8"/>
        <v>0.38178053830227743</v>
      </c>
      <c r="AB26" s="1">
        <f t="shared" si="9"/>
        <v>0.40107756282920237</v>
      </c>
      <c r="AC26">
        <f t="shared" si="10"/>
        <v>8.3779467680795028E-2</v>
      </c>
      <c r="AD26">
        <f t="shared" si="11"/>
        <v>8</v>
      </c>
      <c r="AE26">
        <f t="shared" si="12"/>
        <v>3.1665662350965275E-2</v>
      </c>
    </row>
    <row r="27" spans="1:31" x14ac:dyDescent="0.25">
      <c r="A27">
        <v>3.3333339999999998</v>
      </c>
      <c r="B27">
        <v>2.48</v>
      </c>
      <c r="C27">
        <v>2.1139999999999999</v>
      </c>
      <c r="D27">
        <v>2.153</v>
      </c>
      <c r="E27">
        <v>3.0609999999999999</v>
      </c>
      <c r="F27">
        <v>4.1120000000000001</v>
      </c>
      <c r="G27">
        <v>3.548</v>
      </c>
      <c r="H27">
        <v>4.452</v>
      </c>
      <c r="I27">
        <v>3.9529999999999998</v>
      </c>
      <c r="S27" s="1">
        <f t="shared" si="1"/>
        <v>0.37237237237237236</v>
      </c>
      <c r="T27" s="1">
        <f t="shared" si="2"/>
        <v>0.32775193798449609</v>
      </c>
      <c r="U27" s="1">
        <f t="shared" si="3"/>
        <v>0.37705779334500877</v>
      </c>
      <c r="V27" s="1">
        <f t="shared" si="4"/>
        <v>0.39243589743589746</v>
      </c>
      <c r="W27" s="1">
        <f t="shared" si="5"/>
        <v>0.35417743324720069</v>
      </c>
      <c r="X27" s="1">
        <f t="shared" si="6"/>
        <v>0.51123919308357346</v>
      </c>
      <c r="Y27" s="1">
        <f t="shared" si="7"/>
        <v>0.40216802168021681</v>
      </c>
      <c r="Z27" s="1">
        <f t="shared" si="8"/>
        <v>0.40921325051759833</v>
      </c>
      <c r="AB27" s="1">
        <f t="shared" si="9"/>
        <v>0.39330198745829553</v>
      </c>
      <c r="AC27">
        <f t="shared" si="10"/>
        <v>5.4473023200036302E-2</v>
      </c>
      <c r="AD27">
        <f t="shared" si="11"/>
        <v>8</v>
      </c>
      <c r="AE27">
        <f t="shared" si="12"/>
        <v>2.058886750702113E-2</v>
      </c>
    </row>
    <row r="28" spans="1:31" x14ac:dyDescent="0.25">
      <c r="A28">
        <v>3.5000007000000002</v>
      </c>
      <c r="B28">
        <v>2.7410000000000001</v>
      </c>
      <c r="C28">
        <v>2.508</v>
      </c>
      <c r="D28">
        <v>2.2530000000000001</v>
      </c>
      <c r="E28">
        <v>3.5880000000000001</v>
      </c>
      <c r="F28">
        <v>4.556</v>
      </c>
      <c r="G28">
        <v>4.0960000000000001</v>
      </c>
      <c r="H28">
        <v>4.298</v>
      </c>
      <c r="I28">
        <v>3.738</v>
      </c>
      <c r="S28" s="1">
        <f t="shared" si="1"/>
        <v>0.4115615615615616</v>
      </c>
      <c r="T28" s="1">
        <f t="shared" si="2"/>
        <v>0.38883720930232557</v>
      </c>
      <c r="U28" s="1">
        <f t="shared" si="3"/>
        <v>0.39457092819614714</v>
      </c>
      <c r="V28" s="1">
        <f t="shared" si="4"/>
        <v>0.46</v>
      </c>
      <c r="W28" s="1">
        <f t="shared" si="5"/>
        <v>0.39242032730404824</v>
      </c>
      <c r="X28" s="1">
        <f t="shared" si="6"/>
        <v>0.59020172910662827</v>
      </c>
      <c r="Y28" s="1">
        <f t="shared" si="7"/>
        <v>0.38825654923215897</v>
      </c>
      <c r="Z28" s="1">
        <f t="shared" si="8"/>
        <v>0.38695652173913042</v>
      </c>
      <c r="AB28" s="1">
        <f t="shared" si="9"/>
        <v>0.42660060330525007</v>
      </c>
      <c r="AC28">
        <f t="shared" si="10"/>
        <v>7.0477155171358399E-2</v>
      </c>
      <c r="AD28">
        <f t="shared" si="11"/>
        <v>8</v>
      </c>
      <c r="AE28">
        <f t="shared" si="12"/>
        <v>2.6637860813532008E-2</v>
      </c>
    </row>
    <row r="29" spans="1:31" x14ac:dyDescent="0.25">
      <c r="A29">
        <v>3.6666674000000001</v>
      </c>
      <c r="B29">
        <v>3.1869999999999998</v>
      </c>
      <c r="C29">
        <v>2.6989999999999998</v>
      </c>
      <c r="D29">
        <v>2.173</v>
      </c>
      <c r="E29">
        <v>3.0230000000000001</v>
      </c>
      <c r="F29">
        <v>3.976</v>
      </c>
      <c r="G29">
        <v>3.9329999999999998</v>
      </c>
      <c r="H29">
        <v>4.2590000000000003</v>
      </c>
      <c r="I29">
        <v>3.621</v>
      </c>
      <c r="S29" s="1">
        <f t="shared" si="1"/>
        <v>0.47852852852852851</v>
      </c>
      <c r="T29" s="1">
        <f t="shared" si="2"/>
        <v>0.41844961240310075</v>
      </c>
      <c r="U29" s="1">
        <f t="shared" si="3"/>
        <v>0.38056042031523646</v>
      </c>
      <c r="V29" s="1">
        <f t="shared" si="4"/>
        <v>0.38756410256410256</v>
      </c>
      <c r="W29" s="1">
        <f t="shared" si="5"/>
        <v>0.34246339362618433</v>
      </c>
      <c r="X29" s="1">
        <f t="shared" si="6"/>
        <v>0.56671469740633995</v>
      </c>
      <c r="Y29" s="1">
        <f t="shared" si="7"/>
        <v>0.38473351400180672</v>
      </c>
      <c r="Z29" s="1">
        <f t="shared" si="8"/>
        <v>0.37484472049689438</v>
      </c>
      <c r="AB29" s="1">
        <f t="shared" si="9"/>
        <v>0.41673237366777421</v>
      </c>
      <c r="AC29">
        <f t="shared" si="10"/>
        <v>7.2476590557117346E-2</v>
      </c>
      <c r="AD29">
        <f t="shared" si="11"/>
        <v>8</v>
      </c>
      <c r="AE29">
        <f t="shared" si="12"/>
        <v>2.7393576355426389E-2</v>
      </c>
    </row>
    <row r="30" spans="1:31" x14ac:dyDescent="0.25">
      <c r="A30">
        <v>3.8333341000000001</v>
      </c>
      <c r="B30">
        <v>3.282</v>
      </c>
      <c r="C30">
        <v>2.581</v>
      </c>
      <c r="D30">
        <v>2.427</v>
      </c>
      <c r="E30">
        <v>3.5859999999999999</v>
      </c>
      <c r="F30">
        <v>4.5410000000000004</v>
      </c>
      <c r="G30">
        <v>3.7629999999999999</v>
      </c>
      <c r="H30">
        <v>5.1909999999999998</v>
      </c>
      <c r="I30">
        <v>3.6320000000000001</v>
      </c>
      <c r="S30" s="1">
        <f t="shared" si="1"/>
        <v>0.49279279279279281</v>
      </c>
      <c r="T30" s="1">
        <f t="shared" si="2"/>
        <v>0.40015503875968989</v>
      </c>
      <c r="U30" s="1">
        <f t="shared" si="3"/>
        <v>0.42504378283712785</v>
      </c>
      <c r="V30" s="1">
        <f t="shared" si="4"/>
        <v>0.45974358974358975</v>
      </c>
      <c r="W30" s="1">
        <f t="shared" si="5"/>
        <v>0.39112833763996557</v>
      </c>
      <c r="X30" s="1">
        <f t="shared" si="6"/>
        <v>0.54221902017291057</v>
      </c>
      <c r="Y30" s="1">
        <f t="shared" si="7"/>
        <v>0.46892502258355911</v>
      </c>
      <c r="Z30" s="1">
        <f t="shared" si="8"/>
        <v>0.37598343685300206</v>
      </c>
      <c r="AB30" s="1">
        <f t="shared" si="9"/>
        <v>0.4444988776728297</v>
      </c>
      <c r="AC30">
        <f t="shared" si="10"/>
        <v>5.6818285824103296E-2</v>
      </c>
      <c r="AD30">
        <f t="shared" si="11"/>
        <v>8</v>
      </c>
      <c r="AE30">
        <f t="shared" si="12"/>
        <v>2.1475293458794845E-2</v>
      </c>
    </row>
    <row r="31" spans="1:31" x14ac:dyDescent="0.25">
      <c r="A31">
        <v>4.0000007999999996</v>
      </c>
      <c r="B31">
        <v>3.4550000000000001</v>
      </c>
      <c r="C31">
        <v>2.5830000000000002</v>
      </c>
      <c r="D31">
        <v>2.4159999999999999</v>
      </c>
      <c r="E31">
        <v>3.6139999999999999</v>
      </c>
      <c r="F31">
        <v>4.3070000000000004</v>
      </c>
      <c r="G31">
        <v>3.9129999999999998</v>
      </c>
      <c r="H31">
        <v>5.133</v>
      </c>
      <c r="I31">
        <v>3.49</v>
      </c>
      <c r="S31" s="1">
        <f t="shared" si="1"/>
        <v>0.51876876876876876</v>
      </c>
      <c r="T31" s="1">
        <f t="shared" si="2"/>
        <v>0.40046511627906978</v>
      </c>
      <c r="U31" s="1">
        <f t="shared" si="3"/>
        <v>0.4231173380035026</v>
      </c>
      <c r="V31" s="1">
        <f t="shared" si="4"/>
        <v>0.46333333333333332</v>
      </c>
      <c r="W31" s="1">
        <f t="shared" si="5"/>
        <v>0.37097329888027569</v>
      </c>
      <c r="X31" s="1">
        <f t="shared" si="6"/>
        <v>0.56383285302593655</v>
      </c>
      <c r="Y31" s="1">
        <f t="shared" si="7"/>
        <v>0.46368563685636854</v>
      </c>
      <c r="Z31" s="1">
        <f t="shared" si="8"/>
        <v>0.36128364389233958</v>
      </c>
      <c r="AB31" s="1">
        <f t="shared" si="9"/>
        <v>0.44568249862994941</v>
      </c>
      <c r="AC31">
        <f t="shared" si="10"/>
        <v>7.0907589184240102E-2</v>
      </c>
      <c r="AD31">
        <f t="shared" si="11"/>
        <v>8</v>
      </c>
      <c r="AE31">
        <f t="shared" si="12"/>
        <v>2.680054957837609E-2</v>
      </c>
    </row>
    <row r="32" spans="1:31" x14ac:dyDescent="0.25">
      <c r="A32">
        <v>4.1666675</v>
      </c>
      <c r="B32">
        <v>3.3650000000000002</v>
      </c>
      <c r="C32">
        <v>2.9849999999999999</v>
      </c>
      <c r="D32">
        <v>2.4740000000000002</v>
      </c>
      <c r="E32">
        <v>4.1539999999999999</v>
      </c>
      <c r="F32">
        <v>5</v>
      </c>
      <c r="G32">
        <v>4.2149999999999999</v>
      </c>
      <c r="H32">
        <v>4.6470000000000002</v>
      </c>
      <c r="I32">
        <v>4.2089999999999996</v>
      </c>
      <c r="S32" s="1">
        <f t="shared" si="1"/>
        <v>0.50525525525525528</v>
      </c>
      <c r="T32" s="1">
        <f t="shared" si="2"/>
        <v>0.46279069767441855</v>
      </c>
      <c r="U32" s="1">
        <f t="shared" si="3"/>
        <v>0.43327495621716289</v>
      </c>
      <c r="V32" s="1">
        <f t="shared" si="4"/>
        <v>0.53256410256410258</v>
      </c>
      <c r="W32" s="1">
        <f t="shared" si="5"/>
        <v>0.4306632213608958</v>
      </c>
      <c r="X32" s="1">
        <f t="shared" si="6"/>
        <v>0.60734870317002876</v>
      </c>
      <c r="Y32" s="1">
        <f t="shared" si="7"/>
        <v>0.41978319783197832</v>
      </c>
      <c r="Z32" s="1">
        <f t="shared" si="8"/>
        <v>0.43571428571428567</v>
      </c>
      <c r="AB32" s="1">
        <f t="shared" si="9"/>
        <v>0.47842430247351597</v>
      </c>
      <c r="AC32">
        <f t="shared" si="10"/>
        <v>6.5573772736808186E-2</v>
      </c>
      <c r="AD32">
        <f t="shared" si="11"/>
        <v>8</v>
      </c>
      <c r="AE32">
        <f t="shared" si="12"/>
        <v>2.4784556455694537E-2</v>
      </c>
    </row>
    <row r="33" spans="1:31" x14ac:dyDescent="0.25">
      <c r="A33">
        <v>4.3333342000000004</v>
      </c>
      <c r="B33">
        <v>3.6379999999999999</v>
      </c>
      <c r="C33">
        <v>2.5430000000000001</v>
      </c>
      <c r="D33">
        <v>2.7290000000000001</v>
      </c>
      <c r="E33">
        <v>3.8290000000000002</v>
      </c>
      <c r="F33">
        <v>4.9359999999999999</v>
      </c>
      <c r="G33">
        <v>4.0990000000000002</v>
      </c>
      <c r="H33">
        <v>5.4779999999999998</v>
      </c>
      <c r="I33">
        <v>3.9809999999999999</v>
      </c>
      <c r="S33" s="1">
        <f t="shared" si="1"/>
        <v>0.54624624624624618</v>
      </c>
      <c r="T33" s="1">
        <f t="shared" si="2"/>
        <v>0.39426356589147288</v>
      </c>
      <c r="U33" s="1">
        <f t="shared" si="3"/>
        <v>0.47793345008756571</v>
      </c>
      <c r="V33" s="1">
        <f t="shared" si="4"/>
        <v>0.49089743589743595</v>
      </c>
      <c r="W33" s="1">
        <f t="shared" si="5"/>
        <v>0.42515073212747634</v>
      </c>
      <c r="X33" s="1">
        <f t="shared" si="6"/>
        <v>0.59063400576368874</v>
      </c>
      <c r="Y33" s="1">
        <f t="shared" si="7"/>
        <v>0.49485094850948508</v>
      </c>
      <c r="Z33" s="1">
        <f t="shared" si="8"/>
        <v>0.41211180124223601</v>
      </c>
      <c r="AB33" s="1">
        <f t="shared" si="9"/>
        <v>0.47901102322070088</v>
      </c>
      <c r="AC33">
        <f t="shared" si="10"/>
        <v>6.7540659745667392E-2</v>
      </c>
      <c r="AD33">
        <f t="shared" si="11"/>
        <v>8</v>
      </c>
      <c r="AE33">
        <f t="shared" si="12"/>
        <v>2.55279698674667E-2</v>
      </c>
    </row>
    <row r="34" spans="1:31" x14ac:dyDescent="0.25">
      <c r="A34">
        <v>4.5000008999999999</v>
      </c>
      <c r="B34">
        <v>4.0110000000000001</v>
      </c>
      <c r="C34">
        <v>2.9830000000000001</v>
      </c>
      <c r="D34">
        <v>2.3809999999999998</v>
      </c>
      <c r="E34">
        <v>4.359</v>
      </c>
      <c r="F34">
        <v>5.0979999999999999</v>
      </c>
      <c r="G34">
        <v>3.7949999999999999</v>
      </c>
      <c r="H34">
        <v>5.351</v>
      </c>
      <c r="I34">
        <v>4.5789999999999997</v>
      </c>
      <c r="S34" s="1">
        <f t="shared" si="1"/>
        <v>0.60225225225225221</v>
      </c>
      <c r="T34" s="1">
        <f t="shared" si="2"/>
        <v>0.46248062015503877</v>
      </c>
      <c r="U34" s="1">
        <f t="shared" si="3"/>
        <v>0.41698774080560419</v>
      </c>
      <c r="V34" s="1">
        <f t="shared" si="4"/>
        <v>0.55884615384615388</v>
      </c>
      <c r="W34" s="1">
        <f t="shared" si="5"/>
        <v>0.43910422049956932</v>
      </c>
      <c r="X34" s="1">
        <f t="shared" si="6"/>
        <v>0.54682997118155618</v>
      </c>
      <c r="Y34" s="1">
        <f t="shared" si="7"/>
        <v>0.48337850045167119</v>
      </c>
      <c r="Z34" s="1">
        <f t="shared" si="8"/>
        <v>0.47401656314699792</v>
      </c>
      <c r="AB34" s="1">
        <f t="shared" si="9"/>
        <v>0.49798700279235553</v>
      </c>
      <c r="AC34">
        <f t="shared" si="10"/>
        <v>6.4406599142087378E-2</v>
      </c>
      <c r="AD34">
        <f t="shared" si="11"/>
        <v>8</v>
      </c>
      <c r="AE34">
        <f t="shared" si="12"/>
        <v>2.4343406303055603E-2</v>
      </c>
    </row>
    <row r="35" spans="1:31" x14ac:dyDescent="0.25">
      <c r="A35">
        <v>4.6666676000000002</v>
      </c>
      <c r="B35">
        <v>3.8330000000000002</v>
      </c>
      <c r="C35">
        <v>2.9849999999999999</v>
      </c>
      <c r="D35">
        <v>2.5369999999999999</v>
      </c>
      <c r="E35">
        <v>4.2030000000000003</v>
      </c>
      <c r="F35">
        <v>5.6180000000000003</v>
      </c>
      <c r="G35">
        <v>4.3970000000000002</v>
      </c>
      <c r="H35">
        <v>6.06</v>
      </c>
      <c r="I35">
        <v>5.6520000000000001</v>
      </c>
      <c r="S35" s="1">
        <f t="shared" si="1"/>
        <v>0.57552552552552549</v>
      </c>
      <c r="T35" s="1">
        <f t="shared" si="2"/>
        <v>0.46279069767441855</v>
      </c>
      <c r="U35" s="1">
        <f t="shared" si="3"/>
        <v>0.44430823117338003</v>
      </c>
      <c r="V35" s="1">
        <f t="shared" si="4"/>
        <v>0.53884615384615386</v>
      </c>
      <c r="W35" s="1">
        <f t="shared" si="5"/>
        <v>0.48389319552110255</v>
      </c>
      <c r="X35" s="1">
        <f t="shared" si="6"/>
        <v>0.63357348703170024</v>
      </c>
      <c r="Y35" s="1">
        <f t="shared" si="7"/>
        <v>0.54742547425474253</v>
      </c>
      <c r="Z35" s="1">
        <f t="shared" si="8"/>
        <v>0.58509316770186337</v>
      </c>
      <c r="AB35" s="1">
        <f t="shared" si="9"/>
        <v>0.53393199159111093</v>
      </c>
      <c r="AC35">
        <f t="shared" si="10"/>
        <v>6.5552075186264436E-2</v>
      </c>
      <c r="AD35">
        <f t="shared" si="11"/>
        <v>8</v>
      </c>
      <c r="AE35">
        <f t="shared" si="12"/>
        <v>2.4776355552437675E-2</v>
      </c>
    </row>
    <row r="36" spans="1:31" x14ac:dyDescent="0.25">
      <c r="A36">
        <v>4.8333342999999998</v>
      </c>
      <c r="B36">
        <v>3.871</v>
      </c>
      <c r="C36">
        <v>3.1720000000000002</v>
      </c>
      <c r="D36">
        <v>2.968</v>
      </c>
      <c r="E36">
        <v>4.3769999999999998</v>
      </c>
      <c r="F36">
        <v>5.444</v>
      </c>
      <c r="G36">
        <v>4.6349999999999998</v>
      </c>
      <c r="H36">
        <v>5.8140000000000001</v>
      </c>
      <c r="I36">
        <v>5.3369999999999997</v>
      </c>
      <c r="S36" s="1">
        <f t="shared" si="1"/>
        <v>0.58123123123123122</v>
      </c>
      <c r="T36" s="1">
        <f t="shared" si="2"/>
        <v>0.49178294573643411</v>
      </c>
      <c r="U36" s="1">
        <f t="shared" si="3"/>
        <v>0.51978984238178638</v>
      </c>
      <c r="V36" s="1">
        <f t="shared" si="4"/>
        <v>0.56115384615384611</v>
      </c>
      <c r="W36" s="1">
        <f t="shared" si="5"/>
        <v>0.46890611541774335</v>
      </c>
      <c r="X36" s="1">
        <f t="shared" si="6"/>
        <v>0.66786743515850133</v>
      </c>
      <c r="Y36" s="1">
        <f t="shared" si="7"/>
        <v>0.52520325203252027</v>
      </c>
      <c r="Z36" s="1">
        <f t="shared" si="8"/>
        <v>0.55248447204968942</v>
      </c>
      <c r="AB36" s="1">
        <f t="shared" si="9"/>
        <v>0.54605239252021909</v>
      </c>
      <c r="AC36">
        <f t="shared" si="10"/>
        <v>6.137357502422907E-2</v>
      </c>
      <c r="AD36">
        <f t="shared" si="11"/>
        <v>8</v>
      </c>
      <c r="AE36">
        <f t="shared" si="12"/>
        <v>2.3197030940725009E-2</v>
      </c>
    </row>
    <row r="37" spans="1:31" x14ac:dyDescent="0.25">
      <c r="A37">
        <v>5.0000010000000001</v>
      </c>
      <c r="B37">
        <v>3.7810000000000001</v>
      </c>
      <c r="C37">
        <v>3.2879999999999998</v>
      </c>
      <c r="D37">
        <v>3.04</v>
      </c>
      <c r="E37">
        <v>4.3570000000000002</v>
      </c>
      <c r="F37">
        <v>5.8769999999999998</v>
      </c>
      <c r="G37">
        <v>4.452</v>
      </c>
      <c r="H37">
        <v>6.5179999999999998</v>
      </c>
      <c r="I37">
        <v>5.0140000000000002</v>
      </c>
      <c r="S37" s="1">
        <f t="shared" si="1"/>
        <v>0.56771771771771773</v>
      </c>
      <c r="T37" s="1">
        <f t="shared" si="2"/>
        <v>0.50976744186046508</v>
      </c>
      <c r="U37" s="1">
        <f t="shared" si="3"/>
        <v>0.53239929947460596</v>
      </c>
      <c r="V37" s="1">
        <f t="shared" si="4"/>
        <v>0.55858974358974367</v>
      </c>
      <c r="W37" s="1">
        <f t="shared" si="5"/>
        <v>0.50620155038759695</v>
      </c>
      <c r="X37" s="1">
        <f t="shared" si="6"/>
        <v>0.64149855907780973</v>
      </c>
      <c r="Y37" s="1">
        <f t="shared" si="7"/>
        <v>0.5887985546522132</v>
      </c>
      <c r="Z37" s="1">
        <f t="shared" si="8"/>
        <v>0.51904761904761909</v>
      </c>
      <c r="AB37" s="1">
        <f t="shared" si="9"/>
        <v>0.55300256072597143</v>
      </c>
      <c r="AC37">
        <f t="shared" si="10"/>
        <v>4.628744024907297E-2</v>
      </c>
      <c r="AD37">
        <f t="shared" si="11"/>
        <v>8</v>
      </c>
      <c r="AE37">
        <f t="shared" si="12"/>
        <v>1.7495007960686957E-2</v>
      </c>
    </row>
    <row r="38" spans="1:31" x14ac:dyDescent="0.25">
      <c r="A38">
        <v>5.1666676999999996</v>
      </c>
      <c r="B38">
        <v>3.7210000000000001</v>
      </c>
      <c r="C38">
        <v>3.4630000000000001</v>
      </c>
      <c r="D38">
        <v>3.34</v>
      </c>
      <c r="E38">
        <v>4.7480000000000002</v>
      </c>
      <c r="F38">
        <v>5.9530000000000003</v>
      </c>
      <c r="G38">
        <v>5.4290000000000003</v>
      </c>
      <c r="H38">
        <v>6.859</v>
      </c>
      <c r="I38">
        <v>5.4320000000000004</v>
      </c>
      <c r="S38" s="1">
        <f t="shared" si="1"/>
        <v>0.5587087087087087</v>
      </c>
      <c r="T38" s="1">
        <f t="shared" si="2"/>
        <v>0.53689922480620156</v>
      </c>
      <c r="U38" s="1">
        <f t="shared" si="3"/>
        <v>0.58493870402802095</v>
      </c>
      <c r="V38" s="1">
        <f t="shared" si="4"/>
        <v>0.60871794871794871</v>
      </c>
      <c r="W38" s="1">
        <f t="shared" si="5"/>
        <v>0.51274763135228252</v>
      </c>
      <c r="X38" s="1">
        <f t="shared" si="6"/>
        <v>0.78227665706051874</v>
      </c>
      <c r="Y38" s="1">
        <f t="shared" si="7"/>
        <v>0.61960252935862692</v>
      </c>
      <c r="Z38" s="1">
        <f t="shared" si="8"/>
        <v>0.56231884057971016</v>
      </c>
      <c r="AB38" s="1">
        <f t="shared" si="9"/>
        <v>0.59577628057650234</v>
      </c>
      <c r="AC38">
        <f t="shared" si="10"/>
        <v>8.3228334686593464E-2</v>
      </c>
      <c r="AD38">
        <f t="shared" si="11"/>
        <v>8</v>
      </c>
      <c r="AE38">
        <f t="shared" si="12"/>
        <v>3.1457353659253881E-2</v>
      </c>
    </row>
    <row r="39" spans="1:31" x14ac:dyDescent="0.25">
      <c r="A39">
        <v>5.3333344</v>
      </c>
      <c r="B39">
        <v>3.919</v>
      </c>
      <c r="C39">
        <v>3.5449999999999999</v>
      </c>
      <c r="D39">
        <v>3.2509999999999999</v>
      </c>
      <c r="E39">
        <v>4.3940000000000001</v>
      </c>
      <c r="F39">
        <v>6.2759999999999998</v>
      </c>
      <c r="G39">
        <v>5.6989999999999998</v>
      </c>
      <c r="H39">
        <v>6.73</v>
      </c>
      <c r="I39">
        <v>5.4370000000000003</v>
      </c>
      <c r="S39" s="1">
        <f t="shared" si="1"/>
        <v>0.58843843843843846</v>
      </c>
      <c r="T39" s="1">
        <f t="shared" si="2"/>
        <v>0.54961240310077519</v>
      </c>
      <c r="U39" s="1">
        <f t="shared" si="3"/>
        <v>0.56935201401050783</v>
      </c>
      <c r="V39" s="1">
        <f t="shared" si="4"/>
        <v>0.56333333333333335</v>
      </c>
      <c r="W39" s="1">
        <f t="shared" si="5"/>
        <v>0.54056847545219644</v>
      </c>
      <c r="X39" s="1">
        <f t="shared" si="6"/>
        <v>0.82118155619596533</v>
      </c>
      <c r="Y39" s="1">
        <f t="shared" si="7"/>
        <v>0.60794941282746162</v>
      </c>
      <c r="Z39" s="1">
        <f t="shared" si="8"/>
        <v>0.56283643892339541</v>
      </c>
      <c r="AB39" s="1">
        <f t="shared" si="9"/>
        <v>0.60040900903525929</v>
      </c>
      <c r="AC39">
        <f t="shared" si="10"/>
        <v>9.1692572652228979E-2</v>
      </c>
      <c r="AD39">
        <f t="shared" si="11"/>
        <v>8</v>
      </c>
      <c r="AE39">
        <f t="shared" si="12"/>
        <v>3.4656534901360003E-2</v>
      </c>
    </row>
    <row r="40" spans="1:31" x14ac:dyDescent="0.25">
      <c r="A40">
        <v>5.5000011000000004</v>
      </c>
      <c r="B40">
        <v>4.399</v>
      </c>
      <c r="C40">
        <v>3.5179999999999998</v>
      </c>
      <c r="D40">
        <v>3.1960000000000002</v>
      </c>
      <c r="E40">
        <v>4.9509999999999996</v>
      </c>
      <c r="F40">
        <v>6.38</v>
      </c>
      <c r="G40">
        <v>5.923</v>
      </c>
      <c r="H40">
        <v>6.492</v>
      </c>
      <c r="I40">
        <v>6.2869999999999999</v>
      </c>
      <c r="S40" s="1">
        <f t="shared" si="1"/>
        <v>0.66051051051051046</v>
      </c>
      <c r="T40" s="1">
        <f t="shared" si="2"/>
        <v>0.54542635658914729</v>
      </c>
      <c r="U40" s="1">
        <f t="shared" si="3"/>
        <v>0.5597197898423818</v>
      </c>
      <c r="V40" s="1">
        <f t="shared" si="4"/>
        <v>0.63474358974358969</v>
      </c>
      <c r="W40" s="1">
        <f t="shared" si="5"/>
        <v>0.54952627045650304</v>
      </c>
      <c r="X40" s="1">
        <f t="shared" si="6"/>
        <v>0.85345821325648408</v>
      </c>
      <c r="Y40" s="1">
        <f t="shared" si="7"/>
        <v>0.586449864498645</v>
      </c>
      <c r="Z40" s="1">
        <f t="shared" si="8"/>
        <v>0.65082815734989641</v>
      </c>
      <c r="AB40" s="1">
        <f t="shared" si="9"/>
        <v>0.63008284403089476</v>
      </c>
      <c r="AC40">
        <f t="shared" si="10"/>
        <v>0.10126723327695424</v>
      </c>
      <c r="AD40">
        <f t="shared" si="11"/>
        <v>8</v>
      </c>
      <c r="AE40">
        <f t="shared" si="12"/>
        <v>3.8275416458626484E-2</v>
      </c>
    </row>
    <row r="41" spans="1:31" x14ac:dyDescent="0.25">
      <c r="A41">
        <v>5.6666677999999999</v>
      </c>
      <c r="B41">
        <v>4.3970000000000002</v>
      </c>
      <c r="C41">
        <v>3.431</v>
      </c>
      <c r="D41">
        <v>3.56</v>
      </c>
      <c r="E41">
        <v>4.3940000000000001</v>
      </c>
      <c r="F41">
        <v>6.5439999999999996</v>
      </c>
      <c r="G41">
        <v>5.3559999999999999</v>
      </c>
      <c r="H41">
        <v>7.9509999999999996</v>
      </c>
      <c r="I41">
        <v>6.1980000000000004</v>
      </c>
      <c r="S41" s="1">
        <f t="shared" si="1"/>
        <v>0.6602102102102102</v>
      </c>
      <c r="T41" s="1">
        <f t="shared" si="2"/>
        <v>0.53193798449612406</v>
      </c>
      <c r="U41" s="1">
        <f t="shared" si="3"/>
        <v>0.62346760070052543</v>
      </c>
      <c r="V41" s="1">
        <f t="shared" si="4"/>
        <v>0.56333333333333335</v>
      </c>
      <c r="W41" s="1">
        <f t="shared" si="5"/>
        <v>0.56365202411714044</v>
      </c>
      <c r="X41" s="1">
        <f t="shared" si="6"/>
        <v>0.7717579250720461</v>
      </c>
      <c r="Y41" s="1">
        <f t="shared" si="7"/>
        <v>0.71824751580849133</v>
      </c>
      <c r="Z41" s="1">
        <f t="shared" si="8"/>
        <v>0.64161490683229816</v>
      </c>
      <c r="AB41" s="1">
        <f t="shared" si="9"/>
        <v>0.63427768757127112</v>
      </c>
      <c r="AC41">
        <f t="shared" si="10"/>
        <v>8.2192662876054756E-2</v>
      </c>
      <c r="AD41">
        <f t="shared" si="11"/>
        <v>8</v>
      </c>
      <c r="AE41">
        <f t="shared" si="12"/>
        <v>3.1065906509173111E-2</v>
      </c>
    </row>
    <row r="42" spans="1:31" x14ac:dyDescent="0.25">
      <c r="A42">
        <v>5.8333345000000003</v>
      </c>
      <c r="B42">
        <v>4.3579999999999997</v>
      </c>
      <c r="C42">
        <v>3.903</v>
      </c>
      <c r="D42">
        <v>3.7669999999999999</v>
      </c>
      <c r="E42">
        <v>4.9420000000000002</v>
      </c>
      <c r="F42">
        <v>6.8460000000000001</v>
      </c>
      <c r="G42">
        <v>5.6280000000000001</v>
      </c>
      <c r="H42">
        <v>7.4539999999999997</v>
      </c>
      <c r="I42">
        <v>5.7380000000000004</v>
      </c>
      <c r="S42" s="1">
        <f t="shared" si="1"/>
        <v>0.6543543543543543</v>
      </c>
      <c r="T42" s="1">
        <f t="shared" si="2"/>
        <v>0.60511627906976739</v>
      </c>
      <c r="U42" s="1">
        <f t="shared" si="3"/>
        <v>0.65971978984238178</v>
      </c>
      <c r="V42" s="1">
        <f t="shared" si="4"/>
        <v>0.63358974358974363</v>
      </c>
      <c r="W42" s="1">
        <f t="shared" si="5"/>
        <v>0.5896640826873385</v>
      </c>
      <c r="X42" s="1">
        <f t="shared" si="6"/>
        <v>0.81095100864553316</v>
      </c>
      <c r="Y42" s="1">
        <f t="shared" si="7"/>
        <v>0.67335140018066841</v>
      </c>
      <c r="Z42" s="1">
        <f t="shared" si="8"/>
        <v>0.5939958592132506</v>
      </c>
      <c r="AB42" s="1">
        <f t="shared" si="9"/>
        <v>0.65259281469787978</v>
      </c>
      <c r="AC42">
        <f t="shared" si="10"/>
        <v>7.1285041417828113E-2</v>
      </c>
      <c r="AD42">
        <f t="shared" si="11"/>
        <v>8</v>
      </c>
      <c r="AE42">
        <f t="shared" si="12"/>
        <v>2.6943213112930336E-2</v>
      </c>
    </row>
    <row r="43" spans="1:31" x14ac:dyDescent="0.25">
      <c r="A43">
        <v>6.0000011999999998</v>
      </c>
      <c r="B43">
        <v>4.5140000000000002</v>
      </c>
      <c r="C43">
        <v>3.4510000000000001</v>
      </c>
      <c r="D43">
        <v>3.774</v>
      </c>
      <c r="E43">
        <v>5.101</v>
      </c>
      <c r="F43">
        <v>7.1740000000000004</v>
      </c>
      <c r="G43">
        <v>5.6989999999999998</v>
      </c>
      <c r="H43">
        <v>7.4180000000000001</v>
      </c>
      <c r="I43">
        <v>6.2030000000000003</v>
      </c>
      <c r="S43" s="1">
        <f t="shared" si="1"/>
        <v>0.67777777777777781</v>
      </c>
      <c r="T43" s="1">
        <f t="shared" si="2"/>
        <v>0.53503875968992243</v>
      </c>
      <c r="U43" s="1">
        <f t="shared" si="3"/>
        <v>0.6609457092819615</v>
      </c>
      <c r="V43" s="1">
        <f t="shared" si="4"/>
        <v>0.65397435897435896</v>
      </c>
      <c r="W43" s="1">
        <f t="shared" si="5"/>
        <v>0.61791559000861329</v>
      </c>
      <c r="X43" s="1">
        <f t="shared" si="6"/>
        <v>0.82118155619596533</v>
      </c>
      <c r="Y43" s="1">
        <f t="shared" si="7"/>
        <v>0.67009936766034328</v>
      </c>
      <c r="Z43" s="1">
        <f t="shared" si="8"/>
        <v>0.64213250517598341</v>
      </c>
      <c r="AB43" s="1">
        <f t="shared" si="9"/>
        <v>0.65988320309561566</v>
      </c>
      <c r="AC43">
        <f t="shared" si="10"/>
        <v>7.9408789336060714E-2</v>
      </c>
      <c r="AD43">
        <f t="shared" si="11"/>
        <v>8</v>
      </c>
      <c r="AE43">
        <f t="shared" si="12"/>
        <v>3.0013701213704929E-2</v>
      </c>
    </row>
    <row r="44" spans="1:31" x14ac:dyDescent="0.25">
      <c r="A44">
        <v>6.1666679000000002</v>
      </c>
      <c r="B44">
        <v>4.2320000000000002</v>
      </c>
      <c r="C44">
        <v>3.4340000000000002</v>
      </c>
      <c r="D44">
        <v>4.0119999999999996</v>
      </c>
      <c r="E44">
        <v>4.9480000000000004</v>
      </c>
      <c r="F44">
        <v>7.359</v>
      </c>
      <c r="G44">
        <v>5.8369999999999997</v>
      </c>
      <c r="H44">
        <v>7.9980000000000002</v>
      </c>
      <c r="I44">
        <v>6.1950000000000003</v>
      </c>
      <c r="S44" s="1">
        <f t="shared" si="1"/>
        <v>0.63543543543543546</v>
      </c>
      <c r="T44" s="1">
        <f t="shared" si="2"/>
        <v>0.53240310077519382</v>
      </c>
      <c r="U44" s="1">
        <f t="shared" si="3"/>
        <v>0.70262697022767073</v>
      </c>
      <c r="V44" s="1">
        <f t="shared" si="4"/>
        <v>0.63435897435897437</v>
      </c>
      <c r="W44" s="1">
        <f t="shared" si="5"/>
        <v>0.63385012919896644</v>
      </c>
      <c r="X44" s="1">
        <f t="shared" si="6"/>
        <v>0.84106628242074921</v>
      </c>
      <c r="Y44" s="1">
        <f t="shared" si="7"/>
        <v>0.72249322493224932</v>
      </c>
      <c r="Z44" s="1">
        <f t="shared" si="8"/>
        <v>0.64130434782608703</v>
      </c>
      <c r="AB44" s="1">
        <f t="shared" si="9"/>
        <v>0.66794230814691569</v>
      </c>
      <c r="AC44">
        <f t="shared" si="10"/>
        <v>8.9903130555985117E-2</v>
      </c>
      <c r="AD44">
        <f t="shared" si="11"/>
        <v>8</v>
      </c>
      <c r="AE44">
        <f t="shared" si="12"/>
        <v>3.3980189362472664E-2</v>
      </c>
    </row>
    <row r="45" spans="1:31" x14ac:dyDescent="0.25">
      <c r="A45">
        <v>6.3333345999999997</v>
      </c>
      <c r="B45">
        <v>4.7210000000000001</v>
      </c>
      <c r="C45">
        <v>3.7810000000000001</v>
      </c>
      <c r="D45">
        <v>4.359</v>
      </c>
      <c r="E45">
        <v>5.42</v>
      </c>
      <c r="F45">
        <v>7.2229999999999999</v>
      </c>
      <c r="G45">
        <v>4.9260000000000002</v>
      </c>
      <c r="H45">
        <v>7.4450000000000003</v>
      </c>
      <c r="I45">
        <v>6.27</v>
      </c>
      <c r="S45" s="1">
        <f t="shared" si="1"/>
        <v>0.70885885885885891</v>
      </c>
      <c r="T45" s="1">
        <f t="shared" si="2"/>
        <v>0.58620155038759691</v>
      </c>
      <c r="U45" s="1">
        <f t="shared" si="3"/>
        <v>0.76339754816112082</v>
      </c>
      <c r="V45" s="1">
        <f t="shared" si="4"/>
        <v>0.69487179487179485</v>
      </c>
      <c r="W45" s="1">
        <f t="shared" si="5"/>
        <v>0.62213608957795008</v>
      </c>
      <c r="X45" s="1">
        <f t="shared" si="6"/>
        <v>0.70979827089337177</v>
      </c>
      <c r="Y45" s="1">
        <f t="shared" si="7"/>
        <v>0.67253839205058719</v>
      </c>
      <c r="Z45" s="1">
        <f t="shared" si="8"/>
        <v>0.64906832298136641</v>
      </c>
      <c r="AB45" s="1">
        <f t="shared" si="9"/>
        <v>0.67585885347283081</v>
      </c>
      <c r="AC45">
        <f t="shared" si="10"/>
        <v>5.595754100053639E-2</v>
      </c>
      <c r="AD45">
        <f t="shared" si="11"/>
        <v>8</v>
      </c>
      <c r="AE45">
        <f t="shared" si="12"/>
        <v>2.1149962495159963E-2</v>
      </c>
    </row>
    <row r="46" spans="1:31" x14ac:dyDescent="0.25">
      <c r="A46">
        <v>6.5000013000000001</v>
      </c>
      <c r="B46">
        <v>4.9770000000000003</v>
      </c>
      <c r="C46">
        <v>3.9329999999999998</v>
      </c>
      <c r="D46">
        <v>3.7469999999999999</v>
      </c>
      <c r="E46">
        <v>5.1740000000000004</v>
      </c>
      <c r="F46">
        <v>7.8760000000000003</v>
      </c>
      <c r="G46">
        <v>4.7279999999999998</v>
      </c>
      <c r="H46">
        <v>8.7799999999999994</v>
      </c>
      <c r="I46">
        <v>6.3730000000000002</v>
      </c>
      <c r="S46" s="1">
        <f t="shared" si="1"/>
        <v>0.74729729729729732</v>
      </c>
      <c r="T46" s="1">
        <f t="shared" si="2"/>
        <v>0.60976744186046505</v>
      </c>
      <c r="U46" s="1">
        <f t="shared" si="3"/>
        <v>0.65621716287215415</v>
      </c>
      <c r="V46" s="1">
        <f t="shared" si="4"/>
        <v>0.66333333333333344</v>
      </c>
      <c r="W46" s="1">
        <f t="shared" si="5"/>
        <v>0.6783807062876831</v>
      </c>
      <c r="X46" s="1">
        <f t="shared" si="6"/>
        <v>0.68126801152737748</v>
      </c>
      <c r="Y46" s="1">
        <f t="shared" si="7"/>
        <v>0.79313459801264674</v>
      </c>
      <c r="Z46" s="1">
        <f t="shared" si="8"/>
        <v>0.65973084886128364</v>
      </c>
      <c r="AB46" s="1">
        <f t="shared" si="9"/>
        <v>0.68614117500653027</v>
      </c>
      <c r="AC46">
        <f t="shared" si="10"/>
        <v>5.7591831071295368E-2</v>
      </c>
      <c r="AD46">
        <f t="shared" si="11"/>
        <v>8</v>
      </c>
      <c r="AE46">
        <f t="shared" si="12"/>
        <v>2.1767666080498592E-2</v>
      </c>
    </row>
    <row r="47" spans="1:31" x14ac:dyDescent="0.25">
      <c r="A47">
        <v>6.6666679999999996</v>
      </c>
      <c r="B47">
        <v>4.9210000000000003</v>
      </c>
      <c r="C47">
        <v>3.9239999999999999</v>
      </c>
      <c r="D47">
        <v>4.3639999999999999</v>
      </c>
      <c r="E47">
        <v>5.0229999999999997</v>
      </c>
      <c r="F47">
        <v>7.4960000000000004</v>
      </c>
      <c r="G47">
        <v>5.6189999999999998</v>
      </c>
      <c r="H47">
        <v>8.4450000000000003</v>
      </c>
      <c r="I47">
        <v>6.9669999999999996</v>
      </c>
      <c r="S47" s="1">
        <f t="shared" si="1"/>
        <v>0.73888888888888893</v>
      </c>
      <c r="T47" s="1">
        <f t="shared" si="2"/>
        <v>0.60837209302325579</v>
      </c>
      <c r="U47" s="1">
        <f t="shared" si="3"/>
        <v>0.76427320490367778</v>
      </c>
      <c r="V47" s="1">
        <f t="shared" si="4"/>
        <v>0.64397435897435895</v>
      </c>
      <c r="W47" s="1">
        <f t="shared" si="5"/>
        <v>0.64565030146425506</v>
      </c>
      <c r="X47" s="1">
        <f t="shared" si="6"/>
        <v>0.80965417867435152</v>
      </c>
      <c r="Y47" s="1">
        <f t="shared" si="7"/>
        <v>0.76287262872628725</v>
      </c>
      <c r="Z47" s="1">
        <f t="shared" si="8"/>
        <v>0.72122153209109729</v>
      </c>
      <c r="AB47" s="1">
        <f t="shared" si="9"/>
        <v>0.71186339834327172</v>
      </c>
      <c r="AC47">
        <f t="shared" si="10"/>
        <v>7.1146994790249246E-2</v>
      </c>
      <c r="AD47">
        <f t="shared" si="11"/>
        <v>8</v>
      </c>
      <c r="AE47">
        <f t="shared" si="12"/>
        <v>2.689103639208679E-2</v>
      </c>
    </row>
    <row r="48" spans="1:31" x14ac:dyDescent="0.25">
      <c r="A48">
        <v>6.8333347</v>
      </c>
      <c r="B48">
        <v>5.0990000000000002</v>
      </c>
      <c r="C48">
        <v>4.0199999999999996</v>
      </c>
      <c r="D48">
        <v>4.7370000000000001</v>
      </c>
      <c r="E48">
        <v>5.0030000000000001</v>
      </c>
      <c r="F48">
        <v>7.8529999999999998</v>
      </c>
      <c r="G48">
        <v>5.1509999999999998</v>
      </c>
      <c r="H48">
        <v>8.8030000000000008</v>
      </c>
      <c r="I48">
        <v>6.9779999999999998</v>
      </c>
      <c r="S48" s="1">
        <f t="shared" si="1"/>
        <v>0.76561561561561564</v>
      </c>
      <c r="T48" s="1">
        <f t="shared" si="2"/>
        <v>0.62325581395348828</v>
      </c>
      <c r="U48" s="1">
        <f t="shared" si="3"/>
        <v>0.82959719789842379</v>
      </c>
      <c r="V48" s="1">
        <f t="shared" si="4"/>
        <v>0.6414102564102564</v>
      </c>
      <c r="W48" s="1">
        <f t="shared" si="5"/>
        <v>0.67639965546942293</v>
      </c>
      <c r="X48" s="1">
        <f t="shared" si="6"/>
        <v>0.74221902017291064</v>
      </c>
      <c r="Y48" s="1">
        <f t="shared" si="7"/>
        <v>0.79521228545618794</v>
      </c>
      <c r="Z48" s="1">
        <f t="shared" si="8"/>
        <v>0.72236024844720492</v>
      </c>
      <c r="AB48" s="1">
        <f t="shared" si="9"/>
        <v>0.72450876167793876</v>
      </c>
      <c r="AC48">
        <f t="shared" si="10"/>
        <v>7.3214574669683716E-2</v>
      </c>
      <c r="AD48">
        <f t="shared" si="11"/>
        <v>8</v>
      </c>
      <c r="AE48">
        <f t="shared" si="12"/>
        <v>2.7672508131621722E-2</v>
      </c>
    </row>
    <row r="49" spans="1:31" x14ac:dyDescent="0.25">
      <c r="A49">
        <v>7.0000014000000004</v>
      </c>
      <c r="B49">
        <v>5.4859999999999998</v>
      </c>
      <c r="C49">
        <v>3.9</v>
      </c>
      <c r="D49">
        <v>4.5380000000000003</v>
      </c>
      <c r="E49">
        <v>5.907</v>
      </c>
      <c r="F49">
        <v>8</v>
      </c>
      <c r="G49">
        <v>5.5709999999999997</v>
      </c>
      <c r="H49">
        <v>9.2050000000000001</v>
      </c>
      <c r="I49">
        <v>7.2649999999999997</v>
      </c>
      <c r="S49" s="1">
        <f t="shared" si="1"/>
        <v>0.82372372372372371</v>
      </c>
      <c r="T49" s="1">
        <f t="shared" si="2"/>
        <v>0.60465116279069764</v>
      </c>
      <c r="U49" s="1">
        <f t="shared" si="3"/>
        <v>0.79474605954465849</v>
      </c>
      <c r="V49" s="1">
        <f t="shared" si="4"/>
        <v>0.75730769230769235</v>
      </c>
      <c r="W49" s="1">
        <f t="shared" si="5"/>
        <v>0.6890611541774333</v>
      </c>
      <c r="X49" s="1">
        <f t="shared" si="6"/>
        <v>0.80273775216138321</v>
      </c>
      <c r="Y49" s="1">
        <f t="shared" si="7"/>
        <v>0.83152664859981928</v>
      </c>
      <c r="Z49" s="1">
        <f t="shared" si="8"/>
        <v>0.75207039337474113</v>
      </c>
      <c r="AB49" s="1">
        <f t="shared" si="9"/>
        <v>0.75697807333501865</v>
      </c>
      <c r="AC49">
        <f t="shared" si="10"/>
        <v>7.6879525849160066E-2</v>
      </c>
      <c r="AD49">
        <f t="shared" si="11"/>
        <v>8</v>
      </c>
      <c r="AE49">
        <f t="shared" si="12"/>
        <v>2.9057729472777044E-2</v>
      </c>
    </row>
    <row r="50" spans="1:31" x14ac:dyDescent="0.25">
      <c r="A50">
        <v>7.1666680999999999</v>
      </c>
      <c r="B50">
        <v>5.101</v>
      </c>
      <c r="C50">
        <v>4.1319999999999997</v>
      </c>
      <c r="D50">
        <v>4.3070000000000004</v>
      </c>
      <c r="E50">
        <v>5.1280000000000001</v>
      </c>
      <c r="F50">
        <v>8.5299999999999994</v>
      </c>
      <c r="G50">
        <v>6.0709999999999997</v>
      </c>
      <c r="H50">
        <v>9.2080000000000002</v>
      </c>
      <c r="I50">
        <v>7.1280000000000001</v>
      </c>
      <c r="S50" s="1">
        <f t="shared" si="1"/>
        <v>0.7659159159159159</v>
      </c>
      <c r="T50" s="1">
        <f t="shared" si="2"/>
        <v>0.64062015503875958</v>
      </c>
      <c r="U50" s="1">
        <f t="shared" si="3"/>
        <v>0.75429071803852898</v>
      </c>
      <c r="V50" s="1">
        <f t="shared" si="4"/>
        <v>0.65743589743589748</v>
      </c>
      <c r="W50" s="1">
        <f t="shared" si="5"/>
        <v>0.73471145564168816</v>
      </c>
      <c r="X50" s="1">
        <f t="shared" si="6"/>
        <v>0.8747838616714696</v>
      </c>
      <c r="Y50" s="1">
        <f t="shared" si="7"/>
        <v>0.8317976513098464</v>
      </c>
      <c r="Z50" s="1">
        <f t="shared" si="8"/>
        <v>0.73788819875776401</v>
      </c>
      <c r="AB50" s="1">
        <f t="shared" si="9"/>
        <v>0.74968048172623369</v>
      </c>
      <c r="AC50">
        <f t="shared" si="10"/>
        <v>7.8781140495074217E-2</v>
      </c>
      <c r="AD50">
        <f t="shared" si="11"/>
        <v>8</v>
      </c>
      <c r="AE50">
        <f t="shared" si="12"/>
        <v>2.9776472250286616E-2</v>
      </c>
    </row>
    <row r="51" spans="1:31" x14ac:dyDescent="0.25">
      <c r="A51">
        <v>7.3333348000000003</v>
      </c>
      <c r="B51">
        <v>5.3170000000000002</v>
      </c>
      <c r="C51">
        <v>3.9740000000000002</v>
      </c>
      <c r="D51">
        <v>4.5129999999999999</v>
      </c>
      <c r="E51">
        <v>5.649</v>
      </c>
      <c r="F51">
        <v>8.57</v>
      </c>
      <c r="G51">
        <v>5.4870000000000001</v>
      </c>
      <c r="H51">
        <v>8.7639999999999993</v>
      </c>
      <c r="I51">
        <v>7.8440000000000003</v>
      </c>
      <c r="S51" s="1">
        <f t="shared" si="1"/>
        <v>0.79834834834834834</v>
      </c>
      <c r="T51" s="1">
        <f t="shared" si="2"/>
        <v>0.61612403100775193</v>
      </c>
      <c r="U51" s="1">
        <f t="shared" si="3"/>
        <v>0.7903677758318739</v>
      </c>
      <c r="V51" s="1">
        <f t="shared" si="4"/>
        <v>0.72423076923076923</v>
      </c>
      <c r="W51" s="1">
        <f t="shared" si="5"/>
        <v>0.73815676141257547</v>
      </c>
      <c r="X51" s="1">
        <f t="shared" si="6"/>
        <v>0.7906340057636887</v>
      </c>
      <c r="Y51" s="1">
        <f t="shared" si="7"/>
        <v>0.79168925022583547</v>
      </c>
      <c r="Z51" s="1">
        <f t="shared" si="8"/>
        <v>0.81200828157349902</v>
      </c>
      <c r="AB51" s="1">
        <f t="shared" si="9"/>
        <v>0.75769490292429287</v>
      </c>
      <c r="AC51">
        <f t="shared" si="10"/>
        <v>6.4867625081827099E-2</v>
      </c>
      <c r="AD51">
        <f t="shared" si="11"/>
        <v>8</v>
      </c>
      <c r="AE51">
        <f t="shared" si="12"/>
        <v>2.4517657729412907E-2</v>
      </c>
    </row>
    <row r="52" spans="1:31" x14ac:dyDescent="0.25">
      <c r="A52">
        <v>7.5000014999999998</v>
      </c>
      <c r="B52">
        <v>5.39</v>
      </c>
      <c r="C52">
        <v>4.4160000000000004</v>
      </c>
      <c r="D52">
        <v>4.4470000000000001</v>
      </c>
      <c r="E52">
        <v>5.7359999999999998</v>
      </c>
      <c r="F52">
        <v>9.6940000000000008</v>
      </c>
      <c r="G52">
        <v>4.9619999999999997</v>
      </c>
      <c r="H52">
        <v>9.4030000000000005</v>
      </c>
      <c r="I52">
        <v>7.5179999999999998</v>
      </c>
      <c r="S52" s="1">
        <f t="shared" si="1"/>
        <v>0.80930930930930922</v>
      </c>
      <c r="T52" s="1">
        <f t="shared" si="2"/>
        <v>0.68465116279069771</v>
      </c>
      <c r="U52" s="1">
        <f t="shared" si="3"/>
        <v>0.77880910683012261</v>
      </c>
      <c r="V52" s="1">
        <f t="shared" si="4"/>
        <v>0.73538461538461541</v>
      </c>
      <c r="W52" s="1">
        <f t="shared" si="5"/>
        <v>0.83496985357450482</v>
      </c>
      <c r="X52" s="1">
        <f t="shared" si="6"/>
        <v>0.71498559077809787</v>
      </c>
      <c r="Y52" s="1">
        <f t="shared" si="7"/>
        <v>0.84941282746160796</v>
      </c>
      <c r="Z52" s="1">
        <f t="shared" si="8"/>
        <v>0.77826086956521734</v>
      </c>
      <c r="AB52" s="1">
        <f t="shared" si="9"/>
        <v>0.7732229169617717</v>
      </c>
      <c r="AC52">
        <f t="shared" si="10"/>
        <v>5.811894171632466E-2</v>
      </c>
      <c r="AD52">
        <f t="shared" si="11"/>
        <v>8</v>
      </c>
      <c r="AE52">
        <f t="shared" si="12"/>
        <v>2.196689517766464E-2</v>
      </c>
    </row>
    <row r="53" spans="1:31" x14ac:dyDescent="0.25">
      <c r="A53">
        <v>7.6666682000000002</v>
      </c>
      <c r="B53">
        <v>6.0339999999999998</v>
      </c>
      <c r="C53">
        <v>4.556</v>
      </c>
      <c r="D53">
        <v>4.8769999999999998</v>
      </c>
      <c r="E53">
        <v>5.9770000000000003</v>
      </c>
      <c r="F53">
        <v>8.9570000000000007</v>
      </c>
      <c r="G53">
        <v>5.3849999999999998</v>
      </c>
      <c r="H53">
        <v>8.7639999999999993</v>
      </c>
      <c r="I53">
        <v>7.2919999999999998</v>
      </c>
      <c r="S53" s="1">
        <f t="shared" si="1"/>
        <v>0.906006006006006</v>
      </c>
      <c r="T53" s="1">
        <f t="shared" si="2"/>
        <v>0.70635658914728683</v>
      </c>
      <c r="U53" s="1">
        <f t="shared" si="3"/>
        <v>0.85411558669001753</v>
      </c>
      <c r="V53" s="1">
        <f t="shared" si="4"/>
        <v>0.76628205128205129</v>
      </c>
      <c r="W53" s="1">
        <f t="shared" si="5"/>
        <v>0.77149009474590879</v>
      </c>
      <c r="X53" s="1">
        <f t="shared" si="6"/>
        <v>0.77593659942363102</v>
      </c>
      <c r="Y53" s="1">
        <f t="shared" si="7"/>
        <v>0.79168925022583547</v>
      </c>
      <c r="Z53" s="1">
        <f t="shared" si="8"/>
        <v>0.75486542443064175</v>
      </c>
      <c r="AB53" s="1">
        <f t="shared" si="9"/>
        <v>0.79084270024392234</v>
      </c>
      <c r="AC53">
        <f t="shared" si="10"/>
        <v>6.1989595673071392E-2</v>
      </c>
      <c r="AD53">
        <f t="shared" si="11"/>
        <v>8</v>
      </c>
      <c r="AE53">
        <f t="shared" si="12"/>
        <v>2.3429864860627501E-2</v>
      </c>
    </row>
    <row r="54" spans="1:31" x14ac:dyDescent="0.25">
      <c r="A54">
        <v>7.8333348999999997</v>
      </c>
      <c r="B54">
        <v>5.1059999999999999</v>
      </c>
      <c r="C54">
        <v>5.1369999999999996</v>
      </c>
      <c r="D54">
        <v>4.8659999999999997</v>
      </c>
      <c r="E54">
        <v>5.4119999999999999</v>
      </c>
      <c r="F54">
        <v>9.6649999999999991</v>
      </c>
      <c r="G54">
        <v>6.093</v>
      </c>
      <c r="H54">
        <v>8.8219999999999992</v>
      </c>
      <c r="I54">
        <v>8.24</v>
      </c>
      <c r="S54" s="1">
        <f t="shared" si="1"/>
        <v>0.76666666666666661</v>
      </c>
      <c r="T54" s="1">
        <f t="shared" si="2"/>
        <v>0.7964341085271317</v>
      </c>
      <c r="U54" s="1">
        <f t="shared" si="3"/>
        <v>0.85218914185639227</v>
      </c>
      <c r="V54" s="1">
        <f t="shared" si="4"/>
        <v>0.69384615384615389</v>
      </c>
      <c r="W54" s="1">
        <f t="shared" si="5"/>
        <v>0.83247200689061152</v>
      </c>
      <c r="X54" s="1">
        <f t="shared" si="6"/>
        <v>0.87795389048991346</v>
      </c>
      <c r="Y54" s="1">
        <f t="shared" si="7"/>
        <v>0.7969286359530261</v>
      </c>
      <c r="Z54" s="1">
        <f t="shared" si="8"/>
        <v>0.85300207039337472</v>
      </c>
      <c r="AB54" s="1">
        <f t="shared" si="9"/>
        <v>0.80868658432790874</v>
      </c>
      <c r="AC54">
        <f t="shared" si="10"/>
        <v>5.9115397212198599E-2</v>
      </c>
      <c r="AD54">
        <f t="shared" si="11"/>
        <v>8</v>
      </c>
      <c r="AE54">
        <f t="shared" si="12"/>
        <v>2.2343519954039784E-2</v>
      </c>
    </row>
    <row r="55" spans="1:31" x14ac:dyDescent="0.25">
      <c r="A55">
        <v>8.0000015999999992</v>
      </c>
      <c r="B55">
        <v>6.0430000000000001</v>
      </c>
      <c r="C55">
        <v>5.3330000000000002</v>
      </c>
      <c r="D55">
        <v>5.2240000000000002</v>
      </c>
      <c r="E55">
        <v>6.0609999999999999</v>
      </c>
      <c r="F55">
        <v>8.8149999999999995</v>
      </c>
      <c r="G55">
        <v>5.6310000000000002</v>
      </c>
      <c r="H55">
        <v>9.5760000000000005</v>
      </c>
      <c r="I55">
        <v>9.5630000000000006</v>
      </c>
      <c r="S55" s="1">
        <f t="shared" si="1"/>
        <v>0.90735735735735734</v>
      </c>
      <c r="T55" s="1">
        <f t="shared" si="2"/>
        <v>0.82682170542635658</v>
      </c>
      <c r="U55" s="1">
        <f t="shared" si="3"/>
        <v>0.91488616462346761</v>
      </c>
      <c r="V55" s="1">
        <f t="shared" si="4"/>
        <v>0.77705128205128204</v>
      </c>
      <c r="W55" s="1">
        <f t="shared" si="5"/>
        <v>0.7592592592592593</v>
      </c>
      <c r="X55" s="1">
        <f t="shared" si="6"/>
        <v>0.81138328530259363</v>
      </c>
      <c r="Y55" s="1">
        <f t="shared" si="7"/>
        <v>0.86504065040650413</v>
      </c>
      <c r="Z55" s="1">
        <f t="shared" si="8"/>
        <v>0.98995859213250526</v>
      </c>
      <c r="AB55" s="1">
        <f t="shared" si="9"/>
        <v>0.85646978706991572</v>
      </c>
      <c r="AC55">
        <f t="shared" si="10"/>
        <v>7.7977767706104151E-2</v>
      </c>
      <c r="AD55">
        <f t="shared" si="11"/>
        <v>8</v>
      </c>
      <c r="AE55">
        <f t="shared" si="12"/>
        <v>2.9472825877473591E-2</v>
      </c>
    </row>
    <row r="56" spans="1:31" x14ac:dyDescent="0.25">
      <c r="A56">
        <v>8.1666682999999995</v>
      </c>
      <c r="B56">
        <v>6.0270000000000001</v>
      </c>
      <c r="C56">
        <v>5.274</v>
      </c>
      <c r="D56">
        <v>5.1379999999999999</v>
      </c>
      <c r="E56">
        <v>6.22</v>
      </c>
      <c r="F56">
        <v>9.9909999999999997</v>
      </c>
      <c r="G56">
        <v>6.0380000000000003</v>
      </c>
      <c r="H56">
        <v>9.5009999999999994</v>
      </c>
      <c r="I56">
        <v>8.5380000000000003</v>
      </c>
      <c r="S56" s="1">
        <f t="shared" si="1"/>
        <v>0.90495495495495493</v>
      </c>
      <c r="T56" s="1">
        <f t="shared" si="2"/>
        <v>0.81767441860465118</v>
      </c>
      <c r="U56" s="1">
        <f t="shared" si="3"/>
        <v>0.89982486865148859</v>
      </c>
      <c r="V56" s="1">
        <f t="shared" si="4"/>
        <v>0.79743589743589738</v>
      </c>
      <c r="W56" s="1">
        <f t="shared" si="5"/>
        <v>0.860551248923342</v>
      </c>
      <c r="X56" s="1">
        <f t="shared" si="6"/>
        <v>0.87002881844380398</v>
      </c>
      <c r="Y56" s="1">
        <f t="shared" si="7"/>
        <v>0.85826558265582653</v>
      </c>
      <c r="Z56" s="1">
        <f t="shared" si="8"/>
        <v>0.88385093167701867</v>
      </c>
      <c r="AB56" s="1">
        <f t="shared" si="9"/>
        <v>0.86157334016837295</v>
      </c>
      <c r="AC56">
        <f t="shared" si="10"/>
        <v>3.7731462684291783E-2</v>
      </c>
      <c r="AD56">
        <f t="shared" si="11"/>
        <v>8</v>
      </c>
      <c r="AE56">
        <f t="shared" si="12"/>
        <v>1.4261152409335665E-2</v>
      </c>
    </row>
    <row r="57" spans="1:31" x14ac:dyDescent="0.25">
      <c r="A57">
        <v>8.3333349999999999</v>
      </c>
      <c r="B57">
        <v>5.4660000000000002</v>
      </c>
      <c r="C57">
        <v>5.4</v>
      </c>
      <c r="D57">
        <v>5.4119999999999999</v>
      </c>
      <c r="E57">
        <v>6.3419999999999996</v>
      </c>
      <c r="F57">
        <v>9.9979999999999993</v>
      </c>
      <c r="G57">
        <v>5.7149999999999999</v>
      </c>
      <c r="H57">
        <v>9.7639999999999993</v>
      </c>
      <c r="I57">
        <v>8.6940000000000008</v>
      </c>
      <c r="S57" s="1">
        <f t="shared" si="1"/>
        <v>0.82072072072072078</v>
      </c>
      <c r="T57" s="1">
        <f t="shared" si="2"/>
        <v>0.83720930232558144</v>
      </c>
      <c r="U57" s="1">
        <f t="shared" si="3"/>
        <v>0.94781085814360766</v>
      </c>
      <c r="V57" s="1">
        <f t="shared" si="4"/>
        <v>0.81307692307692303</v>
      </c>
      <c r="W57" s="1">
        <f t="shared" si="5"/>
        <v>0.86115417743324718</v>
      </c>
      <c r="X57" s="1">
        <f t="shared" si="6"/>
        <v>0.82348703170028814</v>
      </c>
      <c r="Y57" s="1">
        <f t="shared" si="7"/>
        <v>0.88202348690153565</v>
      </c>
      <c r="Z57" s="1">
        <f t="shared" si="8"/>
        <v>0.9</v>
      </c>
      <c r="AB57" s="1">
        <f t="shared" si="9"/>
        <v>0.86068531253773795</v>
      </c>
      <c r="AC57">
        <f t="shared" si="10"/>
        <v>4.6889848681689841E-2</v>
      </c>
      <c r="AD57">
        <f t="shared" si="11"/>
        <v>8</v>
      </c>
      <c r="AE57">
        <f t="shared" si="12"/>
        <v>1.7722696946457308E-2</v>
      </c>
    </row>
    <row r="58" spans="1:31" x14ac:dyDescent="0.25">
      <c r="A58">
        <v>8.5000017000000003</v>
      </c>
      <c r="B58">
        <v>6.0679999999999996</v>
      </c>
      <c r="C58">
        <v>5.6470000000000002</v>
      </c>
      <c r="D58">
        <v>5.306</v>
      </c>
      <c r="E58">
        <v>6.5279999999999996</v>
      </c>
      <c r="F58">
        <v>9.7509999999999994</v>
      </c>
      <c r="G58">
        <v>6.0609999999999999</v>
      </c>
      <c r="H58">
        <v>9.3620000000000001</v>
      </c>
      <c r="I58">
        <v>8.2530000000000001</v>
      </c>
      <c r="S58" s="1">
        <f t="shared" si="1"/>
        <v>0.91111111111111098</v>
      </c>
      <c r="T58" s="1">
        <f t="shared" si="2"/>
        <v>0.87550387596899226</v>
      </c>
      <c r="U58" s="1">
        <f t="shared" si="3"/>
        <v>0.92924693520140111</v>
      </c>
      <c r="V58" s="1">
        <f t="shared" si="4"/>
        <v>0.83692307692307688</v>
      </c>
      <c r="W58" s="1">
        <f t="shared" si="5"/>
        <v>0.83987941429801893</v>
      </c>
      <c r="X58" s="1">
        <f t="shared" si="6"/>
        <v>0.87334293948126795</v>
      </c>
      <c r="Y58" s="1">
        <f t="shared" si="7"/>
        <v>0.84570912375790419</v>
      </c>
      <c r="Z58" s="1">
        <f t="shared" si="8"/>
        <v>0.85434782608695647</v>
      </c>
      <c r="AB58" s="1">
        <f t="shared" si="9"/>
        <v>0.87075803785359118</v>
      </c>
      <c r="AC58">
        <f t="shared" si="10"/>
        <v>3.3961245668696384E-2</v>
      </c>
      <c r="AD58">
        <f t="shared" si="11"/>
        <v>8</v>
      </c>
      <c r="AE58">
        <f t="shared" si="12"/>
        <v>1.2836144321905728E-2</v>
      </c>
    </row>
    <row r="59" spans="1:31" x14ac:dyDescent="0.25">
      <c r="A59">
        <v>8.6666684000000007</v>
      </c>
      <c r="B59">
        <v>6.1239999999999997</v>
      </c>
      <c r="C59">
        <v>6.508</v>
      </c>
      <c r="D59">
        <v>5.53</v>
      </c>
      <c r="E59">
        <v>6.7069999999999999</v>
      </c>
      <c r="F59">
        <v>10.233000000000001</v>
      </c>
      <c r="G59">
        <v>5.5190000000000001</v>
      </c>
      <c r="H59">
        <v>10.064</v>
      </c>
      <c r="I59">
        <v>9.3369999999999997</v>
      </c>
      <c r="S59" s="1">
        <f t="shared" si="1"/>
        <v>0.91951951951951949</v>
      </c>
      <c r="T59" s="1">
        <f t="shared" si="2"/>
        <v>1.0089922480620155</v>
      </c>
      <c r="U59" s="1">
        <f t="shared" si="3"/>
        <v>0.968476357267951</v>
      </c>
      <c r="V59" s="1">
        <f t="shared" si="4"/>
        <v>0.85987179487179488</v>
      </c>
      <c r="W59" s="1">
        <f t="shared" si="5"/>
        <v>0.88139534883720938</v>
      </c>
      <c r="X59" s="1">
        <f t="shared" si="6"/>
        <v>0.79524495677233431</v>
      </c>
      <c r="Y59" s="1">
        <f t="shared" si="7"/>
        <v>0.90912375790424571</v>
      </c>
      <c r="Z59" s="1">
        <f t="shared" si="8"/>
        <v>0.96656314699792956</v>
      </c>
      <c r="AB59" s="1">
        <f t="shared" si="9"/>
        <v>0.91364839127912489</v>
      </c>
      <c r="AC59">
        <f t="shared" si="10"/>
        <v>6.8559697738958994E-2</v>
      </c>
      <c r="AD59">
        <f t="shared" si="11"/>
        <v>8</v>
      </c>
      <c r="AE59">
        <f t="shared" si="12"/>
        <v>2.5913130025577543E-2</v>
      </c>
    </row>
    <row r="60" spans="1:31" x14ac:dyDescent="0.25">
      <c r="A60">
        <v>8.8333350999999993</v>
      </c>
      <c r="B60">
        <v>6.3959999999999999</v>
      </c>
      <c r="C60">
        <v>5.8869999999999996</v>
      </c>
      <c r="D60">
        <v>5.58</v>
      </c>
      <c r="E60">
        <v>7.1040000000000001</v>
      </c>
      <c r="F60">
        <v>10.116</v>
      </c>
      <c r="G60">
        <v>6.0609999999999999</v>
      </c>
      <c r="H60">
        <v>9.3879999999999999</v>
      </c>
      <c r="I60">
        <v>8.3569999999999993</v>
      </c>
      <c r="S60" s="1">
        <f t="shared" si="1"/>
        <v>0.96036036036036032</v>
      </c>
      <c r="T60" s="1">
        <f t="shared" si="2"/>
        <v>0.91271317829457355</v>
      </c>
      <c r="U60" s="1">
        <f t="shared" si="3"/>
        <v>0.97723292469352019</v>
      </c>
      <c r="V60" s="1">
        <f t="shared" si="4"/>
        <v>0.91076923076923078</v>
      </c>
      <c r="W60" s="1">
        <f t="shared" si="5"/>
        <v>0.87131782945736436</v>
      </c>
      <c r="X60" s="1">
        <f t="shared" si="6"/>
        <v>0.87334293948126795</v>
      </c>
      <c r="Y60" s="1">
        <f t="shared" si="7"/>
        <v>0.84805781391147239</v>
      </c>
      <c r="Z60" s="1">
        <f t="shared" si="8"/>
        <v>0.86511387163561071</v>
      </c>
      <c r="AB60" s="1">
        <f t="shared" si="9"/>
        <v>0.90236351857542507</v>
      </c>
      <c r="AC60">
        <f t="shared" si="10"/>
        <v>4.6735590083629146E-2</v>
      </c>
      <c r="AD60">
        <f t="shared" si="11"/>
        <v>8</v>
      </c>
      <c r="AE60">
        <f t="shared" si="12"/>
        <v>1.7664392676734156E-2</v>
      </c>
    </row>
    <row r="61" spans="1:31" x14ac:dyDescent="0.25">
      <c r="A61">
        <v>9.0000017999999997</v>
      </c>
      <c r="B61">
        <v>6.3879999999999999</v>
      </c>
      <c r="C61">
        <v>6.0259999999999998</v>
      </c>
      <c r="D61">
        <v>5.7220000000000004</v>
      </c>
      <c r="E61">
        <v>7.67</v>
      </c>
      <c r="F61">
        <v>10.912000000000001</v>
      </c>
      <c r="G61">
        <v>6.593</v>
      </c>
      <c r="H61">
        <v>10.741</v>
      </c>
      <c r="I61">
        <v>9.423</v>
      </c>
      <c r="S61" s="1">
        <f t="shared" si="1"/>
        <v>0.95915915915915917</v>
      </c>
      <c r="T61" s="1">
        <f t="shared" si="2"/>
        <v>0.93426356589147286</v>
      </c>
      <c r="U61" s="1">
        <f t="shared" si="3"/>
        <v>1.0021015761821366</v>
      </c>
      <c r="V61" s="1">
        <f t="shared" si="4"/>
        <v>0.98333333333333339</v>
      </c>
      <c r="W61" s="1">
        <f t="shared" si="5"/>
        <v>0.93987941429801902</v>
      </c>
      <c r="X61" s="1">
        <f t="shared" si="6"/>
        <v>0.95</v>
      </c>
      <c r="Y61" s="1">
        <f t="shared" si="7"/>
        <v>0.97028003613369462</v>
      </c>
      <c r="Z61" s="1">
        <f t="shared" si="8"/>
        <v>0.97546583850931678</v>
      </c>
      <c r="AB61" s="1">
        <f t="shared" si="9"/>
        <v>0.96431036543839166</v>
      </c>
      <c r="AC61">
        <f t="shared" si="10"/>
        <v>2.2931991024406229E-2</v>
      </c>
      <c r="AD61">
        <f t="shared" si="11"/>
        <v>8</v>
      </c>
      <c r="AE61">
        <f t="shared" si="12"/>
        <v>8.6674779025920287E-3</v>
      </c>
    </row>
    <row r="62" spans="1:31" x14ac:dyDescent="0.25">
      <c r="A62">
        <v>9.1666685000000001</v>
      </c>
      <c r="B62">
        <v>6.5590000000000002</v>
      </c>
      <c r="C62">
        <v>6.5910000000000002</v>
      </c>
      <c r="D62">
        <v>5.3849999999999998</v>
      </c>
      <c r="E62">
        <v>7.4640000000000004</v>
      </c>
      <c r="F62">
        <v>10.805</v>
      </c>
      <c r="G62">
        <v>6.4260000000000002</v>
      </c>
      <c r="H62">
        <v>9.5350000000000001</v>
      </c>
      <c r="I62">
        <v>9.3759999999999994</v>
      </c>
      <c r="S62" s="1">
        <f t="shared" si="1"/>
        <v>0.9848348348348348</v>
      </c>
      <c r="T62" s="1">
        <f t="shared" si="2"/>
        <v>1.021860465116279</v>
      </c>
      <c r="U62" s="1">
        <f t="shared" si="3"/>
        <v>0.9430823117338003</v>
      </c>
      <c r="V62" s="1">
        <f t="shared" si="4"/>
        <v>0.95692307692307699</v>
      </c>
      <c r="W62" s="1">
        <f t="shared" si="5"/>
        <v>0.93066322136089585</v>
      </c>
      <c r="X62" s="1">
        <f t="shared" si="6"/>
        <v>0.92593659942363105</v>
      </c>
      <c r="Y62" s="1">
        <f t="shared" si="7"/>
        <v>0.86133694670280037</v>
      </c>
      <c r="Z62" s="1">
        <f t="shared" si="8"/>
        <v>0.97060041407867492</v>
      </c>
      <c r="AB62" s="1">
        <f t="shared" si="9"/>
        <v>0.94940473377174917</v>
      </c>
      <c r="AC62">
        <f t="shared" si="10"/>
        <v>4.7372103259047192E-2</v>
      </c>
      <c r="AD62">
        <f t="shared" si="11"/>
        <v>8</v>
      </c>
      <c r="AE62">
        <f t="shared" si="12"/>
        <v>1.7904972043644468E-2</v>
      </c>
    </row>
    <row r="63" spans="1:31" x14ac:dyDescent="0.25">
      <c r="A63">
        <v>9.3333352000000005</v>
      </c>
      <c r="B63">
        <v>6.5679999999999996</v>
      </c>
      <c r="C63">
        <v>6.149</v>
      </c>
      <c r="D63">
        <v>5.6820000000000004</v>
      </c>
      <c r="E63">
        <v>7.5129999999999999</v>
      </c>
      <c r="F63">
        <v>10.945</v>
      </c>
      <c r="G63">
        <v>6.59</v>
      </c>
      <c r="H63">
        <v>9.9619999999999997</v>
      </c>
      <c r="I63">
        <v>10.351000000000001</v>
      </c>
      <c r="S63" s="1">
        <f t="shared" si="1"/>
        <v>0.98618618618618614</v>
      </c>
      <c r="T63" s="1">
        <f t="shared" si="2"/>
        <v>0.95333333333333325</v>
      </c>
      <c r="U63" s="1">
        <f t="shared" si="3"/>
        <v>0.99509632224168132</v>
      </c>
      <c r="V63" s="1">
        <f t="shared" si="4"/>
        <v>0.96320512820512827</v>
      </c>
      <c r="W63" s="1">
        <f t="shared" si="5"/>
        <v>0.94272179155900093</v>
      </c>
      <c r="X63" s="1">
        <f t="shared" si="6"/>
        <v>0.94956772334293937</v>
      </c>
      <c r="Y63" s="1">
        <f t="shared" si="7"/>
        <v>0.89990966576332421</v>
      </c>
      <c r="Z63" s="1">
        <f t="shared" si="8"/>
        <v>1.0715320910973085</v>
      </c>
      <c r="AB63" s="1">
        <f t="shared" si="9"/>
        <v>0.97019403021611283</v>
      </c>
      <c r="AC63">
        <f t="shared" si="10"/>
        <v>5.0140465484680333E-2</v>
      </c>
      <c r="AD63">
        <f t="shared" si="11"/>
        <v>8</v>
      </c>
      <c r="AE63">
        <f t="shared" si="12"/>
        <v>1.8951314613354548E-2</v>
      </c>
    </row>
    <row r="64" spans="1:31" x14ac:dyDescent="0.25">
      <c r="A64">
        <v>9.5000019000000009</v>
      </c>
      <c r="B64">
        <v>6.2930000000000001</v>
      </c>
      <c r="C64">
        <v>5.484</v>
      </c>
      <c r="D64">
        <v>5.3970000000000002</v>
      </c>
      <c r="E64">
        <v>7.9859999999999998</v>
      </c>
      <c r="F64">
        <v>11.266</v>
      </c>
      <c r="G64">
        <v>5.9290000000000003</v>
      </c>
      <c r="H64">
        <v>10.4</v>
      </c>
      <c r="I64">
        <v>9.359</v>
      </c>
      <c r="S64" s="1">
        <f t="shared" si="1"/>
        <v>0.94489489489489487</v>
      </c>
      <c r="T64" s="1">
        <f t="shared" si="2"/>
        <v>0.85023255813953491</v>
      </c>
      <c r="U64" s="1">
        <f t="shared" si="3"/>
        <v>0.94518388791593699</v>
      </c>
      <c r="V64" s="1">
        <f t="shared" si="4"/>
        <v>1.0238461538461539</v>
      </c>
      <c r="W64" s="1">
        <f t="shared" si="5"/>
        <v>0.97037037037037044</v>
      </c>
      <c r="X64" s="1">
        <f t="shared" si="6"/>
        <v>0.85432276657060513</v>
      </c>
      <c r="Y64" s="1">
        <f t="shared" si="7"/>
        <v>0.93947606142728091</v>
      </c>
      <c r="Z64" s="1">
        <f t="shared" si="8"/>
        <v>0.96884057971014492</v>
      </c>
      <c r="AB64" s="1">
        <f t="shared" si="9"/>
        <v>0.93714590910936524</v>
      </c>
      <c r="AC64">
        <f t="shared" si="10"/>
        <v>5.8759848315737807E-2</v>
      </c>
      <c r="AD64">
        <f t="shared" si="11"/>
        <v>8</v>
      </c>
      <c r="AE64">
        <f t="shared" si="12"/>
        <v>2.2209135102759969E-2</v>
      </c>
    </row>
    <row r="65" spans="1:31" x14ac:dyDescent="0.25">
      <c r="A65">
        <v>9.6666685999999995</v>
      </c>
      <c r="B65">
        <v>6.5069999999999997</v>
      </c>
      <c r="C65">
        <v>5.7030000000000003</v>
      </c>
      <c r="D65">
        <v>5.7869999999999999</v>
      </c>
      <c r="E65">
        <v>7.9009999999999998</v>
      </c>
      <c r="F65">
        <v>11.092000000000001</v>
      </c>
      <c r="G65">
        <v>6.7149999999999999</v>
      </c>
      <c r="H65">
        <v>10.195</v>
      </c>
      <c r="I65">
        <v>9.5150000000000006</v>
      </c>
      <c r="S65" s="1">
        <f t="shared" si="1"/>
        <v>0.97702702702702693</v>
      </c>
      <c r="T65" s="1">
        <f t="shared" si="2"/>
        <v>0.88418604651162791</v>
      </c>
      <c r="U65" s="1">
        <f t="shared" si="3"/>
        <v>1.0134851138353764</v>
      </c>
      <c r="V65" s="1">
        <f t="shared" si="4"/>
        <v>1.012948717948718</v>
      </c>
      <c r="W65" s="1">
        <f t="shared" si="5"/>
        <v>0.9553832902670113</v>
      </c>
      <c r="X65" s="1">
        <f t="shared" si="6"/>
        <v>0.96757925072046103</v>
      </c>
      <c r="Y65" s="1">
        <f t="shared" si="7"/>
        <v>0.92095754290876242</v>
      </c>
      <c r="Z65" s="1">
        <f t="shared" si="8"/>
        <v>0.98498964803312639</v>
      </c>
      <c r="AB65" s="1">
        <f t="shared" si="9"/>
        <v>0.96456957965651391</v>
      </c>
      <c r="AC65">
        <f t="shared" si="10"/>
        <v>4.434025239343941E-2</v>
      </c>
      <c r="AD65">
        <f t="shared" si="11"/>
        <v>8</v>
      </c>
      <c r="AE65">
        <f t="shared" si="12"/>
        <v>1.6759040128982453E-2</v>
      </c>
    </row>
    <row r="66" spans="1:31" x14ac:dyDescent="0.25">
      <c r="A66">
        <v>9.8333352999999999</v>
      </c>
      <c r="B66">
        <v>6.2519999999999998</v>
      </c>
      <c r="C66">
        <v>6.2050000000000001</v>
      </c>
      <c r="D66">
        <v>5.6349999999999998</v>
      </c>
      <c r="E66">
        <v>7.1159999999999997</v>
      </c>
      <c r="F66">
        <v>11.116</v>
      </c>
      <c r="G66">
        <v>6.9359999999999999</v>
      </c>
      <c r="H66">
        <v>10.891</v>
      </c>
      <c r="I66">
        <v>9.27</v>
      </c>
      <c r="S66" s="1">
        <f t="shared" si="1"/>
        <v>0.9387387387387387</v>
      </c>
      <c r="T66" s="1">
        <f t="shared" si="2"/>
        <v>0.96201550387596901</v>
      </c>
      <c r="U66" s="1">
        <f t="shared" si="3"/>
        <v>0.98686514886164622</v>
      </c>
      <c r="V66" s="1">
        <f t="shared" si="4"/>
        <v>0.91230769230769226</v>
      </c>
      <c r="W66" s="1">
        <f t="shared" si="5"/>
        <v>0.95745047372954351</v>
      </c>
      <c r="X66" s="1">
        <f t="shared" si="6"/>
        <v>0.9994236311239193</v>
      </c>
      <c r="Y66" s="1">
        <f t="shared" si="7"/>
        <v>0.98383017163504971</v>
      </c>
      <c r="Z66" s="1">
        <f t="shared" si="8"/>
        <v>0.95962732919254656</v>
      </c>
      <c r="AB66" s="1">
        <f t="shared" si="9"/>
        <v>0.96253233618313816</v>
      </c>
      <c r="AC66">
        <f t="shared" si="10"/>
        <v>2.8106513859143652E-2</v>
      </c>
      <c r="AD66">
        <f t="shared" si="11"/>
        <v>8</v>
      </c>
      <c r="AE66">
        <f t="shared" si="12"/>
        <v>1.062326369889777E-2</v>
      </c>
    </row>
    <row r="67" spans="1:31" x14ac:dyDescent="0.25">
      <c r="A67">
        <v>10.000002</v>
      </c>
      <c r="B67">
        <v>6.93</v>
      </c>
      <c r="C67">
        <v>6.4429999999999996</v>
      </c>
      <c r="D67">
        <v>5.6420000000000003</v>
      </c>
      <c r="E67">
        <v>8.4779999999999998</v>
      </c>
      <c r="F67">
        <v>11.856999999999999</v>
      </c>
      <c r="G67">
        <v>6.6760000000000002</v>
      </c>
      <c r="H67">
        <v>10.987</v>
      </c>
      <c r="I67">
        <v>9.9030000000000005</v>
      </c>
      <c r="S67" s="1">
        <f t="shared" si="1"/>
        <v>1.0405405405405406</v>
      </c>
      <c r="T67" s="1">
        <f t="shared" si="2"/>
        <v>0.99891472868217046</v>
      </c>
      <c r="U67" s="1">
        <f t="shared" si="3"/>
        <v>0.98809106830122595</v>
      </c>
      <c r="V67" s="1">
        <f t="shared" si="4"/>
        <v>1.0869230769230769</v>
      </c>
      <c r="W67" s="1">
        <f t="shared" si="5"/>
        <v>1.0212747631352281</v>
      </c>
      <c r="X67" s="1">
        <f t="shared" si="6"/>
        <v>0.96195965417867435</v>
      </c>
      <c r="Y67" s="1">
        <f t="shared" si="7"/>
        <v>0.99250225835591688</v>
      </c>
      <c r="Z67" s="1">
        <f t="shared" si="8"/>
        <v>1.0251552795031056</v>
      </c>
      <c r="AB67" s="1">
        <f t="shared" si="9"/>
        <v>1.0144201712024923</v>
      </c>
      <c r="AC67">
        <f t="shared" si="10"/>
        <v>3.8298291961852547E-2</v>
      </c>
      <c r="AD67">
        <f t="shared" si="11"/>
        <v>8</v>
      </c>
      <c r="AE67">
        <f t="shared" si="12"/>
        <v>1.447539373851512E-2</v>
      </c>
    </row>
    <row r="68" spans="1:31" x14ac:dyDescent="0.25">
      <c r="A68">
        <v>10.166668700000001</v>
      </c>
      <c r="B68">
        <v>6.7990000000000004</v>
      </c>
      <c r="C68">
        <v>6.7140000000000004</v>
      </c>
      <c r="D68">
        <v>5.8620000000000001</v>
      </c>
      <c r="E68">
        <v>7.7969999999999997</v>
      </c>
      <c r="F68">
        <v>11.867000000000001</v>
      </c>
      <c r="G68">
        <v>7.2149999999999999</v>
      </c>
      <c r="H68">
        <v>11.34</v>
      </c>
      <c r="I68">
        <v>9.8049999999999997</v>
      </c>
      <c r="S68" s="1">
        <f t="shared" si="1"/>
        <v>1.0208708708708709</v>
      </c>
      <c r="T68" s="1">
        <f t="shared" si="2"/>
        <v>1.0409302325581395</v>
      </c>
      <c r="U68" s="1">
        <f t="shared" si="3"/>
        <v>1.0266199649737304</v>
      </c>
      <c r="V68" s="1">
        <f t="shared" si="4"/>
        <v>0.99961538461538457</v>
      </c>
      <c r="W68" s="1">
        <f t="shared" si="5"/>
        <v>1.0221360895779501</v>
      </c>
      <c r="X68" s="1">
        <f t="shared" si="6"/>
        <v>1.0396253602305474</v>
      </c>
      <c r="Y68" s="1">
        <f t="shared" si="7"/>
        <v>1.024390243902439</v>
      </c>
      <c r="Z68" s="1">
        <f t="shared" si="8"/>
        <v>1.0150103519668736</v>
      </c>
      <c r="AB68" s="1">
        <f t="shared" si="9"/>
        <v>1.0236498123369919</v>
      </c>
      <c r="AC68">
        <f t="shared" si="10"/>
        <v>1.3231504410538773E-2</v>
      </c>
      <c r="AD68">
        <f t="shared" si="11"/>
        <v>8</v>
      </c>
      <c r="AE68">
        <f t="shared" si="12"/>
        <v>5.0010385916485533E-3</v>
      </c>
    </row>
    <row r="69" spans="1:31" x14ac:dyDescent="0.25">
      <c r="A69">
        <v>10.333335399999999</v>
      </c>
      <c r="B69">
        <v>6.7480000000000002</v>
      </c>
      <c r="C69">
        <v>6.9359999999999999</v>
      </c>
      <c r="D69">
        <v>5.7380000000000004</v>
      </c>
      <c r="E69">
        <v>8.0809999999999995</v>
      </c>
      <c r="F69">
        <v>12.52</v>
      </c>
      <c r="G69">
        <v>7.0259999999999998</v>
      </c>
      <c r="H69">
        <v>11.12</v>
      </c>
      <c r="I69">
        <v>10.315</v>
      </c>
      <c r="S69" s="1">
        <f t="shared" si="1"/>
        <v>1.0132132132132132</v>
      </c>
      <c r="T69" s="1">
        <f t="shared" si="2"/>
        <v>1.0753488372093023</v>
      </c>
      <c r="U69" s="1">
        <f t="shared" si="3"/>
        <v>1.0049036777583189</v>
      </c>
      <c r="V69" s="1">
        <f t="shared" si="4"/>
        <v>1.036025641025641</v>
      </c>
      <c r="W69" s="1">
        <f t="shared" si="5"/>
        <v>1.0783807062876831</v>
      </c>
      <c r="X69" s="1">
        <f t="shared" si="6"/>
        <v>1.0123919308357348</v>
      </c>
      <c r="Y69" s="1">
        <f t="shared" si="7"/>
        <v>1.004516711833785</v>
      </c>
      <c r="Z69" s="1">
        <f t="shared" si="8"/>
        <v>1.0678053830227743</v>
      </c>
      <c r="AB69" s="1">
        <f t="shared" si="9"/>
        <v>1.0365732626483066</v>
      </c>
      <c r="AC69">
        <f t="shared" si="10"/>
        <v>3.2487726328106654E-2</v>
      </c>
      <c r="AD69">
        <f t="shared" si="11"/>
        <v>8</v>
      </c>
      <c r="AE69">
        <f t="shared" si="12"/>
        <v>1.2279206360870827E-2</v>
      </c>
    </row>
    <row r="70" spans="1:31" x14ac:dyDescent="0.25">
      <c r="A70">
        <v>10.5000021</v>
      </c>
      <c r="B70">
        <v>6.6289999999999996</v>
      </c>
      <c r="C70">
        <v>6.5620000000000003</v>
      </c>
      <c r="D70">
        <v>5.5819999999999999</v>
      </c>
      <c r="E70">
        <v>7.1449999999999996</v>
      </c>
      <c r="F70">
        <v>12.016999999999999</v>
      </c>
      <c r="G70">
        <v>6.1189999999999998</v>
      </c>
      <c r="H70">
        <v>10.946</v>
      </c>
      <c r="I70">
        <v>9.1059999999999999</v>
      </c>
      <c r="S70" s="1">
        <f t="shared" si="1"/>
        <v>0.99534534534534524</v>
      </c>
      <c r="T70" s="1">
        <f t="shared" si="2"/>
        <v>1.0173643410852713</v>
      </c>
      <c r="U70" s="1">
        <f t="shared" si="3"/>
        <v>0.97758318739054284</v>
      </c>
      <c r="V70" s="1">
        <f t="shared" si="4"/>
        <v>0.91602564102564099</v>
      </c>
      <c r="W70" s="1">
        <f t="shared" si="5"/>
        <v>1.0350559862187769</v>
      </c>
      <c r="X70" s="1">
        <f t="shared" si="6"/>
        <v>0.88170028818443791</v>
      </c>
      <c r="Y70" s="1">
        <f t="shared" si="7"/>
        <v>0.98879855465221311</v>
      </c>
      <c r="Z70" s="1">
        <f t="shared" si="8"/>
        <v>0.94265010351966871</v>
      </c>
      <c r="AB70" s="1">
        <f t="shared" si="9"/>
        <v>0.96931543092773709</v>
      </c>
      <c r="AC70">
        <f t="shared" si="10"/>
        <v>5.2075875084065401E-2</v>
      </c>
      <c r="AD70">
        <f t="shared" si="11"/>
        <v>8</v>
      </c>
      <c r="AE70">
        <f t="shared" si="12"/>
        <v>1.9682830682643124E-2</v>
      </c>
    </row>
    <row r="71" spans="1:31" x14ac:dyDescent="0.25">
      <c r="A71">
        <v>10.6666688</v>
      </c>
      <c r="B71">
        <v>6.59</v>
      </c>
      <c r="C71">
        <v>5.9269999999999996</v>
      </c>
      <c r="D71">
        <v>5.4240000000000004</v>
      </c>
      <c r="E71">
        <v>7.13</v>
      </c>
      <c r="F71">
        <v>11.635999999999999</v>
      </c>
      <c r="G71">
        <v>5.952</v>
      </c>
      <c r="H71">
        <v>12.276</v>
      </c>
      <c r="I71">
        <v>9.3569999999999993</v>
      </c>
      <c r="S71" s="1">
        <f t="shared" si="1"/>
        <v>0.98948948948948945</v>
      </c>
      <c r="T71" s="1">
        <f t="shared" si="2"/>
        <v>0.9189147286821705</v>
      </c>
      <c r="U71" s="1">
        <f t="shared" si="3"/>
        <v>0.94991243432574435</v>
      </c>
      <c r="V71" s="1">
        <f t="shared" si="4"/>
        <v>0.91410256410256407</v>
      </c>
      <c r="W71" s="1">
        <f t="shared" si="5"/>
        <v>1.0022394487510766</v>
      </c>
      <c r="X71" s="1">
        <f t="shared" si="6"/>
        <v>0.85763688760806911</v>
      </c>
      <c r="Y71" s="1">
        <f t="shared" si="7"/>
        <v>1.1089430894308943</v>
      </c>
      <c r="Z71" s="1">
        <f t="shared" si="8"/>
        <v>0.96863354037267069</v>
      </c>
      <c r="AB71" s="1">
        <f t="shared" si="9"/>
        <v>0.96373402284533471</v>
      </c>
      <c r="AC71">
        <f t="shared" si="10"/>
        <v>7.4809643589455938E-2</v>
      </c>
      <c r="AD71">
        <f t="shared" si="11"/>
        <v>8</v>
      </c>
      <c r="AE71">
        <f t="shared" si="12"/>
        <v>2.8275387515296825E-2</v>
      </c>
    </row>
    <row r="72" spans="1:31" x14ac:dyDescent="0.25">
      <c r="A72">
        <v>10.8333355</v>
      </c>
      <c r="B72">
        <v>6.6120000000000001</v>
      </c>
      <c r="C72">
        <v>6.07</v>
      </c>
      <c r="D72">
        <v>5.2080000000000002</v>
      </c>
      <c r="E72">
        <v>6.4059999999999997</v>
      </c>
      <c r="F72">
        <v>11.449</v>
      </c>
      <c r="G72">
        <v>6.4870000000000001</v>
      </c>
      <c r="H72">
        <v>11.664</v>
      </c>
      <c r="I72">
        <v>9.702</v>
      </c>
      <c r="S72" s="1">
        <f t="shared" ref="S72:S90" si="13">B72/6.66</f>
        <v>0.99279279279279276</v>
      </c>
      <c r="T72" s="1">
        <f t="shared" ref="T72:T90" si="14">C72/6.45</f>
        <v>0.94108527131782949</v>
      </c>
      <c r="U72" s="1">
        <f t="shared" ref="U72:U90" si="15">D72/5.71</f>
        <v>0.91208406304728551</v>
      </c>
      <c r="V72" s="1">
        <f t="shared" ref="V72:V90" si="16">E72/7.8</f>
        <v>0.82128205128205123</v>
      </c>
      <c r="W72" s="1">
        <f t="shared" ref="W72:W90" si="17">F72/11.61</f>
        <v>0.98613264427217917</v>
      </c>
      <c r="X72" s="1">
        <f t="shared" ref="X72:X90" si="18">G72/6.94</f>
        <v>0.93472622478386158</v>
      </c>
      <c r="Y72" s="1">
        <f t="shared" ref="Y72:Y90" si="19">H72/11.07</f>
        <v>1.0536585365853659</v>
      </c>
      <c r="Z72" s="1">
        <f t="shared" ref="Z72:Z90" si="20">I72/9.66</f>
        <v>1.0043478260869565</v>
      </c>
      <c r="AB72" s="1">
        <f t="shared" ref="AB72:AB90" si="21">AVERAGE(S72:Z72)</f>
        <v>0.9557636762710402</v>
      </c>
      <c r="AC72">
        <f t="shared" ref="AC72:AC90" si="22">STDEV(S72:Z72)</f>
        <v>7.059795523671264E-2</v>
      </c>
      <c r="AD72">
        <f t="shared" ref="AD72:AD90" si="23">COUNT(S72:Z72)</f>
        <v>8</v>
      </c>
      <c r="AE72">
        <f t="shared" ref="AE72:AE90" si="24">AC72/SQRT(AD72-1)</f>
        <v>2.6683518946573104E-2</v>
      </c>
    </row>
    <row r="73" spans="1:31" x14ac:dyDescent="0.25">
      <c r="A73">
        <v>11.000002200000001</v>
      </c>
      <c r="B73">
        <v>6.7720000000000002</v>
      </c>
      <c r="C73">
        <v>6.1070000000000002</v>
      </c>
      <c r="D73">
        <v>5.8129999999999997</v>
      </c>
      <c r="E73">
        <v>6.9880000000000004</v>
      </c>
      <c r="F73">
        <v>12.131</v>
      </c>
      <c r="G73">
        <v>6.2629999999999999</v>
      </c>
      <c r="H73">
        <v>11.227</v>
      </c>
      <c r="I73">
        <v>9.3789999999999996</v>
      </c>
      <c r="S73" s="1">
        <f t="shared" si="13"/>
        <v>1.0168168168168168</v>
      </c>
      <c r="T73" s="1">
        <f t="shared" si="14"/>
        <v>0.94682170542635657</v>
      </c>
      <c r="U73" s="1">
        <f t="shared" si="15"/>
        <v>1.0180385288966725</v>
      </c>
      <c r="V73" s="1">
        <f t="shared" si="16"/>
        <v>0.89589743589743598</v>
      </c>
      <c r="W73" s="1">
        <f t="shared" si="17"/>
        <v>1.0448751076658054</v>
      </c>
      <c r="X73" s="1">
        <f t="shared" si="18"/>
        <v>0.90244956772334284</v>
      </c>
      <c r="Y73" s="1">
        <f t="shared" si="19"/>
        <v>1.014182475158085</v>
      </c>
      <c r="Z73" s="1">
        <f t="shared" si="20"/>
        <v>0.97091097308488605</v>
      </c>
      <c r="AB73" s="1">
        <f t="shared" si="21"/>
        <v>0.97624907633367519</v>
      </c>
      <c r="AC73">
        <f t="shared" si="22"/>
        <v>5.6489940865514912E-2</v>
      </c>
      <c r="AD73">
        <f t="shared" si="23"/>
        <v>8</v>
      </c>
      <c r="AE73">
        <f t="shared" si="24"/>
        <v>2.1351190729556751E-2</v>
      </c>
    </row>
    <row r="74" spans="1:31" x14ac:dyDescent="0.25">
      <c r="A74">
        <v>11.166668899999999</v>
      </c>
      <c r="B74">
        <v>6.5049999999999999</v>
      </c>
      <c r="C74">
        <v>5.9630000000000001</v>
      </c>
      <c r="D74">
        <v>5.7789999999999999</v>
      </c>
      <c r="E74">
        <v>7.101</v>
      </c>
      <c r="F74">
        <v>11.145</v>
      </c>
      <c r="G74">
        <v>5.5990000000000002</v>
      </c>
      <c r="H74">
        <v>11.337999999999999</v>
      </c>
      <c r="I74">
        <v>9.1170000000000009</v>
      </c>
      <c r="S74" s="1">
        <f t="shared" si="13"/>
        <v>0.97672672672672667</v>
      </c>
      <c r="T74" s="1">
        <f t="shared" si="14"/>
        <v>0.92449612403100778</v>
      </c>
      <c r="U74" s="1">
        <f t="shared" si="15"/>
        <v>1.0120840630472854</v>
      </c>
      <c r="V74" s="1">
        <f t="shared" si="16"/>
        <v>0.91038461538461535</v>
      </c>
      <c r="W74" s="1">
        <f t="shared" si="17"/>
        <v>0.9599483204134367</v>
      </c>
      <c r="X74" s="1">
        <f t="shared" si="18"/>
        <v>0.80677233429394812</v>
      </c>
      <c r="Y74" s="1">
        <f t="shared" si="19"/>
        <v>1.0242095754290874</v>
      </c>
      <c r="Z74" s="1">
        <f t="shared" si="20"/>
        <v>0.94378881987577645</v>
      </c>
      <c r="AB74" s="1">
        <f t="shared" si="21"/>
        <v>0.9448013224002354</v>
      </c>
      <c r="AC74">
        <f t="shared" si="22"/>
        <v>6.838038393523875E-2</v>
      </c>
      <c r="AD74">
        <f t="shared" si="23"/>
        <v>8</v>
      </c>
      <c r="AE74">
        <f t="shared" si="24"/>
        <v>2.5845355778251141E-2</v>
      </c>
    </row>
    <row r="75" spans="1:31" x14ac:dyDescent="0.25">
      <c r="A75">
        <v>11.3333356</v>
      </c>
      <c r="B75">
        <v>6.6920000000000002</v>
      </c>
      <c r="C75">
        <v>5.9820000000000002</v>
      </c>
      <c r="D75">
        <v>5.3780000000000001</v>
      </c>
      <c r="E75">
        <v>6.9589999999999996</v>
      </c>
      <c r="F75">
        <v>12.138</v>
      </c>
      <c r="G75">
        <v>5.9740000000000002</v>
      </c>
      <c r="H75">
        <v>10.75</v>
      </c>
      <c r="I75">
        <v>9.593</v>
      </c>
      <c r="S75" s="1">
        <f t="shared" si="13"/>
        <v>1.0048048048048048</v>
      </c>
      <c r="T75" s="1">
        <f t="shared" si="14"/>
        <v>0.92744186046511623</v>
      </c>
      <c r="U75" s="1">
        <f t="shared" si="15"/>
        <v>0.94185639229422069</v>
      </c>
      <c r="V75" s="1">
        <f t="shared" si="16"/>
        <v>0.89217948717948714</v>
      </c>
      <c r="W75" s="1">
        <f t="shared" si="17"/>
        <v>1.0454780361757106</v>
      </c>
      <c r="X75" s="1">
        <f t="shared" si="18"/>
        <v>0.86080691642651297</v>
      </c>
      <c r="Y75" s="1">
        <f t="shared" si="19"/>
        <v>0.97109304426377596</v>
      </c>
      <c r="Z75" s="1">
        <f t="shared" si="20"/>
        <v>0.99306418219461701</v>
      </c>
      <c r="AB75" s="1">
        <f t="shared" si="21"/>
        <v>0.95459059047553052</v>
      </c>
      <c r="AC75">
        <f t="shared" si="22"/>
        <v>6.1090424810475615E-2</v>
      </c>
      <c r="AD75">
        <f t="shared" si="23"/>
        <v>8</v>
      </c>
      <c r="AE75">
        <f t="shared" si="24"/>
        <v>2.3090010219401234E-2</v>
      </c>
    </row>
    <row r="76" spans="1:31" x14ac:dyDescent="0.25">
      <c r="A76">
        <v>11.5000023</v>
      </c>
      <c r="B76">
        <v>6.4390000000000001</v>
      </c>
      <c r="C76">
        <v>5.6929999999999996</v>
      </c>
      <c r="D76">
        <v>5.2990000000000004</v>
      </c>
      <c r="E76">
        <v>6.2060000000000004</v>
      </c>
      <c r="F76">
        <v>11.805</v>
      </c>
      <c r="G76">
        <v>5.99</v>
      </c>
      <c r="H76">
        <v>11.105</v>
      </c>
      <c r="I76">
        <v>9.2509999999999994</v>
      </c>
      <c r="S76" s="1">
        <f t="shared" si="13"/>
        <v>0.96681681681681686</v>
      </c>
      <c r="T76" s="1">
        <f t="shared" si="14"/>
        <v>0.88263565891472862</v>
      </c>
      <c r="U76" s="1">
        <f t="shared" si="15"/>
        <v>0.92802101576182139</v>
      </c>
      <c r="V76" s="1">
        <f t="shared" si="16"/>
        <v>0.79564102564102568</v>
      </c>
      <c r="W76" s="1">
        <f t="shared" si="17"/>
        <v>1.0167958656330749</v>
      </c>
      <c r="X76" s="1">
        <f t="shared" si="18"/>
        <v>0.86311239193083567</v>
      </c>
      <c r="Y76" s="1">
        <f t="shared" si="19"/>
        <v>1.0031616982836495</v>
      </c>
      <c r="Z76" s="1">
        <f t="shared" si="20"/>
        <v>0.95766045548654233</v>
      </c>
      <c r="AB76" s="1">
        <f t="shared" si="21"/>
        <v>0.92673061605856188</v>
      </c>
      <c r="AC76">
        <f t="shared" si="22"/>
        <v>7.5303962619319292E-2</v>
      </c>
      <c r="AD76">
        <f t="shared" si="23"/>
        <v>8</v>
      </c>
      <c r="AE76">
        <f t="shared" si="24"/>
        <v>2.8462222546917562E-2</v>
      </c>
    </row>
    <row r="77" spans="1:31" x14ac:dyDescent="0.25">
      <c r="A77">
        <v>11.666669000000001</v>
      </c>
      <c r="B77">
        <v>6.5220000000000002</v>
      </c>
      <c r="C77">
        <v>5.694</v>
      </c>
      <c r="D77">
        <v>5.03</v>
      </c>
      <c r="E77">
        <v>5.8090000000000002</v>
      </c>
      <c r="F77">
        <v>10.590999999999999</v>
      </c>
      <c r="G77">
        <v>5.4260000000000002</v>
      </c>
      <c r="H77">
        <v>10.75</v>
      </c>
      <c r="I77">
        <v>8.7379999999999995</v>
      </c>
      <c r="S77" s="1">
        <f t="shared" si="13"/>
        <v>0.97927927927927927</v>
      </c>
      <c r="T77" s="1">
        <f t="shared" si="14"/>
        <v>0.88279069767441853</v>
      </c>
      <c r="U77" s="1">
        <f t="shared" si="15"/>
        <v>0.88091068301225928</v>
      </c>
      <c r="V77" s="1">
        <f t="shared" si="16"/>
        <v>0.74474358974358978</v>
      </c>
      <c r="W77" s="1">
        <f t="shared" si="17"/>
        <v>0.91223083548664941</v>
      </c>
      <c r="X77" s="1">
        <f t="shared" si="18"/>
        <v>0.78184438040345816</v>
      </c>
      <c r="Y77" s="1">
        <f t="shared" si="19"/>
        <v>0.97109304426377596</v>
      </c>
      <c r="Z77" s="1">
        <f t="shared" si="20"/>
        <v>0.90455486542443053</v>
      </c>
      <c r="AB77" s="1">
        <f t="shared" si="21"/>
        <v>0.88218092191098274</v>
      </c>
      <c r="AC77">
        <f t="shared" si="22"/>
        <v>8.2544770819468885E-2</v>
      </c>
      <c r="AD77">
        <f t="shared" si="23"/>
        <v>8</v>
      </c>
      <c r="AE77">
        <f t="shared" si="24"/>
        <v>3.1198990802447993E-2</v>
      </c>
    </row>
    <row r="78" spans="1:31" x14ac:dyDescent="0.25">
      <c r="A78">
        <v>11.833335699999999</v>
      </c>
      <c r="B78">
        <v>6.601</v>
      </c>
      <c r="C78">
        <v>5.8419999999999996</v>
      </c>
      <c r="D78">
        <v>5.1449999999999996</v>
      </c>
      <c r="E78">
        <v>5.6870000000000003</v>
      </c>
      <c r="F78">
        <v>10.965</v>
      </c>
      <c r="G78">
        <v>5.9870000000000001</v>
      </c>
      <c r="H78">
        <v>10.189</v>
      </c>
      <c r="I78">
        <v>8.8520000000000003</v>
      </c>
      <c r="S78" s="1">
        <f t="shared" si="13"/>
        <v>0.99114114114114116</v>
      </c>
      <c r="T78" s="1">
        <f t="shared" si="14"/>
        <v>0.905736434108527</v>
      </c>
      <c r="U78" s="1">
        <f t="shared" si="15"/>
        <v>0.9010507880910682</v>
      </c>
      <c r="V78" s="1">
        <f t="shared" si="16"/>
        <v>0.72910256410256413</v>
      </c>
      <c r="W78" s="1">
        <f t="shared" si="17"/>
        <v>0.94444444444444453</v>
      </c>
      <c r="X78" s="1">
        <f t="shared" si="18"/>
        <v>0.86268011527377519</v>
      </c>
      <c r="Y78" s="1">
        <f t="shared" si="19"/>
        <v>0.92041553748870819</v>
      </c>
      <c r="Z78" s="1">
        <f t="shared" si="20"/>
        <v>0.9163561076604555</v>
      </c>
      <c r="AB78" s="1">
        <f t="shared" si="21"/>
        <v>0.8963658915388355</v>
      </c>
      <c r="AC78">
        <f t="shared" si="22"/>
        <v>7.6991091274036041E-2</v>
      </c>
      <c r="AD78">
        <f t="shared" si="23"/>
        <v>8</v>
      </c>
      <c r="AE78">
        <f t="shared" si="24"/>
        <v>2.9099897239796346E-2</v>
      </c>
    </row>
    <row r="79" spans="1:31" x14ac:dyDescent="0.25">
      <c r="A79">
        <v>12.0000024</v>
      </c>
      <c r="B79">
        <v>5.9279999999999999</v>
      </c>
      <c r="C79">
        <v>5.7089999999999996</v>
      </c>
      <c r="D79">
        <v>5.0570000000000004</v>
      </c>
      <c r="E79">
        <v>5.7709999999999999</v>
      </c>
      <c r="F79">
        <v>10.813000000000001</v>
      </c>
      <c r="G79">
        <v>5.4870000000000001</v>
      </c>
      <c r="H79">
        <v>10.071</v>
      </c>
      <c r="I79">
        <v>8.7349999999999994</v>
      </c>
      <c r="S79" s="1">
        <f t="shared" si="13"/>
        <v>0.8900900900900901</v>
      </c>
      <c r="T79" s="1">
        <f t="shared" si="14"/>
        <v>0.88511627906976731</v>
      </c>
      <c r="U79" s="1">
        <f t="shared" si="15"/>
        <v>0.88563922942206663</v>
      </c>
      <c r="V79" s="1">
        <f t="shared" si="16"/>
        <v>0.73987179487179489</v>
      </c>
      <c r="W79" s="1">
        <f t="shared" si="17"/>
        <v>0.93135228251507329</v>
      </c>
      <c r="X79" s="1">
        <f t="shared" si="18"/>
        <v>0.7906340057636887</v>
      </c>
      <c r="Y79" s="1">
        <f t="shared" si="19"/>
        <v>0.90975609756097553</v>
      </c>
      <c r="Z79" s="1">
        <f t="shared" si="20"/>
        <v>0.9042443064182194</v>
      </c>
      <c r="AB79" s="1">
        <f t="shared" si="21"/>
        <v>0.86708801071395958</v>
      </c>
      <c r="AC79">
        <f t="shared" si="22"/>
        <v>6.6071924935743251E-2</v>
      </c>
      <c r="AD79">
        <f t="shared" si="23"/>
        <v>8</v>
      </c>
      <c r="AE79">
        <f t="shared" si="24"/>
        <v>2.4972840289043417E-2</v>
      </c>
    </row>
    <row r="80" spans="1:31" x14ac:dyDescent="0.25">
      <c r="A80">
        <v>12.1666691</v>
      </c>
      <c r="B80">
        <v>6.2910000000000004</v>
      </c>
      <c r="C80">
        <v>5.5330000000000004</v>
      </c>
      <c r="D80">
        <v>5.34</v>
      </c>
      <c r="E80">
        <v>6.226</v>
      </c>
      <c r="F80">
        <v>10.622</v>
      </c>
      <c r="G80">
        <v>5.282</v>
      </c>
      <c r="H80">
        <v>10.865</v>
      </c>
      <c r="I80">
        <v>8.1229999999999993</v>
      </c>
      <c r="S80" s="1">
        <f t="shared" si="13"/>
        <v>0.94459459459459461</v>
      </c>
      <c r="T80" s="1">
        <f t="shared" si="14"/>
        <v>0.85782945736434113</v>
      </c>
      <c r="U80" s="1">
        <f t="shared" si="15"/>
        <v>0.93520140105078808</v>
      </c>
      <c r="V80" s="1">
        <f t="shared" si="16"/>
        <v>0.79820512820512823</v>
      </c>
      <c r="W80" s="1">
        <f t="shared" si="17"/>
        <v>0.91490094745908701</v>
      </c>
      <c r="X80" s="1">
        <f t="shared" si="18"/>
        <v>0.76109510086455323</v>
      </c>
      <c r="Y80" s="1">
        <f t="shared" si="19"/>
        <v>0.98148148148148151</v>
      </c>
      <c r="Z80" s="1">
        <f t="shared" si="20"/>
        <v>0.84089026915113863</v>
      </c>
      <c r="AB80" s="1">
        <f t="shared" si="21"/>
        <v>0.87927479752138904</v>
      </c>
      <c r="AC80">
        <f t="shared" si="22"/>
        <v>7.7073152908805287E-2</v>
      </c>
      <c r="AD80">
        <f t="shared" si="23"/>
        <v>8</v>
      </c>
      <c r="AE80">
        <f t="shared" si="24"/>
        <v>2.9130913622336177E-2</v>
      </c>
    </row>
    <row r="81" spans="1:31" x14ac:dyDescent="0.25">
      <c r="A81">
        <v>12.3333358</v>
      </c>
      <c r="B81">
        <v>6.7140000000000004</v>
      </c>
      <c r="C81">
        <v>6.0289999999999999</v>
      </c>
      <c r="D81">
        <v>5.3390000000000004</v>
      </c>
      <c r="E81">
        <v>6.1710000000000003</v>
      </c>
      <c r="F81">
        <v>10.596</v>
      </c>
      <c r="G81">
        <v>5.048</v>
      </c>
      <c r="H81">
        <v>10.266</v>
      </c>
      <c r="I81">
        <v>8.0329999999999995</v>
      </c>
      <c r="S81" s="1">
        <f t="shared" si="13"/>
        <v>1.0081081081081082</v>
      </c>
      <c r="T81" s="1">
        <f t="shared" si="14"/>
        <v>0.93472868217054261</v>
      </c>
      <c r="U81" s="1">
        <f t="shared" si="15"/>
        <v>0.93502626970227676</v>
      </c>
      <c r="V81" s="1">
        <f t="shared" si="16"/>
        <v>0.79115384615384621</v>
      </c>
      <c r="W81" s="1">
        <f t="shared" si="17"/>
        <v>0.91266149870801039</v>
      </c>
      <c r="X81" s="1">
        <f t="shared" si="18"/>
        <v>0.72737752161383284</v>
      </c>
      <c r="Y81" s="1">
        <f t="shared" si="19"/>
        <v>0.92737127371273709</v>
      </c>
      <c r="Z81" s="1">
        <f t="shared" si="20"/>
        <v>0.83157349896480326</v>
      </c>
      <c r="AB81" s="1">
        <f t="shared" si="21"/>
        <v>0.88350008739176955</v>
      </c>
      <c r="AC81">
        <f t="shared" si="22"/>
        <v>9.1947188657428583E-2</v>
      </c>
      <c r="AD81">
        <f t="shared" si="23"/>
        <v>8</v>
      </c>
      <c r="AE81">
        <f t="shared" si="24"/>
        <v>3.4752770705584989E-2</v>
      </c>
    </row>
    <row r="82" spans="1:31" x14ac:dyDescent="0.25">
      <c r="A82">
        <v>12.500002500000001</v>
      </c>
      <c r="B82">
        <v>6.3040000000000003</v>
      </c>
      <c r="C82">
        <v>5.9390000000000001</v>
      </c>
      <c r="D82">
        <v>5.1859999999999999</v>
      </c>
      <c r="E82">
        <v>5.3620000000000001</v>
      </c>
      <c r="F82">
        <v>10.288</v>
      </c>
      <c r="G82">
        <v>5.16</v>
      </c>
      <c r="H82">
        <v>9.7769999999999992</v>
      </c>
      <c r="I82">
        <v>9.6739999999999995</v>
      </c>
      <c r="S82" s="1">
        <f t="shared" si="13"/>
        <v>0.94654654654654657</v>
      </c>
      <c r="T82" s="1">
        <f t="shared" si="14"/>
        <v>0.92077519379844963</v>
      </c>
      <c r="U82" s="1">
        <f t="shared" si="15"/>
        <v>0.90823117338003501</v>
      </c>
      <c r="V82" s="1">
        <f t="shared" si="16"/>
        <v>0.6874358974358975</v>
      </c>
      <c r="W82" s="1">
        <f t="shared" si="17"/>
        <v>0.88613264427217919</v>
      </c>
      <c r="X82" s="1">
        <f t="shared" si="18"/>
        <v>0.74351585014409216</v>
      </c>
      <c r="Y82" s="1">
        <f t="shared" si="19"/>
        <v>0.88319783197831969</v>
      </c>
      <c r="Z82" s="1">
        <f t="shared" si="20"/>
        <v>1.0014492753623188</v>
      </c>
      <c r="AB82" s="1">
        <f t="shared" si="21"/>
        <v>0.87216055161472983</v>
      </c>
      <c r="AC82">
        <f t="shared" si="22"/>
        <v>0.10481481733342499</v>
      </c>
      <c r="AD82">
        <f t="shared" si="23"/>
        <v>8</v>
      </c>
      <c r="AE82">
        <f t="shared" si="24"/>
        <v>3.9616277196986391E-2</v>
      </c>
    </row>
    <row r="83" spans="1:31" x14ac:dyDescent="0.25">
      <c r="A83">
        <v>12.666669199999999</v>
      </c>
      <c r="B83">
        <v>6.6120000000000001</v>
      </c>
      <c r="C83">
        <v>5.2480000000000002</v>
      </c>
      <c r="D83">
        <v>5.0670000000000002</v>
      </c>
      <c r="E83">
        <v>5.7480000000000002</v>
      </c>
      <c r="F83">
        <v>11.106999999999999</v>
      </c>
      <c r="G83">
        <v>5.76</v>
      </c>
      <c r="H83">
        <v>10.255000000000001</v>
      </c>
      <c r="I83">
        <v>9.1340000000000003</v>
      </c>
      <c r="S83" s="1">
        <f t="shared" si="13"/>
        <v>0.99279279279279276</v>
      </c>
      <c r="T83" s="1">
        <f t="shared" si="14"/>
        <v>0.81364341085271319</v>
      </c>
      <c r="U83" s="1">
        <f t="shared" si="15"/>
        <v>0.88739054290718045</v>
      </c>
      <c r="V83" s="1">
        <f t="shared" si="16"/>
        <v>0.73692307692307701</v>
      </c>
      <c r="W83" s="1">
        <f t="shared" si="17"/>
        <v>0.95667527993109391</v>
      </c>
      <c r="X83" s="1">
        <f t="shared" si="18"/>
        <v>0.82997118155619587</v>
      </c>
      <c r="Y83" s="1">
        <f t="shared" si="19"/>
        <v>0.92637759710930445</v>
      </c>
      <c r="Z83" s="1">
        <f t="shared" si="20"/>
        <v>0.94554865424430645</v>
      </c>
      <c r="AB83" s="1">
        <f t="shared" si="21"/>
        <v>0.88616531703958301</v>
      </c>
      <c r="AC83">
        <f t="shared" si="22"/>
        <v>8.633525749869439E-2</v>
      </c>
      <c r="AD83">
        <f t="shared" si="23"/>
        <v>8</v>
      </c>
      <c r="AE83">
        <f t="shared" si="24"/>
        <v>3.2631660102609955E-2</v>
      </c>
    </row>
    <row r="84" spans="1:31" x14ac:dyDescent="0.25">
      <c r="A84">
        <v>12.8333359</v>
      </c>
      <c r="B84">
        <v>6.2409999999999997</v>
      </c>
      <c r="C84">
        <v>5.1920000000000002</v>
      </c>
      <c r="D84">
        <v>5.2039999999999997</v>
      </c>
      <c r="E84">
        <v>5.71</v>
      </c>
      <c r="F84">
        <v>11.347</v>
      </c>
      <c r="G84">
        <v>5.4290000000000003</v>
      </c>
      <c r="H84">
        <v>9.8670000000000009</v>
      </c>
      <c r="I84">
        <v>8.3339999999999996</v>
      </c>
      <c r="S84" s="1">
        <f t="shared" si="13"/>
        <v>0.93708708708708699</v>
      </c>
      <c r="T84" s="1">
        <f t="shared" si="14"/>
        <v>0.80496124031007754</v>
      </c>
      <c r="U84" s="1">
        <f t="shared" si="15"/>
        <v>0.91138353765323987</v>
      </c>
      <c r="V84" s="1">
        <f t="shared" si="16"/>
        <v>0.73205128205128212</v>
      </c>
      <c r="W84" s="1">
        <f t="shared" si="17"/>
        <v>0.97734711455641687</v>
      </c>
      <c r="X84" s="1">
        <f t="shared" si="18"/>
        <v>0.78227665706051874</v>
      </c>
      <c r="Y84" s="1">
        <f t="shared" si="19"/>
        <v>0.89132791327913286</v>
      </c>
      <c r="Z84" s="1">
        <f t="shared" si="20"/>
        <v>0.86273291925465834</v>
      </c>
      <c r="AB84" s="1">
        <f t="shared" si="21"/>
        <v>0.86239596890655168</v>
      </c>
      <c r="AC84">
        <f t="shared" si="22"/>
        <v>8.3441229466983638E-2</v>
      </c>
      <c r="AD84">
        <f t="shared" si="23"/>
        <v>8</v>
      </c>
      <c r="AE84">
        <f t="shared" si="24"/>
        <v>3.1537820322730468E-2</v>
      </c>
    </row>
    <row r="85" spans="1:31" x14ac:dyDescent="0.25">
      <c r="A85">
        <v>13.0000026</v>
      </c>
      <c r="B85">
        <v>6.0830000000000002</v>
      </c>
      <c r="C85">
        <v>5.4539999999999997</v>
      </c>
      <c r="D85">
        <v>4.8529999999999998</v>
      </c>
      <c r="E85">
        <v>5.53</v>
      </c>
      <c r="F85">
        <v>10.516</v>
      </c>
      <c r="G85">
        <v>5.2560000000000002</v>
      </c>
      <c r="H85">
        <v>9.5739999999999998</v>
      </c>
      <c r="I85">
        <v>8.2650000000000006</v>
      </c>
      <c r="S85" s="1">
        <f t="shared" si="13"/>
        <v>0.91336336336336332</v>
      </c>
      <c r="T85" s="1">
        <f t="shared" si="14"/>
        <v>0.84558139534883714</v>
      </c>
      <c r="U85" s="1">
        <f t="shared" si="15"/>
        <v>0.84991243432574426</v>
      </c>
      <c r="V85" s="1">
        <f t="shared" si="16"/>
        <v>0.70897435897435901</v>
      </c>
      <c r="W85" s="1">
        <f t="shared" si="17"/>
        <v>0.90577088716623599</v>
      </c>
      <c r="X85" s="1">
        <f t="shared" si="18"/>
        <v>0.75734870317002878</v>
      </c>
      <c r="Y85" s="1">
        <f t="shared" si="19"/>
        <v>0.86485998193315261</v>
      </c>
      <c r="Z85" s="1">
        <f t="shared" si="20"/>
        <v>0.85559006211180133</v>
      </c>
      <c r="AB85" s="1">
        <f t="shared" si="21"/>
        <v>0.83767514829919043</v>
      </c>
      <c r="AC85">
        <f t="shared" si="22"/>
        <v>7.0360485805698633E-2</v>
      </c>
      <c r="AD85">
        <f t="shared" si="23"/>
        <v>8</v>
      </c>
      <c r="AE85">
        <f t="shared" si="24"/>
        <v>2.6593763938224095E-2</v>
      </c>
    </row>
    <row r="86" spans="1:31" x14ac:dyDescent="0.25">
      <c r="A86">
        <v>13.166669300000001</v>
      </c>
      <c r="B86">
        <v>5.8710000000000004</v>
      </c>
      <c r="C86">
        <v>5.39</v>
      </c>
      <c r="D86">
        <v>5.1349999999999998</v>
      </c>
      <c r="E86">
        <v>5.4640000000000004</v>
      </c>
      <c r="F86">
        <v>10.634</v>
      </c>
      <c r="G86">
        <v>4.84</v>
      </c>
      <c r="H86">
        <v>8.9339999999999993</v>
      </c>
      <c r="I86">
        <v>8.4930000000000003</v>
      </c>
      <c r="S86" s="1">
        <f t="shared" si="13"/>
        <v>0.88153153153153163</v>
      </c>
      <c r="T86" s="1">
        <f t="shared" si="14"/>
        <v>0.83565891472868215</v>
      </c>
      <c r="U86" s="1">
        <f t="shared" si="15"/>
        <v>0.89929947460595439</v>
      </c>
      <c r="V86" s="1">
        <f t="shared" si="16"/>
        <v>0.7005128205128206</v>
      </c>
      <c r="W86" s="1">
        <f t="shared" si="17"/>
        <v>0.91593453919035317</v>
      </c>
      <c r="X86" s="1">
        <f t="shared" si="18"/>
        <v>0.6974063400576368</v>
      </c>
      <c r="Y86" s="1">
        <f t="shared" si="19"/>
        <v>0.80704607046070453</v>
      </c>
      <c r="Z86" s="1">
        <f t="shared" si="20"/>
        <v>0.87919254658385093</v>
      </c>
      <c r="AB86" s="1">
        <f t="shared" si="21"/>
        <v>0.82707277970894177</v>
      </c>
      <c r="AC86">
        <f t="shared" si="22"/>
        <v>8.6272767715052365E-2</v>
      </c>
      <c r="AD86">
        <f t="shared" si="23"/>
        <v>8</v>
      </c>
      <c r="AE86">
        <f t="shared" si="24"/>
        <v>3.2608041184467237E-2</v>
      </c>
    </row>
    <row r="87" spans="1:31" x14ac:dyDescent="0.25">
      <c r="A87">
        <v>13.333335999999999</v>
      </c>
      <c r="B87">
        <v>6.1029999999999998</v>
      </c>
      <c r="C87">
        <v>4.665</v>
      </c>
      <c r="D87">
        <v>4.5330000000000004</v>
      </c>
      <c r="E87">
        <v>5.8869999999999996</v>
      </c>
      <c r="F87">
        <v>9.8379999999999992</v>
      </c>
      <c r="G87">
        <v>5.625</v>
      </c>
      <c r="H87">
        <v>8.91</v>
      </c>
      <c r="I87">
        <v>9.1280000000000001</v>
      </c>
      <c r="S87" s="1">
        <f t="shared" si="13"/>
        <v>0.91636636636636626</v>
      </c>
      <c r="T87" s="1">
        <f t="shared" si="14"/>
        <v>0.72325581395348837</v>
      </c>
      <c r="U87" s="1">
        <f t="shared" si="15"/>
        <v>0.79387040280210164</v>
      </c>
      <c r="V87" s="1">
        <f t="shared" si="16"/>
        <v>0.75474358974358968</v>
      </c>
      <c r="W87" s="1">
        <f t="shared" si="17"/>
        <v>0.8473729543496985</v>
      </c>
      <c r="X87" s="1">
        <f t="shared" si="18"/>
        <v>0.81051873198847257</v>
      </c>
      <c r="Y87" s="1">
        <f t="shared" si="19"/>
        <v>0.80487804878048774</v>
      </c>
      <c r="Z87" s="1">
        <f t="shared" si="20"/>
        <v>0.94492753623188408</v>
      </c>
      <c r="AB87" s="1">
        <f t="shared" si="21"/>
        <v>0.82449168052701105</v>
      </c>
      <c r="AC87">
        <f t="shared" si="22"/>
        <v>7.5687707313552011E-2</v>
      </c>
      <c r="AD87">
        <f t="shared" si="23"/>
        <v>8</v>
      </c>
      <c r="AE87">
        <f t="shared" si="24"/>
        <v>2.8607264408043318E-2</v>
      </c>
    </row>
    <row r="88" spans="1:31" x14ac:dyDescent="0.25">
      <c r="A88">
        <v>13.5000027</v>
      </c>
      <c r="B88">
        <v>6.25</v>
      </c>
      <c r="C88">
        <v>4.9729999999999999</v>
      </c>
      <c r="D88">
        <v>4.4050000000000002</v>
      </c>
      <c r="E88">
        <v>5.7130000000000001</v>
      </c>
      <c r="F88">
        <v>10.433999999999999</v>
      </c>
      <c r="G88">
        <v>5.4039999999999999</v>
      </c>
      <c r="H88">
        <v>9.1029999999999998</v>
      </c>
      <c r="I88">
        <v>8.0280000000000005</v>
      </c>
      <c r="S88" s="1">
        <f t="shared" si="13"/>
        <v>0.93843843843843844</v>
      </c>
      <c r="T88" s="1">
        <f t="shared" si="14"/>
        <v>0.77100775193798443</v>
      </c>
      <c r="U88" s="1">
        <f t="shared" si="15"/>
        <v>0.77145359019264448</v>
      </c>
      <c r="V88" s="1">
        <f t="shared" si="16"/>
        <v>0.73243589743589743</v>
      </c>
      <c r="W88" s="1">
        <f t="shared" si="17"/>
        <v>0.8987080103359173</v>
      </c>
      <c r="X88" s="1">
        <f t="shared" si="18"/>
        <v>0.7786743515850143</v>
      </c>
      <c r="Y88" s="1">
        <f t="shared" si="19"/>
        <v>0.82231255645889789</v>
      </c>
      <c r="Z88" s="1">
        <f t="shared" si="20"/>
        <v>0.831055900621118</v>
      </c>
      <c r="AB88" s="1">
        <f t="shared" si="21"/>
        <v>0.81801081212573901</v>
      </c>
      <c r="AC88">
        <f t="shared" si="22"/>
        <v>7.0153725132363884E-2</v>
      </c>
      <c r="AD88">
        <f t="shared" si="23"/>
        <v>8</v>
      </c>
      <c r="AE88">
        <f t="shared" si="24"/>
        <v>2.6515615749288093E-2</v>
      </c>
    </row>
    <row r="89" spans="1:31" x14ac:dyDescent="0.25">
      <c r="A89">
        <v>13.6666694</v>
      </c>
      <c r="B89">
        <v>5.7089999999999996</v>
      </c>
      <c r="C89">
        <v>5.0460000000000003</v>
      </c>
      <c r="D89">
        <v>4.3550000000000004</v>
      </c>
      <c r="E89">
        <v>5.7160000000000002</v>
      </c>
      <c r="F89">
        <v>10.364000000000001</v>
      </c>
      <c r="G89">
        <v>5.2759999999999998</v>
      </c>
      <c r="H89">
        <v>8.5229999999999997</v>
      </c>
      <c r="I89">
        <v>7.5990000000000002</v>
      </c>
      <c r="S89" s="1">
        <f t="shared" si="13"/>
        <v>0.85720720720720711</v>
      </c>
      <c r="T89" s="1">
        <f t="shared" si="14"/>
        <v>0.7823255813953488</v>
      </c>
      <c r="U89" s="1">
        <f t="shared" si="15"/>
        <v>0.76269702276707541</v>
      </c>
      <c r="V89" s="1">
        <f t="shared" si="16"/>
        <v>0.73282051282051286</v>
      </c>
      <c r="W89" s="1">
        <f t="shared" si="17"/>
        <v>0.89267872523686487</v>
      </c>
      <c r="X89" s="1">
        <f t="shared" si="18"/>
        <v>0.76023054755043218</v>
      </c>
      <c r="Y89" s="1">
        <f t="shared" si="19"/>
        <v>0.76991869918699185</v>
      </c>
      <c r="Z89" s="1">
        <f t="shared" si="20"/>
        <v>0.78664596273291931</v>
      </c>
      <c r="AB89" s="1">
        <f t="shared" si="21"/>
        <v>0.79306553236216903</v>
      </c>
      <c r="AC89">
        <f t="shared" si="22"/>
        <v>5.393000878895949E-2</v>
      </c>
      <c r="AD89">
        <f t="shared" si="23"/>
        <v>8</v>
      </c>
      <c r="AE89">
        <f t="shared" si="24"/>
        <v>2.0383627351302065E-2</v>
      </c>
    </row>
    <row r="90" spans="1:31" x14ac:dyDescent="0.25">
      <c r="A90">
        <v>13.8333361</v>
      </c>
      <c r="B90">
        <v>6.39</v>
      </c>
      <c r="C90">
        <v>5.673</v>
      </c>
      <c r="D90">
        <v>4.3789999999999996</v>
      </c>
      <c r="E90">
        <v>6.641</v>
      </c>
      <c r="F90">
        <v>9.484</v>
      </c>
      <c r="G90">
        <v>4.9619999999999997</v>
      </c>
      <c r="H90">
        <v>9.5739999999999998</v>
      </c>
      <c r="I90">
        <v>7.6660000000000004</v>
      </c>
      <c r="S90" s="1">
        <f t="shared" si="13"/>
        <v>0.95945945945945943</v>
      </c>
      <c r="T90" s="1">
        <f t="shared" si="14"/>
        <v>0.87953488372093025</v>
      </c>
      <c r="U90" s="1">
        <f t="shared" si="15"/>
        <v>0.76690017513134845</v>
      </c>
      <c r="V90" s="1">
        <f t="shared" si="16"/>
        <v>0.85141025641025647</v>
      </c>
      <c r="W90" s="1">
        <f t="shared" si="17"/>
        <v>0.8168819982773472</v>
      </c>
      <c r="X90" s="1">
        <f t="shared" si="18"/>
        <v>0.71498559077809787</v>
      </c>
      <c r="Y90" s="1">
        <f t="shared" si="19"/>
        <v>0.86485998193315261</v>
      </c>
      <c r="Z90" s="1">
        <f t="shared" si="20"/>
        <v>0.79358178053830231</v>
      </c>
      <c r="AB90" s="1">
        <f t="shared" si="21"/>
        <v>0.83095176578111185</v>
      </c>
      <c r="AC90">
        <f t="shared" si="22"/>
        <v>7.5202676442655339E-2</v>
      </c>
      <c r="AD90">
        <f t="shared" si="23"/>
        <v>8</v>
      </c>
      <c r="AE90">
        <f t="shared" si="24"/>
        <v>2.842393997053165E-2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1A2E-0BB4-469D-BD3E-9C896D9DCDCA}">
  <dimension ref="A1:BC272"/>
  <sheetViews>
    <sheetView topLeftCell="Q49" zoomScaleNormal="100" workbookViewId="0">
      <selection activeCell="AX7" sqref="AX7"/>
    </sheetView>
  </sheetViews>
  <sheetFormatPr defaultRowHeight="15" x14ac:dyDescent="0.25"/>
  <sheetData>
    <row r="1" spans="1:50" x14ac:dyDescent="0.25">
      <c r="A1" t="s">
        <v>20</v>
      </c>
    </row>
    <row r="2" spans="1:50" x14ac:dyDescent="0.25">
      <c r="A2" s="2" t="s">
        <v>37</v>
      </c>
      <c r="B2" s="3" t="s">
        <v>46</v>
      </c>
    </row>
    <row r="3" spans="1:50" x14ac:dyDescent="0.25">
      <c r="A3" t="s">
        <v>45</v>
      </c>
    </row>
    <row r="4" spans="1:50" x14ac:dyDescent="0.25">
      <c r="A4" t="s">
        <v>31</v>
      </c>
      <c r="K4" t="s">
        <v>14</v>
      </c>
      <c r="T4" t="s">
        <v>35</v>
      </c>
      <c r="AC4" t="s">
        <v>44</v>
      </c>
      <c r="AL4" t="s">
        <v>43</v>
      </c>
    </row>
    <row r="5" spans="1:50" x14ac:dyDescent="0.25">
      <c r="B5" t="s">
        <v>32</v>
      </c>
      <c r="E5" t="s">
        <v>33</v>
      </c>
      <c r="G5" t="s">
        <v>34</v>
      </c>
      <c r="K5" t="s">
        <v>32</v>
      </c>
      <c r="N5" t="s">
        <v>33</v>
      </c>
      <c r="P5" t="s">
        <v>34</v>
      </c>
      <c r="T5" t="s">
        <v>32</v>
      </c>
      <c r="W5" t="s">
        <v>33</v>
      </c>
      <c r="Y5" t="s">
        <v>34</v>
      </c>
      <c r="AC5" t="s">
        <v>32</v>
      </c>
      <c r="AF5" t="s">
        <v>33</v>
      </c>
      <c r="AH5" t="s">
        <v>34</v>
      </c>
      <c r="AL5" t="s">
        <v>32</v>
      </c>
      <c r="AO5" t="s">
        <v>33</v>
      </c>
      <c r="AQ5" t="s">
        <v>34</v>
      </c>
    </row>
    <row r="6" spans="1:50" x14ac:dyDescent="0.25">
      <c r="A6" t="s">
        <v>15</v>
      </c>
      <c r="B6" t="s">
        <v>0</v>
      </c>
      <c r="C6" t="s">
        <v>1</v>
      </c>
      <c r="D6" t="s">
        <v>4</v>
      </c>
      <c r="E6" t="s">
        <v>0</v>
      </c>
      <c r="F6" t="s">
        <v>1</v>
      </c>
      <c r="G6" t="s">
        <v>0</v>
      </c>
      <c r="H6" t="s">
        <v>1</v>
      </c>
      <c r="I6" t="s">
        <v>4</v>
      </c>
      <c r="K6" t="s">
        <v>0</v>
      </c>
      <c r="L6" t="s">
        <v>1</v>
      </c>
      <c r="M6" t="s">
        <v>4</v>
      </c>
      <c r="N6" t="s">
        <v>0</v>
      </c>
      <c r="O6" t="s">
        <v>1</v>
      </c>
      <c r="P6" t="s">
        <v>0</v>
      </c>
      <c r="Q6" t="s">
        <v>1</v>
      </c>
      <c r="R6" t="s">
        <v>4</v>
      </c>
      <c r="T6" t="s">
        <v>0</v>
      </c>
      <c r="U6" t="s">
        <v>1</v>
      </c>
      <c r="V6" t="s">
        <v>4</v>
      </c>
      <c r="W6" t="s">
        <v>0</v>
      </c>
      <c r="X6" t="s">
        <v>1</v>
      </c>
      <c r="Y6" t="s">
        <v>0</v>
      </c>
      <c r="Z6" t="s">
        <v>1</v>
      </c>
      <c r="AA6" t="s">
        <v>4</v>
      </c>
      <c r="AC6" t="s">
        <v>0</v>
      </c>
      <c r="AD6" t="s">
        <v>1</v>
      </c>
      <c r="AE6" t="s">
        <v>4</v>
      </c>
      <c r="AF6" t="s">
        <v>0</v>
      </c>
      <c r="AG6" t="s">
        <v>1</v>
      </c>
      <c r="AH6" t="s">
        <v>0</v>
      </c>
      <c r="AI6" t="s">
        <v>1</v>
      </c>
      <c r="AJ6" t="s">
        <v>4</v>
      </c>
      <c r="AL6" t="s">
        <v>0</v>
      </c>
      <c r="AM6" t="s">
        <v>1</v>
      </c>
      <c r="AN6" t="s">
        <v>4</v>
      </c>
      <c r="AO6" t="s">
        <v>0</v>
      </c>
      <c r="AP6" t="s">
        <v>1</v>
      </c>
      <c r="AQ6" t="s">
        <v>0</v>
      </c>
      <c r="AR6" t="s">
        <v>1</v>
      </c>
      <c r="AS6" t="s">
        <v>4</v>
      </c>
      <c r="AU6" t="s">
        <v>16</v>
      </c>
      <c r="AV6" t="s">
        <v>17</v>
      </c>
      <c r="AW6" t="s">
        <v>18</v>
      </c>
      <c r="AX6" t="s">
        <v>19</v>
      </c>
    </row>
    <row r="7" spans="1:50" x14ac:dyDescent="0.25">
      <c r="A7">
        <v>0</v>
      </c>
      <c r="B7">
        <v>0.121</v>
      </c>
      <c r="C7">
        <v>0.108</v>
      </c>
      <c r="D7">
        <v>0.20699999999999999</v>
      </c>
      <c r="E7">
        <v>0.36699999999999999</v>
      </c>
      <c r="F7">
        <v>0.248</v>
      </c>
      <c r="G7">
        <v>8.3000000000000004E-2</v>
      </c>
      <c r="H7">
        <v>0.12</v>
      </c>
      <c r="I7">
        <v>0.111</v>
      </c>
      <c r="T7">
        <f>B7</f>
        <v>0.121</v>
      </c>
      <c r="U7">
        <f t="shared" ref="U7:Z7" si="0">C7</f>
        <v>0.108</v>
      </c>
      <c r="V7">
        <f t="shared" si="0"/>
        <v>0.20699999999999999</v>
      </c>
      <c r="W7">
        <f t="shared" si="0"/>
        <v>0.36699999999999999</v>
      </c>
      <c r="X7">
        <f t="shared" si="0"/>
        <v>0.248</v>
      </c>
      <c r="Y7">
        <f t="shared" si="0"/>
        <v>8.3000000000000004E-2</v>
      </c>
      <c r="Z7">
        <f t="shared" si="0"/>
        <v>0.12</v>
      </c>
      <c r="AA7">
        <f>I7</f>
        <v>0.111</v>
      </c>
      <c r="AC7">
        <v>65.5</v>
      </c>
      <c r="AD7">
        <v>65.5</v>
      </c>
      <c r="AE7">
        <v>65.5</v>
      </c>
      <c r="AF7">
        <v>52.5</v>
      </c>
      <c r="AG7">
        <v>52.5</v>
      </c>
      <c r="AH7">
        <v>25.46</v>
      </c>
      <c r="AI7">
        <v>25.46</v>
      </c>
      <c r="AJ7">
        <v>25.46</v>
      </c>
      <c r="AL7">
        <f>T7/65.5</f>
        <v>1.847328244274809E-3</v>
      </c>
      <c r="AM7">
        <f t="shared" ref="AM7:AN7" si="1">U7/65.5</f>
        <v>1.648854961832061E-3</v>
      </c>
      <c r="AN7">
        <f t="shared" si="1"/>
        <v>3.1603053435114502E-3</v>
      </c>
      <c r="AO7">
        <f>W7/52.5</f>
        <v>6.9904761904761902E-3</v>
      </c>
      <c r="AP7">
        <f>X7/52.5</f>
        <v>4.7238095238095234E-3</v>
      </c>
      <c r="AQ7">
        <f>Y7/25.46</f>
        <v>3.260015710919089E-3</v>
      </c>
      <c r="AR7">
        <f t="shared" ref="AR7:AS7" si="2">Z7/25.46</f>
        <v>4.7132757266300073E-3</v>
      </c>
      <c r="AS7">
        <f t="shared" si="2"/>
        <v>4.3597800471327575E-3</v>
      </c>
      <c r="AU7" s="1">
        <f>AVERAGE(AL7:AS7)</f>
        <v>3.837980718573236E-3</v>
      </c>
      <c r="AV7">
        <f>STDEV(AL7:AS7)</f>
        <v>1.7447714782525495E-3</v>
      </c>
      <c r="AW7">
        <f>COUNT(AL7:AS7)</f>
        <v>8</v>
      </c>
      <c r="AX7" s="1">
        <f>AV7/SQRT(AW7-1)</f>
        <v>6.5946163229925524E-4</v>
      </c>
    </row>
    <row r="8" spans="1:50" x14ac:dyDescent="0.25">
      <c r="A8">
        <v>0.1666667</v>
      </c>
      <c r="B8">
        <v>0.20699999999999999</v>
      </c>
      <c r="C8">
        <v>0.16800000000000001</v>
      </c>
      <c r="D8">
        <v>0.26200000000000001</v>
      </c>
      <c r="E8">
        <v>0.26700000000000002</v>
      </c>
      <c r="F8">
        <v>0.23599999999999999</v>
      </c>
      <c r="G8">
        <v>9.6000000000000002E-2</v>
      </c>
      <c r="H8">
        <v>9.7000000000000003E-2</v>
      </c>
      <c r="I8">
        <v>0.11</v>
      </c>
      <c r="T8">
        <f t="shared" ref="T8:T18" si="3">B8</f>
        <v>0.20699999999999999</v>
      </c>
      <c r="U8">
        <f t="shared" ref="U8:U18" si="4">C8</f>
        <v>0.16800000000000001</v>
      </c>
      <c r="V8">
        <f t="shared" ref="V8:V18" si="5">D8</f>
        <v>0.26200000000000001</v>
      </c>
      <c r="W8">
        <f t="shared" ref="W8:W18" si="6">E8</f>
        <v>0.26700000000000002</v>
      </c>
      <c r="X8">
        <f t="shared" ref="X8:X18" si="7">F8</f>
        <v>0.23599999999999999</v>
      </c>
      <c r="Y8">
        <f t="shared" ref="Y8:Y18" si="8">G8</f>
        <v>9.6000000000000002E-2</v>
      </c>
      <c r="Z8">
        <f t="shared" ref="Z8:Z18" si="9">H8</f>
        <v>9.7000000000000003E-2</v>
      </c>
      <c r="AA8">
        <f t="shared" ref="AA8:AA18" si="10">I8</f>
        <v>0.11</v>
      </c>
      <c r="AL8">
        <f t="shared" ref="AL8:AL71" si="11">T8/65.5</f>
        <v>3.1603053435114502E-3</v>
      </c>
      <c r="AM8">
        <f t="shared" ref="AM8:AM71" si="12">U8/65.5</f>
        <v>2.5648854961832063E-3</v>
      </c>
      <c r="AN8">
        <f t="shared" ref="AN8:AN71" si="13">V8/65.5</f>
        <v>4.0000000000000001E-3</v>
      </c>
      <c r="AO8">
        <f t="shared" ref="AO8:AO71" si="14">W8/52.5</f>
        <v>5.0857142857142863E-3</v>
      </c>
      <c r="AP8">
        <f t="shared" ref="AP8:AP71" si="15">X8/52.5</f>
        <v>4.4952380952380947E-3</v>
      </c>
      <c r="AQ8">
        <f t="shared" ref="AQ8:AQ71" si="16">Y8/25.46</f>
        <v>3.7706205813040064E-3</v>
      </c>
      <c r="AR8">
        <f t="shared" ref="AR8:AR71" si="17">Z8/25.46</f>
        <v>3.8098978790259228E-3</v>
      </c>
      <c r="AS8">
        <f t="shared" ref="AS8:AS71" si="18">AA8/25.46</f>
        <v>4.3205027494108402E-3</v>
      </c>
      <c r="AU8" s="1">
        <f t="shared" ref="AU8:AU71" si="19">AVERAGE(AL8:AS8)</f>
        <v>3.900895553798476E-3</v>
      </c>
      <c r="AV8">
        <f t="shared" ref="AV8:AV71" si="20">STDEV(AL8:AS8)</f>
        <v>7.8390772533002524E-4</v>
      </c>
      <c r="AW8">
        <f t="shared" ref="AW8:AW71" si="21">COUNT(AL8:AS8)</f>
        <v>8</v>
      </c>
      <c r="AX8" s="1">
        <f t="shared" ref="AX8:AX71" si="22">AV8/SQRT(AW8-1)</f>
        <v>2.96289270292225E-4</v>
      </c>
    </row>
    <row r="9" spans="1:50" x14ac:dyDescent="0.25">
      <c r="A9">
        <v>0.3333334</v>
      </c>
      <c r="B9">
        <v>0.249</v>
      </c>
      <c r="C9">
        <v>0.123</v>
      </c>
      <c r="D9">
        <v>0.21299999999999999</v>
      </c>
      <c r="E9">
        <v>0.316</v>
      </c>
      <c r="F9">
        <v>0.18099999999999999</v>
      </c>
      <c r="G9">
        <v>7.5999999999999998E-2</v>
      </c>
      <c r="H9">
        <v>0.13300000000000001</v>
      </c>
      <c r="I9">
        <v>8.6999999999999994E-2</v>
      </c>
      <c r="T9">
        <f t="shared" si="3"/>
        <v>0.249</v>
      </c>
      <c r="U9">
        <f t="shared" si="4"/>
        <v>0.123</v>
      </c>
      <c r="V9">
        <f t="shared" si="5"/>
        <v>0.21299999999999999</v>
      </c>
      <c r="W9">
        <f t="shared" si="6"/>
        <v>0.316</v>
      </c>
      <c r="X9">
        <f t="shared" si="7"/>
        <v>0.18099999999999999</v>
      </c>
      <c r="Y9">
        <f t="shared" si="8"/>
        <v>7.5999999999999998E-2</v>
      </c>
      <c r="Z9">
        <f t="shared" si="9"/>
        <v>0.13300000000000001</v>
      </c>
      <c r="AA9">
        <f t="shared" si="10"/>
        <v>8.6999999999999994E-2</v>
      </c>
      <c r="AL9">
        <f t="shared" si="11"/>
        <v>3.8015267175572518E-3</v>
      </c>
      <c r="AM9">
        <f t="shared" si="12"/>
        <v>1.8778625954198472E-3</v>
      </c>
      <c r="AN9">
        <f t="shared" si="13"/>
        <v>3.251908396946565E-3</v>
      </c>
      <c r="AO9">
        <f t="shared" si="14"/>
        <v>6.0190476190476192E-3</v>
      </c>
      <c r="AP9">
        <f t="shared" si="15"/>
        <v>3.4476190476190475E-3</v>
      </c>
      <c r="AQ9">
        <f t="shared" si="16"/>
        <v>2.9850746268656717E-3</v>
      </c>
      <c r="AR9">
        <f t="shared" si="17"/>
        <v>5.2238805970149255E-3</v>
      </c>
      <c r="AS9">
        <f t="shared" si="18"/>
        <v>3.4171249018067553E-3</v>
      </c>
      <c r="AU9" s="1">
        <f t="shared" si="19"/>
        <v>3.7530055627847106E-3</v>
      </c>
      <c r="AV9">
        <f t="shared" si="20"/>
        <v>1.3018573792639972E-3</v>
      </c>
      <c r="AW9">
        <f t="shared" si="21"/>
        <v>8</v>
      </c>
      <c r="AX9" s="1">
        <f t="shared" si="22"/>
        <v>4.9205583828669031E-4</v>
      </c>
    </row>
    <row r="10" spans="1:50" x14ac:dyDescent="0.25">
      <c r="A10">
        <v>0.50000009999999995</v>
      </c>
      <c r="B10">
        <v>0.27400000000000002</v>
      </c>
      <c r="C10">
        <v>0.129</v>
      </c>
      <c r="D10">
        <v>0.16600000000000001</v>
      </c>
      <c r="E10">
        <v>0.30299999999999999</v>
      </c>
      <c r="F10">
        <v>0.32300000000000001</v>
      </c>
      <c r="G10">
        <v>7.0000000000000007E-2</v>
      </c>
      <c r="H10">
        <v>0.114</v>
      </c>
      <c r="I10">
        <v>0.10299999999999999</v>
      </c>
      <c r="T10">
        <f t="shared" si="3"/>
        <v>0.27400000000000002</v>
      </c>
      <c r="U10">
        <f t="shared" si="4"/>
        <v>0.129</v>
      </c>
      <c r="V10">
        <f t="shared" si="5"/>
        <v>0.16600000000000001</v>
      </c>
      <c r="W10">
        <f t="shared" si="6"/>
        <v>0.30299999999999999</v>
      </c>
      <c r="X10">
        <f t="shared" si="7"/>
        <v>0.32300000000000001</v>
      </c>
      <c r="Y10">
        <f t="shared" si="8"/>
        <v>7.0000000000000007E-2</v>
      </c>
      <c r="Z10">
        <f t="shared" si="9"/>
        <v>0.114</v>
      </c>
      <c r="AA10">
        <f t="shared" si="10"/>
        <v>0.10299999999999999</v>
      </c>
      <c r="AL10">
        <f t="shared" si="11"/>
        <v>4.1832061068702298E-3</v>
      </c>
      <c r="AM10">
        <f t="shared" si="12"/>
        <v>1.9694656488549621E-3</v>
      </c>
      <c r="AN10">
        <f t="shared" si="13"/>
        <v>2.5343511450381679E-3</v>
      </c>
      <c r="AO10">
        <f t="shared" si="14"/>
        <v>5.7714285714285714E-3</v>
      </c>
      <c r="AP10">
        <f t="shared" si="15"/>
        <v>6.1523809523809526E-3</v>
      </c>
      <c r="AQ10">
        <f t="shared" si="16"/>
        <v>2.7494108405341712E-3</v>
      </c>
      <c r="AR10">
        <f t="shared" si="17"/>
        <v>4.4776119402985077E-3</v>
      </c>
      <c r="AS10">
        <f t="shared" si="18"/>
        <v>4.0455616653574233E-3</v>
      </c>
      <c r="AU10" s="1">
        <f t="shared" si="19"/>
        <v>3.9854271088453734E-3</v>
      </c>
      <c r="AV10">
        <f t="shared" si="20"/>
        <v>1.5056051021840136E-3</v>
      </c>
      <c r="AW10">
        <f t="shared" si="21"/>
        <v>8</v>
      </c>
      <c r="AX10" s="1">
        <f t="shared" si="22"/>
        <v>5.6906523900698434E-4</v>
      </c>
    </row>
    <row r="11" spans="1:50" x14ac:dyDescent="0.25">
      <c r="A11">
        <v>0.6666668</v>
      </c>
      <c r="B11">
        <v>0.25600000000000001</v>
      </c>
      <c r="C11">
        <v>0.16300000000000001</v>
      </c>
      <c r="D11">
        <v>0.311</v>
      </c>
      <c r="E11">
        <v>0.14000000000000001</v>
      </c>
      <c r="F11">
        <v>0.222</v>
      </c>
      <c r="G11">
        <v>9.6000000000000002E-2</v>
      </c>
      <c r="H11">
        <v>0.111</v>
      </c>
      <c r="I11">
        <v>9.7000000000000003E-2</v>
      </c>
      <c r="T11">
        <f t="shared" si="3"/>
        <v>0.25600000000000001</v>
      </c>
      <c r="U11">
        <f t="shared" si="4"/>
        <v>0.16300000000000001</v>
      </c>
      <c r="V11">
        <f t="shared" si="5"/>
        <v>0.311</v>
      </c>
      <c r="W11">
        <f t="shared" si="6"/>
        <v>0.14000000000000001</v>
      </c>
      <c r="X11">
        <f t="shared" si="7"/>
        <v>0.222</v>
      </c>
      <c r="Y11">
        <f t="shared" si="8"/>
        <v>9.6000000000000002E-2</v>
      </c>
      <c r="Z11">
        <f t="shared" si="9"/>
        <v>0.111</v>
      </c>
      <c r="AA11">
        <f t="shared" si="10"/>
        <v>9.7000000000000003E-2</v>
      </c>
      <c r="AL11">
        <f t="shared" si="11"/>
        <v>3.9083969465648852E-3</v>
      </c>
      <c r="AM11">
        <f t="shared" si="12"/>
        <v>2.4885496183206109E-3</v>
      </c>
      <c r="AN11">
        <f t="shared" si="13"/>
        <v>4.7480916030534347E-3</v>
      </c>
      <c r="AO11">
        <f t="shared" si="14"/>
        <v>2.666666666666667E-3</v>
      </c>
      <c r="AP11">
        <f t="shared" si="15"/>
        <v>4.2285714285714288E-3</v>
      </c>
      <c r="AQ11">
        <f t="shared" si="16"/>
        <v>3.7706205813040064E-3</v>
      </c>
      <c r="AR11">
        <f t="shared" si="17"/>
        <v>4.3597800471327575E-3</v>
      </c>
      <c r="AS11">
        <f t="shared" si="18"/>
        <v>3.8098978790259228E-3</v>
      </c>
      <c r="AU11" s="1">
        <f t="shared" si="19"/>
        <v>3.7475718463299643E-3</v>
      </c>
      <c r="AV11">
        <f t="shared" si="20"/>
        <v>7.9201124922443256E-4</v>
      </c>
      <c r="AW11">
        <f t="shared" si="21"/>
        <v>8</v>
      </c>
      <c r="AX11" s="1">
        <f t="shared" si="22"/>
        <v>2.9935211443049239E-4</v>
      </c>
    </row>
    <row r="12" spans="1:50" x14ac:dyDescent="0.25">
      <c r="A12">
        <v>0.83333349999999995</v>
      </c>
      <c r="B12">
        <v>0.246</v>
      </c>
      <c r="C12">
        <v>0.10100000000000001</v>
      </c>
      <c r="D12">
        <v>0.26</v>
      </c>
      <c r="E12">
        <v>0.34799999999999998</v>
      </c>
      <c r="F12">
        <v>0.27400000000000002</v>
      </c>
      <c r="G12">
        <v>9.6000000000000002E-2</v>
      </c>
      <c r="H12">
        <v>0.14599999999999999</v>
      </c>
      <c r="I12">
        <v>9.1999999999999998E-2</v>
      </c>
      <c r="T12">
        <f t="shared" si="3"/>
        <v>0.246</v>
      </c>
      <c r="U12">
        <f t="shared" si="4"/>
        <v>0.10100000000000001</v>
      </c>
      <c r="V12">
        <f t="shared" si="5"/>
        <v>0.26</v>
      </c>
      <c r="W12">
        <f t="shared" si="6"/>
        <v>0.34799999999999998</v>
      </c>
      <c r="X12">
        <f t="shared" si="7"/>
        <v>0.27400000000000002</v>
      </c>
      <c r="Y12">
        <f t="shared" si="8"/>
        <v>9.6000000000000002E-2</v>
      </c>
      <c r="Z12">
        <f t="shared" si="9"/>
        <v>0.14599999999999999</v>
      </c>
      <c r="AA12">
        <f t="shared" si="10"/>
        <v>9.1999999999999998E-2</v>
      </c>
      <c r="AL12">
        <f t="shared" si="11"/>
        <v>3.7557251908396944E-3</v>
      </c>
      <c r="AM12">
        <f t="shared" si="12"/>
        <v>1.5419847328244276E-3</v>
      </c>
      <c r="AN12">
        <f t="shared" si="13"/>
        <v>3.9694656488549621E-3</v>
      </c>
      <c r="AO12">
        <f t="shared" si="14"/>
        <v>6.6285714285714281E-3</v>
      </c>
      <c r="AP12">
        <f t="shared" si="15"/>
        <v>5.2190476190476197E-3</v>
      </c>
      <c r="AQ12">
        <f t="shared" si="16"/>
        <v>3.7706205813040064E-3</v>
      </c>
      <c r="AR12">
        <f t="shared" si="17"/>
        <v>5.734485467399842E-3</v>
      </c>
      <c r="AS12">
        <f t="shared" si="18"/>
        <v>3.6135113904163393E-3</v>
      </c>
      <c r="AU12" s="1">
        <f t="shared" si="19"/>
        <v>4.2791765074072898E-3</v>
      </c>
      <c r="AV12">
        <f t="shared" si="20"/>
        <v>1.562270255413186E-3</v>
      </c>
      <c r="AW12">
        <f t="shared" si="21"/>
        <v>8</v>
      </c>
      <c r="AX12" s="1">
        <f t="shared" si="22"/>
        <v>5.9048265378523561E-4</v>
      </c>
    </row>
    <row r="13" spans="1:50" x14ac:dyDescent="0.25">
      <c r="A13">
        <v>1.0000001999999999</v>
      </c>
      <c r="B13">
        <v>0.26100000000000001</v>
      </c>
      <c r="C13">
        <v>0.183</v>
      </c>
      <c r="D13">
        <v>0.27900000000000003</v>
      </c>
      <c r="E13">
        <v>0.307</v>
      </c>
      <c r="F13">
        <v>0.30599999999999999</v>
      </c>
      <c r="G13">
        <v>9.9000000000000005E-2</v>
      </c>
      <c r="H13">
        <v>0.13300000000000001</v>
      </c>
      <c r="I13">
        <v>9.5000000000000001E-2</v>
      </c>
      <c r="T13">
        <f t="shared" si="3"/>
        <v>0.26100000000000001</v>
      </c>
      <c r="U13">
        <f t="shared" si="4"/>
        <v>0.183</v>
      </c>
      <c r="V13">
        <f t="shared" si="5"/>
        <v>0.27900000000000003</v>
      </c>
      <c r="W13">
        <f t="shared" si="6"/>
        <v>0.307</v>
      </c>
      <c r="X13">
        <f t="shared" si="7"/>
        <v>0.30599999999999999</v>
      </c>
      <c r="Y13">
        <f t="shared" si="8"/>
        <v>9.9000000000000005E-2</v>
      </c>
      <c r="Z13">
        <f t="shared" si="9"/>
        <v>0.13300000000000001</v>
      </c>
      <c r="AA13">
        <f t="shared" si="10"/>
        <v>9.5000000000000001E-2</v>
      </c>
      <c r="AL13">
        <f t="shared" si="11"/>
        <v>3.9847328244274807E-3</v>
      </c>
      <c r="AM13">
        <f t="shared" si="12"/>
        <v>2.7938931297709921E-3</v>
      </c>
      <c r="AN13">
        <f t="shared" si="13"/>
        <v>4.2595419847328252E-3</v>
      </c>
      <c r="AO13">
        <f t="shared" si="14"/>
        <v>5.8476190476190477E-3</v>
      </c>
      <c r="AP13">
        <f t="shared" si="15"/>
        <v>5.8285714285714286E-3</v>
      </c>
      <c r="AQ13">
        <f t="shared" si="16"/>
        <v>3.8884524744697566E-3</v>
      </c>
      <c r="AR13">
        <f t="shared" si="17"/>
        <v>5.2238805970149255E-3</v>
      </c>
      <c r="AS13">
        <f t="shared" si="18"/>
        <v>3.7313432835820895E-3</v>
      </c>
      <c r="AU13" s="1">
        <f t="shared" si="19"/>
        <v>4.4447543462735684E-3</v>
      </c>
      <c r="AV13">
        <f t="shared" si="20"/>
        <v>1.0875733206586419E-3</v>
      </c>
      <c r="AW13">
        <f t="shared" si="21"/>
        <v>8</v>
      </c>
      <c r="AX13" s="1">
        <f t="shared" si="22"/>
        <v>4.1106407700163884E-4</v>
      </c>
    </row>
    <row r="14" spans="1:50" x14ac:dyDescent="0.25">
      <c r="A14">
        <v>1.1666669000000001</v>
      </c>
      <c r="B14">
        <v>0.307</v>
      </c>
      <c r="C14">
        <v>0.183</v>
      </c>
      <c r="D14">
        <v>0.157</v>
      </c>
      <c r="E14">
        <v>0.20300000000000001</v>
      </c>
      <c r="F14">
        <v>0.23799999999999999</v>
      </c>
      <c r="G14">
        <v>9.5000000000000001E-2</v>
      </c>
      <c r="H14">
        <v>0.13600000000000001</v>
      </c>
      <c r="I14">
        <v>8.4000000000000005E-2</v>
      </c>
      <c r="T14">
        <f t="shared" si="3"/>
        <v>0.307</v>
      </c>
      <c r="U14">
        <f t="shared" si="4"/>
        <v>0.183</v>
      </c>
      <c r="V14">
        <f t="shared" si="5"/>
        <v>0.157</v>
      </c>
      <c r="W14">
        <f t="shared" si="6"/>
        <v>0.20300000000000001</v>
      </c>
      <c r="X14">
        <f t="shared" si="7"/>
        <v>0.23799999999999999</v>
      </c>
      <c r="Y14">
        <f t="shared" si="8"/>
        <v>9.5000000000000001E-2</v>
      </c>
      <c r="Z14">
        <f t="shared" si="9"/>
        <v>0.13600000000000001</v>
      </c>
      <c r="AA14">
        <f t="shared" si="10"/>
        <v>8.4000000000000005E-2</v>
      </c>
      <c r="AL14">
        <f t="shared" si="11"/>
        <v>4.6870229007633588E-3</v>
      </c>
      <c r="AM14">
        <f t="shared" si="12"/>
        <v>2.7938931297709921E-3</v>
      </c>
      <c r="AN14">
        <f t="shared" si="13"/>
        <v>2.3969465648854961E-3</v>
      </c>
      <c r="AO14">
        <f t="shared" si="14"/>
        <v>3.8666666666666671E-3</v>
      </c>
      <c r="AP14">
        <f t="shared" si="15"/>
        <v>4.5333333333333328E-3</v>
      </c>
      <c r="AQ14">
        <f t="shared" si="16"/>
        <v>3.7313432835820895E-3</v>
      </c>
      <c r="AR14">
        <f t="shared" si="17"/>
        <v>5.3417124901806758E-3</v>
      </c>
      <c r="AS14">
        <f t="shared" si="18"/>
        <v>3.2992930086410055E-3</v>
      </c>
      <c r="AU14" s="1">
        <f t="shared" si="19"/>
        <v>3.8312764222279525E-3</v>
      </c>
      <c r="AV14">
        <f t="shared" si="20"/>
        <v>9.9529713771420334E-4</v>
      </c>
      <c r="AW14">
        <f t="shared" si="21"/>
        <v>8</v>
      </c>
      <c r="AX14" s="1">
        <f t="shared" si="22"/>
        <v>3.7618695814374108E-4</v>
      </c>
    </row>
    <row r="15" spans="1:50" x14ac:dyDescent="0.25">
      <c r="A15">
        <v>1.3333336</v>
      </c>
      <c r="B15">
        <v>0.185</v>
      </c>
      <c r="C15">
        <v>0.14000000000000001</v>
      </c>
      <c r="D15">
        <v>0.33200000000000002</v>
      </c>
      <c r="E15">
        <v>0.17599999999999999</v>
      </c>
      <c r="F15">
        <v>0.29299999999999998</v>
      </c>
      <c r="G15">
        <v>0.114</v>
      </c>
      <c r="H15">
        <v>9.8000000000000004E-2</v>
      </c>
      <c r="I15">
        <v>7.1999999999999995E-2</v>
      </c>
      <c r="T15">
        <f t="shared" si="3"/>
        <v>0.185</v>
      </c>
      <c r="U15">
        <f t="shared" si="4"/>
        <v>0.14000000000000001</v>
      </c>
      <c r="V15">
        <f t="shared" si="5"/>
        <v>0.33200000000000002</v>
      </c>
      <c r="W15">
        <f t="shared" si="6"/>
        <v>0.17599999999999999</v>
      </c>
      <c r="X15">
        <f t="shared" si="7"/>
        <v>0.29299999999999998</v>
      </c>
      <c r="Y15">
        <f t="shared" si="8"/>
        <v>0.114</v>
      </c>
      <c r="Z15">
        <f t="shared" si="9"/>
        <v>9.8000000000000004E-2</v>
      </c>
      <c r="AA15">
        <f t="shared" si="10"/>
        <v>7.1999999999999995E-2</v>
      </c>
      <c r="AL15">
        <f t="shared" si="11"/>
        <v>2.8244274809160305E-3</v>
      </c>
      <c r="AM15">
        <f t="shared" si="12"/>
        <v>2.1374045801526719E-3</v>
      </c>
      <c r="AN15">
        <f t="shared" si="13"/>
        <v>5.0687022900763358E-3</v>
      </c>
      <c r="AO15">
        <f t="shared" si="14"/>
        <v>3.3523809523809522E-3</v>
      </c>
      <c r="AP15">
        <f t="shared" si="15"/>
        <v>5.5809523809523809E-3</v>
      </c>
      <c r="AQ15">
        <f t="shared" si="16"/>
        <v>4.4776119402985077E-3</v>
      </c>
      <c r="AR15">
        <f t="shared" si="17"/>
        <v>3.8491751767478397E-3</v>
      </c>
      <c r="AS15">
        <f t="shared" si="18"/>
        <v>2.8279654359780046E-3</v>
      </c>
      <c r="AU15" s="1">
        <f t="shared" si="19"/>
        <v>3.7648275296878406E-3</v>
      </c>
      <c r="AV15">
        <f t="shared" si="20"/>
        <v>1.2008482405544646E-3</v>
      </c>
      <c r="AW15">
        <f t="shared" si="21"/>
        <v>8</v>
      </c>
      <c r="AX15" s="1">
        <f t="shared" si="22"/>
        <v>4.5387797240522594E-4</v>
      </c>
    </row>
    <row r="16" spans="1:50" x14ac:dyDescent="0.25">
      <c r="A16">
        <v>1.5000003</v>
      </c>
      <c r="B16">
        <v>0.28299999999999997</v>
      </c>
      <c r="C16">
        <v>0.26</v>
      </c>
      <c r="D16">
        <v>0.215</v>
      </c>
      <c r="E16">
        <v>0.311</v>
      </c>
      <c r="F16">
        <v>0.29099999999999998</v>
      </c>
      <c r="G16">
        <v>0.06</v>
      </c>
      <c r="H16">
        <v>0.13400000000000001</v>
      </c>
      <c r="I16">
        <v>6.2E-2</v>
      </c>
      <c r="T16">
        <f t="shared" si="3"/>
        <v>0.28299999999999997</v>
      </c>
      <c r="U16">
        <f t="shared" si="4"/>
        <v>0.26</v>
      </c>
      <c r="V16">
        <f t="shared" si="5"/>
        <v>0.215</v>
      </c>
      <c r="W16">
        <f t="shared" si="6"/>
        <v>0.311</v>
      </c>
      <c r="X16">
        <f t="shared" si="7"/>
        <v>0.29099999999999998</v>
      </c>
      <c r="Y16">
        <f t="shared" si="8"/>
        <v>0.06</v>
      </c>
      <c r="Z16">
        <f t="shared" si="9"/>
        <v>0.13400000000000001</v>
      </c>
      <c r="AA16">
        <f t="shared" si="10"/>
        <v>6.2E-2</v>
      </c>
      <c r="AL16">
        <f t="shared" si="11"/>
        <v>4.3206106870229003E-3</v>
      </c>
      <c r="AM16">
        <f t="shared" si="12"/>
        <v>3.9694656488549621E-3</v>
      </c>
      <c r="AN16">
        <f t="shared" si="13"/>
        <v>3.282442748091603E-3</v>
      </c>
      <c r="AO16">
        <f t="shared" si="14"/>
        <v>5.9238095238095239E-3</v>
      </c>
      <c r="AP16">
        <f t="shared" si="15"/>
        <v>5.5428571428571428E-3</v>
      </c>
      <c r="AQ16">
        <f t="shared" si="16"/>
        <v>2.3566378633150037E-3</v>
      </c>
      <c r="AR16">
        <f t="shared" si="17"/>
        <v>5.263157894736842E-3</v>
      </c>
      <c r="AS16">
        <f t="shared" si="18"/>
        <v>2.4351924587588374E-3</v>
      </c>
      <c r="AU16" s="1">
        <f t="shared" si="19"/>
        <v>4.1367717459308518E-3</v>
      </c>
      <c r="AV16">
        <f t="shared" si="20"/>
        <v>1.3781582302238595E-3</v>
      </c>
      <c r="AW16">
        <f t="shared" si="21"/>
        <v>8</v>
      </c>
      <c r="AX16" s="1">
        <f t="shared" si="22"/>
        <v>5.2089484920989028E-4</v>
      </c>
    </row>
    <row r="17" spans="1:50" x14ac:dyDescent="0.25">
      <c r="A17">
        <v>1.6666669999999999</v>
      </c>
      <c r="B17">
        <v>0.26200000000000001</v>
      </c>
      <c r="C17">
        <v>0.13100000000000001</v>
      </c>
      <c r="D17">
        <v>0.23599999999999999</v>
      </c>
      <c r="E17">
        <v>0.19</v>
      </c>
      <c r="F17">
        <v>0.38300000000000001</v>
      </c>
      <c r="G17">
        <v>5.0999999999999997E-2</v>
      </c>
      <c r="H17">
        <v>0.11799999999999999</v>
      </c>
      <c r="I17">
        <v>8.2000000000000003E-2</v>
      </c>
      <c r="T17">
        <f t="shared" si="3"/>
        <v>0.26200000000000001</v>
      </c>
      <c r="U17">
        <f t="shared" si="4"/>
        <v>0.13100000000000001</v>
      </c>
      <c r="V17">
        <f t="shared" si="5"/>
        <v>0.23599999999999999</v>
      </c>
      <c r="W17">
        <f t="shared" si="6"/>
        <v>0.19</v>
      </c>
      <c r="X17">
        <f t="shared" si="7"/>
        <v>0.38300000000000001</v>
      </c>
      <c r="Y17">
        <f t="shared" si="8"/>
        <v>5.0999999999999997E-2</v>
      </c>
      <c r="Z17">
        <f t="shared" si="9"/>
        <v>0.11799999999999999</v>
      </c>
      <c r="AA17">
        <f t="shared" si="10"/>
        <v>8.2000000000000003E-2</v>
      </c>
      <c r="AL17">
        <f t="shared" si="11"/>
        <v>4.0000000000000001E-3</v>
      </c>
      <c r="AM17">
        <f t="shared" si="12"/>
        <v>2E-3</v>
      </c>
      <c r="AN17">
        <f t="shared" si="13"/>
        <v>3.6030534351145036E-3</v>
      </c>
      <c r="AO17">
        <f t="shared" si="14"/>
        <v>3.619047619047619E-3</v>
      </c>
      <c r="AP17">
        <f t="shared" si="15"/>
        <v>7.2952380952380951E-3</v>
      </c>
      <c r="AQ17">
        <f t="shared" si="16"/>
        <v>2.003142183817753E-3</v>
      </c>
      <c r="AR17">
        <f t="shared" si="17"/>
        <v>4.6347211311861744E-3</v>
      </c>
      <c r="AS17">
        <f t="shared" si="18"/>
        <v>3.2207384131971721E-3</v>
      </c>
      <c r="AU17" s="1">
        <f t="shared" si="19"/>
        <v>3.7969926097001644E-3</v>
      </c>
      <c r="AV17">
        <f t="shared" si="20"/>
        <v>1.6830732971558785E-3</v>
      </c>
      <c r="AW17">
        <f t="shared" si="21"/>
        <v>8</v>
      </c>
      <c r="AX17" s="1">
        <f t="shared" si="22"/>
        <v>6.3614191179542411E-4</v>
      </c>
    </row>
    <row r="18" spans="1:50" x14ac:dyDescent="0.25">
      <c r="A18">
        <v>1.8333337000000001</v>
      </c>
      <c r="B18">
        <v>0.22</v>
      </c>
      <c r="C18">
        <v>0.2</v>
      </c>
      <c r="D18">
        <v>0.215</v>
      </c>
      <c r="E18">
        <v>0.249</v>
      </c>
      <c r="F18">
        <v>0.26200000000000001</v>
      </c>
      <c r="G18">
        <v>6.2E-2</v>
      </c>
      <c r="H18">
        <v>0.104</v>
      </c>
      <c r="I18">
        <v>0.1</v>
      </c>
      <c r="T18">
        <f t="shared" si="3"/>
        <v>0.22</v>
      </c>
      <c r="U18">
        <f t="shared" si="4"/>
        <v>0.2</v>
      </c>
      <c r="V18">
        <f t="shared" si="5"/>
        <v>0.215</v>
      </c>
      <c r="W18">
        <f t="shared" si="6"/>
        <v>0.249</v>
      </c>
      <c r="X18">
        <f t="shared" si="7"/>
        <v>0.26200000000000001</v>
      </c>
      <c r="Y18">
        <f t="shared" si="8"/>
        <v>6.2E-2</v>
      </c>
      <c r="Z18">
        <f t="shared" si="9"/>
        <v>0.104</v>
      </c>
      <c r="AA18">
        <f t="shared" si="10"/>
        <v>0.1</v>
      </c>
      <c r="AL18">
        <f t="shared" si="11"/>
        <v>3.3587786259541984E-3</v>
      </c>
      <c r="AM18">
        <f t="shared" si="12"/>
        <v>3.0534351145038168E-3</v>
      </c>
      <c r="AN18">
        <f t="shared" si="13"/>
        <v>3.282442748091603E-3</v>
      </c>
      <c r="AO18">
        <f t="shared" si="14"/>
        <v>4.7428571428571424E-3</v>
      </c>
      <c r="AP18">
        <f t="shared" si="15"/>
        <v>4.990476190476191E-3</v>
      </c>
      <c r="AQ18">
        <f t="shared" si="16"/>
        <v>2.4351924587588374E-3</v>
      </c>
      <c r="AR18">
        <f t="shared" si="17"/>
        <v>4.0848389630793397E-3</v>
      </c>
      <c r="AS18">
        <f t="shared" si="18"/>
        <v>3.927729772191673E-3</v>
      </c>
      <c r="AU18" s="1">
        <f t="shared" si="19"/>
        <v>3.7344688769891002E-3</v>
      </c>
      <c r="AV18">
        <f t="shared" si="20"/>
        <v>8.6618269432671782E-4</v>
      </c>
      <c r="AW18">
        <f t="shared" si="21"/>
        <v>8</v>
      </c>
      <c r="AX18" s="1">
        <f t="shared" si="22"/>
        <v>3.2738628559091044E-4</v>
      </c>
    </row>
    <row r="19" spans="1:50" x14ac:dyDescent="0.25">
      <c r="A19">
        <v>2.0000003999999998</v>
      </c>
      <c r="B19">
        <v>0.24</v>
      </c>
      <c r="C19">
        <v>0.13200000000000001</v>
      </c>
      <c r="D19">
        <v>0.255</v>
      </c>
      <c r="E19">
        <v>0.56100000000000005</v>
      </c>
      <c r="F19">
        <v>0.44900000000000001</v>
      </c>
      <c r="G19">
        <v>0.161</v>
      </c>
      <c r="H19">
        <v>0.23599999999999999</v>
      </c>
      <c r="I19">
        <v>0.215</v>
      </c>
      <c r="K19">
        <f>AVERAGE(B19:B21)-AVERAGE(B16:B18)</f>
        <v>0.1126666666666668</v>
      </c>
      <c r="L19">
        <f t="shared" ref="L19:Q19" si="23">AVERAGE(C19:C21)-AVERAGE(C16:C18)</f>
        <v>3.9333333333333387E-2</v>
      </c>
      <c r="M19">
        <f t="shared" si="23"/>
        <v>0.18700000000000006</v>
      </c>
      <c r="N19">
        <f t="shared" si="23"/>
        <v>0.31666666666666665</v>
      </c>
      <c r="O19">
        <f t="shared" si="23"/>
        <v>0.22000000000000003</v>
      </c>
      <c r="P19">
        <f t="shared" si="23"/>
        <v>0.15533333333333332</v>
      </c>
      <c r="Q19">
        <f t="shared" si="23"/>
        <v>0.14066666666666672</v>
      </c>
      <c r="R19">
        <f>AVERAGE(I19:I21)-AVERAGE(I16:I18)</f>
        <v>0.15966666666666665</v>
      </c>
      <c r="T19">
        <f>B19-0.112</f>
        <v>0.128</v>
      </c>
      <c r="U19">
        <f>C19-0.039</f>
        <v>9.2999999999999999E-2</v>
      </c>
      <c r="V19">
        <f>D19-0.187</f>
        <v>6.8000000000000005E-2</v>
      </c>
      <c r="W19">
        <f>E19-0.3166</f>
        <v>0.24440000000000006</v>
      </c>
      <c r="X19">
        <f>F19-0.22</f>
        <v>0.22900000000000001</v>
      </c>
      <c r="Y19">
        <f>G19-0.155</f>
        <v>6.0000000000000053E-3</v>
      </c>
      <c r="Z19">
        <f>H19-0.14</f>
        <v>9.5999999999999974E-2</v>
      </c>
      <c r="AA19">
        <f>I19-0.159</f>
        <v>5.5999999999999994E-2</v>
      </c>
      <c r="AL19">
        <f t="shared" si="11"/>
        <v>1.9541984732824426E-3</v>
      </c>
      <c r="AM19">
        <f t="shared" si="12"/>
        <v>1.4198473282442748E-3</v>
      </c>
      <c r="AN19">
        <f t="shared" si="13"/>
        <v>1.0381679389312977E-3</v>
      </c>
      <c r="AO19">
        <f t="shared" si="14"/>
        <v>4.6552380952380968E-3</v>
      </c>
      <c r="AP19">
        <f t="shared" si="15"/>
        <v>4.3619047619047622E-3</v>
      </c>
      <c r="AQ19">
        <f t="shared" si="16"/>
        <v>2.3566378633150059E-4</v>
      </c>
      <c r="AR19">
        <f t="shared" si="17"/>
        <v>3.7706205813040051E-3</v>
      </c>
      <c r="AS19">
        <f t="shared" si="18"/>
        <v>2.1995286724273365E-3</v>
      </c>
      <c r="AU19" s="1">
        <f t="shared" si="19"/>
        <v>2.4543962047079643E-3</v>
      </c>
      <c r="AV19">
        <f t="shared" si="20"/>
        <v>1.6269455687138174E-3</v>
      </c>
      <c r="AW19">
        <f t="shared" si="21"/>
        <v>8</v>
      </c>
      <c r="AX19" s="1">
        <f t="shared" si="22"/>
        <v>6.1492762449361549E-4</v>
      </c>
    </row>
    <row r="20" spans="1:50" x14ac:dyDescent="0.25">
      <c r="A20">
        <v>2.1666671000000002</v>
      </c>
      <c r="B20">
        <v>0.33400000000000002</v>
      </c>
      <c r="C20">
        <v>0.26500000000000001</v>
      </c>
      <c r="D20">
        <v>0.54</v>
      </c>
      <c r="E20">
        <v>0.60099999999999998</v>
      </c>
      <c r="F20">
        <v>0.52500000000000002</v>
      </c>
      <c r="G20">
        <v>0.24</v>
      </c>
      <c r="H20">
        <v>0.26300000000000001</v>
      </c>
      <c r="I20">
        <v>0.24099999999999999</v>
      </c>
      <c r="T20">
        <f t="shared" ref="T20:T49" si="24">B20-0.112</f>
        <v>0.22200000000000003</v>
      </c>
      <c r="U20">
        <f t="shared" ref="U20:U49" si="25">C20-0.039</f>
        <v>0.22600000000000001</v>
      </c>
      <c r="V20">
        <f t="shared" ref="V20:V49" si="26">D20-0.187</f>
        <v>0.35300000000000004</v>
      </c>
      <c r="W20">
        <f t="shared" ref="W20:W49" si="27">E20-0.3166</f>
        <v>0.28439999999999999</v>
      </c>
      <c r="X20">
        <f t="shared" ref="X20:X49" si="28">F20-0.22</f>
        <v>0.30500000000000005</v>
      </c>
      <c r="Y20">
        <f t="shared" ref="Y20:Y49" si="29">G20-0.155</f>
        <v>8.4999999999999992E-2</v>
      </c>
      <c r="Z20">
        <f t="shared" ref="Z20:Z49" si="30">H20-0.14</f>
        <v>0.123</v>
      </c>
      <c r="AA20">
        <f t="shared" ref="AA20:AA49" si="31">I20-0.159</f>
        <v>8.199999999999999E-2</v>
      </c>
      <c r="AL20">
        <f t="shared" si="11"/>
        <v>3.3893129770992373E-3</v>
      </c>
      <c r="AM20">
        <f t="shared" si="12"/>
        <v>3.4503816793893132E-3</v>
      </c>
      <c r="AN20">
        <f t="shared" si="13"/>
        <v>5.3893129770992369E-3</v>
      </c>
      <c r="AO20">
        <f t="shared" si="14"/>
        <v>5.4171428571428565E-3</v>
      </c>
      <c r="AP20">
        <f t="shared" si="15"/>
        <v>5.8095238095238104E-3</v>
      </c>
      <c r="AQ20">
        <f t="shared" si="16"/>
        <v>3.3385703063629219E-3</v>
      </c>
      <c r="AR20">
        <f t="shared" si="17"/>
        <v>4.8311076197957575E-3</v>
      </c>
      <c r="AS20">
        <f t="shared" si="18"/>
        <v>3.2207384131971717E-3</v>
      </c>
      <c r="AU20" s="1">
        <f t="shared" si="19"/>
        <v>4.3557613299512882E-3</v>
      </c>
      <c r="AV20">
        <f t="shared" si="20"/>
        <v>1.1091070105704363E-3</v>
      </c>
      <c r="AW20">
        <f t="shared" si="21"/>
        <v>8</v>
      </c>
      <c r="AX20" s="1">
        <f t="shared" si="22"/>
        <v>4.1920304676109434E-4</v>
      </c>
    </row>
    <row r="21" spans="1:50" x14ac:dyDescent="0.25">
      <c r="A21">
        <v>2.3333338000000001</v>
      </c>
      <c r="B21">
        <v>0.52900000000000003</v>
      </c>
      <c r="C21">
        <v>0.312</v>
      </c>
      <c r="D21">
        <v>0.432</v>
      </c>
      <c r="E21">
        <v>0.53800000000000003</v>
      </c>
      <c r="F21">
        <v>0.622</v>
      </c>
      <c r="G21">
        <v>0.23799999999999999</v>
      </c>
      <c r="H21">
        <v>0.27900000000000003</v>
      </c>
      <c r="I21">
        <v>0.26700000000000002</v>
      </c>
      <c r="T21">
        <f t="shared" si="24"/>
        <v>0.41700000000000004</v>
      </c>
      <c r="U21">
        <f t="shared" si="25"/>
        <v>0.27300000000000002</v>
      </c>
      <c r="V21">
        <f t="shared" si="26"/>
        <v>0.245</v>
      </c>
      <c r="W21">
        <f t="shared" si="27"/>
        <v>0.22140000000000004</v>
      </c>
      <c r="X21">
        <f t="shared" si="28"/>
        <v>0.40200000000000002</v>
      </c>
      <c r="Y21">
        <f t="shared" si="29"/>
        <v>8.299999999999999E-2</v>
      </c>
      <c r="Z21">
        <f t="shared" si="30"/>
        <v>0.13900000000000001</v>
      </c>
      <c r="AA21">
        <f t="shared" si="31"/>
        <v>0.10800000000000001</v>
      </c>
      <c r="AL21">
        <f t="shared" si="11"/>
        <v>6.3664122137404586E-3</v>
      </c>
      <c r="AM21">
        <f t="shared" si="12"/>
        <v>4.1679389312977103E-3</v>
      </c>
      <c r="AN21">
        <f t="shared" si="13"/>
        <v>3.7404580152671754E-3</v>
      </c>
      <c r="AO21">
        <f t="shared" si="14"/>
        <v>4.2171428571428577E-3</v>
      </c>
      <c r="AP21">
        <f t="shared" si="15"/>
        <v>7.657142857142858E-3</v>
      </c>
      <c r="AQ21">
        <f t="shared" si="16"/>
        <v>3.2600157109190881E-3</v>
      </c>
      <c r="AR21">
        <f t="shared" si="17"/>
        <v>5.459544383346426E-3</v>
      </c>
      <c r="AS21">
        <f t="shared" si="18"/>
        <v>4.2419481539670073E-3</v>
      </c>
      <c r="AU21" s="1">
        <f t="shared" si="19"/>
        <v>4.8888253903529482E-3</v>
      </c>
      <c r="AV21">
        <f t="shared" si="20"/>
        <v>1.4896604626437454E-3</v>
      </c>
      <c r="AW21">
        <f t="shared" si="21"/>
        <v>8</v>
      </c>
      <c r="AX21" s="1">
        <f t="shared" si="22"/>
        <v>5.6303873172582487E-4</v>
      </c>
    </row>
    <row r="22" spans="1:50" x14ac:dyDescent="0.25">
      <c r="A22">
        <v>2.5000005000000001</v>
      </c>
      <c r="B22">
        <v>0.55200000000000005</v>
      </c>
      <c r="C22">
        <v>0.55900000000000005</v>
      </c>
      <c r="D22">
        <v>0.58699999999999997</v>
      </c>
      <c r="E22">
        <v>0.47599999999999998</v>
      </c>
      <c r="F22">
        <v>0.49299999999999999</v>
      </c>
      <c r="G22">
        <v>0.27700000000000002</v>
      </c>
      <c r="H22">
        <v>0.29099999999999998</v>
      </c>
      <c r="I22">
        <v>0.26</v>
      </c>
      <c r="T22">
        <f t="shared" si="24"/>
        <v>0.44000000000000006</v>
      </c>
      <c r="U22">
        <f t="shared" si="25"/>
        <v>0.52</v>
      </c>
      <c r="V22">
        <f t="shared" si="26"/>
        <v>0.39999999999999997</v>
      </c>
      <c r="W22">
        <f t="shared" si="27"/>
        <v>0.15939999999999999</v>
      </c>
      <c r="X22">
        <f t="shared" si="28"/>
        <v>0.27300000000000002</v>
      </c>
      <c r="Y22">
        <f t="shared" si="29"/>
        <v>0.12200000000000003</v>
      </c>
      <c r="Z22">
        <f t="shared" si="30"/>
        <v>0.15099999999999997</v>
      </c>
      <c r="AA22">
        <f t="shared" si="31"/>
        <v>0.10100000000000001</v>
      </c>
      <c r="AL22">
        <f t="shared" si="11"/>
        <v>6.7175572519083977E-3</v>
      </c>
      <c r="AM22">
        <f t="shared" si="12"/>
        <v>7.9389312977099242E-3</v>
      </c>
      <c r="AN22">
        <f t="shared" si="13"/>
        <v>6.1068702290076327E-3</v>
      </c>
      <c r="AO22">
        <f t="shared" si="14"/>
        <v>3.0361904761904757E-3</v>
      </c>
      <c r="AP22">
        <f t="shared" si="15"/>
        <v>5.2000000000000006E-3</v>
      </c>
      <c r="AQ22">
        <f t="shared" si="16"/>
        <v>4.7918303220738419E-3</v>
      </c>
      <c r="AR22">
        <f t="shared" si="17"/>
        <v>5.9308719560094252E-3</v>
      </c>
      <c r="AS22">
        <f t="shared" si="18"/>
        <v>3.9670070699135904E-3</v>
      </c>
      <c r="AU22" s="1">
        <f t="shared" si="19"/>
        <v>5.4611573253516609E-3</v>
      </c>
      <c r="AV22">
        <f t="shared" si="20"/>
        <v>1.5576829226683221E-3</v>
      </c>
      <c r="AW22">
        <f t="shared" si="21"/>
        <v>8</v>
      </c>
      <c r="AX22" s="1">
        <f t="shared" si="22"/>
        <v>5.8874880498180522E-4</v>
      </c>
    </row>
    <row r="23" spans="1:50" x14ac:dyDescent="0.25">
      <c r="A23">
        <v>2.6666672</v>
      </c>
      <c r="B23">
        <v>0.495</v>
      </c>
      <c r="C23">
        <v>0.35299999999999998</v>
      </c>
      <c r="D23">
        <v>0.49399999999999999</v>
      </c>
      <c r="E23">
        <v>0.53400000000000003</v>
      </c>
      <c r="F23">
        <v>0.58599999999999997</v>
      </c>
      <c r="G23">
        <v>0.24199999999999999</v>
      </c>
      <c r="H23">
        <v>0.29599999999999999</v>
      </c>
      <c r="I23">
        <v>0.28000000000000003</v>
      </c>
      <c r="T23">
        <f t="shared" si="24"/>
        <v>0.38300000000000001</v>
      </c>
      <c r="U23">
        <f t="shared" si="25"/>
        <v>0.314</v>
      </c>
      <c r="V23">
        <f t="shared" si="26"/>
        <v>0.307</v>
      </c>
      <c r="W23">
        <f t="shared" si="27"/>
        <v>0.21740000000000004</v>
      </c>
      <c r="X23">
        <f t="shared" si="28"/>
        <v>0.36599999999999999</v>
      </c>
      <c r="Y23">
        <f t="shared" si="29"/>
        <v>8.6999999999999994E-2</v>
      </c>
      <c r="Z23">
        <f t="shared" si="30"/>
        <v>0.15599999999999997</v>
      </c>
      <c r="AA23">
        <f t="shared" si="31"/>
        <v>0.12100000000000002</v>
      </c>
      <c r="AL23">
        <f t="shared" si="11"/>
        <v>5.8473282442748093E-3</v>
      </c>
      <c r="AM23">
        <f t="shared" si="12"/>
        <v>4.7938931297709922E-3</v>
      </c>
      <c r="AN23">
        <f t="shared" si="13"/>
        <v>4.6870229007633588E-3</v>
      </c>
      <c r="AO23">
        <f t="shared" si="14"/>
        <v>4.1409523809523814E-3</v>
      </c>
      <c r="AP23">
        <f t="shared" si="15"/>
        <v>6.9714285714285711E-3</v>
      </c>
      <c r="AQ23">
        <f t="shared" si="16"/>
        <v>3.4171249018067553E-3</v>
      </c>
      <c r="AR23">
        <f t="shared" si="17"/>
        <v>6.1272584446190092E-3</v>
      </c>
      <c r="AS23">
        <f t="shared" si="18"/>
        <v>4.7525530243519255E-3</v>
      </c>
      <c r="AU23" s="1">
        <f t="shared" si="19"/>
        <v>5.0921951997459748E-3</v>
      </c>
      <c r="AV23">
        <f t="shared" si="20"/>
        <v>1.1496787643596803E-3</v>
      </c>
      <c r="AW23">
        <f t="shared" si="21"/>
        <v>8</v>
      </c>
      <c r="AX23" s="1">
        <f t="shared" si="22"/>
        <v>4.3453772830110609E-4</v>
      </c>
    </row>
    <row r="24" spans="1:50" x14ac:dyDescent="0.25">
      <c r="A24">
        <v>2.8333339</v>
      </c>
      <c r="B24">
        <v>0.58199999999999996</v>
      </c>
      <c r="C24">
        <v>0.43099999999999999</v>
      </c>
      <c r="D24">
        <v>0.56599999999999995</v>
      </c>
      <c r="E24">
        <v>0.60799999999999998</v>
      </c>
      <c r="F24">
        <v>0.54300000000000004</v>
      </c>
      <c r="G24">
        <v>0.28100000000000003</v>
      </c>
      <c r="H24">
        <v>0.28799999999999998</v>
      </c>
      <c r="I24">
        <v>0.25</v>
      </c>
      <c r="T24">
        <f t="shared" si="24"/>
        <v>0.47</v>
      </c>
      <c r="U24">
        <f t="shared" si="25"/>
        <v>0.39200000000000002</v>
      </c>
      <c r="V24">
        <f t="shared" si="26"/>
        <v>0.37899999999999995</v>
      </c>
      <c r="W24">
        <f t="shared" si="27"/>
        <v>0.29139999999999999</v>
      </c>
      <c r="X24">
        <f t="shared" si="28"/>
        <v>0.32300000000000006</v>
      </c>
      <c r="Y24">
        <f t="shared" si="29"/>
        <v>0.12600000000000003</v>
      </c>
      <c r="Z24">
        <f t="shared" si="30"/>
        <v>0.14799999999999996</v>
      </c>
      <c r="AA24">
        <f t="shared" si="31"/>
        <v>9.0999999999999998E-2</v>
      </c>
      <c r="AL24">
        <f t="shared" si="11"/>
        <v>7.1755725190839692E-3</v>
      </c>
      <c r="AM24">
        <f t="shared" si="12"/>
        <v>5.9847328244274816E-3</v>
      </c>
      <c r="AN24">
        <f t="shared" si="13"/>
        <v>5.7862595419847325E-3</v>
      </c>
      <c r="AO24">
        <f t="shared" si="14"/>
        <v>5.5504761904761907E-3</v>
      </c>
      <c r="AP24">
        <f t="shared" si="15"/>
        <v>6.1523809523809534E-3</v>
      </c>
      <c r="AQ24">
        <f t="shared" si="16"/>
        <v>4.9489395129615095E-3</v>
      </c>
      <c r="AR24">
        <f t="shared" si="17"/>
        <v>5.8130400628436749E-3</v>
      </c>
      <c r="AS24">
        <f t="shared" si="18"/>
        <v>3.5742340926944224E-3</v>
      </c>
      <c r="AU24" s="1">
        <f t="shared" si="19"/>
        <v>5.6232044621066166E-3</v>
      </c>
      <c r="AV24">
        <f t="shared" si="20"/>
        <v>1.037951541065073E-3</v>
      </c>
      <c r="AW24">
        <f t="shared" si="21"/>
        <v>8</v>
      </c>
      <c r="AX24" s="1">
        <f t="shared" si="22"/>
        <v>3.9230880722777558E-4</v>
      </c>
    </row>
    <row r="25" spans="1:50" x14ac:dyDescent="0.25">
      <c r="A25">
        <v>3.0000005999999999</v>
      </c>
      <c r="B25">
        <v>0.434</v>
      </c>
      <c r="C25">
        <v>0.437</v>
      </c>
      <c r="D25">
        <v>0.436</v>
      </c>
      <c r="E25">
        <v>0.64</v>
      </c>
      <c r="F25">
        <v>0.63</v>
      </c>
      <c r="G25">
        <v>0.29399999999999998</v>
      </c>
      <c r="H25">
        <v>0.26800000000000002</v>
      </c>
      <c r="I25">
        <v>0.313</v>
      </c>
      <c r="T25">
        <f t="shared" si="24"/>
        <v>0.32200000000000001</v>
      </c>
      <c r="U25">
        <f t="shared" si="25"/>
        <v>0.39800000000000002</v>
      </c>
      <c r="V25">
        <f t="shared" si="26"/>
        <v>0.249</v>
      </c>
      <c r="W25">
        <f t="shared" si="27"/>
        <v>0.32340000000000002</v>
      </c>
      <c r="X25">
        <f t="shared" si="28"/>
        <v>0.41000000000000003</v>
      </c>
      <c r="Y25">
        <f t="shared" si="29"/>
        <v>0.13899999999999998</v>
      </c>
      <c r="Z25">
        <f t="shared" si="30"/>
        <v>0.128</v>
      </c>
      <c r="AA25">
        <f t="shared" si="31"/>
        <v>0.154</v>
      </c>
      <c r="AL25">
        <f t="shared" si="11"/>
        <v>4.916030534351145E-3</v>
      </c>
      <c r="AM25">
        <f t="shared" si="12"/>
        <v>6.0763358778625955E-3</v>
      </c>
      <c r="AN25">
        <f t="shared" si="13"/>
        <v>3.8015267175572518E-3</v>
      </c>
      <c r="AO25">
        <f t="shared" si="14"/>
        <v>6.1600000000000005E-3</v>
      </c>
      <c r="AP25">
        <f t="shared" si="15"/>
        <v>7.8095238095238105E-3</v>
      </c>
      <c r="AQ25">
        <f t="shared" si="16"/>
        <v>5.4595443833464251E-3</v>
      </c>
      <c r="AR25">
        <f t="shared" si="17"/>
        <v>5.0274941084053415E-3</v>
      </c>
      <c r="AS25">
        <f t="shared" si="18"/>
        <v>6.0487038491751762E-3</v>
      </c>
      <c r="AU25" s="1">
        <f t="shared" si="19"/>
        <v>5.6623949100277184E-3</v>
      </c>
      <c r="AV25">
        <f t="shared" si="20"/>
        <v>1.1736690110831277E-3</v>
      </c>
      <c r="AW25">
        <f t="shared" si="21"/>
        <v>8</v>
      </c>
      <c r="AX25" s="1">
        <f t="shared" si="22"/>
        <v>4.4360518926129519E-4</v>
      </c>
    </row>
    <row r="26" spans="1:50" x14ac:dyDescent="0.25">
      <c r="A26">
        <v>3.1666672999999999</v>
      </c>
      <c r="B26">
        <v>0.51200000000000001</v>
      </c>
      <c r="C26">
        <v>0.41899999999999998</v>
      </c>
      <c r="D26">
        <v>0.56999999999999995</v>
      </c>
      <c r="E26">
        <v>0.53400000000000003</v>
      </c>
      <c r="F26">
        <v>0.57099999999999995</v>
      </c>
      <c r="G26">
        <v>0.28100000000000003</v>
      </c>
      <c r="H26">
        <v>0.29399999999999998</v>
      </c>
      <c r="I26">
        <v>0.249</v>
      </c>
      <c r="T26">
        <f t="shared" si="24"/>
        <v>0.4</v>
      </c>
      <c r="U26">
        <f t="shared" si="25"/>
        <v>0.38</v>
      </c>
      <c r="V26">
        <f t="shared" si="26"/>
        <v>0.38299999999999995</v>
      </c>
      <c r="W26">
        <f t="shared" si="27"/>
        <v>0.21740000000000004</v>
      </c>
      <c r="X26">
        <f t="shared" si="28"/>
        <v>0.35099999999999998</v>
      </c>
      <c r="Y26">
        <f t="shared" si="29"/>
        <v>0.12600000000000003</v>
      </c>
      <c r="Z26">
        <f t="shared" si="30"/>
        <v>0.15399999999999997</v>
      </c>
      <c r="AA26">
        <f t="shared" si="31"/>
        <v>0.09</v>
      </c>
      <c r="AL26">
        <f t="shared" si="11"/>
        <v>6.1068702290076335E-3</v>
      </c>
      <c r="AM26">
        <f t="shared" si="12"/>
        <v>5.8015267175572519E-3</v>
      </c>
      <c r="AN26">
        <f t="shared" si="13"/>
        <v>5.8473282442748084E-3</v>
      </c>
      <c r="AO26">
        <f t="shared" si="14"/>
        <v>4.1409523809523814E-3</v>
      </c>
      <c r="AP26">
        <f t="shared" si="15"/>
        <v>6.6857142857142853E-3</v>
      </c>
      <c r="AQ26">
        <f t="shared" si="16"/>
        <v>4.9489395129615095E-3</v>
      </c>
      <c r="AR26">
        <f t="shared" si="17"/>
        <v>6.0487038491751754E-3</v>
      </c>
      <c r="AS26">
        <f t="shared" si="18"/>
        <v>3.5349567949725055E-3</v>
      </c>
      <c r="AU26" s="1">
        <f t="shared" si="19"/>
        <v>5.3893740018269437E-3</v>
      </c>
      <c r="AV26">
        <f t="shared" si="20"/>
        <v>1.0823921275211802E-3</v>
      </c>
      <c r="AW26">
        <f t="shared" si="21"/>
        <v>8</v>
      </c>
      <c r="AX26" s="1">
        <f t="shared" si="22"/>
        <v>4.0910577006787914E-4</v>
      </c>
    </row>
    <row r="27" spans="1:50" x14ac:dyDescent="0.25">
      <c r="A27">
        <v>3.3333339999999998</v>
      </c>
      <c r="B27">
        <v>0.54900000000000004</v>
      </c>
      <c r="C27">
        <v>0.441</v>
      </c>
      <c r="D27">
        <v>0.53400000000000003</v>
      </c>
      <c r="E27">
        <v>0.52500000000000002</v>
      </c>
      <c r="F27">
        <v>0.51900000000000002</v>
      </c>
      <c r="G27">
        <v>0.29399999999999998</v>
      </c>
      <c r="H27">
        <v>0.27</v>
      </c>
      <c r="I27">
        <v>0.3</v>
      </c>
      <c r="T27">
        <f t="shared" si="24"/>
        <v>0.43700000000000006</v>
      </c>
      <c r="U27">
        <f t="shared" si="25"/>
        <v>0.40200000000000002</v>
      </c>
      <c r="V27">
        <f t="shared" si="26"/>
        <v>0.34700000000000003</v>
      </c>
      <c r="W27">
        <f t="shared" si="27"/>
        <v>0.20840000000000003</v>
      </c>
      <c r="X27">
        <f t="shared" si="28"/>
        <v>0.29900000000000004</v>
      </c>
      <c r="Y27">
        <f t="shared" si="29"/>
        <v>0.13899999999999998</v>
      </c>
      <c r="Z27">
        <f t="shared" si="30"/>
        <v>0.13</v>
      </c>
      <c r="AA27">
        <f t="shared" si="31"/>
        <v>0.14099999999999999</v>
      </c>
      <c r="AL27">
        <f t="shared" si="11"/>
        <v>6.6717557251908402E-3</v>
      </c>
      <c r="AM27">
        <f t="shared" si="12"/>
        <v>6.1374045801526724E-3</v>
      </c>
      <c r="AN27">
        <f t="shared" si="13"/>
        <v>5.2977099236641229E-3</v>
      </c>
      <c r="AO27">
        <f t="shared" si="14"/>
        <v>3.9695238095238099E-3</v>
      </c>
      <c r="AP27">
        <f t="shared" si="15"/>
        <v>5.6952380952380961E-3</v>
      </c>
      <c r="AQ27">
        <f t="shared" si="16"/>
        <v>5.4595443833464251E-3</v>
      </c>
      <c r="AR27">
        <f t="shared" si="17"/>
        <v>5.1060487038491753E-3</v>
      </c>
      <c r="AS27">
        <f t="shared" si="18"/>
        <v>5.5380989787902589E-3</v>
      </c>
      <c r="AU27" s="1">
        <f t="shared" si="19"/>
        <v>5.484415524969425E-3</v>
      </c>
      <c r="AV27">
        <f t="shared" si="20"/>
        <v>7.8894463346337103E-4</v>
      </c>
      <c r="AW27">
        <f t="shared" si="21"/>
        <v>8</v>
      </c>
      <c r="AX27" s="1">
        <f t="shared" si="22"/>
        <v>2.9819304262044096E-4</v>
      </c>
    </row>
    <row r="28" spans="1:50" x14ac:dyDescent="0.25">
      <c r="A28">
        <v>3.5000007000000002</v>
      </c>
      <c r="B28">
        <v>0.63600000000000001</v>
      </c>
      <c r="C28">
        <v>0.28499999999999998</v>
      </c>
      <c r="D28">
        <v>0.40200000000000002</v>
      </c>
      <c r="E28">
        <v>0.66200000000000003</v>
      </c>
      <c r="F28">
        <v>0.59</v>
      </c>
      <c r="G28">
        <v>0.33200000000000002</v>
      </c>
      <c r="H28">
        <v>0.32800000000000001</v>
      </c>
      <c r="I28">
        <v>0.254</v>
      </c>
      <c r="T28">
        <f t="shared" si="24"/>
        <v>0.52400000000000002</v>
      </c>
      <c r="U28">
        <f t="shared" si="25"/>
        <v>0.24599999999999997</v>
      </c>
      <c r="V28">
        <f t="shared" si="26"/>
        <v>0.21500000000000002</v>
      </c>
      <c r="W28">
        <f t="shared" si="27"/>
        <v>0.34540000000000004</v>
      </c>
      <c r="X28">
        <f t="shared" si="28"/>
        <v>0.37</v>
      </c>
      <c r="Y28">
        <f t="shared" si="29"/>
        <v>0.17700000000000002</v>
      </c>
      <c r="Z28">
        <f t="shared" si="30"/>
        <v>0.188</v>
      </c>
      <c r="AA28">
        <f t="shared" si="31"/>
        <v>9.5000000000000001E-2</v>
      </c>
      <c r="AL28">
        <f t="shared" si="11"/>
        <v>8.0000000000000002E-3</v>
      </c>
      <c r="AM28">
        <f t="shared" si="12"/>
        <v>3.755725190839694E-3</v>
      </c>
      <c r="AN28">
        <f t="shared" si="13"/>
        <v>3.2824427480916034E-3</v>
      </c>
      <c r="AO28">
        <f t="shared" si="14"/>
        <v>6.5790476190476198E-3</v>
      </c>
      <c r="AP28">
        <f t="shared" si="15"/>
        <v>7.0476190476190474E-3</v>
      </c>
      <c r="AQ28">
        <f t="shared" si="16"/>
        <v>6.9520816967792625E-3</v>
      </c>
      <c r="AR28">
        <f t="shared" si="17"/>
        <v>7.3841319717203452E-3</v>
      </c>
      <c r="AS28">
        <f t="shared" si="18"/>
        <v>3.7313432835820895E-3</v>
      </c>
      <c r="AU28" s="1">
        <f t="shared" si="19"/>
        <v>5.8415489447099581E-3</v>
      </c>
      <c r="AV28">
        <f t="shared" si="20"/>
        <v>1.913221625745389E-3</v>
      </c>
      <c r="AW28">
        <f t="shared" si="21"/>
        <v>8</v>
      </c>
      <c r="AX28" s="1">
        <f t="shared" si="22"/>
        <v>7.2312980352471289E-4</v>
      </c>
    </row>
    <row r="29" spans="1:50" x14ac:dyDescent="0.25">
      <c r="A29">
        <v>3.6666674000000001</v>
      </c>
      <c r="B29">
        <v>0.55300000000000005</v>
      </c>
      <c r="C29">
        <v>0.36499999999999999</v>
      </c>
      <c r="D29">
        <v>0.58499999999999996</v>
      </c>
      <c r="E29">
        <v>0.66800000000000004</v>
      </c>
      <c r="F29">
        <v>0.57799999999999996</v>
      </c>
      <c r="G29">
        <v>0.217</v>
      </c>
      <c r="H29">
        <v>0.26500000000000001</v>
      </c>
      <c r="I29">
        <v>0.29599999999999999</v>
      </c>
      <c r="T29">
        <f t="shared" si="24"/>
        <v>0.44100000000000006</v>
      </c>
      <c r="U29">
        <f t="shared" si="25"/>
        <v>0.32600000000000001</v>
      </c>
      <c r="V29">
        <f t="shared" si="26"/>
        <v>0.39799999999999996</v>
      </c>
      <c r="W29">
        <f t="shared" si="27"/>
        <v>0.35140000000000005</v>
      </c>
      <c r="X29">
        <f t="shared" si="28"/>
        <v>0.35799999999999998</v>
      </c>
      <c r="Y29">
        <f t="shared" si="29"/>
        <v>6.2E-2</v>
      </c>
      <c r="Z29">
        <f t="shared" si="30"/>
        <v>0.125</v>
      </c>
      <c r="AA29">
        <f t="shared" si="31"/>
        <v>0.13699999999999998</v>
      </c>
      <c r="AL29">
        <f t="shared" si="11"/>
        <v>6.7328244274809171E-3</v>
      </c>
      <c r="AM29">
        <f t="shared" si="12"/>
        <v>4.9770992366412218E-3</v>
      </c>
      <c r="AN29">
        <f t="shared" si="13"/>
        <v>6.0763358778625947E-3</v>
      </c>
      <c r="AO29">
        <f t="shared" si="14"/>
        <v>6.6933333333333341E-3</v>
      </c>
      <c r="AP29">
        <f t="shared" si="15"/>
        <v>6.8190476190476187E-3</v>
      </c>
      <c r="AQ29">
        <f t="shared" si="16"/>
        <v>2.4351924587588374E-3</v>
      </c>
      <c r="AR29">
        <f t="shared" si="17"/>
        <v>4.9096622152395913E-3</v>
      </c>
      <c r="AS29">
        <f t="shared" si="18"/>
        <v>5.3809897879025913E-3</v>
      </c>
      <c r="AU29" s="1">
        <f t="shared" si="19"/>
        <v>5.5030606195333393E-3</v>
      </c>
      <c r="AV29">
        <f t="shared" si="20"/>
        <v>1.4660446223767594E-3</v>
      </c>
      <c r="AW29">
        <f t="shared" si="21"/>
        <v>8</v>
      </c>
      <c r="AX29" s="1">
        <f t="shared" si="22"/>
        <v>5.5411278310464336E-4</v>
      </c>
    </row>
    <row r="30" spans="1:50" x14ac:dyDescent="0.25">
      <c r="A30">
        <v>3.8333341000000001</v>
      </c>
      <c r="B30">
        <v>0.497</v>
      </c>
      <c r="C30">
        <v>0.34699999999999998</v>
      </c>
      <c r="D30">
        <v>0.45500000000000002</v>
      </c>
      <c r="E30">
        <v>0.52500000000000002</v>
      </c>
      <c r="F30">
        <v>0.58599999999999997</v>
      </c>
      <c r="G30">
        <v>0.27700000000000002</v>
      </c>
      <c r="H30">
        <v>0.27800000000000002</v>
      </c>
      <c r="I30">
        <v>0.34</v>
      </c>
      <c r="T30">
        <f t="shared" si="24"/>
        <v>0.38500000000000001</v>
      </c>
      <c r="U30">
        <f t="shared" si="25"/>
        <v>0.308</v>
      </c>
      <c r="V30">
        <f t="shared" si="26"/>
        <v>0.26800000000000002</v>
      </c>
      <c r="W30">
        <f t="shared" si="27"/>
        <v>0.20840000000000003</v>
      </c>
      <c r="X30">
        <f t="shared" si="28"/>
        <v>0.36599999999999999</v>
      </c>
      <c r="Y30">
        <f t="shared" si="29"/>
        <v>0.12200000000000003</v>
      </c>
      <c r="Z30">
        <f t="shared" si="30"/>
        <v>0.13800000000000001</v>
      </c>
      <c r="AA30">
        <f t="shared" si="31"/>
        <v>0.18100000000000002</v>
      </c>
      <c r="AL30">
        <f t="shared" si="11"/>
        <v>5.8778625954198473E-3</v>
      </c>
      <c r="AM30">
        <f t="shared" si="12"/>
        <v>4.7022900763358782E-3</v>
      </c>
      <c r="AN30">
        <f t="shared" si="13"/>
        <v>4.0916030534351149E-3</v>
      </c>
      <c r="AO30">
        <f t="shared" si="14"/>
        <v>3.9695238095238099E-3</v>
      </c>
      <c r="AP30">
        <f t="shared" si="15"/>
        <v>6.9714285714285711E-3</v>
      </c>
      <c r="AQ30">
        <f t="shared" si="16"/>
        <v>4.7918303220738419E-3</v>
      </c>
      <c r="AR30">
        <f t="shared" si="17"/>
        <v>5.4202670856245095E-3</v>
      </c>
      <c r="AS30">
        <f t="shared" si="18"/>
        <v>7.1091908876669292E-3</v>
      </c>
      <c r="AU30" s="1">
        <f t="shared" si="19"/>
        <v>5.3667495501885628E-3</v>
      </c>
      <c r="AV30">
        <f t="shared" si="20"/>
        <v>1.2086281548677584E-3</v>
      </c>
      <c r="AW30">
        <f t="shared" si="21"/>
        <v>8</v>
      </c>
      <c r="AX30" s="1">
        <f t="shared" si="22"/>
        <v>4.5681850361870696E-4</v>
      </c>
    </row>
    <row r="31" spans="1:50" x14ac:dyDescent="0.25">
      <c r="A31">
        <v>4.0000007999999996</v>
      </c>
      <c r="B31">
        <v>0.55500000000000005</v>
      </c>
      <c r="C31">
        <v>0.249</v>
      </c>
      <c r="D31">
        <v>0.55700000000000005</v>
      </c>
      <c r="E31">
        <v>0.56699999999999995</v>
      </c>
      <c r="F31">
        <v>0.59299999999999997</v>
      </c>
      <c r="G31">
        <v>0.22</v>
      </c>
      <c r="H31">
        <v>0.28299999999999997</v>
      </c>
      <c r="I31">
        <v>0.21199999999999999</v>
      </c>
      <c r="T31">
        <f t="shared" si="24"/>
        <v>0.44300000000000006</v>
      </c>
      <c r="U31">
        <f t="shared" si="25"/>
        <v>0.21</v>
      </c>
      <c r="V31">
        <f t="shared" si="26"/>
        <v>0.37000000000000005</v>
      </c>
      <c r="W31">
        <f t="shared" si="27"/>
        <v>0.25039999999999996</v>
      </c>
      <c r="X31">
        <f t="shared" si="28"/>
        <v>0.373</v>
      </c>
      <c r="Y31">
        <f t="shared" si="29"/>
        <v>6.5000000000000002E-2</v>
      </c>
      <c r="Z31">
        <f t="shared" si="30"/>
        <v>0.14299999999999996</v>
      </c>
      <c r="AA31">
        <f t="shared" si="31"/>
        <v>5.2999999999999992E-2</v>
      </c>
      <c r="AL31">
        <f t="shared" si="11"/>
        <v>6.7633587786259551E-3</v>
      </c>
      <c r="AM31">
        <f t="shared" si="12"/>
        <v>3.2061068702290076E-3</v>
      </c>
      <c r="AN31">
        <f t="shared" si="13"/>
        <v>5.6488549618320619E-3</v>
      </c>
      <c r="AO31">
        <f t="shared" si="14"/>
        <v>4.7695238095238086E-3</v>
      </c>
      <c r="AP31">
        <f t="shared" si="15"/>
        <v>7.1047619047619045E-3</v>
      </c>
      <c r="AQ31">
        <f t="shared" si="16"/>
        <v>2.5530243519245877E-3</v>
      </c>
      <c r="AR31">
        <f t="shared" si="17"/>
        <v>5.6166535742340909E-3</v>
      </c>
      <c r="AS31">
        <f t="shared" si="18"/>
        <v>2.0816967792615863E-3</v>
      </c>
      <c r="AU31" s="1">
        <f t="shared" si="19"/>
        <v>4.7179976287991254E-3</v>
      </c>
      <c r="AV31">
        <f t="shared" si="20"/>
        <v>1.907874056077036E-3</v>
      </c>
      <c r="AW31">
        <f t="shared" si="21"/>
        <v>8</v>
      </c>
      <c r="AX31" s="1">
        <f t="shared" si="22"/>
        <v>7.2110861217313373E-4</v>
      </c>
    </row>
    <row r="32" spans="1:50" x14ac:dyDescent="0.25">
      <c r="A32">
        <v>4.1666675</v>
      </c>
      <c r="B32">
        <v>0.56899999999999995</v>
      </c>
      <c r="C32">
        <v>0.29699999999999999</v>
      </c>
      <c r="D32">
        <v>0.58699999999999997</v>
      </c>
      <c r="E32">
        <v>0.54600000000000004</v>
      </c>
      <c r="F32">
        <v>0.63300000000000001</v>
      </c>
      <c r="G32">
        <v>0.21299999999999999</v>
      </c>
      <c r="H32">
        <v>0.27400000000000002</v>
      </c>
      <c r="I32">
        <v>0.24099999999999999</v>
      </c>
      <c r="T32">
        <f t="shared" si="24"/>
        <v>0.45699999999999996</v>
      </c>
      <c r="U32">
        <f t="shared" si="25"/>
        <v>0.25800000000000001</v>
      </c>
      <c r="V32">
        <f t="shared" si="26"/>
        <v>0.39999999999999997</v>
      </c>
      <c r="W32">
        <f t="shared" si="27"/>
        <v>0.22940000000000005</v>
      </c>
      <c r="X32">
        <f t="shared" si="28"/>
        <v>0.41300000000000003</v>
      </c>
      <c r="Y32">
        <f t="shared" si="29"/>
        <v>5.7999999999999996E-2</v>
      </c>
      <c r="Z32">
        <f t="shared" si="30"/>
        <v>0.13400000000000001</v>
      </c>
      <c r="AA32">
        <f t="shared" si="31"/>
        <v>8.199999999999999E-2</v>
      </c>
      <c r="AL32">
        <f t="shared" si="11"/>
        <v>6.977099236641221E-3</v>
      </c>
      <c r="AM32">
        <f t="shared" si="12"/>
        <v>3.9389312977099241E-3</v>
      </c>
      <c r="AN32">
        <f t="shared" si="13"/>
        <v>6.1068702290076327E-3</v>
      </c>
      <c r="AO32">
        <f t="shared" si="14"/>
        <v>4.3695238095238101E-3</v>
      </c>
      <c r="AP32">
        <f t="shared" si="15"/>
        <v>7.8666666666666676E-3</v>
      </c>
      <c r="AQ32">
        <f t="shared" si="16"/>
        <v>2.2780832678711703E-3</v>
      </c>
      <c r="AR32">
        <f t="shared" si="17"/>
        <v>5.263157894736842E-3</v>
      </c>
      <c r="AS32">
        <f t="shared" si="18"/>
        <v>3.2207384131971717E-3</v>
      </c>
      <c r="AU32" s="1">
        <f t="shared" si="19"/>
        <v>5.0026338519193053E-3</v>
      </c>
      <c r="AV32">
        <f t="shared" si="20"/>
        <v>1.9093389642182925E-3</v>
      </c>
      <c r="AW32">
        <f t="shared" si="21"/>
        <v>8</v>
      </c>
      <c r="AX32" s="1">
        <f t="shared" si="22"/>
        <v>7.2166229540675069E-4</v>
      </c>
    </row>
    <row r="33" spans="1:50" x14ac:dyDescent="0.25">
      <c r="A33">
        <v>4.3333342000000004</v>
      </c>
      <c r="B33">
        <v>0.52400000000000002</v>
      </c>
      <c r="C33">
        <v>0.441</v>
      </c>
      <c r="D33">
        <v>0.63200000000000001</v>
      </c>
      <c r="E33">
        <v>0.66300000000000003</v>
      </c>
      <c r="F33">
        <v>0.57699999999999996</v>
      </c>
      <c r="G33">
        <v>0.25900000000000001</v>
      </c>
      <c r="H33">
        <v>0.29799999999999999</v>
      </c>
      <c r="I33">
        <v>0.27200000000000002</v>
      </c>
      <c r="T33">
        <f t="shared" si="24"/>
        <v>0.41200000000000003</v>
      </c>
      <c r="U33">
        <f t="shared" si="25"/>
        <v>0.40200000000000002</v>
      </c>
      <c r="V33">
        <f t="shared" si="26"/>
        <v>0.44500000000000001</v>
      </c>
      <c r="W33">
        <f t="shared" si="27"/>
        <v>0.34640000000000004</v>
      </c>
      <c r="X33">
        <f t="shared" si="28"/>
        <v>0.35699999999999998</v>
      </c>
      <c r="Y33">
        <f t="shared" si="29"/>
        <v>0.10400000000000001</v>
      </c>
      <c r="Z33">
        <f t="shared" si="30"/>
        <v>0.15799999999999997</v>
      </c>
      <c r="AA33">
        <f t="shared" si="31"/>
        <v>0.11300000000000002</v>
      </c>
      <c r="AL33">
        <f t="shared" si="11"/>
        <v>6.2900763358778632E-3</v>
      </c>
      <c r="AM33">
        <f t="shared" si="12"/>
        <v>6.1374045801526724E-3</v>
      </c>
      <c r="AN33">
        <f t="shared" si="13"/>
        <v>6.7938931297709922E-3</v>
      </c>
      <c r="AO33">
        <f t="shared" si="14"/>
        <v>6.5980952380952388E-3</v>
      </c>
      <c r="AP33">
        <f t="shared" si="15"/>
        <v>6.7999999999999996E-3</v>
      </c>
      <c r="AQ33">
        <f t="shared" si="16"/>
        <v>4.0848389630793406E-3</v>
      </c>
      <c r="AR33">
        <f t="shared" si="17"/>
        <v>6.2058130400628421E-3</v>
      </c>
      <c r="AS33">
        <f t="shared" si="18"/>
        <v>4.4383346425765913E-3</v>
      </c>
      <c r="AU33" s="1">
        <f t="shared" si="19"/>
        <v>5.9185569912019419E-3</v>
      </c>
      <c r="AV33">
        <f t="shared" si="20"/>
        <v>1.0574189802487204E-3</v>
      </c>
      <c r="AW33">
        <f t="shared" si="21"/>
        <v>8</v>
      </c>
      <c r="AX33" s="1">
        <f t="shared" si="22"/>
        <v>3.9966680761966203E-4</v>
      </c>
    </row>
    <row r="34" spans="1:50" x14ac:dyDescent="0.25">
      <c r="A34">
        <v>4.5000008999999999</v>
      </c>
      <c r="B34">
        <v>0.53300000000000003</v>
      </c>
      <c r="C34">
        <v>0.371</v>
      </c>
      <c r="D34">
        <v>0.48699999999999999</v>
      </c>
      <c r="E34">
        <v>0.73199999999999998</v>
      </c>
      <c r="F34">
        <v>0.54100000000000004</v>
      </c>
      <c r="G34">
        <v>0.214</v>
      </c>
      <c r="H34">
        <v>0.312</v>
      </c>
      <c r="I34">
        <v>0.24</v>
      </c>
      <c r="T34">
        <f t="shared" si="24"/>
        <v>0.42100000000000004</v>
      </c>
      <c r="U34">
        <f t="shared" si="25"/>
        <v>0.33200000000000002</v>
      </c>
      <c r="V34">
        <f t="shared" si="26"/>
        <v>0.3</v>
      </c>
      <c r="W34">
        <f t="shared" si="27"/>
        <v>0.41539999999999999</v>
      </c>
      <c r="X34">
        <f t="shared" si="28"/>
        <v>0.32100000000000006</v>
      </c>
      <c r="Y34">
        <f t="shared" si="29"/>
        <v>5.8999999999999997E-2</v>
      </c>
      <c r="Z34">
        <f t="shared" si="30"/>
        <v>0.17199999999999999</v>
      </c>
      <c r="AA34">
        <f t="shared" si="31"/>
        <v>8.0999999999999989E-2</v>
      </c>
      <c r="AL34">
        <f t="shared" si="11"/>
        <v>6.4274809160305346E-3</v>
      </c>
      <c r="AM34">
        <f t="shared" si="12"/>
        <v>5.0687022900763358E-3</v>
      </c>
      <c r="AN34">
        <f t="shared" si="13"/>
        <v>4.5801526717557254E-3</v>
      </c>
      <c r="AO34">
        <f t="shared" si="14"/>
        <v>7.912380952380952E-3</v>
      </c>
      <c r="AP34">
        <f t="shared" si="15"/>
        <v>6.1142857142857153E-3</v>
      </c>
      <c r="AQ34">
        <f t="shared" si="16"/>
        <v>2.3173605655930872E-3</v>
      </c>
      <c r="AR34">
        <f t="shared" si="17"/>
        <v>6.7556952081696767E-3</v>
      </c>
      <c r="AS34">
        <f t="shared" si="18"/>
        <v>3.1814611154752548E-3</v>
      </c>
      <c r="AU34" s="1">
        <f t="shared" si="19"/>
        <v>5.2946899292209103E-3</v>
      </c>
      <c r="AV34">
        <f t="shared" si="20"/>
        <v>1.8835246387200811E-3</v>
      </c>
      <c r="AW34">
        <f t="shared" si="21"/>
        <v>8</v>
      </c>
      <c r="AX34" s="1">
        <f t="shared" si="22"/>
        <v>7.1190539747373056E-4</v>
      </c>
    </row>
    <row r="35" spans="1:50" x14ac:dyDescent="0.25">
      <c r="A35">
        <v>4.6666676000000002</v>
      </c>
      <c r="B35">
        <v>0.57699999999999996</v>
      </c>
      <c r="C35">
        <v>0.30299999999999999</v>
      </c>
      <c r="D35">
        <v>0.50900000000000001</v>
      </c>
      <c r="E35">
        <v>0.65500000000000003</v>
      </c>
      <c r="F35">
        <v>0.433</v>
      </c>
      <c r="G35">
        <v>0.32300000000000001</v>
      </c>
      <c r="H35">
        <v>0.30099999999999999</v>
      </c>
      <c r="I35">
        <v>0.27900000000000003</v>
      </c>
      <c r="T35">
        <f t="shared" si="24"/>
        <v>0.46499999999999997</v>
      </c>
      <c r="U35">
        <f t="shared" si="25"/>
        <v>0.26400000000000001</v>
      </c>
      <c r="V35">
        <f t="shared" si="26"/>
        <v>0.32200000000000001</v>
      </c>
      <c r="W35">
        <f t="shared" si="27"/>
        <v>0.33840000000000003</v>
      </c>
      <c r="X35">
        <f t="shared" si="28"/>
        <v>0.21299999999999999</v>
      </c>
      <c r="Y35">
        <f t="shared" si="29"/>
        <v>0.16800000000000001</v>
      </c>
      <c r="Z35">
        <f t="shared" si="30"/>
        <v>0.16099999999999998</v>
      </c>
      <c r="AA35">
        <f t="shared" si="31"/>
        <v>0.12000000000000002</v>
      </c>
      <c r="AL35">
        <f t="shared" si="11"/>
        <v>7.0992366412213738E-3</v>
      </c>
      <c r="AM35">
        <f t="shared" si="12"/>
        <v>4.0305343511450381E-3</v>
      </c>
      <c r="AN35">
        <f t="shared" si="13"/>
        <v>4.916030534351145E-3</v>
      </c>
      <c r="AO35">
        <f t="shared" si="14"/>
        <v>6.4457142857142864E-3</v>
      </c>
      <c r="AP35">
        <f t="shared" si="15"/>
        <v>4.0571428571428573E-3</v>
      </c>
      <c r="AQ35">
        <f t="shared" si="16"/>
        <v>6.5985860172820109E-3</v>
      </c>
      <c r="AR35">
        <f t="shared" si="17"/>
        <v>6.3236449332285932E-3</v>
      </c>
      <c r="AS35">
        <f t="shared" si="18"/>
        <v>4.713275726630009E-3</v>
      </c>
      <c r="AU35" s="1">
        <f t="shared" si="19"/>
        <v>5.5230206683394142E-3</v>
      </c>
      <c r="AV35">
        <f t="shared" si="20"/>
        <v>1.2267318600854994E-3</v>
      </c>
      <c r="AW35">
        <f t="shared" si="21"/>
        <v>8</v>
      </c>
      <c r="AX35" s="1">
        <f t="shared" si="22"/>
        <v>4.6366106102084482E-4</v>
      </c>
    </row>
    <row r="36" spans="1:50" x14ac:dyDescent="0.25">
      <c r="A36">
        <v>4.8333342999999998</v>
      </c>
      <c r="B36">
        <v>0.53100000000000003</v>
      </c>
      <c r="C36">
        <v>0.46500000000000002</v>
      </c>
      <c r="D36">
        <v>0.443</v>
      </c>
      <c r="E36">
        <v>0.501</v>
      </c>
      <c r="F36">
        <v>0.67400000000000004</v>
      </c>
      <c r="G36">
        <v>0.30399999999999999</v>
      </c>
      <c r="H36">
        <v>0.317</v>
      </c>
      <c r="I36">
        <v>0.28199999999999997</v>
      </c>
      <c r="T36">
        <f t="shared" si="24"/>
        <v>0.41900000000000004</v>
      </c>
      <c r="U36">
        <f t="shared" si="25"/>
        <v>0.42600000000000005</v>
      </c>
      <c r="V36">
        <f t="shared" si="26"/>
        <v>0.25600000000000001</v>
      </c>
      <c r="W36">
        <f t="shared" si="27"/>
        <v>0.18440000000000001</v>
      </c>
      <c r="X36">
        <f t="shared" si="28"/>
        <v>0.45400000000000007</v>
      </c>
      <c r="Y36">
        <f t="shared" si="29"/>
        <v>0.14899999999999999</v>
      </c>
      <c r="Z36">
        <f t="shared" si="30"/>
        <v>0.17699999999999999</v>
      </c>
      <c r="AA36">
        <f t="shared" si="31"/>
        <v>0.12299999999999997</v>
      </c>
      <c r="AL36">
        <f t="shared" si="11"/>
        <v>6.3969465648854966E-3</v>
      </c>
      <c r="AM36">
        <f t="shared" si="12"/>
        <v>6.5038167938931309E-3</v>
      </c>
      <c r="AN36">
        <f t="shared" si="13"/>
        <v>3.9083969465648852E-3</v>
      </c>
      <c r="AO36">
        <f t="shared" si="14"/>
        <v>3.5123809523809526E-3</v>
      </c>
      <c r="AP36">
        <f t="shared" si="15"/>
        <v>8.6476190476190498E-3</v>
      </c>
      <c r="AQ36">
        <f t="shared" si="16"/>
        <v>5.8523173605655922E-3</v>
      </c>
      <c r="AR36">
        <f t="shared" si="17"/>
        <v>6.9520816967792607E-3</v>
      </c>
      <c r="AS36">
        <f t="shared" si="18"/>
        <v>4.8311076197957567E-3</v>
      </c>
      <c r="AU36" s="1">
        <f t="shared" si="19"/>
        <v>5.8255833728105156E-3</v>
      </c>
      <c r="AV36">
        <f t="shared" si="20"/>
        <v>1.6918099460478597E-3</v>
      </c>
      <c r="AW36">
        <f t="shared" si="21"/>
        <v>8</v>
      </c>
      <c r="AX36" s="1">
        <f t="shared" si="22"/>
        <v>6.3944405468974836E-4</v>
      </c>
    </row>
    <row r="37" spans="1:50" x14ac:dyDescent="0.25">
      <c r="A37">
        <v>5.0000010000000001</v>
      </c>
      <c r="B37">
        <v>0.628</v>
      </c>
      <c r="C37">
        <v>0.36199999999999999</v>
      </c>
      <c r="D37">
        <v>0.51900000000000002</v>
      </c>
      <c r="E37">
        <v>0.51300000000000001</v>
      </c>
      <c r="F37">
        <v>0.53900000000000003</v>
      </c>
      <c r="G37">
        <v>0.312</v>
      </c>
      <c r="H37">
        <v>0.23400000000000001</v>
      </c>
      <c r="I37">
        <v>0.25</v>
      </c>
      <c r="T37">
        <f t="shared" si="24"/>
        <v>0.51600000000000001</v>
      </c>
      <c r="U37">
        <f t="shared" si="25"/>
        <v>0.32300000000000001</v>
      </c>
      <c r="V37">
        <f t="shared" si="26"/>
        <v>0.33200000000000002</v>
      </c>
      <c r="W37">
        <f t="shared" si="27"/>
        <v>0.19640000000000002</v>
      </c>
      <c r="X37">
        <f t="shared" si="28"/>
        <v>0.31900000000000006</v>
      </c>
      <c r="Y37">
        <f t="shared" si="29"/>
        <v>0.157</v>
      </c>
      <c r="Z37">
        <f t="shared" si="30"/>
        <v>9.4E-2</v>
      </c>
      <c r="AA37">
        <f t="shared" si="31"/>
        <v>9.0999999999999998E-2</v>
      </c>
      <c r="AL37">
        <f t="shared" si="11"/>
        <v>7.8778625954198482E-3</v>
      </c>
      <c r="AM37">
        <f t="shared" si="12"/>
        <v>4.9312977099236644E-3</v>
      </c>
      <c r="AN37">
        <f t="shared" si="13"/>
        <v>5.0687022900763358E-3</v>
      </c>
      <c r="AO37">
        <f t="shared" si="14"/>
        <v>3.7409523809523813E-3</v>
      </c>
      <c r="AP37">
        <f t="shared" si="15"/>
        <v>6.0761904761904772E-3</v>
      </c>
      <c r="AQ37">
        <f t="shared" si="16"/>
        <v>6.1665357423409265E-3</v>
      </c>
      <c r="AR37">
        <f t="shared" si="17"/>
        <v>3.6920659858601726E-3</v>
      </c>
      <c r="AS37">
        <f t="shared" si="18"/>
        <v>3.5742340926944224E-3</v>
      </c>
      <c r="AU37" s="1">
        <f t="shared" si="19"/>
        <v>5.1409801591822783E-3</v>
      </c>
      <c r="AV37">
        <f t="shared" si="20"/>
        <v>1.5109231888950697E-3</v>
      </c>
      <c r="AW37">
        <f t="shared" si="21"/>
        <v>8</v>
      </c>
      <c r="AX37" s="1">
        <f t="shared" si="22"/>
        <v>5.7107528684814603E-4</v>
      </c>
    </row>
    <row r="38" spans="1:50" x14ac:dyDescent="0.25">
      <c r="A38">
        <v>5.1666676999999996</v>
      </c>
      <c r="B38">
        <v>0.61399999999999999</v>
      </c>
      <c r="C38">
        <v>0.42199999999999999</v>
      </c>
      <c r="D38">
        <v>0.46600000000000003</v>
      </c>
      <c r="E38">
        <v>0.55300000000000005</v>
      </c>
      <c r="F38">
        <v>0.58799999999999997</v>
      </c>
      <c r="G38">
        <v>0.249</v>
      </c>
      <c r="H38">
        <v>0.29499999999999998</v>
      </c>
      <c r="I38">
        <v>0.27400000000000002</v>
      </c>
      <c r="T38">
        <f t="shared" si="24"/>
        <v>0.502</v>
      </c>
      <c r="U38">
        <f t="shared" si="25"/>
        <v>0.38300000000000001</v>
      </c>
      <c r="V38">
        <f t="shared" si="26"/>
        <v>0.27900000000000003</v>
      </c>
      <c r="W38">
        <f t="shared" si="27"/>
        <v>0.23640000000000005</v>
      </c>
      <c r="X38">
        <f t="shared" si="28"/>
        <v>0.36799999999999999</v>
      </c>
      <c r="Y38">
        <f t="shared" si="29"/>
        <v>9.4E-2</v>
      </c>
      <c r="Z38">
        <f t="shared" si="30"/>
        <v>0.15499999999999997</v>
      </c>
      <c r="AA38">
        <f t="shared" si="31"/>
        <v>0.11500000000000002</v>
      </c>
      <c r="AL38">
        <f t="shared" si="11"/>
        <v>7.6641221374045805E-3</v>
      </c>
      <c r="AM38">
        <f t="shared" si="12"/>
        <v>5.8473282442748093E-3</v>
      </c>
      <c r="AN38">
        <f t="shared" si="13"/>
        <v>4.2595419847328252E-3</v>
      </c>
      <c r="AO38">
        <f t="shared" si="14"/>
        <v>4.5028571428571435E-3</v>
      </c>
      <c r="AP38">
        <f t="shared" si="15"/>
        <v>7.0095238095238092E-3</v>
      </c>
      <c r="AQ38">
        <f t="shared" si="16"/>
        <v>3.6920659858601726E-3</v>
      </c>
      <c r="AR38">
        <f t="shared" si="17"/>
        <v>6.0879811468970918E-3</v>
      </c>
      <c r="AS38">
        <f t="shared" si="18"/>
        <v>4.516889238020425E-3</v>
      </c>
      <c r="AU38" s="1">
        <f t="shared" si="19"/>
        <v>5.447538711196357E-3</v>
      </c>
      <c r="AV38">
        <f t="shared" si="20"/>
        <v>1.4230043738469665E-3</v>
      </c>
      <c r="AW38">
        <f t="shared" si="21"/>
        <v>8</v>
      </c>
      <c r="AX38" s="1">
        <f t="shared" si="22"/>
        <v>5.3784509825089398E-4</v>
      </c>
    </row>
    <row r="39" spans="1:50" x14ac:dyDescent="0.25">
      <c r="A39">
        <v>5.3333344</v>
      </c>
      <c r="B39">
        <v>0.67500000000000004</v>
      </c>
      <c r="C39">
        <v>0.317</v>
      </c>
      <c r="D39">
        <v>0.52300000000000002</v>
      </c>
      <c r="E39">
        <v>0.63100000000000001</v>
      </c>
      <c r="F39">
        <v>0.65900000000000003</v>
      </c>
      <c r="G39">
        <v>0.33700000000000002</v>
      </c>
      <c r="H39">
        <v>0.23</v>
      </c>
      <c r="I39">
        <v>0.23699999999999999</v>
      </c>
      <c r="T39">
        <f t="shared" si="24"/>
        <v>0.56300000000000006</v>
      </c>
      <c r="U39">
        <f t="shared" si="25"/>
        <v>0.27800000000000002</v>
      </c>
      <c r="V39">
        <f t="shared" si="26"/>
        <v>0.33600000000000002</v>
      </c>
      <c r="W39">
        <f t="shared" si="27"/>
        <v>0.31440000000000001</v>
      </c>
      <c r="X39">
        <f t="shared" si="28"/>
        <v>0.43900000000000006</v>
      </c>
      <c r="Y39">
        <f t="shared" si="29"/>
        <v>0.18200000000000002</v>
      </c>
      <c r="Z39">
        <f t="shared" si="30"/>
        <v>0.09</v>
      </c>
      <c r="AA39">
        <f t="shared" si="31"/>
        <v>7.7999999999999986E-2</v>
      </c>
      <c r="AL39">
        <f t="shared" si="11"/>
        <v>8.5954198473282457E-3</v>
      </c>
      <c r="AM39">
        <f t="shared" si="12"/>
        <v>4.2442748091603057E-3</v>
      </c>
      <c r="AN39">
        <f t="shared" si="13"/>
        <v>5.1297709923664126E-3</v>
      </c>
      <c r="AO39">
        <f t="shared" si="14"/>
        <v>5.988571428571429E-3</v>
      </c>
      <c r="AP39">
        <f t="shared" si="15"/>
        <v>8.3619047619047631E-3</v>
      </c>
      <c r="AQ39">
        <f t="shared" si="16"/>
        <v>7.1484681853888456E-3</v>
      </c>
      <c r="AR39">
        <f t="shared" si="17"/>
        <v>3.5349567949725055E-3</v>
      </c>
      <c r="AS39">
        <f t="shared" si="18"/>
        <v>3.0636292223095046E-3</v>
      </c>
      <c r="AU39" s="1">
        <f t="shared" si="19"/>
        <v>5.7583745052502515E-3</v>
      </c>
      <c r="AV39">
        <f t="shared" si="20"/>
        <v>2.1282261511747103E-3</v>
      </c>
      <c r="AW39">
        <f t="shared" si="21"/>
        <v>8</v>
      </c>
      <c r="AX39" s="1">
        <f t="shared" si="22"/>
        <v>8.0439387567320531E-4</v>
      </c>
    </row>
    <row r="40" spans="1:50" x14ac:dyDescent="0.25">
      <c r="A40">
        <v>5.5000011000000004</v>
      </c>
      <c r="B40">
        <v>0.59299999999999997</v>
      </c>
      <c r="C40">
        <v>0.34</v>
      </c>
      <c r="D40">
        <v>0.48899999999999999</v>
      </c>
      <c r="E40">
        <v>0.64700000000000002</v>
      </c>
      <c r="F40">
        <v>0.623</v>
      </c>
      <c r="G40">
        <v>0.26500000000000001</v>
      </c>
      <c r="H40">
        <v>0.29799999999999999</v>
      </c>
      <c r="I40">
        <v>0.316</v>
      </c>
      <c r="T40">
        <f t="shared" si="24"/>
        <v>0.48099999999999998</v>
      </c>
      <c r="U40">
        <f t="shared" si="25"/>
        <v>0.30100000000000005</v>
      </c>
      <c r="V40">
        <f t="shared" si="26"/>
        <v>0.30199999999999999</v>
      </c>
      <c r="W40">
        <f t="shared" si="27"/>
        <v>0.33040000000000003</v>
      </c>
      <c r="X40">
        <f t="shared" si="28"/>
        <v>0.40300000000000002</v>
      </c>
      <c r="Y40">
        <f t="shared" si="29"/>
        <v>0.11000000000000001</v>
      </c>
      <c r="Z40">
        <f t="shared" si="30"/>
        <v>0.15799999999999997</v>
      </c>
      <c r="AA40">
        <f t="shared" si="31"/>
        <v>0.157</v>
      </c>
      <c r="AL40">
        <f t="shared" si="11"/>
        <v>7.3435114503816795E-3</v>
      </c>
      <c r="AM40">
        <f t="shared" si="12"/>
        <v>4.5954198473282448E-3</v>
      </c>
      <c r="AN40">
        <f t="shared" si="13"/>
        <v>4.6106870229007633E-3</v>
      </c>
      <c r="AO40">
        <f t="shared" si="14"/>
        <v>6.2933333333333339E-3</v>
      </c>
      <c r="AP40">
        <f t="shared" si="15"/>
        <v>7.6761904761904771E-3</v>
      </c>
      <c r="AQ40">
        <f t="shared" si="16"/>
        <v>4.320502749410841E-3</v>
      </c>
      <c r="AR40">
        <f t="shared" si="17"/>
        <v>6.2058130400628421E-3</v>
      </c>
      <c r="AS40">
        <f t="shared" si="18"/>
        <v>6.1665357423409265E-3</v>
      </c>
      <c r="AU40" s="1">
        <f t="shared" si="19"/>
        <v>5.9014992077436384E-3</v>
      </c>
      <c r="AV40">
        <f t="shared" si="20"/>
        <v>1.2771006703193534E-3</v>
      </c>
      <c r="AW40">
        <f t="shared" si="21"/>
        <v>8</v>
      </c>
      <c r="AX40" s="1">
        <f t="shared" si="22"/>
        <v>4.8269868183698525E-4</v>
      </c>
    </row>
    <row r="41" spans="1:50" x14ac:dyDescent="0.25">
      <c r="A41">
        <v>5.6666677999999999</v>
      </c>
      <c r="B41">
        <v>0.59499999999999997</v>
      </c>
      <c r="C41">
        <v>0.44500000000000001</v>
      </c>
      <c r="D41">
        <v>0.39100000000000001</v>
      </c>
      <c r="E41">
        <v>0.59499999999999997</v>
      </c>
      <c r="F41">
        <v>0.59899999999999998</v>
      </c>
      <c r="G41">
        <v>0.314</v>
      </c>
      <c r="H41">
        <v>0.26700000000000002</v>
      </c>
      <c r="I41">
        <v>0.28399999999999997</v>
      </c>
      <c r="T41">
        <f t="shared" si="24"/>
        <v>0.48299999999999998</v>
      </c>
      <c r="U41">
        <f t="shared" si="25"/>
        <v>0.40600000000000003</v>
      </c>
      <c r="V41">
        <f t="shared" si="26"/>
        <v>0.20400000000000001</v>
      </c>
      <c r="W41">
        <f t="shared" si="27"/>
        <v>0.27839999999999998</v>
      </c>
      <c r="X41">
        <f t="shared" si="28"/>
        <v>0.379</v>
      </c>
      <c r="Y41">
        <f t="shared" si="29"/>
        <v>0.159</v>
      </c>
      <c r="Z41">
        <f t="shared" si="30"/>
        <v>0.127</v>
      </c>
      <c r="AA41">
        <f t="shared" si="31"/>
        <v>0.12499999999999997</v>
      </c>
      <c r="AL41">
        <f t="shared" si="11"/>
        <v>7.3740458015267175E-3</v>
      </c>
      <c r="AM41">
        <f t="shared" si="12"/>
        <v>6.1984732824427484E-3</v>
      </c>
      <c r="AN41">
        <f t="shared" si="13"/>
        <v>3.1145038167938932E-3</v>
      </c>
      <c r="AO41">
        <f t="shared" si="14"/>
        <v>5.3028571428571421E-3</v>
      </c>
      <c r="AP41">
        <f t="shared" si="15"/>
        <v>7.2190476190476189E-3</v>
      </c>
      <c r="AQ41">
        <f t="shared" si="16"/>
        <v>6.2450903377847602E-3</v>
      </c>
      <c r="AR41">
        <f t="shared" si="17"/>
        <v>4.9882168106834251E-3</v>
      </c>
      <c r="AS41">
        <f t="shared" si="18"/>
        <v>4.9096622152395904E-3</v>
      </c>
      <c r="AU41" s="1">
        <f t="shared" si="19"/>
        <v>5.6689871282969871E-3</v>
      </c>
      <c r="AV41">
        <f t="shared" si="20"/>
        <v>1.3949716742375344E-3</v>
      </c>
      <c r="AW41">
        <f t="shared" si="21"/>
        <v>8</v>
      </c>
      <c r="AX41" s="1">
        <f t="shared" si="22"/>
        <v>5.2724973371598904E-4</v>
      </c>
    </row>
    <row r="42" spans="1:50" x14ac:dyDescent="0.25">
      <c r="A42">
        <v>5.8333345000000003</v>
      </c>
      <c r="B42">
        <v>0.78900000000000003</v>
      </c>
      <c r="C42">
        <v>0.40899999999999997</v>
      </c>
      <c r="D42">
        <v>0.53400000000000003</v>
      </c>
      <c r="E42">
        <v>0.55600000000000005</v>
      </c>
      <c r="F42">
        <v>0.57799999999999996</v>
      </c>
      <c r="G42">
        <v>0.28599999999999998</v>
      </c>
      <c r="H42">
        <v>0.308</v>
      </c>
      <c r="I42">
        <v>0.309</v>
      </c>
      <c r="T42">
        <f t="shared" si="24"/>
        <v>0.67700000000000005</v>
      </c>
      <c r="U42">
        <f t="shared" si="25"/>
        <v>0.37</v>
      </c>
      <c r="V42">
        <f t="shared" si="26"/>
        <v>0.34700000000000003</v>
      </c>
      <c r="W42">
        <f t="shared" si="27"/>
        <v>0.23940000000000006</v>
      </c>
      <c r="X42">
        <f t="shared" si="28"/>
        <v>0.35799999999999998</v>
      </c>
      <c r="Y42">
        <f t="shared" si="29"/>
        <v>0.13099999999999998</v>
      </c>
      <c r="Z42">
        <f t="shared" si="30"/>
        <v>0.16799999999999998</v>
      </c>
      <c r="AA42">
        <f t="shared" si="31"/>
        <v>0.15</v>
      </c>
      <c r="AL42">
        <f t="shared" si="11"/>
        <v>1.0335877862595421E-2</v>
      </c>
      <c r="AM42">
        <f t="shared" si="12"/>
        <v>5.6488549618320611E-3</v>
      </c>
      <c r="AN42">
        <f t="shared" si="13"/>
        <v>5.2977099236641229E-3</v>
      </c>
      <c r="AO42">
        <f t="shared" si="14"/>
        <v>4.5600000000000007E-3</v>
      </c>
      <c r="AP42">
        <f t="shared" si="15"/>
        <v>6.8190476190476187E-3</v>
      </c>
      <c r="AQ42">
        <f t="shared" si="16"/>
        <v>5.1453260015710909E-3</v>
      </c>
      <c r="AR42">
        <f t="shared" si="17"/>
        <v>6.5985860172820101E-3</v>
      </c>
      <c r="AS42">
        <f t="shared" si="18"/>
        <v>5.8915946582875096E-3</v>
      </c>
      <c r="AU42" s="1">
        <f t="shared" si="19"/>
        <v>6.2871246305349791E-3</v>
      </c>
      <c r="AV42">
        <f t="shared" si="20"/>
        <v>1.7968937556982459E-3</v>
      </c>
      <c r="AW42">
        <f t="shared" si="21"/>
        <v>8</v>
      </c>
      <c r="AX42" s="1">
        <f t="shared" si="22"/>
        <v>6.7916200142605857E-4</v>
      </c>
    </row>
    <row r="43" spans="1:50" x14ac:dyDescent="0.25">
      <c r="A43">
        <v>6.0000011999999998</v>
      </c>
      <c r="B43">
        <v>0.68</v>
      </c>
      <c r="C43">
        <v>0.39700000000000002</v>
      </c>
      <c r="D43">
        <v>0.61699999999999999</v>
      </c>
      <c r="E43">
        <v>0.57499999999999996</v>
      </c>
      <c r="F43">
        <v>0.55800000000000005</v>
      </c>
      <c r="G43">
        <v>0.26800000000000002</v>
      </c>
      <c r="H43">
        <v>0.32600000000000001</v>
      </c>
      <c r="I43">
        <v>0.29399999999999998</v>
      </c>
      <c r="T43">
        <f t="shared" si="24"/>
        <v>0.56800000000000006</v>
      </c>
      <c r="U43">
        <f t="shared" si="25"/>
        <v>0.35800000000000004</v>
      </c>
      <c r="V43">
        <f t="shared" si="26"/>
        <v>0.43</v>
      </c>
      <c r="W43">
        <f t="shared" si="27"/>
        <v>0.25839999999999996</v>
      </c>
      <c r="X43">
        <f t="shared" si="28"/>
        <v>0.33800000000000008</v>
      </c>
      <c r="Y43">
        <f t="shared" si="29"/>
        <v>0.11300000000000002</v>
      </c>
      <c r="Z43">
        <f t="shared" si="30"/>
        <v>0.186</v>
      </c>
      <c r="AA43">
        <f t="shared" si="31"/>
        <v>0.13499999999999998</v>
      </c>
      <c r="AL43">
        <f t="shared" si="11"/>
        <v>8.6717557251908411E-3</v>
      </c>
      <c r="AM43">
        <f t="shared" si="12"/>
        <v>5.4656488549618323E-3</v>
      </c>
      <c r="AN43">
        <f t="shared" si="13"/>
        <v>6.564885496183206E-3</v>
      </c>
      <c r="AO43">
        <f t="shared" si="14"/>
        <v>4.921904761904761E-3</v>
      </c>
      <c r="AP43">
        <f t="shared" si="15"/>
        <v>6.4380952380952393E-3</v>
      </c>
      <c r="AQ43">
        <f t="shared" si="16"/>
        <v>4.4383346425765913E-3</v>
      </c>
      <c r="AR43">
        <f t="shared" si="17"/>
        <v>7.3055773762765123E-3</v>
      </c>
      <c r="AS43">
        <f t="shared" si="18"/>
        <v>5.3024351924587576E-3</v>
      </c>
      <c r="AU43" s="1">
        <f t="shared" si="19"/>
        <v>6.138579660955967E-3</v>
      </c>
      <c r="AV43">
        <f t="shared" si="20"/>
        <v>1.3925011033816233E-3</v>
      </c>
      <c r="AW43">
        <f t="shared" si="21"/>
        <v>8</v>
      </c>
      <c r="AX43" s="1">
        <f t="shared" si="22"/>
        <v>5.2631594570440266E-4</v>
      </c>
    </row>
    <row r="44" spans="1:50" x14ac:dyDescent="0.25">
      <c r="A44">
        <v>6.1666679000000002</v>
      </c>
      <c r="B44">
        <v>0.70299999999999996</v>
      </c>
      <c r="C44">
        <v>0.46899999999999997</v>
      </c>
      <c r="D44">
        <v>0.71699999999999997</v>
      </c>
      <c r="E44">
        <v>0.60299999999999998</v>
      </c>
      <c r="F44">
        <v>0.61599999999999999</v>
      </c>
      <c r="G44">
        <v>0.28899999999999998</v>
      </c>
      <c r="H44">
        <v>0.26</v>
      </c>
      <c r="I44">
        <v>0.29499999999999998</v>
      </c>
      <c r="T44">
        <f t="shared" si="24"/>
        <v>0.59099999999999997</v>
      </c>
      <c r="U44">
        <f t="shared" si="25"/>
        <v>0.43</v>
      </c>
      <c r="V44">
        <f t="shared" si="26"/>
        <v>0.53</v>
      </c>
      <c r="W44">
        <f t="shared" si="27"/>
        <v>0.28639999999999999</v>
      </c>
      <c r="X44">
        <f t="shared" si="28"/>
        <v>0.39600000000000002</v>
      </c>
      <c r="Y44">
        <f t="shared" si="29"/>
        <v>0.13399999999999998</v>
      </c>
      <c r="Z44">
        <f t="shared" si="30"/>
        <v>0.12</v>
      </c>
      <c r="AA44">
        <f t="shared" si="31"/>
        <v>0.13599999999999998</v>
      </c>
      <c r="AL44">
        <f t="shared" si="11"/>
        <v>9.0229007633587776E-3</v>
      </c>
      <c r="AM44">
        <f t="shared" si="12"/>
        <v>6.564885496183206E-3</v>
      </c>
      <c r="AN44">
        <f t="shared" si="13"/>
        <v>8.091603053435115E-3</v>
      </c>
      <c r="AO44">
        <f t="shared" si="14"/>
        <v>5.4552380952380946E-3</v>
      </c>
      <c r="AP44">
        <f t="shared" si="15"/>
        <v>7.5428571428571428E-3</v>
      </c>
      <c r="AQ44">
        <f t="shared" si="16"/>
        <v>5.2631578947368411E-3</v>
      </c>
      <c r="AR44">
        <f t="shared" si="17"/>
        <v>4.7132757266300073E-3</v>
      </c>
      <c r="AS44">
        <f t="shared" si="18"/>
        <v>5.3417124901806749E-3</v>
      </c>
      <c r="AU44" s="1">
        <f t="shared" si="19"/>
        <v>6.4994538328274828E-3</v>
      </c>
      <c r="AV44">
        <f t="shared" si="20"/>
        <v>1.5650333961996399E-3</v>
      </c>
      <c r="AW44">
        <f t="shared" si="21"/>
        <v>8</v>
      </c>
      <c r="AX44" s="1">
        <f t="shared" si="22"/>
        <v>5.9152702283643804E-4</v>
      </c>
    </row>
    <row r="45" spans="1:50" x14ac:dyDescent="0.25">
      <c r="A45">
        <v>6.3333345999999997</v>
      </c>
      <c r="B45">
        <v>0.58799999999999997</v>
      </c>
      <c r="C45">
        <v>0.33600000000000002</v>
      </c>
      <c r="D45">
        <v>0.49399999999999999</v>
      </c>
      <c r="E45">
        <v>0.71199999999999997</v>
      </c>
      <c r="F45">
        <v>0.61599999999999999</v>
      </c>
      <c r="G45">
        <v>0.28999999999999998</v>
      </c>
      <c r="H45">
        <v>0.28799999999999998</v>
      </c>
      <c r="I45">
        <v>0.30199999999999999</v>
      </c>
      <c r="T45">
        <f t="shared" si="24"/>
        <v>0.47599999999999998</v>
      </c>
      <c r="U45">
        <f t="shared" si="25"/>
        <v>0.29700000000000004</v>
      </c>
      <c r="V45">
        <f t="shared" si="26"/>
        <v>0.307</v>
      </c>
      <c r="W45">
        <f t="shared" si="27"/>
        <v>0.39539999999999997</v>
      </c>
      <c r="X45">
        <f t="shared" si="28"/>
        <v>0.39600000000000002</v>
      </c>
      <c r="Y45">
        <f t="shared" si="29"/>
        <v>0.13499999999999998</v>
      </c>
      <c r="Z45">
        <f t="shared" si="30"/>
        <v>0.14799999999999996</v>
      </c>
      <c r="AA45">
        <f t="shared" si="31"/>
        <v>0.14299999999999999</v>
      </c>
      <c r="AL45">
        <f t="shared" si="11"/>
        <v>7.2671755725190841E-3</v>
      </c>
      <c r="AM45">
        <f t="shared" si="12"/>
        <v>4.5343511450381688E-3</v>
      </c>
      <c r="AN45">
        <f t="shared" si="13"/>
        <v>4.6870229007633588E-3</v>
      </c>
      <c r="AO45">
        <f t="shared" si="14"/>
        <v>7.5314285714285709E-3</v>
      </c>
      <c r="AP45">
        <f t="shared" si="15"/>
        <v>7.5428571428571428E-3</v>
      </c>
      <c r="AQ45">
        <f t="shared" si="16"/>
        <v>5.3024351924587576E-3</v>
      </c>
      <c r="AR45">
        <f t="shared" si="17"/>
        <v>5.8130400628436749E-3</v>
      </c>
      <c r="AS45">
        <f t="shared" si="18"/>
        <v>5.6166535742340918E-3</v>
      </c>
      <c r="AU45" s="1">
        <f t="shared" si="19"/>
        <v>6.0368705202678563E-3</v>
      </c>
      <c r="AV45">
        <f t="shared" si="20"/>
        <v>1.2456255268661137E-3</v>
      </c>
      <c r="AW45">
        <f t="shared" si="21"/>
        <v>8</v>
      </c>
      <c r="AX45" s="1">
        <f t="shared" si="22"/>
        <v>4.7080219582879164E-4</v>
      </c>
    </row>
    <row r="46" spans="1:50" x14ac:dyDescent="0.25">
      <c r="A46">
        <v>6.5000013000000001</v>
      </c>
      <c r="B46">
        <v>0.71599999999999997</v>
      </c>
      <c r="C46">
        <v>0.372</v>
      </c>
      <c r="D46">
        <v>0.50600000000000001</v>
      </c>
      <c r="E46">
        <v>0.50700000000000001</v>
      </c>
      <c r="F46">
        <v>0.76400000000000001</v>
      </c>
      <c r="G46">
        <v>0.253</v>
      </c>
      <c r="H46">
        <v>0.32100000000000001</v>
      </c>
      <c r="I46">
        <v>0.25600000000000001</v>
      </c>
      <c r="T46">
        <f t="shared" si="24"/>
        <v>0.60399999999999998</v>
      </c>
      <c r="U46">
        <f t="shared" si="25"/>
        <v>0.33300000000000002</v>
      </c>
      <c r="V46">
        <f t="shared" si="26"/>
        <v>0.31900000000000001</v>
      </c>
      <c r="W46">
        <f t="shared" si="27"/>
        <v>0.19040000000000001</v>
      </c>
      <c r="X46">
        <f t="shared" si="28"/>
        <v>0.54400000000000004</v>
      </c>
      <c r="Y46">
        <f t="shared" si="29"/>
        <v>9.8000000000000004E-2</v>
      </c>
      <c r="Z46">
        <f t="shared" si="30"/>
        <v>0.18099999999999999</v>
      </c>
      <c r="AA46">
        <f t="shared" si="31"/>
        <v>9.7000000000000003E-2</v>
      </c>
      <c r="AL46">
        <f t="shared" si="11"/>
        <v>9.2213740458015267E-3</v>
      </c>
      <c r="AM46">
        <f t="shared" si="12"/>
        <v>5.0839694656488552E-3</v>
      </c>
      <c r="AN46">
        <f t="shared" si="13"/>
        <v>4.8702290076335876E-3</v>
      </c>
      <c r="AO46">
        <f t="shared" si="14"/>
        <v>3.6266666666666669E-3</v>
      </c>
      <c r="AP46">
        <f t="shared" si="15"/>
        <v>1.0361904761904763E-2</v>
      </c>
      <c r="AQ46">
        <f t="shared" si="16"/>
        <v>3.8491751767478397E-3</v>
      </c>
      <c r="AR46">
        <f t="shared" si="17"/>
        <v>7.1091908876669283E-3</v>
      </c>
      <c r="AS46">
        <f t="shared" si="18"/>
        <v>3.8098978790259228E-3</v>
      </c>
      <c r="AU46" s="1">
        <f t="shared" si="19"/>
        <v>5.9915509863870111E-3</v>
      </c>
      <c r="AV46">
        <f t="shared" si="20"/>
        <v>2.6132628073050322E-3</v>
      </c>
      <c r="AW46">
        <f t="shared" si="21"/>
        <v>8</v>
      </c>
      <c r="AX46" s="1">
        <f t="shared" si="22"/>
        <v>9.8772049979766016E-4</v>
      </c>
    </row>
    <row r="47" spans="1:50" x14ac:dyDescent="0.25">
      <c r="A47">
        <v>6.6666679999999996</v>
      </c>
      <c r="B47">
        <v>0.68400000000000005</v>
      </c>
      <c r="C47">
        <v>0.39</v>
      </c>
      <c r="D47">
        <v>0.36</v>
      </c>
      <c r="E47">
        <v>0.628</v>
      </c>
      <c r="F47">
        <v>0.60099999999999998</v>
      </c>
      <c r="G47">
        <v>0.16700000000000001</v>
      </c>
      <c r="H47">
        <v>0.309</v>
      </c>
      <c r="I47">
        <v>0.34499999999999997</v>
      </c>
      <c r="T47">
        <f t="shared" si="24"/>
        <v>0.57200000000000006</v>
      </c>
      <c r="U47">
        <f t="shared" si="25"/>
        <v>0.35100000000000003</v>
      </c>
      <c r="V47">
        <f t="shared" si="26"/>
        <v>0.17299999999999999</v>
      </c>
      <c r="W47">
        <f t="shared" si="27"/>
        <v>0.31140000000000001</v>
      </c>
      <c r="X47">
        <f t="shared" si="28"/>
        <v>0.38100000000000001</v>
      </c>
      <c r="Y47">
        <f t="shared" si="29"/>
        <v>1.2000000000000011E-2</v>
      </c>
      <c r="Z47">
        <f t="shared" si="30"/>
        <v>0.16899999999999998</v>
      </c>
      <c r="AA47">
        <f t="shared" si="31"/>
        <v>0.18599999999999997</v>
      </c>
      <c r="AL47">
        <f t="shared" si="11"/>
        <v>8.7328244274809171E-3</v>
      </c>
      <c r="AM47">
        <f t="shared" si="12"/>
        <v>5.3587786259541989E-3</v>
      </c>
      <c r="AN47">
        <f t="shared" si="13"/>
        <v>2.6412213740458013E-3</v>
      </c>
      <c r="AO47">
        <f t="shared" si="14"/>
        <v>5.9314285714285719E-3</v>
      </c>
      <c r="AP47">
        <f t="shared" si="15"/>
        <v>7.257142857142857E-3</v>
      </c>
      <c r="AQ47">
        <f t="shared" si="16"/>
        <v>4.7132757266300118E-4</v>
      </c>
      <c r="AR47">
        <f t="shared" si="17"/>
        <v>6.6378633150039265E-3</v>
      </c>
      <c r="AS47">
        <f t="shared" si="18"/>
        <v>7.3055773762765105E-3</v>
      </c>
      <c r="AU47" s="1">
        <f t="shared" si="19"/>
        <v>5.5420205149994727E-3</v>
      </c>
      <c r="AV47">
        <f t="shared" si="20"/>
        <v>2.718866814833932E-3</v>
      </c>
      <c r="AW47">
        <f t="shared" si="21"/>
        <v>8</v>
      </c>
      <c r="AX47" s="1">
        <f t="shared" si="22"/>
        <v>1.0276350628509831E-3</v>
      </c>
    </row>
    <row r="48" spans="1:50" x14ac:dyDescent="0.25">
      <c r="A48">
        <v>6.8333347</v>
      </c>
      <c r="B48">
        <v>0.68200000000000005</v>
      </c>
      <c r="C48">
        <v>0.34</v>
      </c>
      <c r="D48">
        <v>0.498</v>
      </c>
      <c r="E48">
        <v>0.52800000000000002</v>
      </c>
      <c r="F48">
        <v>0.51600000000000001</v>
      </c>
      <c r="G48">
        <v>0.21099999999999999</v>
      </c>
      <c r="H48">
        <v>0.30099999999999999</v>
      </c>
      <c r="I48">
        <v>0.26900000000000002</v>
      </c>
      <c r="T48">
        <f t="shared" si="24"/>
        <v>0.57000000000000006</v>
      </c>
      <c r="U48">
        <f t="shared" si="25"/>
        <v>0.30100000000000005</v>
      </c>
      <c r="V48">
        <f t="shared" si="26"/>
        <v>0.311</v>
      </c>
      <c r="W48">
        <f t="shared" si="27"/>
        <v>0.21140000000000003</v>
      </c>
      <c r="X48">
        <f t="shared" si="28"/>
        <v>0.29600000000000004</v>
      </c>
      <c r="Y48">
        <f t="shared" si="29"/>
        <v>5.5999999999999994E-2</v>
      </c>
      <c r="Z48">
        <f t="shared" si="30"/>
        <v>0.16099999999999998</v>
      </c>
      <c r="AA48">
        <f t="shared" si="31"/>
        <v>0.11000000000000001</v>
      </c>
      <c r="AL48">
        <f t="shared" si="11"/>
        <v>8.7022900763358783E-3</v>
      </c>
      <c r="AM48">
        <f t="shared" si="12"/>
        <v>4.5954198473282448E-3</v>
      </c>
      <c r="AN48">
        <f t="shared" si="13"/>
        <v>4.7480916030534347E-3</v>
      </c>
      <c r="AO48">
        <f t="shared" si="14"/>
        <v>4.0266666666666671E-3</v>
      </c>
      <c r="AP48">
        <f t="shared" si="15"/>
        <v>5.6380952380952389E-3</v>
      </c>
      <c r="AQ48">
        <f t="shared" si="16"/>
        <v>2.1995286724273365E-3</v>
      </c>
      <c r="AR48">
        <f t="shared" si="17"/>
        <v>6.3236449332285932E-3</v>
      </c>
      <c r="AS48">
        <f t="shared" si="18"/>
        <v>4.320502749410841E-3</v>
      </c>
      <c r="AU48" s="1">
        <f t="shared" si="19"/>
        <v>5.0692799733182796E-3</v>
      </c>
      <c r="AV48">
        <f t="shared" si="20"/>
        <v>1.9013766599918938E-3</v>
      </c>
      <c r="AW48">
        <f t="shared" si="21"/>
        <v>8</v>
      </c>
      <c r="AX48" s="1">
        <f t="shared" si="22"/>
        <v>7.1865282728588071E-4</v>
      </c>
    </row>
    <row r="49" spans="1:50" x14ac:dyDescent="0.25">
      <c r="A49">
        <v>7.0000014000000004</v>
      </c>
      <c r="B49">
        <v>0.60599999999999998</v>
      </c>
      <c r="C49">
        <v>0.32800000000000001</v>
      </c>
      <c r="D49">
        <v>0.45300000000000001</v>
      </c>
      <c r="E49">
        <v>3.4620000000000002</v>
      </c>
      <c r="F49">
        <v>3.1480000000000001</v>
      </c>
      <c r="G49">
        <v>0.747</v>
      </c>
      <c r="H49">
        <v>0.29699999999999999</v>
      </c>
      <c r="I49">
        <v>0.33500000000000002</v>
      </c>
      <c r="T49">
        <f t="shared" si="24"/>
        <v>0.49399999999999999</v>
      </c>
      <c r="U49">
        <f t="shared" si="25"/>
        <v>0.28900000000000003</v>
      </c>
      <c r="V49">
        <f t="shared" si="26"/>
        <v>0.26600000000000001</v>
      </c>
      <c r="W49">
        <f t="shared" si="27"/>
        <v>3.1454000000000004</v>
      </c>
      <c r="X49">
        <f t="shared" si="28"/>
        <v>2.9279999999999999</v>
      </c>
      <c r="Y49">
        <f t="shared" si="29"/>
        <v>0.59199999999999997</v>
      </c>
      <c r="Z49">
        <f t="shared" si="30"/>
        <v>0.15699999999999997</v>
      </c>
      <c r="AA49">
        <f t="shared" si="31"/>
        <v>0.17600000000000002</v>
      </c>
      <c r="AL49">
        <f t="shared" si="11"/>
        <v>7.5419847328244277E-3</v>
      </c>
      <c r="AM49">
        <f t="shared" si="12"/>
        <v>4.412213740458016E-3</v>
      </c>
      <c r="AN49">
        <f t="shared" si="13"/>
        <v>4.0610687022900769E-3</v>
      </c>
      <c r="AO49">
        <f t="shared" si="14"/>
        <v>5.991238095238096E-2</v>
      </c>
      <c r="AP49">
        <f t="shared" si="15"/>
        <v>5.5771428571428569E-2</v>
      </c>
      <c r="AQ49">
        <f t="shared" si="16"/>
        <v>2.3252160251374703E-2</v>
      </c>
      <c r="AR49">
        <f t="shared" si="17"/>
        <v>6.1665357423409256E-3</v>
      </c>
      <c r="AS49">
        <f t="shared" si="18"/>
        <v>6.9128043990573452E-3</v>
      </c>
      <c r="AU49" s="1">
        <f t="shared" si="19"/>
        <v>2.1003822136519378E-2</v>
      </c>
      <c r="AV49">
        <f t="shared" si="20"/>
        <v>2.3573528460130309E-2</v>
      </c>
      <c r="AW49">
        <f t="shared" si="21"/>
        <v>8</v>
      </c>
      <c r="AX49" s="1">
        <f t="shared" si="22"/>
        <v>8.9099562614011717E-3</v>
      </c>
    </row>
    <row r="50" spans="1:50" x14ac:dyDescent="0.25">
      <c r="A50">
        <v>7.1666680999999999</v>
      </c>
      <c r="B50">
        <v>1.895</v>
      </c>
      <c r="C50">
        <v>1.7010000000000001</v>
      </c>
      <c r="D50">
        <v>2.1469999999999998</v>
      </c>
      <c r="E50">
        <v>3.552</v>
      </c>
      <c r="F50">
        <v>3.51</v>
      </c>
      <c r="G50">
        <v>1.837</v>
      </c>
      <c r="H50">
        <v>1.8160000000000001</v>
      </c>
      <c r="I50">
        <v>1.8260000000000001</v>
      </c>
      <c r="K50">
        <f>AVERAGE(B50:B52)-AVERAGE(B16:B18)</f>
        <v>2.3806666666666669</v>
      </c>
      <c r="L50">
        <f t="shared" ref="L50:R50" si="32">AVERAGE(C50:C52)-AVERAGE(C16:C18)</f>
        <v>1.8033333333333332</v>
      </c>
      <c r="M50">
        <f t="shared" si="32"/>
        <v>2.6749999999999998</v>
      </c>
      <c r="N50">
        <f t="shared" si="32"/>
        <v>3.4</v>
      </c>
      <c r="O50">
        <f t="shared" si="32"/>
        <v>3.5063333333333335</v>
      </c>
      <c r="P50">
        <f t="shared" si="32"/>
        <v>1.7883333333333333</v>
      </c>
      <c r="Q50">
        <f t="shared" si="32"/>
        <v>1.8280000000000003</v>
      </c>
      <c r="R50">
        <f t="shared" si="32"/>
        <v>1.9126666666666667</v>
      </c>
      <c r="T50">
        <f>B50-2.38</f>
        <v>-0.48499999999999988</v>
      </c>
      <c r="U50">
        <f>C50-1.8</f>
        <v>-9.8999999999999977E-2</v>
      </c>
      <c r="V50">
        <f>D50-2.657</f>
        <v>-0.51000000000000023</v>
      </c>
      <c r="W50">
        <f>E50-3.4</f>
        <v>0.15200000000000014</v>
      </c>
      <c r="X50">
        <f>F50-3.5</f>
        <v>9.9999999999997868E-3</v>
      </c>
      <c r="Y50">
        <f>G50-1.788</f>
        <v>4.8999999999999932E-2</v>
      </c>
      <c r="Z50">
        <f>H50-1.828</f>
        <v>-1.2000000000000011E-2</v>
      </c>
      <c r="AA50">
        <f>I50-1.91</f>
        <v>-8.3999999999999853E-2</v>
      </c>
      <c r="AL50">
        <f t="shared" si="11"/>
        <v>-7.4045801526717537E-3</v>
      </c>
      <c r="AM50">
        <f t="shared" si="12"/>
        <v>-1.511450381679389E-3</v>
      </c>
      <c r="AN50">
        <f t="shared" si="13"/>
        <v>-7.786259541984736E-3</v>
      </c>
      <c r="AO50">
        <f t="shared" si="14"/>
        <v>2.8952380952380979E-3</v>
      </c>
      <c r="AP50">
        <f t="shared" si="15"/>
        <v>1.9047619047618642E-4</v>
      </c>
      <c r="AQ50">
        <f t="shared" si="16"/>
        <v>1.9245875883739173E-3</v>
      </c>
      <c r="AR50">
        <f t="shared" si="17"/>
        <v>-4.7132757266300118E-4</v>
      </c>
      <c r="AS50">
        <f t="shared" si="18"/>
        <v>-3.2992930086409994E-3</v>
      </c>
      <c r="AU50" s="1">
        <f t="shared" si="19"/>
        <v>-1.9328260979439597E-3</v>
      </c>
      <c r="AV50">
        <f t="shared" si="20"/>
        <v>3.9835698200738128E-3</v>
      </c>
      <c r="AW50">
        <f t="shared" si="21"/>
        <v>8</v>
      </c>
      <c r="AX50" s="1">
        <f t="shared" si="22"/>
        <v>1.5056478677396607E-3</v>
      </c>
    </row>
    <row r="51" spans="1:50" x14ac:dyDescent="0.25">
      <c r="A51">
        <v>7.3333348000000003</v>
      </c>
      <c r="B51">
        <v>2.8809999999999998</v>
      </c>
      <c r="C51">
        <v>2.0720000000000001</v>
      </c>
      <c r="D51">
        <v>3.3210000000000002</v>
      </c>
      <c r="E51">
        <v>3.5939999999999999</v>
      </c>
      <c r="F51">
        <v>4.0190000000000001</v>
      </c>
      <c r="G51">
        <v>1.903</v>
      </c>
      <c r="H51">
        <v>2.0390000000000001</v>
      </c>
      <c r="I51">
        <v>1.9119999999999999</v>
      </c>
      <c r="T51">
        <f t="shared" ref="T51:T91" si="33">B51-2.38</f>
        <v>0.50099999999999989</v>
      </c>
      <c r="U51">
        <f t="shared" ref="U51:U91" si="34">C51-1.8</f>
        <v>0.27200000000000002</v>
      </c>
      <c r="V51">
        <f t="shared" ref="V51:V91" si="35">D51-2.657</f>
        <v>0.66400000000000015</v>
      </c>
      <c r="W51">
        <f t="shared" ref="W51:W91" si="36">E51-3.4</f>
        <v>0.19399999999999995</v>
      </c>
      <c r="X51">
        <f t="shared" ref="X51:X91" si="37">F51-3.5</f>
        <v>0.51900000000000013</v>
      </c>
      <c r="Y51">
        <f t="shared" ref="Y51:Y91" si="38">G51-1.788</f>
        <v>0.11499999999999999</v>
      </c>
      <c r="Z51">
        <f t="shared" ref="Z51:Z91" si="39">H51-1.828</f>
        <v>0.21100000000000008</v>
      </c>
      <c r="AA51">
        <f t="shared" ref="AA51:AA91" si="40">I51-1.91</f>
        <v>2.0000000000000018E-3</v>
      </c>
      <c r="AL51">
        <f t="shared" si="11"/>
        <v>7.6488549618320594E-3</v>
      </c>
      <c r="AM51">
        <f t="shared" si="12"/>
        <v>4.1526717557251909E-3</v>
      </c>
      <c r="AN51">
        <f t="shared" si="13"/>
        <v>1.0137404580152673E-2</v>
      </c>
      <c r="AO51">
        <f t="shared" si="14"/>
        <v>3.6952380952380943E-3</v>
      </c>
      <c r="AP51">
        <f t="shared" si="15"/>
        <v>9.8857142857142876E-3</v>
      </c>
      <c r="AQ51">
        <f t="shared" si="16"/>
        <v>4.5168892380204233E-3</v>
      </c>
      <c r="AR51">
        <f t="shared" si="17"/>
        <v>8.2875098193244331E-3</v>
      </c>
      <c r="AS51">
        <f t="shared" si="18"/>
        <v>7.8554595443833529E-5</v>
      </c>
      <c r="AU51" s="1">
        <f t="shared" si="19"/>
        <v>6.0503546664313745E-3</v>
      </c>
      <c r="AV51">
        <f t="shared" si="20"/>
        <v>3.5078628736120629E-3</v>
      </c>
      <c r="AW51">
        <f t="shared" si="21"/>
        <v>8</v>
      </c>
      <c r="AX51" s="1">
        <f t="shared" si="22"/>
        <v>1.3258475424134167E-3</v>
      </c>
    </row>
    <row r="52" spans="1:50" x14ac:dyDescent="0.25">
      <c r="A52">
        <v>7.5000014999999998</v>
      </c>
      <c r="B52">
        <v>3.1309999999999998</v>
      </c>
      <c r="C52">
        <v>2.2280000000000002</v>
      </c>
      <c r="D52">
        <v>3.2229999999999999</v>
      </c>
      <c r="E52">
        <v>3.8039999999999998</v>
      </c>
      <c r="F52">
        <v>3.9260000000000002</v>
      </c>
      <c r="G52">
        <v>1.798</v>
      </c>
      <c r="H52">
        <v>1.9850000000000001</v>
      </c>
      <c r="I52">
        <v>2.2440000000000002</v>
      </c>
      <c r="T52">
        <f t="shared" si="33"/>
        <v>0.75099999999999989</v>
      </c>
      <c r="U52">
        <f t="shared" si="34"/>
        <v>0.42800000000000016</v>
      </c>
      <c r="V52">
        <f t="shared" si="35"/>
        <v>0.56599999999999984</v>
      </c>
      <c r="W52">
        <f t="shared" si="36"/>
        <v>0.40399999999999991</v>
      </c>
      <c r="X52">
        <f t="shared" si="37"/>
        <v>0.42600000000000016</v>
      </c>
      <c r="Y52">
        <f t="shared" si="38"/>
        <v>1.0000000000000009E-2</v>
      </c>
      <c r="Z52">
        <f t="shared" si="39"/>
        <v>0.15700000000000003</v>
      </c>
      <c r="AA52">
        <f t="shared" si="40"/>
        <v>0.3340000000000003</v>
      </c>
      <c r="AL52">
        <f t="shared" si="11"/>
        <v>1.1465648854961831E-2</v>
      </c>
      <c r="AM52">
        <f t="shared" si="12"/>
        <v>6.5343511450381706E-3</v>
      </c>
      <c r="AN52">
        <f t="shared" si="13"/>
        <v>8.6412213740457988E-3</v>
      </c>
      <c r="AO52">
        <f t="shared" si="14"/>
        <v>7.6952380952380935E-3</v>
      </c>
      <c r="AP52">
        <f t="shared" si="15"/>
        <v>8.114285714285718E-3</v>
      </c>
      <c r="AQ52">
        <f t="shared" si="16"/>
        <v>3.9277297721916767E-4</v>
      </c>
      <c r="AR52">
        <f t="shared" si="17"/>
        <v>6.1665357423409282E-3</v>
      </c>
      <c r="AS52">
        <f t="shared" si="18"/>
        <v>1.3118617439120199E-2</v>
      </c>
      <c r="AU52" s="1">
        <f t="shared" si="19"/>
        <v>7.7660839177812382E-3</v>
      </c>
      <c r="AV52">
        <f t="shared" si="20"/>
        <v>3.8110733251128567E-3</v>
      </c>
      <c r="AW52">
        <f t="shared" si="21"/>
        <v>8</v>
      </c>
      <c r="AX52" s="1">
        <f t="shared" si="22"/>
        <v>1.4404503209258042E-3</v>
      </c>
    </row>
    <row r="53" spans="1:50" x14ac:dyDescent="0.25">
      <c r="A53">
        <v>7.6666682000000002</v>
      </c>
      <c r="B53">
        <v>3.4790000000000001</v>
      </c>
      <c r="C53">
        <v>2.2149999999999999</v>
      </c>
      <c r="D53">
        <v>3.149</v>
      </c>
      <c r="E53">
        <v>4.0599999999999996</v>
      </c>
      <c r="F53">
        <v>4.0720000000000001</v>
      </c>
      <c r="G53">
        <v>2.1320000000000001</v>
      </c>
      <c r="H53">
        <v>1.909</v>
      </c>
      <c r="I53">
        <v>2.3719999999999999</v>
      </c>
      <c r="T53">
        <f t="shared" si="33"/>
        <v>1.0990000000000002</v>
      </c>
      <c r="U53">
        <f t="shared" si="34"/>
        <v>0.41499999999999981</v>
      </c>
      <c r="V53">
        <f t="shared" si="35"/>
        <v>0.49199999999999999</v>
      </c>
      <c r="W53">
        <f t="shared" si="36"/>
        <v>0.6599999999999997</v>
      </c>
      <c r="X53">
        <f t="shared" si="37"/>
        <v>0.57200000000000006</v>
      </c>
      <c r="Y53">
        <f t="shared" si="38"/>
        <v>0.34400000000000008</v>
      </c>
      <c r="Z53">
        <f t="shared" si="39"/>
        <v>8.0999999999999961E-2</v>
      </c>
      <c r="AA53">
        <f t="shared" si="40"/>
        <v>0.46199999999999997</v>
      </c>
      <c r="AL53">
        <f t="shared" si="11"/>
        <v>1.6778625954198476E-2</v>
      </c>
      <c r="AM53">
        <f t="shared" si="12"/>
        <v>6.3358778625954171E-3</v>
      </c>
      <c r="AN53">
        <f t="shared" si="13"/>
        <v>7.5114503816793889E-3</v>
      </c>
      <c r="AO53">
        <f t="shared" si="14"/>
        <v>1.2571428571428565E-2</v>
      </c>
      <c r="AP53">
        <f t="shared" si="15"/>
        <v>1.0895238095238097E-2</v>
      </c>
      <c r="AQ53">
        <f t="shared" si="16"/>
        <v>1.3511390416339359E-2</v>
      </c>
      <c r="AR53">
        <f t="shared" si="17"/>
        <v>3.1814611154752535E-3</v>
      </c>
      <c r="AS53">
        <f t="shared" si="18"/>
        <v>1.8146111547525528E-2</v>
      </c>
      <c r="AU53" s="1">
        <f t="shared" si="19"/>
        <v>1.1116447993060011E-2</v>
      </c>
      <c r="AV53">
        <f t="shared" si="20"/>
        <v>5.1850327972998078E-3</v>
      </c>
      <c r="AW53">
        <f t="shared" si="21"/>
        <v>8</v>
      </c>
      <c r="AX53" s="1">
        <f t="shared" si="22"/>
        <v>1.959758188766981E-3</v>
      </c>
    </row>
    <row r="54" spans="1:50" x14ac:dyDescent="0.25">
      <c r="A54">
        <v>7.8333348999999997</v>
      </c>
      <c r="B54">
        <v>3.4550000000000001</v>
      </c>
      <c r="C54">
        <v>2.153</v>
      </c>
      <c r="D54">
        <v>3.1469999999999998</v>
      </c>
      <c r="E54">
        <v>4.0179999999999998</v>
      </c>
      <c r="F54">
        <v>4.1100000000000003</v>
      </c>
      <c r="G54">
        <v>1.927</v>
      </c>
      <c r="H54">
        <v>2.1379999999999999</v>
      </c>
      <c r="I54">
        <v>2.2589999999999999</v>
      </c>
      <c r="T54">
        <f t="shared" si="33"/>
        <v>1.0750000000000002</v>
      </c>
      <c r="U54">
        <f t="shared" si="34"/>
        <v>0.35299999999999998</v>
      </c>
      <c r="V54">
        <f t="shared" si="35"/>
        <v>0.48999999999999977</v>
      </c>
      <c r="W54">
        <f t="shared" si="36"/>
        <v>0.61799999999999988</v>
      </c>
      <c r="X54">
        <f t="shared" si="37"/>
        <v>0.61000000000000032</v>
      </c>
      <c r="Y54">
        <f t="shared" si="38"/>
        <v>0.13900000000000001</v>
      </c>
      <c r="Z54">
        <f t="shared" si="39"/>
        <v>0.30999999999999983</v>
      </c>
      <c r="AA54">
        <f t="shared" si="40"/>
        <v>0.34899999999999998</v>
      </c>
      <c r="AL54">
        <f t="shared" si="11"/>
        <v>1.641221374045802E-2</v>
      </c>
      <c r="AM54">
        <f t="shared" si="12"/>
        <v>5.389312977099236E-3</v>
      </c>
      <c r="AN54">
        <f t="shared" si="13"/>
        <v>7.4809160305343474E-3</v>
      </c>
      <c r="AO54">
        <f t="shared" si="14"/>
        <v>1.177142857142857E-2</v>
      </c>
      <c r="AP54">
        <f t="shared" si="15"/>
        <v>1.1619047619047624E-2</v>
      </c>
      <c r="AQ54">
        <f t="shared" si="16"/>
        <v>5.459544383346426E-3</v>
      </c>
      <c r="AR54">
        <f t="shared" si="17"/>
        <v>1.217596229379418E-2</v>
      </c>
      <c r="AS54">
        <f t="shared" si="18"/>
        <v>1.3707776904948938E-2</v>
      </c>
      <c r="AU54" s="1">
        <f t="shared" si="19"/>
        <v>1.0502025315082169E-2</v>
      </c>
      <c r="AV54">
        <f t="shared" si="20"/>
        <v>3.9921691499005046E-3</v>
      </c>
      <c r="AW54">
        <f t="shared" si="21"/>
        <v>8</v>
      </c>
      <c r="AX54" s="1">
        <f t="shared" si="22"/>
        <v>1.5088981089058388E-3</v>
      </c>
    </row>
    <row r="55" spans="1:50" x14ac:dyDescent="0.25">
      <c r="A55">
        <v>8.0000015999999992</v>
      </c>
      <c r="B55">
        <v>3.4670000000000001</v>
      </c>
      <c r="C55">
        <v>2.2629999999999999</v>
      </c>
      <c r="D55">
        <v>3.2570000000000001</v>
      </c>
      <c r="E55">
        <v>4.0529999999999999</v>
      </c>
      <c r="F55">
        <v>3.8769999999999998</v>
      </c>
      <c r="G55">
        <v>2.1379999999999999</v>
      </c>
      <c r="H55">
        <v>2.0880000000000001</v>
      </c>
      <c r="I55">
        <v>2.024</v>
      </c>
      <c r="T55">
        <f t="shared" si="33"/>
        <v>1.0870000000000002</v>
      </c>
      <c r="U55">
        <f t="shared" si="34"/>
        <v>0.46299999999999986</v>
      </c>
      <c r="V55">
        <f t="shared" si="35"/>
        <v>0.60000000000000009</v>
      </c>
      <c r="W55">
        <f t="shared" si="36"/>
        <v>0.65300000000000002</v>
      </c>
      <c r="X55">
        <f t="shared" si="37"/>
        <v>0.37699999999999978</v>
      </c>
      <c r="Y55">
        <f t="shared" si="38"/>
        <v>0.34999999999999987</v>
      </c>
      <c r="Z55">
        <f t="shared" si="39"/>
        <v>0.26</v>
      </c>
      <c r="AA55">
        <f t="shared" si="40"/>
        <v>0.1140000000000001</v>
      </c>
      <c r="AL55">
        <f t="shared" si="11"/>
        <v>1.6595419847328246E-2</v>
      </c>
      <c r="AM55">
        <f t="shared" si="12"/>
        <v>7.0687022900763341E-3</v>
      </c>
      <c r="AN55">
        <f t="shared" si="13"/>
        <v>9.1603053435114525E-3</v>
      </c>
      <c r="AO55">
        <f t="shared" si="14"/>
        <v>1.2438095238095239E-2</v>
      </c>
      <c r="AP55">
        <f t="shared" si="15"/>
        <v>7.1809523809523764E-3</v>
      </c>
      <c r="AQ55">
        <f t="shared" si="16"/>
        <v>1.374705420267085E-2</v>
      </c>
      <c r="AR55">
        <f t="shared" si="17"/>
        <v>1.0212097407698351E-2</v>
      </c>
      <c r="AS55">
        <f t="shared" si="18"/>
        <v>4.4776119402985112E-3</v>
      </c>
      <c r="AU55" s="1">
        <f t="shared" si="19"/>
        <v>1.011002983132892E-2</v>
      </c>
      <c r="AV55">
        <f t="shared" si="20"/>
        <v>3.9852193359808975E-3</v>
      </c>
      <c r="AW55">
        <f t="shared" si="21"/>
        <v>8</v>
      </c>
      <c r="AX55" s="1">
        <f t="shared" si="22"/>
        <v>1.5062713261502023E-3</v>
      </c>
    </row>
    <row r="56" spans="1:50" x14ac:dyDescent="0.25">
      <c r="A56">
        <v>8.1666682999999995</v>
      </c>
      <c r="B56">
        <v>3.5819999999999999</v>
      </c>
      <c r="C56">
        <v>2.3969999999999998</v>
      </c>
      <c r="D56">
        <v>3.2429999999999999</v>
      </c>
      <c r="E56">
        <v>3.6659999999999999</v>
      </c>
      <c r="F56">
        <v>4.0069999999999997</v>
      </c>
      <c r="G56">
        <v>1.8260000000000001</v>
      </c>
      <c r="H56">
        <v>2.2050000000000001</v>
      </c>
      <c r="I56">
        <v>2.347</v>
      </c>
      <c r="T56">
        <f t="shared" si="33"/>
        <v>1.202</v>
      </c>
      <c r="U56">
        <f t="shared" si="34"/>
        <v>0.59699999999999975</v>
      </c>
      <c r="V56">
        <f t="shared" si="35"/>
        <v>0.58599999999999985</v>
      </c>
      <c r="W56">
        <f t="shared" si="36"/>
        <v>0.26600000000000001</v>
      </c>
      <c r="X56">
        <f t="shared" si="37"/>
        <v>0.50699999999999967</v>
      </c>
      <c r="Y56">
        <f t="shared" si="38"/>
        <v>3.8000000000000034E-2</v>
      </c>
      <c r="Z56">
        <f t="shared" si="39"/>
        <v>0.377</v>
      </c>
      <c r="AA56">
        <f t="shared" si="40"/>
        <v>0.43700000000000006</v>
      </c>
      <c r="AL56">
        <f t="shared" si="11"/>
        <v>1.8351145038167937E-2</v>
      </c>
      <c r="AM56">
        <f t="shared" si="12"/>
        <v>9.114503816793889E-3</v>
      </c>
      <c r="AN56">
        <f t="shared" si="13"/>
        <v>8.9465648854961805E-3</v>
      </c>
      <c r="AO56">
        <f t="shared" si="14"/>
        <v>5.0666666666666672E-3</v>
      </c>
      <c r="AP56">
        <f t="shared" si="15"/>
        <v>9.6571428571428503E-3</v>
      </c>
      <c r="AQ56">
        <f t="shared" si="16"/>
        <v>1.4925373134328371E-3</v>
      </c>
      <c r="AR56">
        <f t="shared" si="17"/>
        <v>1.4807541241162608E-2</v>
      </c>
      <c r="AS56">
        <f t="shared" si="18"/>
        <v>1.7164179104477612E-2</v>
      </c>
      <c r="AU56" s="1">
        <f t="shared" si="19"/>
        <v>1.0575035115417573E-2</v>
      </c>
      <c r="AV56">
        <f t="shared" si="20"/>
        <v>5.8585748461523627E-3</v>
      </c>
      <c r="AW56">
        <f t="shared" si="21"/>
        <v>8</v>
      </c>
      <c r="AX56" s="1">
        <f t="shared" si="22"/>
        <v>2.2143331543110923E-3</v>
      </c>
    </row>
    <row r="57" spans="1:50" x14ac:dyDescent="0.25">
      <c r="A57">
        <v>8.3333349999999999</v>
      </c>
      <c r="B57">
        <v>3.6859999999999999</v>
      </c>
      <c r="C57">
        <v>2.008</v>
      </c>
      <c r="D57">
        <v>2.847</v>
      </c>
      <c r="E57">
        <v>4.0149999999999997</v>
      </c>
      <c r="F57">
        <v>4.0359999999999996</v>
      </c>
      <c r="G57">
        <v>2.0659999999999998</v>
      </c>
      <c r="H57">
        <v>2.1080000000000001</v>
      </c>
      <c r="I57">
        <v>2.218</v>
      </c>
      <c r="T57">
        <f t="shared" si="33"/>
        <v>1.306</v>
      </c>
      <c r="U57">
        <f t="shared" si="34"/>
        <v>0.20799999999999996</v>
      </c>
      <c r="V57">
        <f t="shared" si="35"/>
        <v>0.18999999999999995</v>
      </c>
      <c r="W57">
        <f t="shared" si="36"/>
        <v>0.61499999999999977</v>
      </c>
      <c r="X57">
        <f t="shared" si="37"/>
        <v>0.53599999999999959</v>
      </c>
      <c r="Y57">
        <f t="shared" si="38"/>
        <v>0.2779999999999998</v>
      </c>
      <c r="Z57">
        <f t="shared" si="39"/>
        <v>0.28000000000000003</v>
      </c>
      <c r="AA57">
        <f t="shared" si="40"/>
        <v>0.30800000000000005</v>
      </c>
      <c r="AL57">
        <f t="shared" si="11"/>
        <v>1.9938931297709923E-2</v>
      </c>
      <c r="AM57">
        <f t="shared" si="12"/>
        <v>3.1755725190839687E-3</v>
      </c>
      <c r="AN57">
        <f t="shared" si="13"/>
        <v>2.9007633587786251E-3</v>
      </c>
      <c r="AO57">
        <f t="shared" si="14"/>
        <v>1.171428571428571E-2</v>
      </c>
      <c r="AP57">
        <f t="shared" si="15"/>
        <v>1.0209523809523802E-2</v>
      </c>
      <c r="AQ57">
        <f t="shared" si="16"/>
        <v>1.0919088766692843E-2</v>
      </c>
      <c r="AR57">
        <f t="shared" si="17"/>
        <v>1.0997643362136685E-2</v>
      </c>
      <c r="AS57">
        <f t="shared" si="18"/>
        <v>1.2097407698350356E-2</v>
      </c>
      <c r="AU57" s="1">
        <f t="shared" si="19"/>
        <v>1.0244152065820239E-2</v>
      </c>
      <c r="AV57">
        <f t="shared" si="20"/>
        <v>5.4050142863577922E-3</v>
      </c>
      <c r="AW57">
        <f t="shared" si="21"/>
        <v>8</v>
      </c>
      <c r="AX57" s="1">
        <f t="shared" si="22"/>
        <v>2.042903376350567E-3</v>
      </c>
    </row>
    <row r="58" spans="1:50" x14ac:dyDescent="0.25">
      <c r="A58">
        <v>8.5000017000000003</v>
      </c>
      <c r="B58">
        <v>3.4929999999999999</v>
      </c>
      <c r="C58">
        <v>2.097</v>
      </c>
      <c r="D58">
        <v>3.23</v>
      </c>
      <c r="E58">
        <v>4.1870000000000003</v>
      </c>
      <c r="F58">
        <v>3.9670000000000001</v>
      </c>
      <c r="G58">
        <v>2.169</v>
      </c>
      <c r="H58">
        <v>2.1070000000000002</v>
      </c>
      <c r="I58">
        <v>2.2320000000000002</v>
      </c>
      <c r="T58">
        <f t="shared" si="33"/>
        <v>1.113</v>
      </c>
      <c r="U58">
        <f t="shared" si="34"/>
        <v>0.29699999999999993</v>
      </c>
      <c r="V58">
        <f t="shared" si="35"/>
        <v>0.57299999999999995</v>
      </c>
      <c r="W58">
        <f t="shared" si="36"/>
        <v>0.78700000000000037</v>
      </c>
      <c r="X58">
        <f t="shared" si="37"/>
        <v>0.46700000000000008</v>
      </c>
      <c r="Y58">
        <f t="shared" si="38"/>
        <v>0.38100000000000001</v>
      </c>
      <c r="Z58">
        <f t="shared" si="39"/>
        <v>0.27900000000000014</v>
      </c>
      <c r="AA58">
        <f t="shared" si="40"/>
        <v>0.32200000000000029</v>
      </c>
      <c r="AL58">
        <f t="shared" si="11"/>
        <v>1.6992366412213741E-2</v>
      </c>
      <c r="AM58">
        <f t="shared" si="12"/>
        <v>4.5343511450381671E-3</v>
      </c>
      <c r="AN58">
        <f t="shared" si="13"/>
        <v>8.7480916030534348E-3</v>
      </c>
      <c r="AO58">
        <f t="shared" si="14"/>
        <v>1.4990476190476198E-2</v>
      </c>
      <c r="AP58">
        <f t="shared" si="15"/>
        <v>8.8952380952380967E-3</v>
      </c>
      <c r="AQ58">
        <f t="shared" si="16"/>
        <v>1.4964650432050275E-2</v>
      </c>
      <c r="AR58">
        <f t="shared" si="17"/>
        <v>1.0958366064414773E-2</v>
      </c>
      <c r="AS58">
        <f t="shared" si="18"/>
        <v>1.2647289866457198E-2</v>
      </c>
      <c r="AU58" s="1">
        <f t="shared" si="19"/>
        <v>1.1591353726117738E-2</v>
      </c>
      <c r="AV58">
        <f t="shared" si="20"/>
        <v>4.1191927289313066E-3</v>
      </c>
      <c r="AW58">
        <f t="shared" si="21"/>
        <v>8</v>
      </c>
      <c r="AX58" s="1">
        <f t="shared" si="22"/>
        <v>1.5569085090139619E-3</v>
      </c>
    </row>
    <row r="59" spans="1:50" x14ac:dyDescent="0.25">
      <c r="A59">
        <v>8.6666684000000007</v>
      </c>
      <c r="B59">
        <v>3.5390000000000001</v>
      </c>
      <c r="C59">
        <v>2.306</v>
      </c>
      <c r="D59">
        <v>2.87</v>
      </c>
      <c r="E59">
        <v>4.0609999999999999</v>
      </c>
      <c r="F59">
        <v>4.077</v>
      </c>
      <c r="G59">
        <v>2.165</v>
      </c>
      <c r="H59">
        <v>2.1840000000000002</v>
      </c>
      <c r="I59">
        <v>2.1709999999999998</v>
      </c>
      <c r="T59">
        <f t="shared" si="33"/>
        <v>1.1590000000000003</v>
      </c>
      <c r="U59">
        <f t="shared" si="34"/>
        <v>0.50600000000000001</v>
      </c>
      <c r="V59">
        <f t="shared" si="35"/>
        <v>0.21300000000000008</v>
      </c>
      <c r="W59">
        <f t="shared" si="36"/>
        <v>0.66100000000000003</v>
      </c>
      <c r="X59">
        <f t="shared" si="37"/>
        <v>0.57699999999999996</v>
      </c>
      <c r="Y59">
        <f t="shared" si="38"/>
        <v>0.377</v>
      </c>
      <c r="Z59">
        <f t="shared" si="39"/>
        <v>0.35600000000000009</v>
      </c>
      <c r="AA59">
        <f t="shared" si="40"/>
        <v>0.2609999999999999</v>
      </c>
      <c r="AL59">
        <f t="shared" si="11"/>
        <v>1.769465648854962E-2</v>
      </c>
      <c r="AM59">
        <f t="shared" si="12"/>
        <v>7.7251908396946565E-3</v>
      </c>
      <c r="AN59">
        <f t="shared" si="13"/>
        <v>3.2519083969465659E-3</v>
      </c>
      <c r="AO59">
        <f t="shared" si="14"/>
        <v>1.2590476190476192E-2</v>
      </c>
      <c r="AP59">
        <f t="shared" si="15"/>
        <v>1.0990476190476189E-2</v>
      </c>
      <c r="AQ59">
        <f t="shared" si="16"/>
        <v>1.4807541241162608E-2</v>
      </c>
      <c r="AR59">
        <f t="shared" si="17"/>
        <v>1.398271798900236E-2</v>
      </c>
      <c r="AS59">
        <f t="shared" si="18"/>
        <v>1.0251374705420263E-2</v>
      </c>
      <c r="AU59" s="1">
        <f t="shared" si="19"/>
        <v>1.1411792755216057E-2</v>
      </c>
      <c r="AV59">
        <f t="shared" si="20"/>
        <v>4.4833542894259044E-3</v>
      </c>
      <c r="AW59">
        <f t="shared" si="21"/>
        <v>8</v>
      </c>
      <c r="AX59" s="1">
        <f t="shared" si="22"/>
        <v>1.6945486413165202E-3</v>
      </c>
    </row>
    <row r="60" spans="1:50" x14ac:dyDescent="0.25">
      <c r="A60">
        <v>8.8333350999999993</v>
      </c>
      <c r="B60">
        <v>3.5720000000000001</v>
      </c>
      <c r="C60">
        <v>2.2810000000000001</v>
      </c>
      <c r="D60">
        <v>2.9769999999999999</v>
      </c>
      <c r="E60">
        <v>3.968</v>
      </c>
      <c r="F60">
        <v>4.3090000000000002</v>
      </c>
      <c r="G60">
        <v>2.3759999999999999</v>
      </c>
      <c r="H60">
        <v>2.2360000000000002</v>
      </c>
      <c r="I60">
        <v>2.3969999999999998</v>
      </c>
      <c r="T60">
        <f t="shared" si="33"/>
        <v>1.1920000000000002</v>
      </c>
      <c r="U60">
        <f t="shared" si="34"/>
        <v>0.48100000000000009</v>
      </c>
      <c r="V60">
        <f t="shared" si="35"/>
        <v>0.31999999999999984</v>
      </c>
      <c r="W60">
        <f t="shared" si="36"/>
        <v>0.56800000000000006</v>
      </c>
      <c r="X60">
        <f t="shared" si="37"/>
        <v>0.80900000000000016</v>
      </c>
      <c r="Y60">
        <f t="shared" si="38"/>
        <v>0.58799999999999986</v>
      </c>
      <c r="Z60">
        <f t="shared" si="39"/>
        <v>0.40800000000000014</v>
      </c>
      <c r="AA60">
        <f t="shared" si="40"/>
        <v>0.48699999999999988</v>
      </c>
      <c r="AL60">
        <f t="shared" si="11"/>
        <v>1.8198473282442749E-2</v>
      </c>
      <c r="AM60">
        <f t="shared" si="12"/>
        <v>7.3435114503816812E-3</v>
      </c>
      <c r="AN60">
        <f t="shared" si="13"/>
        <v>4.8854961832061044E-3</v>
      </c>
      <c r="AO60">
        <f t="shared" si="14"/>
        <v>1.081904761904762E-2</v>
      </c>
      <c r="AP60">
        <f t="shared" si="15"/>
        <v>1.5409523809523812E-2</v>
      </c>
      <c r="AQ60">
        <f t="shared" si="16"/>
        <v>2.309505106048703E-2</v>
      </c>
      <c r="AR60">
        <f t="shared" si="17"/>
        <v>1.6025137470542031E-2</v>
      </c>
      <c r="AS60">
        <f t="shared" si="18"/>
        <v>1.9128043990573444E-2</v>
      </c>
      <c r="AU60" s="1">
        <f t="shared" si="19"/>
        <v>1.4363035608275558E-2</v>
      </c>
      <c r="AV60">
        <f t="shared" si="20"/>
        <v>6.2011407346223126E-3</v>
      </c>
      <c r="AW60">
        <f t="shared" si="21"/>
        <v>8</v>
      </c>
      <c r="AX60" s="1">
        <f t="shared" si="22"/>
        <v>2.3438108898175746E-3</v>
      </c>
    </row>
    <row r="61" spans="1:50" x14ac:dyDescent="0.25">
      <c r="A61">
        <v>9.0000017999999997</v>
      </c>
      <c r="B61">
        <v>3.472</v>
      </c>
      <c r="C61">
        <v>2.2269999999999999</v>
      </c>
      <c r="D61">
        <v>3.0430000000000001</v>
      </c>
      <c r="E61">
        <v>4.109</v>
      </c>
      <c r="F61">
        <v>4.367</v>
      </c>
      <c r="G61">
        <v>2.262</v>
      </c>
      <c r="H61">
        <v>2.1909999999999998</v>
      </c>
      <c r="I61">
        <v>2.423</v>
      </c>
      <c r="T61">
        <f t="shared" si="33"/>
        <v>1.0920000000000001</v>
      </c>
      <c r="U61">
        <f t="shared" si="34"/>
        <v>0.42699999999999982</v>
      </c>
      <c r="V61">
        <f t="shared" si="35"/>
        <v>0.38600000000000012</v>
      </c>
      <c r="W61">
        <f t="shared" si="36"/>
        <v>0.70900000000000007</v>
      </c>
      <c r="X61">
        <f t="shared" si="37"/>
        <v>0.86699999999999999</v>
      </c>
      <c r="Y61">
        <f t="shared" si="38"/>
        <v>0.47399999999999998</v>
      </c>
      <c r="Z61">
        <f t="shared" si="39"/>
        <v>0.36299999999999977</v>
      </c>
      <c r="AA61">
        <f t="shared" si="40"/>
        <v>0.51300000000000012</v>
      </c>
      <c r="AL61">
        <f t="shared" si="11"/>
        <v>1.6671755725190841E-2</v>
      </c>
      <c r="AM61">
        <f t="shared" si="12"/>
        <v>6.519083969465646E-3</v>
      </c>
      <c r="AN61">
        <f t="shared" si="13"/>
        <v>5.8931297709923685E-3</v>
      </c>
      <c r="AO61">
        <f t="shared" si="14"/>
        <v>1.3504761904761907E-2</v>
      </c>
      <c r="AP61">
        <f t="shared" si="15"/>
        <v>1.6514285714285714E-2</v>
      </c>
      <c r="AQ61">
        <f t="shared" si="16"/>
        <v>1.8617439120188529E-2</v>
      </c>
      <c r="AR61">
        <f t="shared" si="17"/>
        <v>1.4257659073055763E-2</v>
      </c>
      <c r="AS61">
        <f t="shared" si="18"/>
        <v>2.0149253731343287E-2</v>
      </c>
      <c r="AU61" s="1">
        <f t="shared" si="19"/>
        <v>1.4015921126160506E-2</v>
      </c>
      <c r="AV61">
        <f t="shared" si="20"/>
        <v>5.2724221523203912E-3</v>
      </c>
      <c r="AW61">
        <f t="shared" si="21"/>
        <v>8</v>
      </c>
      <c r="AX61" s="1">
        <f t="shared" si="22"/>
        <v>1.9927882602839521E-3</v>
      </c>
    </row>
    <row r="62" spans="1:50" x14ac:dyDescent="0.25">
      <c r="A62">
        <v>9.1666685000000001</v>
      </c>
      <c r="B62">
        <v>4.01</v>
      </c>
      <c r="C62">
        <v>1.968</v>
      </c>
      <c r="D62">
        <v>2.911</v>
      </c>
      <c r="E62">
        <v>4.43</v>
      </c>
      <c r="F62">
        <v>4.0739999999999998</v>
      </c>
      <c r="G62">
        <v>2.3119999999999998</v>
      </c>
      <c r="H62">
        <v>2.1720000000000002</v>
      </c>
      <c r="I62">
        <v>2.4039999999999999</v>
      </c>
      <c r="T62">
        <f t="shared" si="33"/>
        <v>1.63</v>
      </c>
      <c r="U62">
        <f t="shared" si="34"/>
        <v>0.16799999999999993</v>
      </c>
      <c r="V62">
        <f t="shared" si="35"/>
        <v>0.254</v>
      </c>
      <c r="W62">
        <f t="shared" si="36"/>
        <v>1.0299999999999998</v>
      </c>
      <c r="X62">
        <f t="shared" si="37"/>
        <v>0.57399999999999984</v>
      </c>
      <c r="Y62">
        <f t="shared" si="38"/>
        <v>0.5239999999999998</v>
      </c>
      <c r="Z62">
        <f t="shared" si="39"/>
        <v>0.34400000000000008</v>
      </c>
      <c r="AA62">
        <f t="shared" si="40"/>
        <v>0.49399999999999999</v>
      </c>
      <c r="AL62">
        <f t="shared" si="11"/>
        <v>2.4885496183206107E-2</v>
      </c>
      <c r="AM62">
        <f t="shared" si="12"/>
        <v>2.564885496183205E-3</v>
      </c>
      <c r="AN62">
        <f t="shared" si="13"/>
        <v>3.8778625954198473E-3</v>
      </c>
      <c r="AO62">
        <f t="shared" si="14"/>
        <v>1.9619047619047616E-2</v>
      </c>
      <c r="AP62">
        <f t="shared" si="15"/>
        <v>1.093333333333333E-2</v>
      </c>
      <c r="AQ62">
        <f t="shared" si="16"/>
        <v>2.058130400628436E-2</v>
      </c>
      <c r="AR62">
        <f t="shared" si="17"/>
        <v>1.3511390416339359E-2</v>
      </c>
      <c r="AS62">
        <f t="shared" si="18"/>
        <v>1.9402985074626865E-2</v>
      </c>
      <c r="AU62" s="1">
        <f t="shared" si="19"/>
        <v>1.4422038090555086E-2</v>
      </c>
      <c r="AV62">
        <f t="shared" si="20"/>
        <v>8.141703027909987E-3</v>
      </c>
      <c r="AW62">
        <f t="shared" si="21"/>
        <v>8</v>
      </c>
      <c r="AX62" s="1">
        <f t="shared" si="22"/>
        <v>3.0772744943416276E-3</v>
      </c>
    </row>
    <row r="63" spans="1:50" x14ac:dyDescent="0.25">
      <c r="A63">
        <v>9.3333352000000005</v>
      </c>
      <c r="B63">
        <v>3.6960000000000002</v>
      </c>
      <c r="C63">
        <v>2.3380000000000001</v>
      </c>
      <c r="D63">
        <v>2.8809999999999998</v>
      </c>
      <c r="E63">
        <v>4.3979999999999997</v>
      </c>
      <c r="F63">
        <v>4.5030000000000001</v>
      </c>
      <c r="G63">
        <v>2.27</v>
      </c>
      <c r="H63">
        <v>2.2410000000000001</v>
      </c>
      <c r="I63">
        <v>2.4129999999999998</v>
      </c>
      <c r="T63">
        <f t="shared" si="33"/>
        <v>1.3160000000000003</v>
      </c>
      <c r="U63">
        <f t="shared" si="34"/>
        <v>0.53800000000000003</v>
      </c>
      <c r="V63">
        <f t="shared" si="35"/>
        <v>0.22399999999999975</v>
      </c>
      <c r="W63">
        <f t="shared" si="36"/>
        <v>0.99799999999999978</v>
      </c>
      <c r="X63">
        <f t="shared" si="37"/>
        <v>1.0030000000000001</v>
      </c>
      <c r="Y63">
        <f t="shared" si="38"/>
        <v>0.48199999999999998</v>
      </c>
      <c r="Z63">
        <f t="shared" si="39"/>
        <v>0.41300000000000003</v>
      </c>
      <c r="AA63">
        <f t="shared" si="40"/>
        <v>0.50299999999999989</v>
      </c>
      <c r="AL63">
        <f t="shared" si="11"/>
        <v>2.009160305343512E-2</v>
      </c>
      <c r="AM63">
        <f t="shared" si="12"/>
        <v>8.213740458015267E-3</v>
      </c>
      <c r="AN63">
        <f t="shared" si="13"/>
        <v>3.4198473282442709E-3</v>
      </c>
      <c r="AO63">
        <f t="shared" si="14"/>
        <v>1.9009523809523806E-2</v>
      </c>
      <c r="AP63">
        <f t="shared" si="15"/>
        <v>1.9104761904761906E-2</v>
      </c>
      <c r="AQ63">
        <f t="shared" si="16"/>
        <v>1.8931657501963864E-2</v>
      </c>
      <c r="AR63">
        <f t="shared" si="17"/>
        <v>1.622152395915161E-2</v>
      </c>
      <c r="AS63">
        <f t="shared" si="18"/>
        <v>1.975648075412411E-2</v>
      </c>
      <c r="AU63" s="1">
        <f t="shared" si="19"/>
        <v>1.5593642346152493E-2</v>
      </c>
      <c r="AV63">
        <f t="shared" si="20"/>
        <v>6.2764628161630642E-3</v>
      </c>
      <c r="AW63">
        <f t="shared" si="21"/>
        <v>8</v>
      </c>
      <c r="AX63" s="1">
        <f t="shared" si="22"/>
        <v>2.3722799606730829E-3</v>
      </c>
    </row>
    <row r="64" spans="1:50" x14ac:dyDescent="0.25">
      <c r="A64">
        <v>9.5000019000000009</v>
      </c>
      <c r="B64">
        <v>3.64</v>
      </c>
      <c r="C64">
        <v>2.16</v>
      </c>
      <c r="D64">
        <v>3.5209999999999999</v>
      </c>
      <c r="E64">
        <v>4.4749999999999996</v>
      </c>
      <c r="F64">
        <v>4.4420000000000002</v>
      </c>
      <c r="G64">
        <v>2.3170000000000002</v>
      </c>
      <c r="H64">
        <v>2.3730000000000002</v>
      </c>
      <c r="I64">
        <v>2.3119999999999998</v>
      </c>
      <c r="T64">
        <f t="shared" si="33"/>
        <v>1.2600000000000002</v>
      </c>
      <c r="U64">
        <f t="shared" si="34"/>
        <v>0.3600000000000001</v>
      </c>
      <c r="V64">
        <f t="shared" si="35"/>
        <v>0.86399999999999988</v>
      </c>
      <c r="W64">
        <f t="shared" si="36"/>
        <v>1.0749999999999997</v>
      </c>
      <c r="X64">
        <f t="shared" si="37"/>
        <v>0.94200000000000017</v>
      </c>
      <c r="Y64">
        <f t="shared" si="38"/>
        <v>0.52900000000000014</v>
      </c>
      <c r="Z64">
        <f t="shared" si="39"/>
        <v>0.54500000000000015</v>
      </c>
      <c r="AA64">
        <f t="shared" si="40"/>
        <v>0.40199999999999991</v>
      </c>
      <c r="AL64">
        <f t="shared" si="11"/>
        <v>1.923664122137405E-2</v>
      </c>
      <c r="AM64">
        <f t="shared" si="12"/>
        <v>5.496183206106872E-3</v>
      </c>
      <c r="AN64">
        <f t="shared" si="13"/>
        <v>1.3190839694656486E-2</v>
      </c>
      <c r="AO64">
        <f t="shared" si="14"/>
        <v>2.0476190476190471E-2</v>
      </c>
      <c r="AP64">
        <f t="shared" si="15"/>
        <v>1.7942857142857146E-2</v>
      </c>
      <c r="AQ64">
        <f t="shared" si="16"/>
        <v>2.0777690494893957E-2</v>
      </c>
      <c r="AR64">
        <f t="shared" si="17"/>
        <v>2.1406127258444624E-2</v>
      </c>
      <c r="AS64">
        <f t="shared" si="18"/>
        <v>1.5789473684210523E-2</v>
      </c>
      <c r="AU64" s="1">
        <f t="shared" si="19"/>
        <v>1.6789500397341766E-2</v>
      </c>
      <c r="AV64">
        <f t="shared" si="20"/>
        <v>5.3401276472610348E-3</v>
      </c>
      <c r="AW64">
        <f t="shared" si="21"/>
        <v>8</v>
      </c>
      <c r="AX64" s="1">
        <f t="shared" si="22"/>
        <v>2.0183785319990216E-3</v>
      </c>
    </row>
    <row r="65" spans="1:50" x14ac:dyDescent="0.25">
      <c r="A65">
        <v>9.6666685999999995</v>
      </c>
      <c r="B65">
        <v>3.9710000000000001</v>
      </c>
      <c r="C65">
        <v>2.5190000000000001</v>
      </c>
      <c r="D65">
        <v>3.2770000000000001</v>
      </c>
      <c r="E65">
        <v>4.3</v>
      </c>
      <c r="F65">
        <v>4.1779999999999999</v>
      </c>
      <c r="G65">
        <v>2.4180000000000001</v>
      </c>
      <c r="H65">
        <v>2.363</v>
      </c>
      <c r="I65">
        <v>2.552</v>
      </c>
      <c r="T65">
        <f t="shared" si="33"/>
        <v>1.5910000000000002</v>
      </c>
      <c r="U65">
        <f t="shared" si="34"/>
        <v>0.71900000000000008</v>
      </c>
      <c r="V65">
        <f t="shared" si="35"/>
        <v>0.62000000000000011</v>
      </c>
      <c r="W65">
        <f t="shared" si="36"/>
        <v>0.89999999999999991</v>
      </c>
      <c r="X65">
        <f t="shared" si="37"/>
        <v>0.67799999999999994</v>
      </c>
      <c r="Y65">
        <f t="shared" si="38"/>
        <v>0.63000000000000012</v>
      </c>
      <c r="Z65">
        <f t="shared" si="39"/>
        <v>0.53499999999999992</v>
      </c>
      <c r="AA65">
        <f t="shared" si="40"/>
        <v>0.64200000000000013</v>
      </c>
      <c r="AL65">
        <f t="shared" si="11"/>
        <v>2.4290076335877864E-2</v>
      </c>
      <c r="AM65">
        <f t="shared" si="12"/>
        <v>1.0977099236641223E-2</v>
      </c>
      <c r="AN65">
        <f t="shared" si="13"/>
        <v>9.4656488549618341E-3</v>
      </c>
      <c r="AO65">
        <f t="shared" si="14"/>
        <v>1.714285714285714E-2</v>
      </c>
      <c r="AP65">
        <f t="shared" si="15"/>
        <v>1.2914285714285713E-2</v>
      </c>
      <c r="AQ65">
        <f t="shared" si="16"/>
        <v>2.4744697564807544E-2</v>
      </c>
      <c r="AR65">
        <f t="shared" si="17"/>
        <v>2.1013354281225447E-2</v>
      </c>
      <c r="AS65">
        <f t="shared" si="18"/>
        <v>2.5216025137470545E-2</v>
      </c>
      <c r="AU65" s="1">
        <f t="shared" si="19"/>
        <v>1.8220505533515913E-2</v>
      </c>
      <c r="AV65">
        <f t="shared" si="20"/>
        <v>6.4870620150579905E-3</v>
      </c>
      <c r="AW65">
        <f t="shared" si="21"/>
        <v>8</v>
      </c>
      <c r="AX65" s="1">
        <f t="shared" si="22"/>
        <v>2.4518789758995688E-3</v>
      </c>
    </row>
    <row r="66" spans="1:50" x14ac:dyDescent="0.25">
      <c r="A66">
        <v>9.8333352999999999</v>
      </c>
      <c r="B66">
        <v>4.01</v>
      </c>
      <c r="C66">
        <v>2.4220000000000002</v>
      </c>
      <c r="D66">
        <v>3.1829999999999998</v>
      </c>
      <c r="E66">
        <v>4.4219999999999997</v>
      </c>
      <c r="F66">
        <v>4.5810000000000004</v>
      </c>
      <c r="G66">
        <v>2.3319999999999999</v>
      </c>
      <c r="H66">
        <v>2.2629999999999999</v>
      </c>
      <c r="I66">
        <v>2.6349999999999998</v>
      </c>
      <c r="T66">
        <f t="shared" si="33"/>
        <v>1.63</v>
      </c>
      <c r="U66">
        <f t="shared" si="34"/>
        <v>0.62200000000000011</v>
      </c>
      <c r="V66">
        <f t="shared" si="35"/>
        <v>0.5259999999999998</v>
      </c>
      <c r="W66">
        <f t="shared" si="36"/>
        <v>1.0219999999999998</v>
      </c>
      <c r="X66">
        <f t="shared" si="37"/>
        <v>1.0810000000000004</v>
      </c>
      <c r="Y66">
        <f t="shared" si="38"/>
        <v>0.54399999999999982</v>
      </c>
      <c r="Z66">
        <f t="shared" si="39"/>
        <v>0.43499999999999983</v>
      </c>
      <c r="AA66">
        <f t="shared" si="40"/>
        <v>0.72499999999999987</v>
      </c>
      <c r="AL66">
        <f t="shared" si="11"/>
        <v>2.4885496183206107E-2</v>
      </c>
      <c r="AM66">
        <f t="shared" si="12"/>
        <v>9.4961832061068712E-3</v>
      </c>
      <c r="AN66">
        <f t="shared" si="13"/>
        <v>8.0305343511450356E-3</v>
      </c>
      <c r="AO66">
        <f t="shared" si="14"/>
        <v>1.9466666666666663E-2</v>
      </c>
      <c r="AP66">
        <f t="shared" si="15"/>
        <v>2.0590476190476197E-2</v>
      </c>
      <c r="AQ66">
        <f t="shared" si="16"/>
        <v>2.1366849960722696E-2</v>
      </c>
      <c r="AR66">
        <f t="shared" si="17"/>
        <v>1.7085624509033771E-2</v>
      </c>
      <c r="AS66">
        <f t="shared" si="18"/>
        <v>2.8476040848389624E-2</v>
      </c>
      <c r="AU66" s="1">
        <f t="shared" si="19"/>
        <v>1.8674733989468371E-2</v>
      </c>
      <c r="AV66">
        <f t="shared" si="20"/>
        <v>7.0331251586693479E-3</v>
      </c>
      <c r="AW66">
        <f t="shared" si="21"/>
        <v>8</v>
      </c>
      <c r="AX66" s="1">
        <f t="shared" si="22"/>
        <v>2.6582714442043975E-3</v>
      </c>
    </row>
    <row r="67" spans="1:50" x14ac:dyDescent="0.25">
      <c r="A67">
        <v>10.000002</v>
      </c>
      <c r="B67">
        <v>3.7469999999999999</v>
      </c>
      <c r="C67">
        <v>2.3420000000000001</v>
      </c>
      <c r="D67">
        <v>3.391</v>
      </c>
      <c r="E67">
        <v>4.3250000000000002</v>
      </c>
      <c r="F67">
        <v>4.4420000000000002</v>
      </c>
      <c r="G67">
        <v>2.33</v>
      </c>
      <c r="H67">
        <v>2.3479999999999999</v>
      </c>
      <c r="I67">
        <v>2.476</v>
      </c>
      <c r="T67">
        <f t="shared" si="33"/>
        <v>1.367</v>
      </c>
      <c r="U67">
        <f t="shared" si="34"/>
        <v>0.54200000000000004</v>
      </c>
      <c r="V67">
        <f t="shared" si="35"/>
        <v>0.73399999999999999</v>
      </c>
      <c r="W67">
        <f t="shared" si="36"/>
        <v>0.92500000000000027</v>
      </c>
      <c r="X67">
        <f t="shared" si="37"/>
        <v>0.94200000000000017</v>
      </c>
      <c r="Y67">
        <f t="shared" si="38"/>
        <v>0.54200000000000004</v>
      </c>
      <c r="Z67">
        <f t="shared" si="39"/>
        <v>0.5199999999999998</v>
      </c>
      <c r="AA67">
        <f t="shared" si="40"/>
        <v>0.56600000000000006</v>
      </c>
      <c r="AL67">
        <f t="shared" si="11"/>
        <v>2.0870229007633589E-2</v>
      </c>
      <c r="AM67">
        <f t="shared" si="12"/>
        <v>8.2748091603053447E-3</v>
      </c>
      <c r="AN67">
        <f t="shared" si="13"/>
        <v>1.1206106870229007E-2</v>
      </c>
      <c r="AO67">
        <f t="shared" si="14"/>
        <v>1.7619047619047624E-2</v>
      </c>
      <c r="AP67">
        <f t="shared" si="15"/>
        <v>1.7942857142857146E-2</v>
      </c>
      <c r="AQ67">
        <f t="shared" si="16"/>
        <v>2.1288295365278868E-2</v>
      </c>
      <c r="AR67">
        <f t="shared" si="17"/>
        <v>2.0424194815396691E-2</v>
      </c>
      <c r="AS67">
        <f t="shared" si="18"/>
        <v>2.2230950510604874E-2</v>
      </c>
      <c r="AU67" s="1">
        <f t="shared" si="19"/>
        <v>1.7482061311419144E-2</v>
      </c>
      <c r="AV67">
        <f t="shared" si="20"/>
        <v>5.0929557873124372E-3</v>
      </c>
      <c r="AW67">
        <f t="shared" si="21"/>
        <v>8</v>
      </c>
      <c r="AX67" s="1">
        <f t="shared" si="22"/>
        <v>1.9249563502108391E-3</v>
      </c>
    </row>
    <row r="68" spans="1:50" x14ac:dyDescent="0.25">
      <c r="A68">
        <v>10.166668700000001</v>
      </c>
      <c r="B68">
        <v>3.6720000000000002</v>
      </c>
      <c r="C68">
        <v>2.5329999999999999</v>
      </c>
      <c r="D68">
        <v>3.3769999999999998</v>
      </c>
      <c r="E68">
        <v>4.5819999999999999</v>
      </c>
      <c r="F68">
        <v>4.3250000000000002</v>
      </c>
      <c r="G68">
        <v>2.3580000000000001</v>
      </c>
      <c r="H68">
        <v>2.3210000000000002</v>
      </c>
      <c r="I68">
        <v>2.4129999999999998</v>
      </c>
      <c r="T68">
        <f t="shared" si="33"/>
        <v>1.2920000000000003</v>
      </c>
      <c r="U68">
        <f t="shared" si="34"/>
        <v>0.73299999999999987</v>
      </c>
      <c r="V68">
        <f t="shared" si="35"/>
        <v>0.71999999999999975</v>
      </c>
      <c r="W68">
        <f t="shared" si="36"/>
        <v>1.1819999999999999</v>
      </c>
      <c r="X68">
        <f t="shared" si="37"/>
        <v>0.82500000000000018</v>
      </c>
      <c r="Y68">
        <f t="shared" si="38"/>
        <v>0.57000000000000006</v>
      </c>
      <c r="Z68">
        <f t="shared" si="39"/>
        <v>0.4930000000000001</v>
      </c>
      <c r="AA68">
        <f t="shared" si="40"/>
        <v>0.50299999999999989</v>
      </c>
      <c r="AL68">
        <f t="shared" si="11"/>
        <v>1.9725190839694661E-2</v>
      </c>
      <c r="AM68">
        <f t="shared" si="12"/>
        <v>1.1190839694656486E-2</v>
      </c>
      <c r="AN68">
        <f t="shared" si="13"/>
        <v>1.0992366412213737E-2</v>
      </c>
      <c r="AO68">
        <f t="shared" si="14"/>
        <v>2.2514285714285712E-2</v>
      </c>
      <c r="AP68">
        <f t="shared" si="15"/>
        <v>1.5714285714285719E-2</v>
      </c>
      <c r="AQ68">
        <f t="shared" si="16"/>
        <v>2.2388059701492539E-2</v>
      </c>
      <c r="AR68">
        <f t="shared" si="17"/>
        <v>1.9363707776904951E-2</v>
      </c>
      <c r="AS68">
        <f t="shared" si="18"/>
        <v>1.975648075412411E-2</v>
      </c>
      <c r="AU68" s="1">
        <f t="shared" si="19"/>
        <v>1.7705652075957239E-2</v>
      </c>
      <c r="AV68">
        <f t="shared" si="20"/>
        <v>4.5912651102031424E-3</v>
      </c>
      <c r="AW68">
        <f t="shared" si="21"/>
        <v>8</v>
      </c>
      <c r="AX68" s="1">
        <f t="shared" si="22"/>
        <v>1.7353350978235821E-3</v>
      </c>
    </row>
    <row r="69" spans="1:50" x14ac:dyDescent="0.25">
      <c r="A69">
        <v>10.333335399999999</v>
      </c>
      <c r="B69">
        <v>3.9540000000000002</v>
      </c>
      <c r="C69">
        <v>2.6819999999999999</v>
      </c>
      <c r="D69">
        <v>3.383</v>
      </c>
      <c r="E69">
        <v>4.5179999999999998</v>
      </c>
      <c r="F69">
        <v>4.7480000000000002</v>
      </c>
      <c r="G69">
        <v>2.3410000000000002</v>
      </c>
      <c r="H69">
        <v>2.331</v>
      </c>
      <c r="I69">
        <v>2.589</v>
      </c>
      <c r="T69">
        <f t="shared" si="33"/>
        <v>1.5740000000000003</v>
      </c>
      <c r="U69">
        <f t="shared" si="34"/>
        <v>0.8819999999999999</v>
      </c>
      <c r="V69">
        <f t="shared" si="35"/>
        <v>0.72599999999999998</v>
      </c>
      <c r="W69">
        <f t="shared" si="36"/>
        <v>1.1179999999999999</v>
      </c>
      <c r="X69">
        <f t="shared" si="37"/>
        <v>1.2480000000000002</v>
      </c>
      <c r="Y69">
        <f t="shared" si="38"/>
        <v>0.55300000000000016</v>
      </c>
      <c r="Z69">
        <f t="shared" si="39"/>
        <v>0.50299999999999989</v>
      </c>
      <c r="AA69">
        <f t="shared" si="40"/>
        <v>0.67900000000000005</v>
      </c>
      <c r="AL69">
        <f t="shared" si="11"/>
        <v>2.4030534351145043E-2</v>
      </c>
      <c r="AM69">
        <f t="shared" si="12"/>
        <v>1.3465648854961831E-2</v>
      </c>
      <c r="AN69">
        <f t="shared" si="13"/>
        <v>1.1083969465648855E-2</v>
      </c>
      <c r="AO69">
        <f t="shared" si="14"/>
        <v>2.1295238095238093E-2</v>
      </c>
      <c r="AP69">
        <f t="shared" si="15"/>
        <v>2.3771428571428575E-2</v>
      </c>
      <c r="AQ69">
        <f t="shared" si="16"/>
        <v>2.1720345640219959E-2</v>
      </c>
      <c r="AR69">
        <f t="shared" si="17"/>
        <v>1.975648075412411E-2</v>
      </c>
      <c r="AS69">
        <f t="shared" si="18"/>
        <v>2.6669285153181461E-2</v>
      </c>
      <c r="AU69" s="1">
        <f t="shared" si="19"/>
        <v>2.0224116360743491E-2</v>
      </c>
      <c r="AV69">
        <f t="shared" si="20"/>
        <v>5.364383838652953E-3</v>
      </c>
      <c r="AW69">
        <f t="shared" si="21"/>
        <v>8</v>
      </c>
      <c r="AX69" s="1">
        <f t="shared" si="22"/>
        <v>2.0275465105956789E-3</v>
      </c>
    </row>
    <row r="70" spans="1:50" x14ac:dyDescent="0.25">
      <c r="A70">
        <v>10.5000021</v>
      </c>
      <c r="B70">
        <v>4.0119999999999996</v>
      </c>
      <c r="C70">
        <v>2.6680000000000001</v>
      </c>
      <c r="D70">
        <v>3.3210000000000002</v>
      </c>
      <c r="E70">
        <v>4.5140000000000002</v>
      </c>
      <c r="F70">
        <v>4.53</v>
      </c>
      <c r="G70">
        <v>2.3039999999999998</v>
      </c>
      <c r="H70">
        <v>2.19</v>
      </c>
      <c r="I70">
        <v>2.41</v>
      </c>
      <c r="T70">
        <f t="shared" si="33"/>
        <v>1.6319999999999997</v>
      </c>
      <c r="U70">
        <f t="shared" si="34"/>
        <v>0.8680000000000001</v>
      </c>
      <c r="V70">
        <f t="shared" si="35"/>
        <v>0.66400000000000015</v>
      </c>
      <c r="W70">
        <f t="shared" si="36"/>
        <v>1.1140000000000003</v>
      </c>
      <c r="X70">
        <f t="shared" si="37"/>
        <v>1.0300000000000002</v>
      </c>
      <c r="Y70">
        <f t="shared" si="38"/>
        <v>0.51599999999999979</v>
      </c>
      <c r="Z70">
        <f t="shared" si="39"/>
        <v>0.36199999999999988</v>
      </c>
      <c r="AA70">
        <f t="shared" si="40"/>
        <v>0.50000000000000022</v>
      </c>
      <c r="AL70">
        <f t="shared" si="11"/>
        <v>2.4916030534351138E-2</v>
      </c>
      <c r="AM70">
        <f t="shared" si="12"/>
        <v>1.3251908396946566E-2</v>
      </c>
      <c r="AN70">
        <f t="shared" si="13"/>
        <v>1.0137404580152673E-2</v>
      </c>
      <c r="AO70">
        <f t="shared" si="14"/>
        <v>2.1219047619047623E-2</v>
      </c>
      <c r="AP70">
        <f t="shared" si="15"/>
        <v>1.9619047619047623E-2</v>
      </c>
      <c r="AQ70">
        <f t="shared" si="16"/>
        <v>2.0267085624509025E-2</v>
      </c>
      <c r="AR70">
        <f t="shared" si="17"/>
        <v>1.4218381775333851E-2</v>
      </c>
      <c r="AS70">
        <f t="shared" si="18"/>
        <v>1.9638648860958376E-2</v>
      </c>
      <c r="AU70" s="1">
        <f t="shared" si="19"/>
        <v>1.7908444376293357E-2</v>
      </c>
      <c r="AV70">
        <f t="shared" si="20"/>
        <v>4.8878605600778677E-3</v>
      </c>
      <c r="AW70">
        <f t="shared" si="21"/>
        <v>8</v>
      </c>
      <c r="AX70" s="1">
        <f t="shared" si="22"/>
        <v>1.8474376407324174E-3</v>
      </c>
    </row>
    <row r="71" spans="1:50" x14ac:dyDescent="0.25">
      <c r="A71">
        <v>10.6666688</v>
      </c>
      <c r="B71">
        <v>4.07</v>
      </c>
      <c r="C71">
        <v>2.464</v>
      </c>
      <c r="D71">
        <v>3.911</v>
      </c>
      <c r="E71">
        <v>4.4290000000000003</v>
      </c>
      <c r="F71">
        <v>4.5609999999999999</v>
      </c>
      <c r="G71">
        <v>2.4049999999999998</v>
      </c>
      <c r="H71">
        <v>2.3719999999999999</v>
      </c>
      <c r="I71">
        <v>2.39</v>
      </c>
      <c r="T71">
        <f t="shared" si="33"/>
        <v>1.6900000000000004</v>
      </c>
      <c r="U71">
        <f t="shared" si="34"/>
        <v>0.66399999999999992</v>
      </c>
      <c r="V71">
        <f t="shared" si="35"/>
        <v>1.254</v>
      </c>
      <c r="W71">
        <f t="shared" si="36"/>
        <v>1.0290000000000004</v>
      </c>
      <c r="X71">
        <f t="shared" si="37"/>
        <v>1.0609999999999999</v>
      </c>
      <c r="Y71">
        <f t="shared" si="38"/>
        <v>0.61699999999999977</v>
      </c>
      <c r="Z71">
        <f t="shared" si="39"/>
        <v>0.54399999999999982</v>
      </c>
      <c r="AA71">
        <f t="shared" si="40"/>
        <v>0.4800000000000002</v>
      </c>
      <c r="AL71">
        <f t="shared" si="11"/>
        <v>2.5801526717557258E-2</v>
      </c>
      <c r="AM71">
        <f t="shared" si="12"/>
        <v>1.013740458015267E-2</v>
      </c>
      <c r="AN71">
        <f t="shared" si="13"/>
        <v>1.914503816793893E-2</v>
      </c>
      <c r="AO71">
        <f t="shared" si="14"/>
        <v>1.9600000000000006E-2</v>
      </c>
      <c r="AP71">
        <f t="shared" si="15"/>
        <v>2.0209523809523809E-2</v>
      </c>
      <c r="AQ71">
        <f t="shared" si="16"/>
        <v>2.4234092694422615E-2</v>
      </c>
      <c r="AR71">
        <f t="shared" si="17"/>
        <v>2.1366849960722696E-2</v>
      </c>
      <c r="AS71">
        <f t="shared" si="18"/>
        <v>1.885310290652004E-2</v>
      </c>
      <c r="AU71" s="1">
        <f t="shared" si="19"/>
        <v>1.9918442354604753E-2</v>
      </c>
      <c r="AV71">
        <f t="shared" si="20"/>
        <v>4.6739603907195509E-3</v>
      </c>
      <c r="AW71">
        <f t="shared" si="21"/>
        <v>8</v>
      </c>
      <c r="AX71" s="1">
        <f t="shared" si="22"/>
        <v>1.7665909759443169E-3</v>
      </c>
    </row>
    <row r="72" spans="1:50" x14ac:dyDescent="0.25">
      <c r="A72">
        <v>10.8333355</v>
      </c>
      <c r="B72">
        <v>4.101</v>
      </c>
      <c r="C72">
        <v>2.7589999999999999</v>
      </c>
      <c r="D72">
        <v>3.6259999999999999</v>
      </c>
      <c r="E72">
        <v>4.74</v>
      </c>
      <c r="F72">
        <v>4.5170000000000003</v>
      </c>
      <c r="G72">
        <v>2.4689999999999999</v>
      </c>
      <c r="H72">
        <v>2.1579999999999999</v>
      </c>
      <c r="I72">
        <v>2.5590000000000002</v>
      </c>
      <c r="T72">
        <f t="shared" si="33"/>
        <v>1.7210000000000001</v>
      </c>
      <c r="U72">
        <f t="shared" si="34"/>
        <v>0.95899999999999985</v>
      </c>
      <c r="V72">
        <f t="shared" si="35"/>
        <v>0.96899999999999986</v>
      </c>
      <c r="W72">
        <f t="shared" si="36"/>
        <v>1.3400000000000003</v>
      </c>
      <c r="X72">
        <f t="shared" si="37"/>
        <v>1.0170000000000003</v>
      </c>
      <c r="Y72">
        <f t="shared" si="38"/>
        <v>0.68099999999999983</v>
      </c>
      <c r="Z72">
        <f t="shared" si="39"/>
        <v>0.32999999999999985</v>
      </c>
      <c r="AA72">
        <f t="shared" si="40"/>
        <v>0.64900000000000024</v>
      </c>
      <c r="AL72">
        <f t="shared" ref="AL72:AL91" si="41">T72/65.5</f>
        <v>2.6274809160305345E-2</v>
      </c>
      <c r="AM72">
        <f t="shared" ref="AM72:AM91" si="42">U72/65.5</f>
        <v>1.4641221374045799E-2</v>
      </c>
      <c r="AN72">
        <f t="shared" ref="AN72:AN91" si="43">V72/65.5</f>
        <v>1.479389312977099E-2</v>
      </c>
      <c r="AO72">
        <f t="shared" ref="AO72:AO91" si="44">W72/52.5</f>
        <v>2.5523809523809528E-2</v>
      </c>
      <c r="AP72">
        <f t="shared" ref="AP72:AP91" si="45">X72/52.5</f>
        <v>1.9371428571428578E-2</v>
      </c>
      <c r="AQ72">
        <f t="shared" ref="AQ72:AQ91" si="46">Y72/25.46</f>
        <v>2.6747839748625286E-2</v>
      </c>
      <c r="AR72">
        <f t="shared" ref="AR72:AR91" si="47">Z72/25.46</f>
        <v>1.2961508248232514E-2</v>
      </c>
      <c r="AS72">
        <f t="shared" ref="AS72:AS91" si="48">AA72/25.46</f>
        <v>2.5490966221523966E-2</v>
      </c>
      <c r="AU72" s="1">
        <f t="shared" ref="AU72:AU91" si="49">AVERAGE(AL72:AS72)</f>
        <v>2.0725684497217754E-2</v>
      </c>
      <c r="AV72">
        <f t="shared" ref="AV72:AV91" si="50">STDEV(AL72:AS72)</f>
        <v>5.9415285953237787E-3</v>
      </c>
      <c r="AW72">
        <f t="shared" ref="AW72:AW91" si="51">COUNT(AL72:AS72)</f>
        <v>8</v>
      </c>
      <c r="AX72" s="1">
        <f t="shared" ref="AX72:AX91" si="52">AV72/SQRT(AW72-1)</f>
        <v>2.245686724400806E-3</v>
      </c>
    </row>
    <row r="73" spans="1:50" x14ac:dyDescent="0.25">
      <c r="A73">
        <v>11.000002200000001</v>
      </c>
      <c r="B73">
        <v>4.2990000000000004</v>
      </c>
      <c r="C73">
        <v>2.4169999999999998</v>
      </c>
      <c r="D73">
        <v>3.7450000000000001</v>
      </c>
      <c r="E73">
        <v>4.5250000000000004</v>
      </c>
      <c r="F73">
        <v>4.3869999999999996</v>
      </c>
      <c r="G73">
        <v>2.5489999999999999</v>
      </c>
      <c r="H73">
        <v>2.38</v>
      </c>
      <c r="I73">
        <v>2.738</v>
      </c>
      <c r="T73">
        <f t="shared" si="33"/>
        <v>1.9190000000000005</v>
      </c>
      <c r="U73">
        <f t="shared" si="34"/>
        <v>0.61699999999999977</v>
      </c>
      <c r="V73">
        <f t="shared" si="35"/>
        <v>1.0880000000000001</v>
      </c>
      <c r="W73">
        <f t="shared" si="36"/>
        <v>1.1250000000000004</v>
      </c>
      <c r="X73">
        <f t="shared" si="37"/>
        <v>0.88699999999999957</v>
      </c>
      <c r="Y73">
        <f t="shared" si="38"/>
        <v>0.7609999999999999</v>
      </c>
      <c r="Z73">
        <f t="shared" si="39"/>
        <v>0.55199999999999982</v>
      </c>
      <c r="AA73">
        <f t="shared" si="40"/>
        <v>0.82800000000000007</v>
      </c>
      <c r="AL73">
        <f t="shared" si="41"/>
        <v>2.9297709923664129E-2</v>
      </c>
      <c r="AM73">
        <f t="shared" si="42"/>
        <v>9.4198473282442706E-3</v>
      </c>
      <c r="AN73">
        <f t="shared" si="43"/>
        <v>1.6610687022900764E-2</v>
      </c>
      <c r="AO73">
        <f t="shared" si="44"/>
        <v>2.1428571428571436E-2</v>
      </c>
      <c r="AP73">
        <f t="shared" si="45"/>
        <v>1.6895238095238088E-2</v>
      </c>
      <c r="AQ73">
        <f t="shared" si="46"/>
        <v>2.989002356637863E-2</v>
      </c>
      <c r="AR73">
        <f t="shared" si="47"/>
        <v>2.1681068342498028E-2</v>
      </c>
      <c r="AS73">
        <f t="shared" si="48"/>
        <v>3.2521602513747055E-2</v>
      </c>
      <c r="AU73" s="1">
        <f t="shared" si="49"/>
        <v>2.2218093527655299E-2</v>
      </c>
      <c r="AV73">
        <f t="shared" si="50"/>
        <v>7.924865216513385E-3</v>
      </c>
      <c r="AW73">
        <f t="shared" si="51"/>
        <v>8</v>
      </c>
      <c r="AX73" s="1">
        <f t="shared" si="52"/>
        <v>2.9953175052286366E-3</v>
      </c>
    </row>
    <row r="74" spans="1:50" x14ac:dyDescent="0.25">
      <c r="A74">
        <v>11.166668899999999</v>
      </c>
      <c r="B74">
        <v>4.1749999999999998</v>
      </c>
      <c r="C74">
        <v>2.5499999999999998</v>
      </c>
      <c r="D74">
        <v>3.677</v>
      </c>
      <c r="E74">
        <v>4.7839999999999998</v>
      </c>
      <c r="F74">
        <v>4.2830000000000004</v>
      </c>
      <c r="G74">
        <v>2.653</v>
      </c>
      <c r="H74">
        <v>2.3090000000000002</v>
      </c>
      <c r="I74">
        <v>2.6190000000000002</v>
      </c>
      <c r="T74">
        <f t="shared" si="33"/>
        <v>1.7949999999999999</v>
      </c>
      <c r="U74">
        <f t="shared" si="34"/>
        <v>0.74999999999999978</v>
      </c>
      <c r="V74">
        <f t="shared" si="35"/>
        <v>1.02</v>
      </c>
      <c r="W74">
        <f t="shared" si="36"/>
        <v>1.3839999999999999</v>
      </c>
      <c r="X74">
        <f t="shared" si="37"/>
        <v>0.78300000000000036</v>
      </c>
      <c r="Y74">
        <f t="shared" si="38"/>
        <v>0.86499999999999999</v>
      </c>
      <c r="Z74">
        <f t="shared" si="39"/>
        <v>0.48100000000000009</v>
      </c>
      <c r="AA74">
        <f t="shared" si="40"/>
        <v>0.7090000000000003</v>
      </c>
      <c r="AL74">
        <f t="shared" si="41"/>
        <v>2.7404580152671755E-2</v>
      </c>
      <c r="AM74">
        <f t="shared" si="42"/>
        <v>1.1450381679389309E-2</v>
      </c>
      <c r="AN74">
        <f t="shared" si="43"/>
        <v>1.5572519083969467E-2</v>
      </c>
      <c r="AO74">
        <f t="shared" si="44"/>
        <v>2.636190476190476E-2</v>
      </c>
      <c r="AP74">
        <f t="shared" si="45"/>
        <v>1.4914285714285722E-2</v>
      </c>
      <c r="AQ74">
        <f t="shared" si="46"/>
        <v>3.3974862529457972E-2</v>
      </c>
      <c r="AR74">
        <f t="shared" si="47"/>
        <v>1.889238020424195E-2</v>
      </c>
      <c r="AS74">
        <f t="shared" si="48"/>
        <v>2.7847604084838974E-2</v>
      </c>
      <c r="AU74" s="1">
        <f t="shared" si="49"/>
        <v>2.2052314776344988E-2</v>
      </c>
      <c r="AV74">
        <f t="shared" si="50"/>
        <v>7.9127132478119862E-3</v>
      </c>
      <c r="AW74">
        <f t="shared" si="51"/>
        <v>8</v>
      </c>
      <c r="AX74" s="1">
        <f t="shared" si="52"/>
        <v>2.990724492782388E-3</v>
      </c>
    </row>
    <row r="75" spans="1:50" x14ac:dyDescent="0.25">
      <c r="A75">
        <v>11.3333356</v>
      </c>
      <c r="B75">
        <v>3.9460000000000002</v>
      </c>
      <c r="C75">
        <v>2.6150000000000002</v>
      </c>
      <c r="D75">
        <v>3.7</v>
      </c>
      <c r="E75">
        <v>4.633</v>
      </c>
      <c r="F75">
        <v>4.4640000000000004</v>
      </c>
      <c r="G75">
        <v>2.468</v>
      </c>
      <c r="H75">
        <v>2.4500000000000002</v>
      </c>
      <c r="I75">
        <v>2.593</v>
      </c>
      <c r="T75">
        <f t="shared" si="33"/>
        <v>1.5660000000000003</v>
      </c>
      <c r="U75">
        <f t="shared" si="34"/>
        <v>0.81500000000000017</v>
      </c>
      <c r="V75">
        <f t="shared" si="35"/>
        <v>1.0430000000000001</v>
      </c>
      <c r="W75">
        <f t="shared" si="36"/>
        <v>1.2330000000000001</v>
      </c>
      <c r="X75">
        <f t="shared" si="37"/>
        <v>0.96400000000000041</v>
      </c>
      <c r="Y75">
        <f t="shared" si="38"/>
        <v>0.67999999999999994</v>
      </c>
      <c r="Z75">
        <f t="shared" si="39"/>
        <v>0.62200000000000011</v>
      </c>
      <c r="AA75">
        <f t="shared" si="40"/>
        <v>0.68300000000000005</v>
      </c>
      <c r="AL75">
        <f t="shared" si="41"/>
        <v>2.3908396946564891E-2</v>
      </c>
      <c r="AM75">
        <f t="shared" si="42"/>
        <v>1.2442748091603057E-2</v>
      </c>
      <c r="AN75">
        <f t="shared" si="43"/>
        <v>1.5923664122137408E-2</v>
      </c>
      <c r="AO75">
        <f t="shared" si="44"/>
        <v>2.3485714285714287E-2</v>
      </c>
      <c r="AP75">
        <f t="shared" si="45"/>
        <v>1.836190476190477E-2</v>
      </c>
      <c r="AQ75">
        <f t="shared" si="46"/>
        <v>2.6708562450903375E-2</v>
      </c>
      <c r="AR75">
        <f t="shared" si="47"/>
        <v>2.4430479183032212E-2</v>
      </c>
      <c r="AS75">
        <f t="shared" si="48"/>
        <v>2.6826394344069131E-2</v>
      </c>
      <c r="AU75" s="1">
        <f t="shared" si="49"/>
        <v>2.1510983023241143E-2</v>
      </c>
      <c r="AV75">
        <f t="shared" si="50"/>
        <v>5.3023816144425343E-3</v>
      </c>
      <c r="AW75">
        <f t="shared" si="51"/>
        <v>8</v>
      </c>
      <c r="AX75" s="1">
        <f t="shared" si="52"/>
        <v>2.0041118725965877E-3</v>
      </c>
    </row>
    <row r="76" spans="1:50" x14ac:dyDescent="0.25">
      <c r="A76">
        <v>11.5000023</v>
      </c>
      <c r="B76">
        <v>4.202</v>
      </c>
      <c r="C76">
        <v>2.6579999999999999</v>
      </c>
      <c r="D76">
        <v>3.9169999999999998</v>
      </c>
      <c r="E76">
        <v>4.3760000000000003</v>
      </c>
      <c r="F76">
        <v>5.1379999999999999</v>
      </c>
      <c r="G76">
        <v>2.6909999999999998</v>
      </c>
      <c r="H76">
        <v>2.331</v>
      </c>
      <c r="I76">
        <v>2.536</v>
      </c>
      <c r="T76">
        <f t="shared" si="33"/>
        <v>1.8220000000000001</v>
      </c>
      <c r="U76">
        <f t="shared" si="34"/>
        <v>0.85799999999999987</v>
      </c>
      <c r="V76">
        <f t="shared" si="35"/>
        <v>1.2599999999999998</v>
      </c>
      <c r="W76">
        <f t="shared" si="36"/>
        <v>0.97600000000000042</v>
      </c>
      <c r="X76">
        <f t="shared" si="37"/>
        <v>1.6379999999999999</v>
      </c>
      <c r="Y76">
        <f t="shared" si="38"/>
        <v>0.9029999999999998</v>
      </c>
      <c r="Z76">
        <f t="shared" si="39"/>
        <v>0.50299999999999989</v>
      </c>
      <c r="AA76">
        <f t="shared" si="40"/>
        <v>0.62600000000000011</v>
      </c>
      <c r="AL76">
        <f t="shared" si="41"/>
        <v>2.7816793893129771E-2</v>
      </c>
      <c r="AM76">
        <f t="shared" si="42"/>
        <v>1.3099236641221371E-2</v>
      </c>
      <c r="AN76">
        <f t="shared" si="43"/>
        <v>1.9236641221374043E-2</v>
      </c>
      <c r="AO76">
        <f t="shared" si="44"/>
        <v>1.8590476190476199E-2</v>
      </c>
      <c r="AP76">
        <f t="shared" si="45"/>
        <v>3.1199999999999999E-2</v>
      </c>
      <c r="AQ76">
        <f t="shared" si="46"/>
        <v>3.5467399842890802E-2</v>
      </c>
      <c r="AR76">
        <f t="shared" si="47"/>
        <v>1.975648075412411E-2</v>
      </c>
      <c r="AS76">
        <f t="shared" si="48"/>
        <v>2.4587588373919878E-2</v>
      </c>
      <c r="AU76" s="1">
        <f t="shared" si="49"/>
        <v>2.3719327114642023E-2</v>
      </c>
      <c r="AV76">
        <f t="shared" si="50"/>
        <v>7.4297745478374847E-3</v>
      </c>
      <c r="AW76">
        <f t="shared" si="51"/>
        <v>8</v>
      </c>
      <c r="AX76" s="1">
        <f t="shared" si="52"/>
        <v>2.8081908215507644E-3</v>
      </c>
    </row>
    <row r="77" spans="1:50" x14ac:dyDescent="0.25">
      <c r="A77">
        <v>11.666669000000001</v>
      </c>
      <c r="B77">
        <v>4.1529999999999996</v>
      </c>
      <c r="C77">
        <v>2.569</v>
      </c>
      <c r="D77">
        <v>3.83</v>
      </c>
      <c r="E77">
        <v>4.9390000000000001</v>
      </c>
      <c r="F77">
        <v>4.2830000000000004</v>
      </c>
      <c r="G77">
        <v>2.5059999999999998</v>
      </c>
      <c r="H77">
        <v>2.407</v>
      </c>
      <c r="I77">
        <v>2.7210000000000001</v>
      </c>
      <c r="T77">
        <f t="shared" si="33"/>
        <v>1.7729999999999997</v>
      </c>
      <c r="U77">
        <f t="shared" si="34"/>
        <v>0.76899999999999991</v>
      </c>
      <c r="V77">
        <f t="shared" si="35"/>
        <v>1.173</v>
      </c>
      <c r="W77">
        <f t="shared" si="36"/>
        <v>1.5390000000000001</v>
      </c>
      <c r="X77">
        <f t="shared" si="37"/>
        <v>0.78300000000000036</v>
      </c>
      <c r="Y77">
        <f t="shared" si="38"/>
        <v>0.71799999999999975</v>
      </c>
      <c r="Z77">
        <f t="shared" si="39"/>
        <v>0.57899999999999996</v>
      </c>
      <c r="AA77">
        <f t="shared" si="40"/>
        <v>0.81100000000000017</v>
      </c>
      <c r="AL77">
        <f t="shared" si="41"/>
        <v>2.7068702290076331E-2</v>
      </c>
      <c r="AM77">
        <f t="shared" si="42"/>
        <v>1.1740458015267173E-2</v>
      </c>
      <c r="AN77">
        <f t="shared" si="43"/>
        <v>1.7908396946564886E-2</v>
      </c>
      <c r="AO77">
        <f t="shared" si="44"/>
        <v>2.9314285714285716E-2</v>
      </c>
      <c r="AP77">
        <f t="shared" si="45"/>
        <v>1.4914285714285722E-2</v>
      </c>
      <c r="AQ77">
        <f t="shared" si="46"/>
        <v>2.8201099764336202E-2</v>
      </c>
      <c r="AR77">
        <f t="shared" si="47"/>
        <v>2.2741555380989785E-2</v>
      </c>
      <c r="AS77">
        <f t="shared" si="48"/>
        <v>3.1853888452474478E-2</v>
      </c>
      <c r="AU77" s="1">
        <f t="shared" si="49"/>
        <v>2.2967834034785035E-2</v>
      </c>
      <c r="AV77">
        <f t="shared" si="50"/>
        <v>7.3679452571916411E-3</v>
      </c>
      <c r="AW77">
        <f t="shared" si="51"/>
        <v>8</v>
      </c>
      <c r="AX77" s="1">
        <f t="shared" si="52"/>
        <v>2.7848215462952736E-3</v>
      </c>
    </row>
    <row r="78" spans="1:50" x14ac:dyDescent="0.25">
      <c r="A78">
        <v>11.833335699999999</v>
      </c>
      <c r="B78">
        <v>4.2300000000000004</v>
      </c>
      <c r="C78">
        <v>3.0129999999999999</v>
      </c>
      <c r="D78">
        <v>3.3530000000000002</v>
      </c>
      <c r="E78">
        <v>4.8140000000000001</v>
      </c>
      <c r="F78">
        <v>5.0460000000000003</v>
      </c>
      <c r="G78">
        <v>2.74</v>
      </c>
      <c r="H78">
        <v>2.3730000000000002</v>
      </c>
      <c r="I78">
        <v>2.5760000000000001</v>
      </c>
      <c r="T78">
        <f t="shared" si="33"/>
        <v>1.8500000000000005</v>
      </c>
      <c r="U78">
        <f t="shared" si="34"/>
        <v>1.2129999999999999</v>
      </c>
      <c r="V78">
        <f t="shared" si="35"/>
        <v>0.69600000000000017</v>
      </c>
      <c r="W78">
        <f t="shared" si="36"/>
        <v>1.4140000000000001</v>
      </c>
      <c r="X78">
        <f t="shared" si="37"/>
        <v>1.5460000000000003</v>
      </c>
      <c r="Y78">
        <f t="shared" si="38"/>
        <v>0.95200000000000018</v>
      </c>
      <c r="Z78">
        <f t="shared" si="39"/>
        <v>0.54500000000000015</v>
      </c>
      <c r="AA78">
        <f t="shared" si="40"/>
        <v>0.66600000000000015</v>
      </c>
      <c r="AL78">
        <f t="shared" si="41"/>
        <v>2.8244274809160315E-2</v>
      </c>
      <c r="AM78">
        <f t="shared" si="42"/>
        <v>1.8519083969465645E-2</v>
      </c>
      <c r="AN78">
        <f t="shared" si="43"/>
        <v>1.0625954198473285E-2</v>
      </c>
      <c r="AO78">
        <f t="shared" si="44"/>
        <v>2.6933333333333337E-2</v>
      </c>
      <c r="AP78">
        <f t="shared" si="45"/>
        <v>2.9447619047619052E-2</v>
      </c>
      <c r="AQ78">
        <f t="shared" si="46"/>
        <v>3.7391987431264734E-2</v>
      </c>
      <c r="AR78">
        <f t="shared" si="47"/>
        <v>2.1406127258444624E-2</v>
      </c>
      <c r="AS78">
        <f t="shared" si="48"/>
        <v>2.615868028279655E-2</v>
      </c>
      <c r="AU78" s="1">
        <f t="shared" si="49"/>
        <v>2.4840882541319696E-2</v>
      </c>
      <c r="AV78">
        <f t="shared" si="50"/>
        <v>8.0203058737423494E-3</v>
      </c>
      <c r="AW78">
        <f t="shared" si="51"/>
        <v>8</v>
      </c>
      <c r="AX78" s="1">
        <f t="shared" si="52"/>
        <v>3.0313906829418369E-3</v>
      </c>
    </row>
    <row r="79" spans="1:50" x14ac:dyDescent="0.25">
      <c r="A79">
        <v>12.0000024</v>
      </c>
      <c r="B79">
        <v>4.3929999999999998</v>
      </c>
      <c r="C79">
        <v>2.8170000000000002</v>
      </c>
      <c r="D79">
        <v>3.613</v>
      </c>
      <c r="E79">
        <v>2.1520000000000001</v>
      </c>
      <c r="F79">
        <v>1.9139999999999999</v>
      </c>
      <c r="G79">
        <v>1.244</v>
      </c>
      <c r="H79">
        <v>1.0640000000000001</v>
      </c>
      <c r="I79">
        <v>1.5669999999999999</v>
      </c>
      <c r="T79">
        <f t="shared" si="33"/>
        <v>2.0129999999999999</v>
      </c>
      <c r="U79">
        <f t="shared" si="34"/>
        <v>1.0170000000000001</v>
      </c>
      <c r="V79">
        <f t="shared" si="35"/>
        <v>0.95599999999999996</v>
      </c>
      <c r="W79">
        <f t="shared" si="36"/>
        <v>-1.2479999999999998</v>
      </c>
      <c r="X79">
        <f t="shared" si="37"/>
        <v>-1.5860000000000001</v>
      </c>
      <c r="Y79">
        <f t="shared" si="38"/>
        <v>-0.54400000000000004</v>
      </c>
      <c r="Z79">
        <f t="shared" si="39"/>
        <v>-0.76400000000000001</v>
      </c>
      <c r="AA79">
        <f t="shared" si="40"/>
        <v>-0.34299999999999997</v>
      </c>
      <c r="AL79">
        <f t="shared" si="41"/>
        <v>3.0732824427480914E-2</v>
      </c>
      <c r="AM79">
        <f t="shared" si="42"/>
        <v>1.552671755725191E-2</v>
      </c>
      <c r="AN79">
        <f t="shared" si="43"/>
        <v>1.4595419847328244E-2</v>
      </c>
      <c r="AO79">
        <f t="shared" si="44"/>
        <v>-2.3771428571428568E-2</v>
      </c>
      <c r="AP79">
        <f t="shared" si="45"/>
        <v>-3.0209523809523811E-2</v>
      </c>
      <c r="AQ79">
        <f t="shared" si="46"/>
        <v>-2.1366849960722703E-2</v>
      </c>
      <c r="AR79">
        <f t="shared" si="47"/>
        <v>-3.0007855459544382E-2</v>
      </c>
      <c r="AS79">
        <f t="shared" si="48"/>
        <v>-1.3472113118617438E-2</v>
      </c>
      <c r="AU79" s="1">
        <f t="shared" si="49"/>
        <v>-7.2466011359719786E-3</v>
      </c>
      <c r="AV79">
        <f t="shared" si="50"/>
        <v>2.3888770689092596E-2</v>
      </c>
      <c r="AW79">
        <f t="shared" si="51"/>
        <v>8</v>
      </c>
      <c r="AX79" s="1">
        <f t="shared" si="52"/>
        <v>9.0291066243411572E-3</v>
      </c>
    </row>
    <row r="80" spans="1:50" x14ac:dyDescent="0.25">
      <c r="A80">
        <v>12.1666691</v>
      </c>
      <c r="B80">
        <v>4.415</v>
      </c>
      <c r="C80">
        <v>2.5819999999999999</v>
      </c>
      <c r="D80">
        <v>3.9910000000000001</v>
      </c>
      <c r="E80">
        <v>1.8879999999999999</v>
      </c>
      <c r="F80">
        <v>1.4610000000000001</v>
      </c>
      <c r="G80">
        <v>0.98</v>
      </c>
      <c r="H80">
        <v>0.78100000000000003</v>
      </c>
      <c r="I80">
        <v>1.1399999999999999</v>
      </c>
      <c r="T80">
        <f t="shared" si="33"/>
        <v>2.0350000000000001</v>
      </c>
      <c r="U80">
        <f t="shared" si="34"/>
        <v>0.78199999999999981</v>
      </c>
      <c r="V80">
        <f t="shared" si="35"/>
        <v>1.3340000000000001</v>
      </c>
      <c r="W80">
        <f t="shared" si="36"/>
        <v>-1.512</v>
      </c>
      <c r="X80">
        <f t="shared" si="37"/>
        <v>-2.0389999999999997</v>
      </c>
      <c r="Y80">
        <f t="shared" si="38"/>
        <v>-0.80800000000000005</v>
      </c>
      <c r="Z80">
        <f t="shared" si="39"/>
        <v>-1.0470000000000002</v>
      </c>
      <c r="AA80">
        <f t="shared" si="40"/>
        <v>-0.77</v>
      </c>
      <c r="AL80">
        <f t="shared" si="41"/>
        <v>3.1068702290076338E-2</v>
      </c>
      <c r="AM80">
        <f t="shared" si="42"/>
        <v>1.1938931297709921E-2</v>
      </c>
      <c r="AN80">
        <f t="shared" si="43"/>
        <v>2.036641221374046E-2</v>
      </c>
      <c r="AO80">
        <f t="shared" si="44"/>
        <v>-2.8799999999999999E-2</v>
      </c>
      <c r="AP80">
        <f t="shared" si="45"/>
        <v>-3.8838095238095234E-2</v>
      </c>
      <c r="AQ80">
        <f t="shared" si="46"/>
        <v>-3.1736056559308723E-2</v>
      </c>
      <c r="AR80">
        <f t="shared" si="47"/>
        <v>-4.112333071484682E-2</v>
      </c>
      <c r="AS80">
        <f t="shared" si="48"/>
        <v>-3.0243519245875882E-2</v>
      </c>
      <c r="AU80" s="1">
        <f t="shared" si="49"/>
        <v>-1.3420869494574992E-2</v>
      </c>
      <c r="AV80">
        <f t="shared" si="50"/>
        <v>2.9356062645133085E-2</v>
      </c>
      <c r="AW80">
        <f t="shared" si="51"/>
        <v>8</v>
      </c>
      <c r="AX80" s="1">
        <f t="shared" si="52"/>
        <v>1.1095548747293587E-2</v>
      </c>
    </row>
    <row r="81" spans="1:50" x14ac:dyDescent="0.25">
      <c r="A81">
        <v>12.3333358</v>
      </c>
      <c r="B81">
        <v>2.7</v>
      </c>
      <c r="C81">
        <v>1.121</v>
      </c>
      <c r="D81">
        <v>2.028</v>
      </c>
      <c r="E81">
        <v>1.581</v>
      </c>
      <c r="F81">
        <v>1.2969999999999999</v>
      </c>
      <c r="G81">
        <v>0.81499999999999995</v>
      </c>
      <c r="H81">
        <v>0.72</v>
      </c>
      <c r="I81">
        <v>0.86199999999999999</v>
      </c>
      <c r="T81">
        <f t="shared" si="33"/>
        <v>0.32000000000000028</v>
      </c>
      <c r="U81">
        <f t="shared" si="34"/>
        <v>-0.67900000000000005</v>
      </c>
      <c r="V81">
        <f t="shared" si="35"/>
        <v>-0.629</v>
      </c>
      <c r="W81">
        <f t="shared" si="36"/>
        <v>-1.819</v>
      </c>
      <c r="X81">
        <f t="shared" si="37"/>
        <v>-2.2030000000000003</v>
      </c>
      <c r="Y81">
        <f t="shared" si="38"/>
        <v>-0.97300000000000009</v>
      </c>
      <c r="Z81">
        <f t="shared" si="39"/>
        <v>-1.1080000000000001</v>
      </c>
      <c r="AA81">
        <f t="shared" si="40"/>
        <v>-1.048</v>
      </c>
      <c r="AL81">
        <f t="shared" si="41"/>
        <v>4.8854961832061113E-3</v>
      </c>
      <c r="AM81">
        <f t="shared" si="42"/>
        <v>-1.036641221374046E-2</v>
      </c>
      <c r="AN81">
        <f t="shared" si="43"/>
        <v>-9.6030534351145037E-3</v>
      </c>
      <c r="AO81">
        <f t="shared" si="44"/>
        <v>-3.4647619047619045E-2</v>
      </c>
      <c r="AP81">
        <f t="shared" si="45"/>
        <v>-4.196190476190477E-2</v>
      </c>
      <c r="AQ81">
        <f t="shared" si="46"/>
        <v>-3.821681068342498E-2</v>
      </c>
      <c r="AR81">
        <f t="shared" si="47"/>
        <v>-4.3519245875883739E-2</v>
      </c>
      <c r="AS81">
        <f t="shared" si="48"/>
        <v>-4.1162608012568734E-2</v>
      </c>
      <c r="AU81" s="1">
        <f t="shared" si="49"/>
        <v>-2.6824019730881266E-2</v>
      </c>
      <c r="AV81">
        <f t="shared" si="50"/>
        <v>1.881258533903063E-2</v>
      </c>
      <c r="AW81">
        <f t="shared" si="51"/>
        <v>8</v>
      </c>
      <c r="AX81" s="1">
        <f t="shared" si="52"/>
        <v>7.1104889036078256E-3</v>
      </c>
    </row>
    <row r="82" spans="1:50" x14ac:dyDescent="0.25">
      <c r="A82">
        <v>12.500002500000001</v>
      </c>
      <c r="B82">
        <v>2.2799999999999998</v>
      </c>
      <c r="C82">
        <v>0.86</v>
      </c>
      <c r="D82">
        <v>1.7769999999999999</v>
      </c>
      <c r="E82">
        <v>1.7330000000000001</v>
      </c>
      <c r="F82">
        <v>1.5449999999999999</v>
      </c>
      <c r="G82">
        <v>0.83299999999999996</v>
      </c>
      <c r="H82">
        <v>0.65300000000000002</v>
      </c>
      <c r="I82">
        <v>0.91</v>
      </c>
      <c r="T82">
        <f t="shared" si="33"/>
        <v>-0.10000000000000009</v>
      </c>
      <c r="U82">
        <f t="shared" si="34"/>
        <v>-0.94000000000000006</v>
      </c>
      <c r="V82">
        <f t="shared" si="35"/>
        <v>-0.88000000000000012</v>
      </c>
      <c r="W82">
        <f t="shared" si="36"/>
        <v>-1.6669999999999998</v>
      </c>
      <c r="X82">
        <f t="shared" si="37"/>
        <v>-1.9550000000000001</v>
      </c>
      <c r="Y82">
        <f t="shared" si="38"/>
        <v>-0.95500000000000007</v>
      </c>
      <c r="Z82">
        <f t="shared" si="39"/>
        <v>-1.175</v>
      </c>
      <c r="AA82">
        <f t="shared" si="40"/>
        <v>-0.99999999999999989</v>
      </c>
      <c r="AL82">
        <f t="shared" si="41"/>
        <v>-1.5267175572519097E-3</v>
      </c>
      <c r="AM82">
        <f t="shared" si="42"/>
        <v>-1.435114503816794E-2</v>
      </c>
      <c r="AN82">
        <f t="shared" si="43"/>
        <v>-1.3435114503816795E-2</v>
      </c>
      <c r="AO82">
        <f t="shared" si="44"/>
        <v>-3.1752380952380949E-2</v>
      </c>
      <c r="AP82">
        <f t="shared" si="45"/>
        <v>-3.7238095238095237E-2</v>
      </c>
      <c r="AQ82">
        <f t="shared" si="46"/>
        <v>-3.7509819324430482E-2</v>
      </c>
      <c r="AR82">
        <f t="shared" si="47"/>
        <v>-4.6150824823252161E-2</v>
      </c>
      <c r="AS82">
        <f t="shared" si="48"/>
        <v>-3.9277297721916724E-2</v>
      </c>
      <c r="AU82" s="1">
        <f t="shared" si="49"/>
        <v>-2.7655174394914023E-2</v>
      </c>
      <c r="AV82">
        <f t="shared" si="50"/>
        <v>1.5787879133294196E-2</v>
      </c>
      <c r="AW82">
        <f t="shared" si="51"/>
        <v>8</v>
      </c>
      <c r="AX82" s="1">
        <f t="shared" si="52"/>
        <v>5.9672574165489161E-3</v>
      </c>
    </row>
    <row r="83" spans="1:50" x14ac:dyDescent="0.25">
      <c r="A83">
        <v>12.666669199999999</v>
      </c>
      <c r="B83">
        <v>1.98</v>
      </c>
      <c r="C83">
        <v>1.165</v>
      </c>
      <c r="D83">
        <v>1.387</v>
      </c>
      <c r="E83">
        <v>1.524</v>
      </c>
      <c r="F83">
        <v>1.452</v>
      </c>
      <c r="G83">
        <v>0.81100000000000005</v>
      </c>
      <c r="H83">
        <v>0.61799999999999999</v>
      </c>
      <c r="I83">
        <v>0.89</v>
      </c>
      <c r="T83">
        <f t="shared" si="33"/>
        <v>-0.39999999999999991</v>
      </c>
      <c r="U83">
        <f t="shared" si="34"/>
        <v>-0.63500000000000001</v>
      </c>
      <c r="V83">
        <f t="shared" si="35"/>
        <v>-1.27</v>
      </c>
      <c r="W83">
        <f t="shared" si="36"/>
        <v>-1.8759999999999999</v>
      </c>
      <c r="X83">
        <f t="shared" si="37"/>
        <v>-2.048</v>
      </c>
      <c r="Y83">
        <f t="shared" si="38"/>
        <v>-0.97699999999999998</v>
      </c>
      <c r="Z83">
        <f t="shared" si="39"/>
        <v>-1.21</v>
      </c>
      <c r="AA83">
        <f t="shared" si="40"/>
        <v>-1.02</v>
      </c>
      <c r="AL83">
        <f t="shared" si="41"/>
        <v>-6.1068702290076327E-3</v>
      </c>
      <c r="AM83">
        <f t="shared" si="42"/>
        <v>-9.6946564885496186E-3</v>
      </c>
      <c r="AN83">
        <f t="shared" si="43"/>
        <v>-1.9389312977099237E-2</v>
      </c>
      <c r="AO83">
        <f t="shared" si="44"/>
        <v>-3.5733333333333332E-2</v>
      </c>
      <c r="AP83">
        <f t="shared" si="45"/>
        <v>-3.9009523809523813E-2</v>
      </c>
      <c r="AQ83">
        <f t="shared" si="46"/>
        <v>-3.8373919874312643E-2</v>
      </c>
      <c r="AR83">
        <f t="shared" si="47"/>
        <v>-4.7525530243519243E-2</v>
      </c>
      <c r="AS83">
        <f t="shared" si="48"/>
        <v>-4.0062843676355063E-2</v>
      </c>
      <c r="AU83" s="1">
        <f t="shared" si="49"/>
        <v>-2.9486998828962573E-2</v>
      </c>
      <c r="AV83">
        <f t="shared" si="50"/>
        <v>1.5520678098568609E-2</v>
      </c>
      <c r="AW83">
        <f t="shared" si="51"/>
        <v>8</v>
      </c>
      <c r="AX83" s="1">
        <f t="shared" si="52"/>
        <v>5.8662649182713387E-3</v>
      </c>
    </row>
    <row r="84" spans="1:50" x14ac:dyDescent="0.25">
      <c r="A84">
        <v>12.8333359</v>
      </c>
      <c r="B84">
        <v>1.7649999999999999</v>
      </c>
      <c r="C84">
        <v>0.88600000000000001</v>
      </c>
      <c r="D84">
        <v>1.2190000000000001</v>
      </c>
      <c r="E84">
        <v>1.5449999999999999</v>
      </c>
      <c r="F84">
        <v>1.472</v>
      </c>
      <c r="G84">
        <v>0.66300000000000003</v>
      </c>
      <c r="H84">
        <v>0.60299999999999998</v>
      </c>
      <c r="I84">
        <v>0.77400000000000002</v>
      </c>
      <c r="T84">
        <f t="shared" si="33"/>
        <v>-0.61499999999999999</v>
      </c>
      <c r="U84">
        <f t="shared" si="34"/>
        <v>-0.91400000000000003</v>
      </c>
      <c r="V84">
        <f t="shared" si="35"/>
        <v>-1.4379999999999999</v>
      </c>
      <c r="W84">
        <f t="shared" si="36"/>
        <v>-1.855</v>
      </c>
      <c r="X84">
        <f t="shared" si="37"/>
        <v>-2.028</v>
      </c>
      <c r="Y84">
        <f t="shared" si="38"/>
        <v>-1.125</v>
      </c>
      <c r="Z84">
        <f t="shared" si="39"/>
        <v>-1.2250000000000001</v>
      </c>
      <c r="AA84">
        <f t="shared" si="40"/>
        <v>-1.1359999999999999</v>
      </c>
      <c r="AL84">
        <f t="shared" si="41"/>
        <v>-9.3893129770992369E-3</v>
      </c>
      <c r="AM84">
        <f t="shared" si="42"/>
        <v>-1.3954198473282444E-2</v>
      </c>
      <c r="AN84">
        <f t="shared" si="43"/>
        <v>-2.1954198473282442E-2</v>
      </c>
      <c r="AO84">
        <f t="shared" si="44"/>
        <v>-3.5333333333333335E-2</v>
      </c>
      <c r="AP84">
        <f t="shared" si="45"/>
        <v>-3.8628571428571429E-2</v>
      </c>
      <c r="AQ84">
        <f t="shared" si="46"/>
        <v>-4.4186959937156323E-2</v>
      </c>
      <c r="AR84">
        <f t="shared" si="47"/>
        <v>-4.8114689709347999E-2</v>
      </c>
      <c r="AS84">
        <f t="shared" si="48"/>
        <v>-4.4619010212097403E-2</v>
      </c>
      <c r="AU84" s="1">
        <f t="shared" si="49"/>
        <v>-3.202253431802133E-2</v>
      </c>
      <c r="AV84">
        <f t="shared" si="50"/>
        <v>1.4929844953293908E-2</v>
      </c>
      <c r="AW84">
        <f t="shared" si="51"/>
        <v>8</v>
      </c>
      <c r="AX84" s="1">
        <f t="shared" si="52"/>
        <v>5.642950979881203E-3</v>
      </c>
    </row>
    <row r="85" spans="1:50" x14ac:dyDescent="0.25">
      <c r="A85">
        <v>13.0000026</v>
      </c>
      <c r="B85">
        <v>1.7929999999999999</v>
      </c>
      <c r="C85">
        <v>0.751</v>
      </c>
      <c r="D85">
        <v>1.506</v>
      </c>
      <c r="E85">
        <v>1.446</v>
      </c>
      <c r="F85">
        <v>1.359</v>
      </c>
      <c r="G85">
        <v>0.76500000000000001</v>
      </c>
      <c r="H85">
        <v>0.59899999999999998</v>
      </c>
      <c r="I85">
        <v>0.77100000000000002</v>
      </c>
      <c r="T85">
        <f t="shared" si="33"/>
        <v>-0.58699999999999997</v>
      </c>
      <c r="U85">
        <f t="shared" si="34"/>
        <v>-1.0489999999999999</v>
      </c>
      <c r="V85">
        <f t="shared" si="35"/>
        <v>-1.151</v>
      </c>
      <c r="W85">
        <f t="shared" si="36"/>
        <v>-1.954</v>
      </c>
      <c r="X85">
        <f t="shared" si="37"/>
        <v>-2.141</v>
      </c>
      <c r="Y85">
        <f t="shared" si="38"/>
        <v>-1.0230000000000001</v>
      </c>
      <c r="Z85">
        <f t="shared" si="39"/>
        <v>-1.2290000000000001</v>
      </c>
      <c r="AA85">
        <f t="shared" si="40"/>
        <v>-1.1389999999999998</v>
      </c>
      <c r="AL85">
        <f t="shared" si="41"/>
        <v>-8.9618320610687016E-3</v>
      </c>
      <c r="AM85">
        <f t="shared" si="42"/>
        <v>-1.6015267175572518E-2</v>
      </c>
      <c r="AN85">
        <f t="shared" si="43"/>
        <v>-1.7572519083969465E-2</v>
      </c>
      <c r="AO85">
        <f t="shared" si="44"/>
        <v>-3.7219047619047617E-2</v>
      </c>
      <c r="AP85">
        <f t="shared" si="45"/>
        <v>-4.0780952380952383E-2</v>
      </c>
      <c r="AQ85">
        <f t="shared" si="46"/>
        <v>-4.0180675569520818E-2</v>
      </c>
      <c r="AR85">
        <f t="shared" si="47"/>
        <v>-4.8271798900235668E-2</v>
      </c>
      <c r="AS85">
        <f t="shared" si="48"/>
        <v>-4.4736842105263151E-2</v>
      </c>
      <c r="AU85" s="1">
        <f t="shared" si="49"/>
        <v>-3.171736686195379E-2</v>
      </c>
      <c r="AV85">
        <f t="shared" si="50"/>
        <v>1.5080960754311997E-2</v>
      </c>
      <c r="AW85">
        <f t="shared" si="51"/>
        <v>8</v>
      </c>
      <c r="AX85" s="1">
        <f t="shared" si="52"/>
        <v>5.700067383976372E-3</v>
      </c>
    </row>
    <row r="86" spans="1:50" x14ac:dyDescent="0.25">
      <c r="A86">
        <v>13.166669300000001</v>
      </c>
      <c r="B86">
        <v>1.9890000000000001</v>
      </c>
      <c r="C86">
        <v>0.88500000000000001</v>
      </c>
      <c r="D86">
        <v>1.294</v>
      </c>
      <c r="E86">
        <v>1.3560000000000001</v>
      </c>
      <c r="F86">
        <v>1.399</v>
      </c>
      <c r="G86">
        <v>0.63200000000000001</v>
      </c>
      <c r="H86">
        <v>0.59</v>
      </c>
      <c r="I86">
        <v>0.76600000000000001</v>
      </c>
      <c r="T86">
        <f t="shared" si="33"/>
        <v>-0.39099999999999979</v>
      </c>
      <c r="U86">
        <f t="shared" si="34"/>
        <v>-0.91500000000000004</v>
      </c>
      <c r="V86">
        <f t="shared" si="35"/>
        <v>-1.363</v>
      </c>
      <c r="W86">
        <f t="shared" si="36"/>
        <v>-2.0439999999999996</v>
      </c>
      <c r="X86">
        <f t="shared" si="37"/>
        <v>-2.101</v>
      </c>
      <c r="Y86">
        <f t="shared" si="38"/>
        <v>-1.1560000000000001</v>
      </c>
      <c r="Z86">
        <f t="shared" si="39"/>
        <v>-1.238</v>
      </c>
      <c r="AA86">
        <f t="shared" si="40"/>
        <v>-1.1439999999999999</v>
      </c>
      <c r="AL86">
        <f t="shared" si="41"/>
        <v>-5.9694656488549587E-3</v>
      </c>
      <c r="AM86">
        <f t="shared" si="42"/>
        <v>-1.3969465648854963E-2</v>
      </c>
      <c r="AN86">
        <f t="shared" si="43"/>
        <v>-2.0809160305343511E-2</v>
      </c>
      <c r="AO86">
        <f t="shared" si="44"/>
        <v>-3.8933333333333327E-2</v>
      </c>
      <c r="AP86">
        <f t="shared" si="45"/>
        <v>-4.0019047619047621E-2</v>
      </c>
      <c r="AQ86">
        <f t="shared" si="46"/>
        <v>-4.5404556166535749E-2</v>
      </c>
      <c r="AR86">
        <f t="shared" si="47"/>
        <v>-4.8625294579732914E-2</v>
      </c>
      <c r="AS86">
        <f t="shared" si="48"/>
        <v>-4.4933228593872734E-2</v>
      </c>
      <c r="AU86" s="1">
        <f t="shared" si="49"/>
        <v>-3.2332943986946971E-2</v>
      </c>
      <c r="AV86">
        <f t="shared" si="50"/>
        <v>1.6312852735766572E-2</v>
      </c>
      <c r="AW86">
        <f t="shared" si="51"/>
        <v>8</v>
      </c>
      <c r="AX86" s="1">
        <f t="shared" si="52"/>
        <v>6.1656787875511423E-3</v>
      </c>
    </row>
    <row r="87" spans="1:50" x14ac:dyDescent="0.25">
      <c r="A87">
        <v>13.333335999999999</v>
      </c>
      <c r="B87">
        <v>1.8149999999999999</v>
      </c>
      <c r="C87">
        <v>0.86799999999999999</v>
      </c>
      <c r="D87">
        <v>1.266</v>
      </c>
      <c r="E87">
        <v>1.4359999999999999</v>
      </c>
      <c r="F87">
        <v>1.425</v>
      </c>
      <c r="G87">
        <v>0.66700000000000004</v>
      </c>
      <c r="H87">
        <v>0.59799999999999998</v>
      </c>
      <c r="I87">
        <v>0.67200000000000004</v>
      </c>
      <c r="T87">
        <f t="shared" si="33"/>
        <v>-0.56499999999999995</v>
      </c>
      <c r="U87">
        <f t="shared" si="34"/>
        <v>-0.93200000000000005</v>
      </c>
      <c r="V87">
        <f t="shared" si="35"/>
        <v>-1.391</v>
      </c>
      <c r="W87">
        <f t="shared" si="36"/>
        <v>-1.964</v>
      </c>
      <c r="X87">
        <f t="shared" si="37"/>
        <v>-2.0750000000000002</v>
      </c>
      <c r="Y87">
        <f t="shared" si="38"/>
        <v>-1.121</v>
      </c>
      <c r="Z87">
        <f t="shared" si="39"/>
        <v>-1.23</v>
      </c>
      <c r="AA87">
        <f t="shared" si="40"/>
        <v>-1.238</v>
      </c>
      <c r="AL87">
        <f t="shared" si="41"/>
        <v>-8.6259541984732811E-3</v>
      </c>
      <c r="AM87">
        <f t="shared" si="42"/>
        <v>-1.4229007633587787E-2</v>
      </c>
      <c r="AN87">
        <f t="shared" si="43"/>
        <v>-2.1236641221374045E-2</v>
      </c>
      <c r="AO87">
        <f t="shared" si="44"/>
        <v>-3.7409523809523809E-2</v>
      </c>
      <c r="AP87">
        <f t="shared" si="45"/>
        <v>-3.952380952380953E-2</v>
      </c>
      <c r="AQ87">
        <f t="shared" si="46"/>
        <v>-4.4029850746268653E-2</v>
      </c>
      <c r="AR87">
        <f t="shared" si="47"/>
        <v>-4.8311076197957575E-2</v>
      </c>
      <c r="AS87">
        <f t="shared" si="48"/>
        <v>-4.8625294579732914E-2</v>
      </c>
      <c r="AU87" s="1">
        <f t="shared" si="49"/>
        <v>-3.2748894738840947E-2</v>
      </c>
      <c r="AV87">
        <f t="shared" si="50"/>
        <v>1.5795826417804228E-2</v>
      </c>
      <c r="AW87">
        <f t="shared" si="51"/>
        <v>8</v>
      </c>
      <c r="AX87" s="1">
        <f t="shared" si="52"/>
        <v>5.9702612077506042E-3</v>
      </c>
    </row>
    <row r="88" spans="1:50" x14ac:dyDescent="0.25">
      <c r="A88">
        <v>13.5000027</v>
      </c>
      <c r="B88">
        <v>1.8540000000000001</v>
      </c>
      <c r="C88">
        <v>0.77100000000000002</v>
      </c>
      <c r="D88">
        <v>1.1319999999999999</v>
      </c>
      <c r="E88">
        <v>1.659</v>
      </c>
      <c r="F88">
        <v>1.3620000000000001</v>
      </c>
      <c r="G88">
        <v>0.65900000000000003</v>
      </c>
      <c r="H88">
        <v>0.54500000000000004</v>
      </c>
      <c r="I88">
        <v>0.746</v>
      </c>
      <c r="T88">
        <f t="shared" si="33"/>
        <v>-0.5259999999999998</v>
      </c>
      <c r="U88">
        <f t="shared" si="34"/>
        <v>-1.0289999999999999</v>
      </c>
      <c r="V88">
        <f t="shared" si="35"/>
        <v>-1.5250000000000001</v>
      </c>
      <c r="W88">
        <f t="shared" si="36"/>
        <v>-1.7409999999999999</v>
      </c>
      <c r="X88">
        <f t="shared" si="37"/>
        <v>-2.1379999999999999</v>
      </c>
      <c r="Y88">
        <f t="shared" si="38"/>
        <v>-1.129</v>
      </c>
      <c r="Z88">
        <f t="shared" si="39"/>
        <v>-1.2829999999999999</v>
      </c>
      <c r="AA88">
        <f t="shared" si="40"/>
        <v>-1.1639999999999999</v>
      </c>
      <c r="AL88">
        <f t="shared" si="41"/>
        <v>-8.0305343511450356E-3</v>
      </c>
      <c r="AM88">
        <f t="shared" si="42"/>
        <v>-1.5709923664122136E-2</v>
      </c>
      <c r="AN88">
        <f t="shared" si="43"/>
        <v>-2.3282442748091606E-2</v>
      </c>
      <c r="AO88">
        <f t="shared" si="44"/>
        <v>-3.316190476190476E-2</v>
      </c>
      <c r="AP88">
        <f t="shared" si="45"/>
        <v>-4.0723809523809523E-2</v>
      </c>
      <c r="AQ88">
        <f t="shared" si="46"/>
        <v>-4.4344069128043992E-2</v>
      </c>
      <c r="AR88">
        <f t="shared" si="47"/>
        <v>-5.0392772977219162E-2</v>
      </c>
      <c r="AS88">
        <f t="shared" si="48"/>
        <v>-4.5718774548311074E-2</v>
      </c>
      <c r="AU88" s="1">
        <f t="shared" si="49"/>
        <v>-3.267052896283091E-2</v>
      </c>
      <c r="AV88">
        <f t="shared" si="50"/>
        <v>1.5439423532266777E-2</v>
      </c>
      <c r="AW88">
        <f t="shared" si="51"/>
        <v>8</v>
      </c>
      <c r="AX88" s="1">
        <f t="shared" si="52"/>
        <v>5.8355535789394739E-3</v>
      </c>
    </row>
    <row r="89" spans="1:50" x14ac:dyDescent="0.25">
      <c r="A89">
        <v>13.6666694</v>
      </c>
      <c r="B89">
        <v>1.8919999999999999</v>
      </c>
      <c r="C89">
        <v>0.97399999999999998</v>
      </c>
      <c r="D89">
        <v>1.1339999999999999</v>
      </c>
      <c r="E89">
        <v>1.4470000000000001</v>
      </c>
      <c r="F89">
        <v>1.135</v>
      </c>
      <c r="G89">
        <v>0.69499999999999995</v>
      </c>
      <c r="H89">
        <v>0.53400000000000003</v>
      </c>
      <c r="I89">
        <v>0.64200000000000002</v>
      </c>
      <c r="T89">
        <f t="shared" si="33"/>
        <v>-0.48799999999999999</v>
      </c>
      <c r="U89">
        <f t="shared" si="34"/>
        <v>-0.82600000000000007</v>
      </c>
      <c r="V89">
        <f t="shared" si="35"/>
        <v>-1.5230000000000001</v>
      </c>
      <c r="W89">
        <f t="shared" si="36"/>
        <v>-1.9529999999999998</v>
      </c>
      <c r="X89">
        <f t="shared" si="37"/>
        <v>-2.3650000000000002</v>
      </c>
      <c r="Y89">
        <f t="shared" si="38"/>
        <v>-1.093</v>
      </c>
      <c r="Z89">
        <f t="shared" si="39"/>
        <v>-1.294</v>
      </c>
      <c r="AA89">
        <f t="shared" si="40"/>
        <v>-1.2679999999999998</v>
      </c>
      <c r="AL89">
        <f t="shared" si="41"/>
        <v>-7.4503816793893129E-3</v>
      </c>
      <c r="AM89">
        <f t="shared" si="42"/>
        <v>-1.2610687022900765E-2</v>
      </c>
      <c r="AN89">
        <f t="shared" si="43"/>
        <v>-2.3251908396946568E-2</v>
      </c>
      <c r="AO89">
        <f t="shared" si="44"/>
        <v>-3.7199999999999997E-2</v>
      </c>
      <c r="AP89">
        <f t="shared" si="45"/>
        <v>-4.5047619047619052E-2</v>
      </c>
      <c r="AQ89">
        <f t="shared" si="46"/>
        <v>-4.2930086410054982E-2</v>
      </c>
      <c r="AR89">
        <f t="shared" si="47"/>
        <v>-5.0824823252160249E-2</v>
      </c>
      <c r="AS89">
        <f t="shared" si="48"/>
        <v>-4.9803613511390406E-2</v>
      </c>
      <c r="AU89" s="1">
        <f t="shared" si="49"/>
        <v>-3.3639889915057668E-2</v>
      </c>
      <c r="AV89">
        <f t="shared" si="50"/>
        <v>1.6994680633825317E-2</v>
      </c>
      <c r="AW89">
        <f t="shared" si="51"/>
        <v>8</v>
      </c>
      <c r="AX89" s="1">
        <f t="shared" si="52"/>
        <v>6.4233855097239057E-3</v>
      </c>
    </row>
    <row r="90" spans="1:50" x14ac:dyDescent="0.25">
      <c r="A90">
        <v>13.8333361</v>
      </c>
      <c r="B90">
        <v>1.782</v>
      </c>
      <c r="C90">
        <v>0.999</v>
      </c>
      <c r="D90">
        <v>1.2210000000000001</v>
      </c>
      <c r="E90">
        <v>1.6579999999999999</v>
      </c>
      <c r="F90">
        <v>1.2769999999999999</v>
      </c>
      <c r="G90">
        <v>0.61799999999999999</v>
      </c>
      <c r="H90">
        <v>0.56899999999999995</v>
      </c>
      <c r="I90">
        <v>0.84499999999999997</v>
      </c>
      <c r="T90">
        <f t="shared" si="33"/>
        <v>-0.59799999999999986</v>
      </c>
      <c r="U90">
        <f t="shared" si="34"/>
        <v>-0.80100000000000005</v>
      </c>
      <c r="V90">
        <f t="shared" si="35"/>
        <v>-1.4359999999999999</v>
      </c>
      <c r="W90">
        <f t="shared" si="36"/>
        <v>-1.742</v>
      </c>
      <c r="X90">
        <f t="shared" si="37"/>
        <v>-2.2229999999999999</v>
      </c>
      <c r="Y90">
        <f t="shared" si="38"/>
        <v>-1.17</v>
      </c>
      <c r="Z90">
        <f t="shared" si="39"/>
        <v>-1.2590000000000001</v>
      </c>
      <c r="AA90">
        <f t="shared" si="40"/>
        <v>-1.0649999999999999</v>
      </c>
      <c r="AL90">
        <f t="shared" si="41"/>
        <v>-9.1297709923664101E-3</v>
      </c>
      <c r="AM90">
        <f t="shared" si="42"/>
        <v>-1.2229007633587786E-2</v>
      </c>
      <c r="AN90">
        <f t="shared" si="43"/>
        <v>-2.1923664122137403E-2</v>
      </c>
      <c r="AO90">
        <f t="shared" si="44"/>
        <v>-3.318095238095238E-2</v>
      </c>
      <c r="AP90">
        <f t="shared" si="45"/>
        <v>-4.234285714285714E-2</v>
      </c>
      <c r="AQ90">
        <f t="shared" si="46"/>
        <v>-4.5954438334642571E-2</v>
      </c>
      <c r="AR90">
        <f t="shared" si="47"/>
        <v>-4.9450117831893167E-2</v>
      </c>
      <c r="AS90">
        <f t="shared" si="48"/>
        <v>-4.1830322073841318E-2</v>
      </c>
      <c r="AU90" s="1">
        <f t="shared" si="49"/>
        <v>-3.2005141314034771E-2</v>
      </c>
      <c r="AV90">
        <f t="shared" si="50"/>
        <v>1.5673951928207579E-2</v>
      </c>
      <c r="AW90">
        <f t="shared" si="51"/>
        <v>8</v>
      </c>
      <c r="AX90" s="1">
        <f t="shared" si="52"/>
        <v>5.9241969805169381E-3</v>
      </c>
    </row>
    <row r="91" spans="1:50" x14ac:dyDescent="0.25">
      <c r="A91">
        <v>14.000002800000001</v>
      </c>
      <c r="B91">
        <v>1.9159999999999999</v>
      </c>
      <c r="C91">
        <v>0.83199999999999996</v>
      </c>
      <c r="D91">
        <v>1.264</v>
      </c>
      <c r="E91">
        <v>1.51</v>
      </c>
      <c r="F91">
        <v>1.2669999999999999</v>
      </c>
      <c r="G91">
        <v>0.7</v>
      </c>
      <c r="H91">
        <v>0.53300000000000003</v>
      </c>
      <c r="I91">
        <v>0.73899999999999999</v>
      </c>
      <c r="T91">
        <f t="shared" si="33"/>
        <v>-0.46399999999999997</v>
      </c>
      <c r="U91">
        <f t="shared" si="34"/>
        <v>-0.96800000000000008</v>
      </c>
      <c r="V91">
        <f t="shared" si="35"/>
        <v>-1.393</v>
      </c>
      <c r="W91">
        <f t="shared" si="36"/>
        <v>-1.89</v>
      </c>
      <c r="X91">
        <f t="shared" si="37"/>
        <v>-2.2330000000000001</v>
      </c>
      <c r="Y91">
        <f t="shared" si="38"/>
        <v>-1.0880000000000001</v>
      </c>
      <c r="Z91">
        <f t="shared" si="39"/>
        <v>-1.2949999999999999</v>
      </c>
      <c r="AA91">
        <f t="shared" si="40"/>
        <v>-1.1709999999999998</v>
      </c>
      <c r="AL91">
        <f t="shared" si="41"/>
        <v>-7.0839694656488544E-3</v>
      </c>
      <c r="AM91">
        <f t="shared" si="42"/>
        <v>-1.4778625954198474E-2</v>
      </c>
      <c r="AN91">
        <f t="shared" si="43"/>
        <v>-2.1267175572519083E-2</v>
      </c>
      <c r="AO91">
        <f t="shared" si="44"/>
        <v>-3.5999999999999997E-2</v>
      </c>
      <c r="AP91">
        <f t="shared" si="45"/>
        <v>-4.2533333333333333E-2</v>
      </c>
      <c r="AQ91">
        <f t="shared" si="46"/>
        <v>-4.2733699921445406E-2</v>
      </c>
      <c r="AR91">
        <f t="shared" si="47"/>
        <v>-5.0864100549882163E-2</v>
      </c>
      <c r="AS91">
        <f t="shared" si="48"/>
        <v>-4.5993715632364485E-2</v>
      </c>
      <c r="AU91" s="1">
        <f t="shared" si="49"/>
        <v>-3.2656827553673974E-2</v>
      </c>
      <c r="AV91">
        <f t="shared" si="50"/>
        <v>1.6137658859208915E-2</v>
      </c>
      <c r="AW91">
        <f t="shared" si="51"/>
        <v>8</v>
      </c>
      <c r="AX91" s="1">
        <f t="shared" si="52"/>
        <v>6.0994617263235842E-3</v>
      </c>
    </row>
    <row r="93" spans="1:50" x14ac:dyDescent="0.25">
      <c r="A93" s="2" t="s">
        <v>37</v>
      </c>
      <c r="B93" s="3" t="s">
        <v>47</v>
      </c>
    </row>
    <row r="94" spans="1:50" x14ac:dyDescent="0.25">
      <c r="A94" t="s">
        <v>45</v>
      </c>
      <c r="M94" t="s">
        <v>25</v>
      </c>
    </row>
    <row r="95" spans="1:50" x14ac:dyDescent="0.25">
      <c r="A95" t="s">
        <v>31</v>
      </c>
      <c r="L95" t="s">
        <v>14</v>
      </c>
      <c r="V95" t="s">
        <v>35</v>
      </c>
      <c r="AF95" t="s">
        <v>44</v>
      </c>
      <c r="AP95" t="s">
        <v>43</v>
      </c>
    </row>
    <row r="96" spans="1:50" x14ac:dyDescent="0.25">
      <c r="B96" t="s">
        <v>32</v>
      </c>
      <c r="E96" t="s">
        <v>33</v>
      </c>
      <c r="H96" t="s">
        <v>34</v>
      </c>
      <c r="L96" t="s">
        <v>32</v>
      </c>
      <c r="O96" t="s">
        <v>33</v>
      </c>
      <c r="R96" t="s">
        <v>34</v>
      </c>
      <c r="V96" t="s">
        <v>32</v>
      </c>
      <c r="Y96" t="s">
        <v>33</v>
      </c>
      <c r="AB96" t="s">
        <v>34</v>
      </c>
      <c r="AF96" t="s">
        <v>32</v>
      </c>
      <c r="AI96" t="s">
        <v>33</v>
      </c>
      <c r="AL96" t="s">
        <v>34</v>
      </c>
      <c r="AP96" t="s">
        <v>32</v>
      </c>
      <c r="AS96" t="s">
        <v>33</v>
      </c>
      <c r="AV96" t="s">
        <v>34</v>
      </c>
    </row>
    <row r="97" spans="1:55" x14ac:dyDescent="0.25">
      <c r="A97" t="s">
        <v>15</v>
      </c>
      <c r="B97" t="s">
        <v>0</v>
      </c>
      <c r="C97" t="s">
        <v>1</v>
      </c>
      <c r="D97" t="s">
        <v>4</v>
      </c>
      <c r="E97" t="s">
        <v>0</v>
      </c>
      <c r="F97" t="s">
        <v>1</v>
      </c>
      <c r="G97" t="s">
        <v>4</v>
      </c>
      <c r="H97" t="s">
        <v>0</v>
      </c>
      <c r="I97" t="s">
        <v>1</v>
      </c>
      <c r="J97" t="s">
        <v>4</v>
      </c>
      <c r="L97" t="s">
        <v>0</v>
      </c>
      <c r="M97" t="s">
        <v>1</v>
      </c>
      <c r="N97" t="s">
        <v>4</v>
      </c>
      <c r="O97" t="s">
        <v>0</v>
      </c>
      <c r="P97" t="s">
        <v>1</v>
      </c>
      <c r="Q97" t="s">
        <v>4</v>
      </c>
      <c r="R97" t="s">
        <v>0</v>
      </c>
      <c r="S97" t="s">
        <v>1</v>
      </c>
      <c r="T97" t="s">
        <v>4</v>
      </c>
      <c r="V97" t="s">
        <v>0</v>
      </c>
      <c r="W97" t="s">
        <v>1</v>
      </c>
      <c r="X97" t="s">
        <v>4</v>
      </c>
      <c r="Y97" t="s">
        <v>0</v>
      </c>
      <c r="Z97" t="s">
        <v>1</v>
      </c>
      <c r="AA97" t="s">
        <v>4</v>
      </c>
      <c r="AB97" t="s">
        <v>0</v>
      </c>
      <c r="AC97" t="s">
        <v>1</v>
      </c>
      <c r="AD97" t="s">
        <v>4</v>
      </c>
      <c r="AF97" t="s">
        <v>0</v>
      </c>
      <c r="AG97" t="s">
        <v>1</v>
      </c>
      <c r="AH97" t="s">
        <v>4</v>
      </c>
      <c r="AI97" t="s">
        <v>0</v>
      </c>
      <c r="AJ97" t="s">
        <v>1</v>
      </c>
      <c r="AK97" t="s">
        <v>4</v>
      </c>
      <c r="AL97" t="s">
        <v>0</v>
      </c>
      <c r="AM97" t="s">
        <v>1</v>
      </c>
      <c r="AN97" t="s">
        <v>4</v>
      </c>
      <c r="AP97" t="s">
        <v>0</v>
      </c>
      <c r="AQ97" t="s">
        <v>1</v>
      </c>
      <c r="AR97" t="s">
        <v>4</v>
      </c>
      <c r="AS97" t="s">
        <v>0</v>
      </c>
      <c r="AT97" t="s">
        <v>1</v>
      </c>
      <c r="AU97" t="s">
        <v>4</v>
      </c>
      <c r="AV97" t="s">
        <v>0</v>
      </c>
      <c r="AW97" t="s">
        <v>1</v>
      </c>
      <c r="AX97" t="s">
        <v>4</v>
      </c>
      <c r="AZ97" t="s">
        <v>16</v>
      </c>
      <c r="BA97" t="s">
        <v>17</v>
      </c>
      <c r="BB97" t="s">
        <v>18</v>
      </c>
      <c r="BC97" t="s">
        <v>19</v>
      </c>
    </row>
    <row r="98" spans="1:55" x14ac:dyDescent="0.25">
      <c r="A98">
        <v>0</v>
      </c>
      <c r="B98">
        <v>0.121</v>
      </c>
      <c r="C98">
        <v>0.108</v>
      </c>
      <c r="D98">
        <v>0.20699999999999999</v>
      </c>
      <c r="E98">
        <v>0.29399999999999998</v>
      </c>
      <c r="F98">
        <v>0.26900000000000002</v>
      </c>
      <c r="G98">
        <v>0.33</v>
      </c>
      <c r="H98">
        <v>0.126</v>
      </c>
      <c r="I98">
        <v>0.193</v>
      </c>
      <c r="J98">
        <v>8.2000000000000003E-2</v>
      </c>
      <c r="V98">
        <f>B98</f>
        <v>0.121</v>
      </c>
      <c r="W98">
        <f t="shared" ref="W98:AD98" si="53">C98</f>
        <v>0.108</v>
      </c>
      <c r="X98">
        <f t="shared" si="53"/>
        <v>0.20699999999999999</v>
      </c>
      <c r="Y98">
        <f t="shared" si="53"/>
        <v>0.29399999999999998</v>
      </c>
      <c r="Z98">
        <f t="shared" si="53"/>
        <v>0.26900000000000002</v>
      </c>
      <c r="AA98">
        <f t="shared" si="53"/>
        <v>0.33</v>
      </c>
      <c r="AB98">
        <f t="shared" si="53"/>
        <v>0.126</v>
      </c>
      <c r="AC98">
        <f t="shared" si="53"/>
        <v>0.193</v>
      </c>
      <c r="AD98">
        <f t="shared" si="53"/>
        <v>8.2000000000000003E-2</v>
      </c>
      <c r="AF98">
        <v>65.5</v>
      </c>
      <c r="AG98">
        <v>65.5</v>
      </c>
      <c r="AH98">
        <v>65.5</v>
      </c>
      <c r="AI98">
        <v>52.5</v>
      </c>
      <c r="AJ98">
        <v>52.5</v>
      </c>
      <c r="AK98">
        <v>52.5</v>
      </c>
      <c r="AL98">
        <v>25.46</v>
      </c>
      <c r="AM98">
        <v>25.46</v>
      </c>
      <c r="AN98">
        <v>25.46</v>
      </c>
      <c r="AP98">
        <f>V98/65.5</f>
        <v>1.847328244274809E-3</v>
      </c>
      <c r="AQ98">
        <f>W98/65.5</f>
        <v>1.648854961832061E-3</v>
      </c>
      <c r="AR98">
        <f>X98/65.5</f>
        <v>3.1603053435114502E-3</v>
      </c>
      <c r="AS98">
        <f>Y98/52.5</f>
        <v>5.5999999999999999E-3</v>
      </c>
      <c r="AT98">
        <f>Z98/52.5</f>
        <v>5.1238095238095244E-3</v>
      </c>
      <c r="AU98">
        <f>AA98/52.5</f>
        <v>6.285714285714286E-3</v>
      </c>
      <c r="AV98">
        <f>AB98/25.46</f>
        <v>4.9489395129615078E-3</v>
      </c>
      <c r="AW98">
        <f>AC98/25.46</f>
        <v>7.5805184603299292E-3</v>
      </c>
      <c r="AX98">
        <f>AD98/25.46</f>
        <v>3.2207384131971721E-3</v>
      </c>
      <c r="AZ98" s="1">
        <f>AVERAGE(AP98:AX98)</f>
        <v>4.3795787495145263E-3</v>
      </c>
      <c r="BA98">
        <f>STDEV(AP98:AX98)</f>
        <v>2.0293327246043175E-3</v>
      </c>
      <c r="BB98">
        <f>COUNT(AP98:AX98)</f>
        <v>9</v>
      </c>
      <c r="BC98" s="1">
        <f>BA98/SQRT(BB98-1)</f>
        <v>7.1747746542574265E-4</v>
      </c>
    </row>
    <row r="99" spans="1:55" x14ac:dyDescent="0.25">
      <c r="A99">
        <v>0.1666667</v>
      </c>
      <c r="B99">
        <v>0.183</v>
      </c>
      <c r="C99">
        <v>0.1</v>
      </c>
      <c r="D99">
        <v>0.13800000000000001</v>
      </c>
      <c r="E99">
        <v>0.24199999999999999</v>
      </c>
      <c r="F99">
        <v>0.315</v>
      </c>
      <c r="G99">
        <v>0.29499999999999998</v>
      </c>
      <c r="H99">
        <v>8.1000000000000003E-2</v>
      </c>
      <c r="I99">
        <v>0.122</v>
      </c>
      <c r="J99">
        <v>0.113</v>
      </c>
      <c r="V99">
        <f t="shared" ref="V99:V108" si="54">B99</f>
        <v>0.183</v>
      </c>
      <c r="W99">
        <f t="shared" ref="W99:W109" si="55">C99</f>
        <v>0.1</v>
      </c>
      <c r="X99">
        <f t="shared" ref="X99:X109" si="56">D99</f>
        <v>0.13800000000000001</v>
      </c>
      <c r="Y99">
        <f t="shared" ref="Y99:Y109" si="57">E99</f>
        <v>0.24199999999999999</v>
      </c>
      <c r="Z99">
        <f t="shared" ref="Z99:Z109" si="58">F99</f>
        <v>0.315</v>
      </c>
      <c r="AA99">
        <f t="shared" ref="AA99:AA109" si="59">G99</f>
        <v>0.29499999999999998</v>
      </c>
      <c r="AB99">
        <f t="shared" ref="AB99:AB109" si="60">H99</f>
        <v>8.1000000000000003E-2</v>
      </c>
      <c r="AC99">
        <f t="shared" ref="AC99:AC109" si="61">I99</f>
        <v>0.122</v>
      </c>
      <c r="AD99">
        <f t="shared" ref="AD99:AD109" si="62">J99</f>
        <v>0.113</v>
      </c>
      <c r="AF99" s="1"/>
      <c r="AI99" s="1"/>
      <c r="AP99">
        <f t="shared" ref="AP99:AP162" si="63">V99/65.5</f>
        <v>2.7938931297709921E-3</v>
      </c>
      <c r="AQ99">
        <f t="shared" ref="AQ99:AQ162" si="64">W99/65.5</f>
        <v>1.5267175572519084E-3</v>
      </c>
      <c r="AR99">
        <f t="shared" ref="AR99:AR162" si="65">X99/65.5</f>
        <v>2.1068702290076339E-3</v>
      </c>
      <c r="AS99">
        <f t="shared" ref="AS99:AS162" si="66">Y99/52.5</f>
        <v>4.609523809523809E-3</v>
      </c>
      <c r="AT99">
        <f t="shared" ref="AT99:AT162" si="67">Z99/52.5</f>
        <v>6.0000000000000001E-3</v>
      </c>
      <c r="AU99">
        <f t="shared" ref="AU99:AU162" si="68">AA99/52.5</f>
        <v>5.619047619047619E-3</v>
      </c>
      <c r="AV99">
        <f t="shared" ref="AV99:AV162" si="69">AB99/25.46</f>
        <v>3.1814611154752552E-3</v>
      </c>
      <c r="AW99">
        <f t="shared" ref="AW99:AW162" si="70">AC99/25.46</f>
        <v>4.7918303220738411E-3</v>
      </c>
      <c r="AX99">
        <f t="shared" ref="AX99:AX162" si="71">AD99/25.46</f>
        <v>4.4383346425765904E-3</v>
      </c>
      <c r="AZ99" s="1">
        <f t="shared" ref="AZ99:AZ162" si="72">AVERAGE(AP99:AX99)</f>
        <v>3.8964087138586272E-3</v>
      </c>
      <c r="BA99">
        <f t="shared" ref="BA99:BA162" si="73">STDEV(AP99:AX99)</f>
        <v>1.5628960559324987E-3</v>
      </c>
      <c r="BB99">
        <f t="shared" ref="BB99:BB162" si="74">COUNT(AP99:AX99)</f>
        <v>9</v>
      </c>
      <c r="BC99" s="1">
        <f t="shared" ref="BC99:BC162" si="75">BA99/SQRT(BB99-1)</f>
        <v>5.5256719971978965E-4</v>
      </c>
    </row>
    <row r="100" spans="1:55" x14ac:dyDescent="0.25">
      <c r="A100">
        <v>0.3333334</v>
      </c>
      <c r="B100">
        <v>0.153</v>
      </c>
      <c r="C100">
        <v>0.23499999999999999</v>
      </c>
      <c r="D100">
        <v>0.129</v>
      </c>
      <c r="E100">
        <v>0.32600000000000001</v>
      </c>
      <c r="F100">
        <v>0.20399999999999999</v>
      </c>
      <c r="G100">
        <v>0.35699999999999998</v>
      </c>
      <c r="H100">
        <v>8.2000000000000003E-2</v>
      </c>
      <c r="I100">
        <v>9.6000000000000002E-2</v>
      </c>
      <c r="J100">
        <v>9.2999999999999999E-2</v>
      </c>
      <c r="V100">
        <f t="shared" si="54"/>
        <v>0.153</v>
      </c>
      <c r="W100">
        <f t="shared" si="55"/>
        <v>0.23499999999999999</v>
      </c>
      <c r="X100">
        <f t="shared" si="56"/>
        <v>0.129</v>
      </c>
      <c r="Y100">
        <f t="shared" si="57"/>
        <v>0.32600000000000001</v>
      </c>
      <c r="Z100">
        <f t="shared" si="58"/>
        <v>0.20399999999999999</v>
      </c>
      <c r="AA100">
        <f t="shared" si="59"/>
        <v>0.35699999999999998</v>
      </c>
      <c r="AB100">
        <f t="shared" si="60"/>
        <v>8.2000000000000003E-2</v>
      </c>
      <c r="AC100">
        <f t="shared" si="61"/>
        <v>9.6000000000000002E-2</v>
      </c>
      <c r="AD100">
        <f t="shared" si="62"/>
        <v>9.2999999999999999E-2</v>
      </c>
      <c r="AF100" s="1"/>
      <c r="AI100" s="1"/>
      <c r="AP100">
        <f t="shared" si="63"/>
        <v>2.3358778625954197E-3</v>
      </c>
      <c r="AQ100">
        <f t="shared" si="64"/>
        <v>3.5877862595419846E-3</v>
      </c>
      <c r="AR100">
        <f t="shared" si="65"/>
        <v>1.9694656488549621E-3</v>
      </c>
      <c r="AS100">
        <f t="shared" si="66"/>
        <v>6.2095238095238097E-3</v>
      </c>
      <c r="AT100">
        <f t="shared" si="67"/>
        <v>3.8857142857142853E-3</v>
      </c>
      <c r="AU100">
        <f t="shared" si="68"/>
        <v>6.7999999999999996E-3</v>
      </c>
      <c r="AV100">
        <f t="shared" si="69"/>
        <v>3.2207384131971721E-3</v>
      </c>
      <c r="AW100">
        <f t="shared" si="70"/>
        <v>3.7706205813040064E-3</v>
      </c>
      <c r="AX100">
        <f t="shared" si="71"/>
        <v>3.6527886881382561E-3</v>
      </c>
      <c r="AZ100" s="1">
        <f t="shared" si="72"/>
        <v>3.9369461720966557E-3</v>
      </c>
      <c r="BA100">
        <f t="shared" si="73"/>
        <v>1.602419509019795E-3</v>
      </c>
      <c r="BB100">
        <f t="shared" si="74"/>
        <v>9</v>
      </c>
      <c r="BC100" s="1">
        <f t="shared" si="75"/>
        <v>5.6654085056675747E-4</v>
      </c>
    </row>
    <row r="101" spans="1:55" x14ac:dyDescent="0.25">
      <c r="A101">
        <v>0.50000009999999995</v>
      </c>
      <c r="B101">
        <v>0.13200000000000001</v>
      </c>
      <c r="C101">
        <v>9.5000000000000001E-2</v>
      </c>
      <c r="D101">
        <v>0.16500000000000001</v>
      </c>
      <c r="E101">
        <v>0.186</v>
      </c>
      <c r="F101">
        <v>0.36499999999999999</v>
      </c>
      <c r="G101">
        <v>0.34</v>
      </c>
      <c r="H101">
        <v>6.3E-2</v>
      </c>
      <c r="I101">
        <v>0.11700000000000001</v>
      </c>
      <c r="J101">
        <v>0.16500000000000001</v>
      </c>
      <c r="V101">
        <f t="shared" si="54"/>
        <v>0.13200000000000001</v>
      </c>
      <c r="W101">
        <f t="shared" si="55"/>
        <v>9.5000000000000001E-2</v>
      </c>
      <c r="X101">
        <f t="shared" si="56"/>
        <v>0.16500000000000001</v>
      </c>
      <c r="Y101">
        <f t="shared" si="57"/>
        <v>0.186</v>
      </c>
      <c r="Z101">
        <f t="shared" si="58"/>
        <v>0.36499999999999999</v>
      </c>
      <c r="AA101">
        <f t="shared" si="59"/>
        <v>0.34</v>
      </c>
      <c r="AB101">
        <f t="shared" si="60"/>
        <v>6.3E-2</v>
      </c>
      <c r="AC101">
        <f t="shared" si="61"/>
        <v>0.11700000000000001</v>
      </c>
      <c r="AD101">
        <f t="shared" si="62"/>
        <v>0.16500000000000001</v>
      </c>
      <c r="AF101" s="1"/>
      <c r="AI101" s="1"/>
      <c r="AP101">
        <f t="shared" si="63"/>
        <v>2.015267175572519E-3</v>
      </c>
      <c r="AQ101">
        <f t="shared" si="64"/>
        <v>1.450381679389313E-3</v>
      </c>
      <c r="AR101">
        <f t="shared" si="65"/>
        <v>2.5190839694656489E-3</v>
      </c>
      <c r="AS101">
        <f t="shared" si="66"/>
        <v>3.5428571428571427E-3</v>
      </c>
      <c r="AT101">
        <f t="shared" si="67"/>
        <v>6.9523809523809521E-3</v>
      </c>
      <c r="AU101">
        <f t="shared" si="68"/>
        <v>6.4761904761904765E-3</v>
      </c>
      <c r="AV101">
        <f t="shared" si="69"/>
        <v>2.4744697564807539E-3</v>
      </c>
      <c r="AW101">
        <f t="shared" si="70"/>
        <v>4.595443833464258E-3</v>
      </c>
      <c r="AX101">
        <f t="shared" si="71"/>
        <v>6.4807541241162607E-3</v>
      </c>
      <c r="AZ101" s="1">
        <f t="shared" si="72"/>
        <v>4.0563143455463694E-3</v>
      </c>
      <c r="BA101">
        <f t="shared" si="73"/>
        <v>2.1359212756512031E-3</v>
      </c>
      <c r="BB101">
        <f t="shared" si="74"/>
        <v>9</v>
      </c>
      <c r="BC101" s="1">
        <f t="shared" si="75"/>
        <v>7.5516220904679331E-4</v>
      </c>
    </row>
    <row r="102" spans="1:55" x14ac:dyDescent="0.25">
      <c r="A102">
        <v>0.6666668</v>
      </c>
      <c r="B102">
        <v>8.6999999999999994E-2</v>
      </c>
      <c r="C102">
        <v>8.6999999999999994E-2</v>
      </c>
      <c r="D102">
        <v>0.19400000000000001</v>
      </c>
      <c r="E102">
        <v>0.26200000000000001</v>
      </c>
      <c r="F102">
        <v>0.25700000000000001</v>
      </c>
      <c r="G102">
        <v>0.25700000000000001</v>
      </c>
      <c r="H102">
        <v>5.3999999999999999E-2</v>
      </c>
      <c r="I102">
        <v>0.126</v>
      </c>
      <c r="J102">
        <v>7.1999999999999995E-2</v>
      </c>
      <c r="V102">
        <f t="shared" si="54"/>
        <v>8.6999999999999994E-2</v>
      </c>
      <c r="W102">
        <f t="shared" si="55"/>
        <v>8.6999999999999994E-2</v>
      </c>
      <c r="X102">
        <f t="shared" si="56"/>
        <v>0.19400000000000001</v>
      </c>
      <c r="Y102">
        <f t="shared" si="57"/>
        <v>0.26200000000000001</v>
      </c>
      <c r="Z102">
        <f t="shared" si="58"/>
        <v>0.25700000000000001</v>
      </c>
      <c r="AA102">
        <f t="shared" si="59"/>
        <v>0.25700000000000001</v>
      </c>
      <c r="AB102">
        <f t="shared" si="60"/>
        <v>5.3999999999999999E-2</v>
      </c>
      <c r="AC102">
        <f t="shared" si="61"/>
        <v>0.126</v>
      </c>
      <c r="AD102">
        <f t="shared" si="62"/>
        <v>7.1999999999999995E-2</v>
      </c>
      <c r="AF102" s="1"/>
      <c r="AI102" s="1"/>
      <c r="AP102">
        <f t="shared" si="63"/>
        <v>1.3282442748091601E-3</v>
      </c>
      <c r="AQ102">
        <f t="shared" si="64"/>
        <v>1.3282442748091601E-3</v>
      </c>
      <c r="AR102">
        <f t="shared" si="65"/>
        <v>2.9618320610687024E-3</v>
      </c>
      <c r="AS102">
        <f t="shared" si="66"/>
        <v>4.990476190476191E-3</v>
      </c>
      <c r="AT102">
        <f t="shared" si="67"/>
        <v>4.8952380952380957E-3</v>
      </c>
      <c r="AU102">
        <f t="shared" si="68"/>
        <v>4.8952380952380957E-3</v>
      </c>
      <c r="AV102">
        <f t="shared" si="69"/>
        <v>2.1209740769835036E-3</v>
      </c>
      <c r="AW102">
        <f t="shared" si="70"/>
        <v>4.9489395129615078E-3</v>
      </c>
      <c r="AX102">
        <f t="shared" si="71"/>
        <v>2.8279654359780046E-3</v>
      </c>
      <c r="AZ102" s="1">
        <f t="shared" si="72"/>
        <v>3.3663502241736026E-3</v>
      </c>
      <c r="BA102">
        <f t="shared" si="73"/>
        <v>1.5862525354622158E-3</v>
      </c>
      <c r="BB102">
        <f t="shared" si="74"/>
        <v>9</v>
      </c>
      <c r="BC102" s="1">
        <f t="shared" si="75"/>
        <v>5.6082496224984363E-4</v>
      </c>
    </row>
    <row r="103" spans="1:55" x14ac:dyDescent="0.25">
      <c r="A103">
        <v>0.83333349999999995</v>
      </c>
      <c r="B103">
        <v>0.153</v>
      </c>
      <c r="C103">
        <v>0.11700000000000001</v>
      </c>
      <c r="D103">
        <v>9.0999999999999998E-2</v>
      </c>
      <c r="E103">
        <v>0.31</v>
      </c>
      <c r="F103">
        <v>0.19800000000000001</v>
      </c>
      <c r="G103">
        <v>0.34499999999999997</v>
      </c>
      <c r="H103">
        <v>8.7999999999999995E-2</v>
      </c>
      <c r="I103">
        <v>8.3000000000000004E-2</v>
      </c>
      <c r="J103">
        <v>9.6000000000000002E-2</v>
      </c>
      <c r="V103">
        <f t="shared" si="54"/>
        <v>0.153</v>
      </c>
      <c r="W103">
        <f t="shared" si="55"/>
        <v>0.11700000000000001</v>
      </c>
      <c r="X103">
        <f t="shared" si="56"/>
        <v>9.0999999999999998E-2</v>
      </c>
      <c r="Y103">
        <f t="shared" si="57"/>
        <v>0.31</v>
      </c>
      <c r="Z103">
        <f t="shared" si="58"/>
        <v>0.19800000000000001</v>
      </c>
      <c r="AA103">
        <f t="shared" si="59"/>
        <v>0.34499999999999997</v>
      </c>
      <c r="AB103">
        <f t="shared" si="60"/>
        <v>8.7999999999999995E-2</v>
      </c>
      <c r="AC103">
        <f t="shared" si="61"/>
        <v>8.3000000000000004E-2</v>
      </c>
      <c r="AD103">
        <f t="shared" si="62"/>
        <v>9.6000000000000002E-2</v>
      </c>
      <c r="AF103" s="1"/>
      <c r="AI103" s="1"/>
      <c r="AP103">
        <f t="shared" si="63"/>
        <v>2.3358778625954197E-3</v>
      </c>
      <c r="AQ103">
        <f t="shared" si="64"/>
        <v>1.786259541984733E-3</v>
      </c>
      <c r="AR103">
        <f t="shared" si="65"/>
        <v>1.3893129770992366E-3</v>
      </c>
      <c r="AS103">
        <f t="shared" si="66"/>
        <v>5.9047619047619048E-3</v>
      </c>
      <c r="AT103">
        <f t="shared" si="67"/>
        <v>3.7714285714285714E-3</v>
      </c>
      <c r="AU103">
        <f t="shared" si="68"/>
        <v>6.5714285714285709E-3</v>
      </c>
      <c r="AV103">
        <f t="shared" si="69"/>
        <v>3.4564021995286721E-3</v>
      </c>
      <c r="AW103">
        <f t="shared" si="70"/>
        <v>3.260015710919089E-3</v>
      </c>
      <c r="AX103">
        <f t="shared" si="71"/>
        <v>3.7706205813040064E-3</v>
      </c>
      <c r="AZ103" s="1">
        <f t="shared" si="72"/>
        <v>3.5829008801166896E-3</v>
      </c>
      <c r="BA103">
        <f t="shared" si="73"/>
        <v>1.7359503484102347E-3</v>
      </c>
      <c r="BB103">
        <f t="shared" si="74"/>
        <v>9</v>
      </c>
      <c r="BC103" s="1">
        <f t="shared" si="75"/>
        <v>6.1375113158201335E-4</v>
      </c>
    </row>
    <row r="104" spans="1:55" x14ac:dyDescent="0.25">
      <c r="A104">
        <v>1.0000001999999999</v>
      </c>
      <c r="B104">
        <v>8.1000000000000003E-2</v>
      </c>
      <c r="C104">
        <v>0.17</v>
      </c>
      <c r="D104">
        <v>0.11799999999999999</v>
      </c>
      <c r="E104">
        <v>0.34100000000000003</v>
      </c>
      <c r="F104">
        <v>0.30399999999999999</v>
      </c>
      <c r="G104">
        <v>0.23499999999999999</v>
      </c>
      <c r="H104">
        <v>0.06</v>
      </c>
      <c r="I104">
        <v>0.106</v>
      </c>
      <c r="J104">
        <v>9.1999999999999998E-2</v>
      </c>
      <c r="V104">
        <f t="shared" si="54"/>
        <v>8.1000000000000003E-2</v>
      </c>
      <c r="W104">
        <f t="shared" si="55"/>
        <v>0.17</v>
      </c>
      <c r="X104">
        <f t="shared" si="56"/>
        <v>0.11799999999999999</v>
      </c>
      <c r="Y104">
        <f t="shared" si="57"/>
        <v>0.34100000000000003</v>
      </c>
      <c r="Z104">
        <f t="shared" si="58"/>
        <v>0.30399999999999999</v>
      </c>
      <c r="AA104">
        <f t="shared" si="59"/>
        <v>0.23499999999999999</v>
      </c>
      <c r="AB104">
        <f t="shared" si="60"/>
        <v>0.06</v>
      </c>
      <c r="AC104">
        <f t="shared" si="61"/>
        <v>0.106</v>
      </c>
      <c r="AD104">
        <f t="shared" si="62"/>
        <v>9.1999999999999998E-2</v>
      </c>
      <c r="AF104" s="1"/>
      <c r="AI104" s="1"/>
      <c r="AP104">
        <f t="shared" si="63"/>
        <v>1.2366412213740457E-3</v>
      </c>
      <c r="AQ104">
        <f t="shared" si="64"/>
        <v>2.5954198473282443E-3</v>
      </c>
      <c r="AR104">
        <f t="shared" si="65"/>
        <v>1.8015267175572518E-3</v>
      </c>
      <c r="AS104">
        <f t="shared" si="66"/>
        <v>6.4952380952380956E-3</v>
      </c>
      <c r="AT104">
        <f t="shared" si="67"/>
        <v>5.7904761904761905E-3</v>
      </c>
      <c r="AU104">
        <f t="shared" si="68"/>
        <v>4.4761904761904756E-3</v>
      </c>
      <c r="AV104">
        <f t="shared" si="69"/>
        <v>2.3566378633150037E-3</v>
      </c>
      <c r="AW104">
        <f t="shared" si="70"/>
        <v>4.1633935585231735E-3</v>
      </c>
      <c r="AX104">
        <f t="shared" si="71"/>
        <v>3.6135113904163393E-3</v>
      </c>
      <c r="AZ104" s="1">
        <f t="shared" si="72"/>
        <v>3.6143372622687575E-3</v>
      </c>
      <c r="BA104">
        <f t="shared" si="73"/>
        <v>1.7902215545719702E-3</v>
      </c>
      <c r="BB104">
        <f t="shared" si="74"/>
        <v>9</v>
      </c>
      <c r="BC104" s="1">
        <f t="shared" si="75"/>
        <v>6.3293890053208151E-4</v>
      </c>
    </row>
    <row r="105" spans="1:55" x14ac:dyDescent="0.25">
      <c r="A105">
        <v>1.1666669000000001</v>
      </c>
      <c r="B105">
        <v>0.16800000000000001</v>
      </c>
      <c r="C105">
        <v>0.155</v>
      </c>
      <c r="D105">
        <v>0.21199999999999999</v>
      </c>
      <c r="E105">
        <v>0.28699999999999998</v>
      </c>
      <c r="F105">
        <v>0.20399999999999999</v>
      </c>
      <c r="G105">
        <v>0.38200000000000001</v>
      </c>
      <c r="H105">
        <v>5.6000000000000001E-2</v>
      </c>
      <c r="I105">
        <v>0.107</v>
      </c>
      <c r="J105">
        <v>0.16</v>
      </c>
      <c r="V105">
        <f t="shared" si="54"/>
        <v>0.16800000000000001</v>
      </c>
      <c r="W105">
        <f t="shared" si="55"/>
        <v>0.155</v>
      </c>
      <c r="X105">
        <f t="shared" si="56"/>
        <v>0.21199999999999999</v>
      </c>
      <c r="Y105">
        <f t="shared" si="57"/>
        <v>0.28699999999999998</v>
      </c>
      <c r="Z105">
        <f t="shared" si="58"/>
        <v>0.20399999999999999</v>
      </c>
      <c r="AA105">
        <f t="shared" si="59"/>
        <v>0.38200000000000001</v>
      </c>
      <c r="AB105">
        <f t="shared" si="60"/>
        <v>5.6000000000000001E-2</v>
      </c>
      <c r="AC105">
        <f t="shared" si="61"/>
        <v>0.107</v>
      </c>
      <c r="AD105">
        <f t="shared" si="62"/>
        <v>0.16</v>
      </c>
      <c r="AF105" s="1"/>
      <c r="AI105" s="1"/>
      <c r="AP105">
        <f t="shared" si="63"/>
        <v>2.5648854961832063E-3</v>
      </c>
      <c r="AQ105">
        <f t="shared" si="64"/>
        <v>2.3664122137404581E-3</v>
      </c>
      <c r="AR105">
        <f t="shared" si="65"/>
        <v>3.2366412213740456E-3</v>
      </c>
      <c r="AS105">
        <f t="shared" si="66"/>
        <v>5.4666666666666665E-3</v>
      </c>
      <c r="AT105">
        <f t="shared" si="67"/>
        <v>3.8857142857142853E-3</v>
      </c>
      <c r="AU105">
        <f t="shared" si="68"/>
        <v>7.276190476190476E-3</v>
      </c>
      <c r="AV105">
        <f t="shared" si="69"/>
        <v>2.199528672427337E-3</v>
      </c>
      <c r="AW105">
        <f t="shared" si="70"/>
        <v>4.20267085624509E-3</v>
      </c>
      <c r="AX105">
        <f t="shared" si="71"/>
        <v>6.2843676355066767E-3</v>
      </c>
      <c r="AZ105" s="1">
        <f t="shared" si="72"/>
        <v>4.1647863915609158E-3</v>
      </c>
      <c r="BA105">
        <f t="shared" si="73"/>
        <v>1.8188317909172088E-3</v>
      </c>
      <c r="BB105">
        <f t="shared" si="74"/>
        <v>9</v>
      </c>
      <c r="BC105" s="1">
        <f t="shared" si="75"/>
        <v>6.4305414659761556E-4</v>
      </c>
    </row>
    <row r="106" spans="1:55" x14ac:dyDescent="0.25">
      <c r="A106">
        <v>1.3333336</v>
      </c>
      <c r="B106">
        <v>9.8000000000000004E-2</v>
      </c>
      <c r="C106">
        <v>8.6999999999999994E-2</v>
      </c>
      <c r="D106">
        <v>0.11799999999999999</v>
      </c>
      <c r="E106">
        <v>0.33500000000000002</v>
      </c>
      <c r="F106">
        <v>0.28299999999999997</v>
      </c>
      <c r="G106">
        <v>0.34499999999999997</v>
      </c>
      <c r="H106">
        <v>0.151</v>
      </c>
      <c r="I106">
        <v>0.2</v>
      </c>
      <c r="J106">
        <v>0.11899999999999999</v>
      </c>
      <c r="V106">
        <f t="shared" si="54"/>
        <v>9.8000000000000004E-2</v>
      </c>
      <c r="W106">
        <f t="shared" si="55"/>
        <v>8.6999999999999994E-2</v>
      </c>
      <c r="X106">
        <f t="shared" si="56"/>
        <v>0.11799999999999999</v>
      </c>
      <c r="Y106">
        <f t="shared" si="57"/>
        <v>0.33500000000000002</v>
      </c>
      <c r="Z106">
        <f t="shared" si="58"/>
        <v>0.28299999999999997</v>
      </c>
      <c r="AA106">
        <f t="shared" si="59"/>
        <v>0.34499999999999997</v>
      </c>
      <c r="AB106">
        <f t="shared" si="60"/>
        <v>0.151</v>
      </c>
      <c r="AC106">
        <f t="shared" si="61"/>
        <v>0.2</v>
      </c>
      <c r="AD106">
        <f t="shared" si="62"/>
        <v>0.11899999999999999</v>
      </c>
      <c r="AF106" s="1"/>
      <c r="AI106" s="1"/>
      <c r="AP106">
        <f t="shared" si="63"/>
        <v>1.4961832061068704E-3</v>
      </c>
      <c r="AQ106">
        <f t="shared" si="64"/>
        <v>1.3282442748091601E-3</v>
      </c>
      <c r="AR106">
        <f t="shared" si="65"/>
        <v>1.8015267175572518E-3</v>
      </c>
      <c r="AS106">
        <f t="shared" si="66"/>
        <v>6.3809523809523813E-3</v>
      </c>
      <c r="AT106">
        <f t="shared" si="67"/>
        <v>5.3904761904761903E-3</v>
      </c>
      <c r="AU106">
        <f t="shared" si="68"/>
        <v>6.5714285714285709E-3</v>
      </c>
      <c r="AV106">
        <f t="shared" si="69"/>
        <v>5.930871956009426E-3</v>
      </c>
      <c r="AW106">
        <f t="shared" si="70"/>
        <v>7.8554595443833461E-3</v>
      </c>
      <c r="AX106">
        <f t="shared" si="71"/>
        <v>4.6739984289080909E-3</v>
      </c>
      <c r="AZ106" s="1">
        <f t="shared" si="72"/>
        <v>4.6032379189590317E-3</v>
      </c>
      <c r="BA106">
        <f t="shared" si="73"/>
        <v>2.455282823574247E-3</v>
      </c>
      <c r="BB106">
        <f t="shared" si="74"/>
        <v>9</v>
      </c>
      <c r="BC106" s="1">
        <f t="shared" si="75"/>
        <v>8.6807356714010172E-4</v>
      </c>
    </row>
    <row r="107" spans="1:55" x14ac:dyDescent="0.25">
      <c r="A107">
        <v>1.5000003</v>
      </c>
      <c r="B107">
        <v>0.126</v>
      </c>
      <c r="C107">
        <v>0.1</v>
      </c>
      <c r="D107">
        <v>0.17199999999999999</v>
      </c>
      <c r="E107">
        <v>0.26200000000000001</v>
      </c>
      <c r="F107">
        <v>0.193</v>
      </c>
      <c r="G107">
        <v>0.25700000000000001</v>
      </c>
      <c r="H107">
        <v>2.3E-2</v>
      </c>
      <c r="I107">
        <v>0.17399999999999999</v>
      </c>
      <c r="J107">
        <v>8.6999999999999994E-2</v>
      </c>
      <c r="V107">
        <f t="shared" si="54"/>
        <v>0.126</v>
      </c>
      <c r="W107">
        <f t="shared" si="55"/>
        <v>0.1</v>
      </c>
      <c r="X107">
        <f t="shared" si="56"/>
        <v>0.17199999999999999</v>
      </c>
      <c r="Y107">
        <f t="shared" si="57"/>
        <v>0.26200000000000001</v>
      </c>
      <c r="Z107">
        <f t="shared" si="58"/>
        <v>0.193</v>
      </c>
      <c r="AA107">
        <f t="shared" si="59"/>
        <v>0.25700000000000001</v>
      </c>
      <c r="AB107">
        <f t="shared" si="60"/>
        <v>2.3E-2</v>
      </c>
      <c r="AC107">
        <f t="shared" si="61"/>
        <v>0.17399999999999999</v>
      </c>
      <c r="AD107">
        <f t="shared" si="62"/>
        <v>8.6999999999999994E-2</v>
      </c>
      <c r="AF107" s="1"/>
      <c r="AI107" s="1"/>
      <c r="AP107">
        <f t="shared" si="63"/>
        <v>1.9236641221374046E-3</v>
      </c>
      <c r="AQ107">
        <f t="shared" si="64"/>
        <v>1.5267175572519084E-3</v>
      </c>
      <c r="AR107">
        <f t="shared" si="65"/>
        <v>2.6259541984732823E-3</v>
      </c>
      <c r="AS107">
        <f t="shared" si="66"/>
        <v>4.990476190476191E-3</v>
      </c>
      <c r="AT107">
        <f t="shared" si="67"/>
        <v>3.6761904761904761E-3</v>
      </c>
      <c r="AU107">
        <f t="shared" si="68"/>
        <v>4.8952380952380957E-3</v>
      </c>
      <c r="AV107">
        <f t="shared" si="69"/>
        <v>9.0337784760408481E-4</v>
      </c>
      <c r="AW107">
        <f t="shared" si="70"/>
        <v>6.8342498036135105E-3</v>
      </c>
      <c r="AX107">
        <f t="shared" si="71"/>
        <v>3.4171249018067553E-3</v>
      </c>
      <c r="AZ107" s="1">
        <f t="shared" si="72"/>
        <v>3.4214436880879674E-3</v>
      </c>
      <c r="BA107">
        <f t="shared" si="73"/>
        <v>1.908955308289752E-3</v>
      </c>
      <c r="BB107">
        <f t="shared" si="74"/>
        <v>9</v>
      </c>
      <c r="BC107" s="1">
        <f t="shared" si="75"/>
        <v>6.7491762173686992E-4</v>
      </c>
    </row>
    <row r="108" spans="1:55" x14ac:dyDescent="0.25">
      <c r="A108">
        <v>1.6666669999999999</v>
      </c>
      <c r="B108">
        <v>0.1</v>
      </c>
      <c r="C108">
        <v>0.17</v>
      </c>
      <c r="D108">
        <v>0.13800000000000001</v>
      </c>
      <c r="E108">
        <v>0.254</v>
      </c>
      <c r="F108">
        <v>0.315</v>
      </c>
      <c r="G108">
        <v>0.28699999999999998</v>
      </c>
      <c r="H108">
        <v>8.1000000000000003E-2</v>
      </c>
      <c r="I108">
        <v>0.13900000000000001</v>
      </c>
      <c r="J108">
        <v>7.6999999999999999E-2</v>
      </c>
      <c r="V108">
        <f t="shared" si="54"/>
        <v>0.1</v>
      </c>
      <c r="W108">
        <f t="shared" si="55"/>
        <v>0.17</v>
      </c>
      <c r="X108">
        <f t="shared" si="56"/>
        <v>0.13800000000000001</v>
      </c>
      <c r="Y108">
        <f t="shared" si="57"/>
        <v>0.254</v>
      </c>
      <c r="Z108">
        <f t="shared" si="58"/>
        <v>0.315</v>
      </c>
      <c r="AA108">
        <f t="shared" si="59"/>
        <v>0.28699999999999998</v>
      </c>
      <c r="AB108">
        <f t="shared" si="60"/>
        <v>8.1000000000000003E-2</v>
      </c>
      <c r="AC108">
        <f t="shared" si="61"/>
        <v>0.13900000000000001</v>
      </c>
      <c r="AD108">
        <f t="shared" si="62"/>
        <v>7.6999999999999999E-2</v>
      </c>
      <c r="AF108" s="1"/>
      <c r="AI108" s="1"/>
      <c r="AP108">
        <f t="shared" si="63"/>
        <v>1.5267175572519084E-3</v>
      </c>
      <c r="AQ108">
        <f t="shared" si="64"/>
        <v>2.5954198473282443E-3</v>
      </c>
      <c r="AR108">
        <f t="shared" si="65"/>
        <v>2.1068702290076339E-3</v>
      </c>
      <c r="AS108">
        <f t="shared" si="66"/>
        <v>4.8380952380952386E-3</v>
      </c>
      <c r="AT108">
        <f t="shared" si="67"/>
        <v>6.0000000000000001E-3</v>
      </c>
      <c r="AU108">
        <f t="shared" si="68"/>
        <v>5.4666666666666665E-3</v>
      </c>
      <c r="AV108">
        <f t="shared" si="69"/>
        <v>3.1814611154752552E-3</v>
      </c>
      <c r="AW108">
        <f t="shared" si="70"/>
        <v>5.459544383346426E-3</v>
      </c>
      <c r="AX108">
        <f t="shared" si="71"/>
        <v>3.0243519245875881E-3</v>
      </c>
      <c r="AZ108" s="1">
        <f t="shared" si="72"/>
        <v>3.7999029957509955E-3</v>
      </c>
      <c r="BA108">
        <f t="shared" si="73"/>
        <v>1.6552659187967439E-3</v>
      </c>
      <c r="BB108">
        <f t="shared" si="74"/>
        <v>9</v>
      </c>
      <c r="BC108" s="1">
        <f t="shared" si="75"/>
        <v>5.8522487792407932E-4</v>
      </c>
    </row>
    <row r="109" spans="1:55" x14ac:dyDescent="0.25">
      <c r="A109">
        <v>1.8333337000000001</v>
      </c>
      <c r="B109">
        <v>8.8999999999999996E-2</v>
      </c>
      <c r="C109">
        <v>0.23</v>
      </c>
      <c r="D109">
        <v>0.19900000000000001</v>
      </c>
      <c r="E109">
        <v>0.246</v>
      </c>
      <c r="F109">
        <v>0.14299999999999999</v>
      </c>
      <c r="G109">
        <v>0.36299999999999999</v>
      </c>
      <c r="H109">
        <v>6.4000000000000001E-2</v>
      </c>
      <c r="I109">
        <v>0.17799999999999999</v>
      </c>
      <c r="J109">
        <v>7.4999999999999997E-2</v>
      </c>
      <c r="V109">
        <f>B109</f>
        <v>8.8999999999999996E-2</v>
      </c>
      <c r="W109">
        <f t="shared" si="55"/>
        <v>0.23</v>
      </c>
      <c r="X109">
        <f t="shared" si="56"/>
        <v>0.19900000000000001</v>
      </c>
      <c r="Y109">
        <f t="shared" si="57"/>
        <v>0.246</v>
      </c>
      <c r="Z109">
        <f t="shared" si="58"/>
        <v>0.14299999999999999</v>
      </c>
      <c r="AA109">
        <f t="shared" si="59"/>
        <v>0.36299999999999999</v>
      </c>
      <c r="AB109">
        <f t="shared" si="60"/>
        <v>6.4000000000000001E-2</v>
      </c>
      <c r="AC109">
        <f t="shared" si="61"/>
        <v>0.17799999999999999</v>
      </c>
      <c r="AD109">
        <f t="shared" si="62"/>
        <v>7.4999999999999997E-2</v>
      </c>
      <c r="AF109" s="1"/>
      <c r="AI109" s="1"/>
      <c r="AP109">
        <f t="shared" si="63"/>
        <v>1.3587786259541984E-3</v>
      </c>
      <c r="AQ109">
        <f t="shared" si="64"/>
        <v>3.5114503816793896E-3</v>
      </c>
      <c r="AR109">
        <f t="shared" si="65"/>
        <v>3.0381679389312978E-3</v>
      </c>
      <c r="AS109">
        <f t="shared" si="66"/>
        <v>4.6857142857142852E-3</v>
      </c>
      <c r="AT109">
        <f t="shared" si="67"/>
        <v>2.7238095238095237E-3</v>
      </c>
      <c r="AU109">
        <f t="shared" si="68"/>
        <v>6.914285714285714E-3</v>
      </c>
      <c r="AV109">
        <f t="shared" si="69"/>
        <v>2.5137470542026708E-3</v>
      </c>
      <c r="AW109">
        <f t="shared" si="70"/>
        <v>6.9913589945011781E-3</v>
      </c>
      <c r="AX109">
        <f t="shared" si="71"/>
        <v>2.9457973291437548E-3</v>
      </c>
      <c r="AZ109" s="1">
        <f t="shared" si="72"/>
        <v>3.8536788720246679E-3</v>
      </c>
      <c r="BA109">
        <f t="shared" si="73"/>
        <v>1.9623840825417566E-3</v>
      </c>
      <c r="BB109">
        <f t="shared" si="74"/>
        <v>9</v>
      </c>
      <c r="BC109" s="1">
        <f t="shared" si="75"/>
        <v>6.9380754602890878E-4</v>
      </c>
    </row>
    <row r="110" spans="1:55" x14ac:dyDescent="0.25">
      <c r="A110">
        <v>2.0000003999999998</v>
      </c>
      <c r="B110">
        <v>0.24299999999999999</v>
      </c>
      <c r="C110">
        <v>0.2</v>
      </c>
      <c r="D110">
        <v>0.30599999999999999</v>
      </c>
      <c r="E110">
        <v>0.50900000000000001</v>
      </c>
      <c r="F110">
        <v>0.51700000000000002</v>
      </c>
      <c r="G110">
        <v>0.377</v>
      </c>
      <c r="H110">
        <v>0.14599999999999999</v>
      </c>
      <c r="I110">
        <v>0.26900000000000002</v>
      </c>
      <c r="J110">
        <v>0.25600000000000001</v>
      </c>
      <c r="L110">
        <f>AVERAGE(B110:B112)-AVERAGE(B107:B109)</f>
        <v>0.20700000000000002</v>
      </c>
      <c r="M110">
        <f t="shared" ref="M110:T110" si="76">AVERAGE(C110:C112)-AVERAGE(C107:C109)</f>
        <v>0.15733333333333335</v>
      </c>
      <c r="N110">
        <f t="shared" si="76"/>
        <v>0.14266666666666669</v>
      </c>
      <c r="O110">
        <f t="shared" si="76"/>
        <v>0.24099999999999994</v>
      </c>
      <c r="P110">
        <f t="shared" si="76"/>
        <v>0.35966666666666669</v>
      </c>
      <c r="Q110">
        <f t="shared" si="76"/>
        <v>0.22066666666666668</v>
      </c>
      <c r="R110">
        <f t="shared" si="76"/>
        <v>0.12299999999999997</v>
      </c>
      <c r="S110">
        <f t="shared" si="76"/>
        <v>0.15633333333333335</v>
      </c>
      <c r="T110">
        <f t="shared" si="76"/>
        <v>0.185</v>
      </c>
      <c r="V110">
        <f>B110-0.207</f>
        <v>3.6000000000000004E-2</v>
      </c>
      <c r="W110">
        <f>C110-0.157</f>
        <v>4.300000000000001E-2</v>
      </c>
      <c r="X110">
        <f>D110-0.1426</f>
        <v>0.16339999999999999</v>
      </c>
      <c r="Y110">
        <f>E110-0.241</f>
        <v>0.26800000000000002</v>
      </c>
      <c r="Z110">
        <f>F110-0.359</f>
        <v>0.15800000000000003</v>
      </c>
      <c r="AA110">
        <f>G110-0.22</f>
        <v>0.157</v>
      </c>
      <c r="AB110">
        <f>H110-0.123</f>
        <v>2.2999999999999993E-2</v>
      </c>
      <c r="AC110">
        <f>I110-0.156</f>
        <v>0.11300000000000002</v>
      </c>
      <c r="AD110">
        <f>J110-0.185</f>
        <v>7.1000000000000008E-2</v>
      </c>
      <c r="AF110" s="1"/>
      <c r="AI110" s="1"/>
      <c r="AP110">
        <f t="shared" si="63"/>
        <v>5.4961832061068707E-4</v>
      </c>
      <c r="AQ110">
        <f t="shared" si="64"/>
        <v>6.5648854961832079E-4</v>
      </c>
      <c r="AR110">
        <f t="shared" si="65"/>
        <v>2.4946564885496183E-3</v>
      </c>
      <c r="AS110">
        <f t="shared" si="66"/>
        <v>5.1047619047619053E-3</v>
      </c>
      <c r="AT110">
        <f t="shared" si="67"/>
        <v>3.00952380952381E-3</v>
      </c>
      <c r="AU110">
        <f t="shared" si="68"/>
        <v>2.9904761904761905E-3</v>
      </c>
      <c r="AV110">
        <f t="shared" si="69"/>
        <v>9.0337784760408449E-4</v>
      </c>
      <c r="AW110">
        <f t="shared" si="70"/>
        <v>4.4383346425765913E-3</v>
      </c>
      <c r="AX110">
        <f t="shared" si="71"/>
        <v>2.7886881382560881E-3</v>
      </c>
      <c r="AZ110" s="1">
        <f t="shared" si="72"/>
        <v>2.5484362102196996E-3</v>
      </c>
      <c r="BA110">
        <f t="shared" si="73"/>
        <v>1.6146240827842344E-3</v>
      </c>
      <c r="BB110">
        <f t="shared" si="74"/>
        <v>9</v>
      </c>
      <c r="BC110" s="1">
        <f t="shared" si="75"/>
        <v>5.7085581900192075E-4</v>
      </c>
    </row>
    <row r="111" spans="1:55" x14ac:dyDescent="0.25">
      <c r="A111">
        <v>2.1666671000000002</v>
      </c>
      <c r="B111">
        <v>0.35499999999999998</v>
      </c>
      <c r="C111">
        <v>0.41499999999999998</v>
      </c>
      <c r="D111">
        <v>0.39700000000000002</v>
      </c>
      <c r="E111">
        <v>0.40300000000000002</v>
      </c>
      <c r="F111">
        <v>0.65</v>
      </c>
      <c r="G111">
        <v>0.54</v>
      </c>
      <c r="H111">
        <v>0.19900000000000001</v>
      </c>
      <c r="I111">
        <v>0.35399999999999998</v>
      </c>
      <c r="J111">
        <v>0.23</v>
      </c>
      <c r="V111">
        <f t="shared" ref="V111:V138" si="77">B111-0.207</f>
        <v>0.14799999999999999</v>
      </c>
      <c r="W111">
        <f t="shared" ref="W111:W139" si="78">C111-0.157</f>
        <v>0.25800000000000001</v>
      </c>
      <c r="X111">
        <f t="shared" ref="X111:X139" si="79">D111-0.1426</f>
        <v>0.25440000000000002</v>
      </c>
      <c r="Y111">
        <f t="shared" ref="Y111:Y139" si="80">E111-0.241</f>
        <v>0.16200000000000003</v>
      </c>
      <c r="Z111">
        <f t="shared" ref="Z111:Z139" si="81">F111-0.359</f>
        <v>0.29100000000000004</v>
      </c>
      <c r="AA111">
        <f t="shared" ref="AA111:AA139" si="82">G111-0.22</f>
        <v>0.32000000000000006</v>
      </c>
      <c r="AB111">
        <f t="shared" ref="AB111:AB139" si="83">H111-0.123</f>
        <v>7.6000000000000012E-2</v>
      </c>
      <c r="AC111">
        <f t="shared" ref="AC111:AC139" si="84">I111-0.156</f>
        <v>0.19799999999999998</v>
      </c>
      <c r="AD111">
        <f t="shared" ref="AD111:AD139" si="85">J111-0.185</f>
        <v>4.5000000000000012E-2</v>
      </c>
      <c r="AF111" s="1"/>
      <c r="AI111" s="1"/>
      <c r="AP111">
        <f t="shared" si="63"/>
        <v>2.2595419847328243E-3</v>
      </c>
      <c r="AQ111">
        <f t="shared" si="64"/>
        <v>3.9389312977099241E-3</v>
      </c>
      <c r="AR111">
        <f t="shared" si="65"/>
        <v>3.8839694656488551E-3</v>
      </c>
      <c r="AS111">
        <f t="shared" si="66"/>
        <v>3.0857142857142862E-3</v>
      </c>
      <c r="AT111">
        <f t="shared" si="67"/>
        <v>5.5428571428571436E-3</v>
      </c>
      <c r="AU111">
        <f t="shared" si="68"/>
        <v>6.0952380952380963E-3</v>
      </c>
      <c r="AV111">
        <f t="shared" si="69"/>
        <v>2.9850746268656721E-3</v>
      </c>
      <c r="AW111">
        <f t="shared" si="70"/>
        <v>7.7769049489395123E-3</v>
      </c>
      <c r="AX111">
        <f t="shared" si="71"/>
        <v>1.7674783974862534E-3</v>
      </c>
      <c r="AZ111" s="1">
        <f t="shared" si="72"/>
        <v>4.148412249465841E-3</v>
      </c>
      <c r="BA111">
        <f t="shared" si="73"/>
        <v>1.9600298859481949E-3</v>
      </c>
      <c r="BB111">
        <f t="shared" si="74"/>
        <v>9</v>
      </c>
      <c r="BC111" s="1">
        <f t="shared" si="75"/>
        <v>6.9297521184113196E-4</v>
      </c>
    </row>
    <row r="112" spans="1:55" x14ac:dyDescent="0.25">
      <c r="A112">
        <v>2.3333338000000001</v>
      </c>
      <c r="B112">
        <v>0.33800000000000002</v>
      </c>
      <c r="C112">
        <v>0.35699999999999998</v>
      </c>
      <c r="D112">
        <v>0.23400000000000001</v>
      </c>
      <c r="E112">
        <v>0.57299999999999995</v>
      </c>
      <c r="F112">
        <v>0.56299999999999994</v>
      </c>
      <c r="G112">
        <v>0.65200000000000002</v>
      </c>
      <c r="H112">
        <v>0.192</v>
      </c>
      <c r="I112">
        <v>0.33700000000000002</v>
      </c>
      <c r="J112">
        <v>0.308</v>
      </c>
      <c r="V112">
        <f t="shared" si="77"/>
        <v>0.13100000000000003</v>
      </c>
      <c r="W112">
        <f t="shared" si="78"/>
        <v>0.19999999999999998</v>
      </c>
      <c r="X112">
        <f t="shared" si="79"/>
        <v>9.1400000000000009E-2</v>
      </c>
      <c r="Y112">
        <f t="shared" si="80"/>
        <v>0.33199999999999996</v>
      </c>
      <c r="Z112">
        <f t="shared" si="81"/>
        <v>0.20399999999999996</v>
      </c>
      <c r="AA112">
        <f t="shared" si="82"/>
        <v>0.43200000000000005</v>
      </c>
      <c r="AB112">
        <f t="shared" si="83"/>
        <v>6.9000000000000006E-2</v>
      </c>
      <c r="AC112">
        <f t="shared" si="84"/>
        <v>0.18100000000000002</v>
      </c>
      <c r="AD112">
        <f t="shared" si="85"/>
        <v>0.123</v>
      </c>
      <c r="AF112" s="1"/>
      <c r="AI112" s="1"/>
      <c r="AP112">
        <f t="shared" si="63"/>
        <v>2.0000000000000005E-3</v>
      </c>
      <c r="AQ112">
        <f t="shared" si="64"/>
        <v>3.0534351145038163E-3</v>
      </c>
      <c r="AR112">
        <f t="shared" si="65"/>
        <v>1.3954198473282444E-3</v>
      </c>
      <c r="AS112">
        <f t="shared" si="66"/>
        <v>6.3238095238095232E-3</v>
      </c>
      <c r="AT112">
        <f t="shared" si="67"/>
        <v>3.8857142857142849E-3</v>
      </c>
      <c r="AU112">
        <f t="shared" si="68"/>
        <v>8.2285714285714288E-3</v>
      </c>
      <c r="AV112">
        <f t="shared" si="69"/>
        <v>2.7101335428122548E-3</v>
      </c>
      <c r="AW112">
        <f t="shared" si="70"/>
        <v>7.1091908876669292E-3</v>
      </c>
      <c r="AX112">
        <f t="shared" si="71"/>
        <v>4.8311076197957575E-3</v>
      </c>
      <c r="AZ112" s="1">
        <f t="shared" si="72"/>
        <v>4.3930424722446928E-3</v>
      </c>
      <c r="BA112">
        <f t="shared" si="73"/>
        <v>2.3875985050943981E-3</v>
      </c>
      <c r="BB112">
        <f t="shared" si="74"/>
        <v>9</v>
      </c>
      <c r="BC112" s="1">
        <f t="shared" si="75"/>
        <v>8.4414354685155622E-4</v>
      </c>
    </row>
    <row r="113" spans="1:55" x14ac:dyDescent="0.25">
      <c r="A113">
        <v>2.5000005000000001</v>
      </c>
      <c r="B113">
        <v>0.27400000000000002</v>
      </c>
      <c r="C113">
        <v>0.442</v>
      </c>
      <c r="D113">
        <v>0.42599999999999999</v>
      </c>
      <c r="E113">
        <v>0.54700000000000004</v>
      </c>
      <c r="F113">
        <v>0.76300000000000001</v>
      </c>
      <c r="G113">
        <v>0.51700000000000002</v>
      </c>
      <c r="H113">
        <v>0.255</v>
      </c>
      <c r="I113">
        <v>0.38500000000000001</v>
      </c>
      <c r="J113">
        <v>0.29199999999999998</v>
      </c>
      <c r="V113">
        <f t="shared" si="77"/>
        <v>6.7000000000000032E-2</v>
      </c>
      <c r="W113">
        <f t="shared" si="78"/>
        <v>0.28500000000000003</v>
      </c>
      <c r="X113">
        <f t="shared" si="79"/>
        <v>0.28339999999999999</v>
      </c>
      <c r="Y113">
        <f t="shared" si="80"/>
        <v>0.30600000000000005</v>
      </c>
      <c r="Z113">
        <f t="shared" si="81"/>
        <v>0.40400000000000003</v>
      </c>
      <c r="AA113">
        <f t="shared" si="82"/>
        <v>0.29700000000000004</v>
      </c>
      <c r="AB113">
        <f t="shared" si="83"/>
        <v>0.13200000000000001</v>
      </c>
      <c r="AC113">
        <f t="shared" si="84"/>
        <v>0.22900000000000001</v>
      </c>
      <c r="AD113">
        <f t="shared" si="85"/>
        <v>0.10699999999999998</v>
      </c>
      <c r="AF113" s="1"/>
      <c r="AI113" s="1"/>
      <c r="AP113">
        <f t="shared" si="63"/>
        <v>1.0229007633587792E-3</v>
      </c>
      <c r="AQ113">
        <f t="shared" si="64"/>
        <v>4.3511450381679391E-3</v>
      </c>
      <c r="AR113">
        <f t="shared" si="65"/>
        <v>4.3267175572519086E-3</v>
      </c>
      <c r="AS113">
        <f t="shared" si="66"/>
        <v>5.8285714285714295E-3</v>
      </c>
      <c r="AT113">
        <f t="shared" si="67"/>
        <v>7.6952380952380961E-3</v>
      </c>
      <c r="AU113">
        <f t="shared" si="68"/>
        <v>5.657142857142858E-3</v>
      </c>
      <c r="AV113">
        <f t="shared" si="69"/>
        <v>5.1846032992930091E-3</v>
      </c>
      <c r="AW113">
        <f t="shared" si="70"/>
        <v>8.994501178318931E-3</v>
      </c>
      <c r="AX113">
        <f t="shared" si="71"/>
        <v>4.20267085624509E-3</v>
      </c>
      <c r="AZ113" s="1">
        <f t="shared" si="72"/>
        <v>5.2514990081764489E-3</v>
      </c>
      <c r="BA113">
        <f t="shared" si="73"/>
        <v>2.2674573350291252E-3</v>
      </c>
      <c r="BB113">
        <f t="shared" si="74"/>
        <v>9</v>
      </c>
      <c r="BC113" s="1">
        <f t="shared" si="75"/>
        <v>8.0166722882513586E-4</v>
      </c>
    </row>
    <row r="114" spans="1:55" x14ac:dyDescent="0.25">
      <c r="A114">
        <v>2.6666672</v>
      </c>
      <c r="B114">
        <v>0.29599999999999999</v>
      </c>
      <c r="C114">
        <v>0.34</v>
      </c>
      <c r="D114">
        <v>0.35099999999999998</v>
      </c>
      <c r="E114">
        <v>0.47699999999999998</v>
      </c>
      <c r="F114">
        <v>0.77200000000000002</v>
      </c>
      <c r="G114">
        <v>0.52200000000000002</v>
      </c>
      <c r="H114">
        <v>0.16700000000000001</v>
      </c>
      <c r="I114">
        <v>0.37</v>
      </c>
      <c r="J114">
        <v>0.27200000000000002</v>
      </c>
      <c r="V114">
        <f t="shared" si="77"/>
        <v>8.8999999999999996E-2</v>
      </c>
      <c r="W114">
        <f t="shared" si="78"/>
        <v>0.18300000000000002</v>
      </c>
      <c r="X114">
        <f t="shared" si="79"/>
        <v>0.20839999999999997</v>
      </c>
      <c r="Y114">
        <f t="shared" si="80"/>
        <v>0.23599999999999999</v>
      </c>
      <c r="Z114">
        <f t="shared" si="81"/>
        <v>0.41300000000000003</v>
      </c>
      <c r="AA114">
        <f t="shared" si="82"/>
        <v>0.30200000000000005</v>
      </c>
      <c r="AB114">
        <f t="shared" si="83"/>
        <v>4.4000000000000011E-2</v>
      </c>
      <c r="AC114">
        <f t="shared" si="84"/>
        <v>0.214</v>
      </c>
      <c r="AD114">
        <f t="shared" si="85"/>
        <v>8.7000000000000022E-2</v>
      </c>
      <c r="AF114" s="1"/>
      <c r="AI114" s="1"/>
      <c r="AP114">
        <f t="shared" si="63"/>
        <v>1.3587786259541984E-3</v>
      </c>
      <c r="AQ114">
        <f t="shared" si="64"/>
        <v>2.7938931297709925E-3</v>
      </c>
      <c r="AR114">
        <f t="shared" si="65"/>
        <v>3.1816793893129766E-3</v>
      </c>
      <c r="AS114">
        <f t="shared" si="66"/>
        <v>4.4952380952380947E-3</v>
      </c>
      <c r="AT114">
        <f t="shared" si="67"/>
        <v>7.8666666666666676E-3</v>
      </c>
      <c r="AU114">
        <f t="shared" si="68"/>
        <v>5.7523809523809533E-3</v>
      </c>
      <c r="AV114">
        <f t="shared" si="69"/>
        <v>1.7282010997643365E-3</v>
      </c>
      <c r="AW114">
        <f t="shared" si="70"/>
        <v>8.4053417124901799E-3</v>
      </c>
      <c r="AX114">
        <f t="shared" si="71"/>
        <v>3.4171249018067566E-3</v>
      </c>
      <c r="AZ114" s="1">
        <f t="shared" si="72"/>
        <v>4.3332560637094619E-3</v>
      </c>
      <c r="BA114">
        <f t="shared" si="73"/>
        <v>2.5316969710645291E-3</v>
      </c>
      <c r="BB114">
        <f t="shared" si="74"/>
        <v>9</v>
      </c>
      <c r="BC114" s="1">
        <f t="shared" si="75"/>
        <v>8.9509004807458551E-4</v>
      </c>
    </row>
    <row r="115" spans="1:55" x14ac:dyDescent="0.25">
      <c r="A115">
        <v>2.8333339</v>
      </c>
      <c r="B115">
        <v>0.39600000000000002</v>
      </c>
      <c r="C115">
        <v>0.48799999999999999</v>
      </c>
      <c r="D115">
        <v>0.42</v>
      </c>
      <c r="E115">
        <v>0.68600000000000005</v>
      </c>
      <c r="F115">
        <v>0.58299999999999996</v>
      </c>
      <c r="G115">
        <v>0.64200000000000002</v>
      </c>
      <c r="H115">
        <v>0.19600000000000001</v>
      </c>
      <c r="I115">
        <v>0.38700000000000001</v>
      </c>
      <c r="J115">
        <v>0.23499999999999999</v>
      </c>
      <c r="V115">
        <f t="shared" si="77"/>
        <v>0.18900000000000003</v>
      </c>
      <c r="W115">
        <f t="shared" si="78"/>
        <v>0.33099999999999996</v>
      </c>
      <c r="X115">
        <f t="shared" si="79"/>
        <v>0.27739999999999998</v>
      </c>
      <c r="Y115">
        <f t="shared" si="80"/>
        <v>0.44500000000000006</v>
      </c>
      <c r="Z115">
        <f t="shared" si="81"/>
        <v>0.22399999999999998</v>
      </c>
      <c r="AA115">
        <f t="shared" si="82"/>
        <v>0.42200000000000004</v>
      </c>
      <c r="AB115">
        <f t="shared" si="83"/>
        <v>7.3000000000000009E-2</v>
      </c>
      <c r="AC115">
        <f t="shared" si="84"/>
        <v>0.23100000000000001</v>
      </c>
      <c r="AD115">
        <f t="shared" si="85"/>
        <v>4.9999999999999989E-2</v>
      </c>
      <c r="AF115" s="1"/>
      <c r="AI115" s="1"/>
      <c r="AP115">
        <f t="shared" si="63"/>
        <v>2.8854961832061074E-3</v>
      </c>
      <c r="AQ115">
        <f t="shared" si="64"/>
        <v>5.0534351145038164E-3</v>
      </c>
      <c r="AR115">
        <f t="shared" si="65"/>
        <v>4.2351145038167937E-3</v>
      </c>
      <c r="AS115">
        <f t="shared" si="66"/>
        <v>8.4761904761904774E-3</v>
      </c>
      <c r="AT115">
        <f t="shared" si="67"/>
        <v>4.266666666666666E-3</v>
      </c>
      <c r="AU115">
        <f t="shared" si="68"/>
        <v>8.0380952380952383E-3</v>
      </c>
      <c r="AV115">
        <f t="shared" si="69"/>
        <v>2.8672427336999219E-3</v>
      </c>
      <c r="AW115">
        <f t="shared" si="70"/>
        <v>9.0730557737627657E-3</v>
      </c>
      <c r="AX115">
        <f t="shared" si="71"/>
        <v>1.9638648860958361E-3</v>
      </c>
      <c r="AZ115" s="1">
        <f t="shared" si="72"/>
        <v>5.2065735084486251E-3</v>
      </c>
      <c r="BA115">
        <f t="shared" si="73"/>
        <v>2.6665340800073782E-3</v>
      </c>
      <c r="BB115">
        <f t="shared" si="74"/>
        <v>9</v>
      </c>
      <c r="BC115" s="1">
        <f t="shared" si="75"/>
        <v>9.4276216511912441E-4</v>
      </c>
    </row>
    <row r="116" spans="1:55" x14ac:dyDescent="0.25">
      <c r="A116">
        <v>3.0000005999999999</v>
      </c>
      <c r="B116">
        <v>0.247</v>
      </c>
      <c r="C116">
        <v>0.35699999999999998</v>
      </c>
      <c r="D116">
        <v>0.39500000000000002</v>
      </c>
      <c r="E116">
        <v>0.47099999999999997</v>
      </c>
      <c r="F116">
        <v>0.78900000000000003</v>
      </c>
      <c r="G116">
        <v>0.46500000000000002</v>
      </c>
      <c r="H116">
        <v>0.28999999999999998</v>
      </c>
      <c r="I116">
        <v>0.443</v>
      </c>
      <c r="J116">
        <v>0.23799999999999999</v>
      </c>
      <c r="V116">
        <f t="shared" si="77"/>
        <v>4.0000000000000008E-2</v>
      </c>
      <c r="W116">
        <f t="shared" si="78"/>
        <v>0.19999999999999998</v>
      </c>
      <c r="X116">
        <f t="shared" si="79"/>
        <v>0.25240000000000001</v>
      </c>
      <c r="Y116">
        <f t="shared" si="80"/>
        <v>0.22999999999999998</v>
      </c>
      <c r="Z116">
        <f t="shared" si="81"/>
        <v>0.43000000000000005</v>
      </c>
      <c r="AA116">
        <f t="shared" si="82"/>
        <v>0.24500000000000002</v>
      </c>
      <c r="AB116">
        <f t="shared" si="83"/>
        <v>0.16699999999999998</v>
      </c>
      <c r="AC116">
        <f t="shared" si="84"/>
        <v>0.28700000000000003</v>
      </c>
      <c r="AD116">
        <f t="shared" si="85"/>
        <v>5.2999999999999992E-2</v>
      </c>
      <c r="AF116" s="1"/>
      <c r="AI116" s="1"/>
      <c r="AP116">
        <f t="shared" si="63"/>
        <v>6.1068702290076348E-4</v>
      </c>
      <c r="AQ116">
        <f t="shared" si="64"/>
        <v>3.0534351145038163E-3</v>
      </c>
      <c r="AR116">
        <f t="shared" si="65"/>
        <v>3.8534351145038171E-3</v>
      </c>
      <c r="AS116">
        <f t="shared" si="66"/>
        <v>4.3809523809523803E-3</v>
      </c>
      <c r="AT116">
        <f t="shared" si="67"/>
        <v>8.1904761904761907E-3</v>
      </c>
      <c r="AU116">
        <f t="shared" si="68"/>
        <v>4.6666666666666671E-3</v>
      </c>
      <c r="AV116">
        <f t="shared" si="69"/>
        <v>6.5593087195600936E-3</v>
      </c>
      <c r="AW116">
        <f t="shared" si="70"/>
        <v>1.1272584446190103E-2</v>
      </c>
      <c r="AX116">
        <f t="shared" si="71"/>
        <v>2.0816967792615863E-3</v>
      </c>
      <c r="AZ116" s="1">
        <f t="shared" si="72"/>
        <v>4.9632491594461571E-3</v>
      </c>
      <c r="BA116">
        <f t="shared" si="73"/>
        <v>3.2658146203494959E-3</v>
      </c>
      <c r="BB116">
        <f t="shared" si="74"/>
        <v>9</v>
      </c>
      <c r="BC116" s="1">
        <f t="shared" si="75"/>
        <v>1.1546398320736492E-3</v>
      </c>
    </row>
    <row r="117" spans="1:55" x14ac:dyDescent="0.25">
      <c r="A117">
        <v>3.1666672999999999</v>
      </c>
      <c r="B117">
        <v>0.253</v>
      </c>
      <c r="C117">
        <v>0.35699999999999998</v>
      </c>
      <c r="D117">
        <v>0.32800000000000001</v>
      </c>
      <c r="E117">
        <v>0.60899999999999999</v>
      </c>
      <c r="F117">
        <v>0.71099999999999997</v>
      </c>
      <c r="G117">
        <v>0.85</v>
      </c>
      <c r="H117">
        <v>0.22700000000000001</v>
      </c>
      <c r="I117">
        <v>0.35699999999999998</v>
      </c>
      <c r="J117">
        <v>0.25600000000000001</v>
      </c>
      <c r="V117">
        <f t="shared" si="77"/>
        <v>4.6000000000000013E-2</v>
      </c>
      <c r="W117">
        <f t="shared" si="78"/>
        <v>0.19999999999999998</v>
      </c>
      <c r="X117">
        <f t="shared" si="79"/>
        <v>0.18540000000000001</v>
      </c>
      <c r="Y117">
        <f t="shared" si="80"/>
        <v>0.36799999999999999</v>
      </c>
      <c r="Z117">
        <f t="shared" si="81"/>
        <v>0.35199999999999998</v>
      </c>
      <c r="AA117">
        <f t="shared" si="82"/>
        <v>0.63</v>
      </c>
      <c r="AB117">
        <f t="shared" si="83"/>
        <v>0.10400000000000001</v>
      </c>
      <c r="AC117">
        <f t="shared" si="84"/>
        <v>0.20099999999999998</v>
      </c>
      <c r="AD117">
        <f t="shared" si="85"/>
        <v>7.1000000000000008E-2</v>
      </c>
      <c r="AF117" s="1"/>
      <c r="AI117" s="1"/>
      <c r="AP117">
        <f t="shared" si="63"/>
        <v>7.022900763358781E-4</v>
      </c>
      <c r="AQ117">
        <f t="shared" si="64"/>
        <v>3.0534351145038163E-3</v>
      </c>
      <c r="AR117">
        <f t="shared" si="65"/>
        <v>2.8305343511450384E-3</v>
      </c>
      <c r="AS117">
        <f t="shared" si="66"/>
        <v>7.0095238095238092E-3</v>
      </c>
      <c r="AT117">
        <f t="shared" si="67"/>
        <v>6.7047619047619043E-3</v>
      </c>
      <c r="AU117">
        <f t="shared" si="68"/>
        <v>1.2E-2</v>
      </c>
      <c r="AV117">
        <f t="shared" si="69"/>
        <v>4.0848389630793406E-3</v>
      </c>
      <c r="AW117">
        <f t="shared" si="70"/>
        <v>7.8947368421052617E-3</v>
      </c>
      <c r="AX117">
        <f t="shared" si="71"/>
        <v>2.7886881382560881E-3</v>
      </c>
      <c r="AZ117" s="1">
        <f t="shared" si="72"/>
        <v>5.2298676888567937E-3</v>
      </c>
      <c r="BA117">
        <f t="shared" si="73"/>
        <v>3.4738626664878626E-3</v>
      </c>
      <c r="BB117">
        <f t="shared" si="74"/>
        <v>9</v>
      </c>
      <c r="BC117" s="1">
        <f t="shared" si="75"/>
        <v>1.2281959241921747E-3</v>
      </c>
    </row>
    <row r="118" spans="1:55" x14ac:dyDescent="0.25">
      <c r="A118">
        <v>3.3333339999999998</v>
      </c>
      <c r="B118">
        <v>0.33400000000000002</v>
      </c>
      <c r="C118">
        <v>0.32</v>
      </c>
      <c r="D118">
        <v>0.26800000000000002</v>
      </c>
      <c r="E118">
        <v>0.47799999999999998</v>
      </c>
      <c r="F118">
        <v>0.63700000000000001</v>
      </c>
      <c r="G118">
        <v>0.39800000000000002</v>
      </c>
      <c r="H118">
        <v>0.23799999999999999</v>
      </c>
      <c r="I118">
        <v>0.41899999999999998</v>
      </c>
      <c r="J118">
        <v>0.315</v>
      </c>
      <c r="V118">
        <f t="shared" si="77"/>
        <v>0.12700000000000003</v>
      </c>
      <c r="W118">
        <f t="shared" si="78"/>
        <v>0.16300000000000001</v>
      </c>
      <c r="X118">
        <f t="shared" si="79"/>
        <v>0.12540000000000001</v>
      </c>
      <c r="Y118">
        <f t="shared" si="80"/>
        <v>0.23699999999999999</v>
      </c>
      <c r="Z118">
        <f t="shared" si="81"/>
        <v>0.27800000000000002</v>
      </c>
      <c r="AA118">
        <f t="shared" si="82"/>
        <v>0.17800000000000002</v>
      </c>
      <c r="AB118">
        <f t="shared" si="83"/>
        <v>0.11499999999999999</v>
      </c>
      <c r="AC118">
        <f t="shared" si="84"/>
        <v>0.26300000000000001</v>
      </c>
      <c r="AD118">
        <f t="shared" si="85"/>
        <v>0.13</v>
      </c>
      <c r="AF118" s="1"/>
      <c r="AI118" s="1"/>
      <c r="AP118">
        <f t="shared" si="63"/>
        <v>1.9389312977099241E-3</v>
      </c>
      <c r="AQ118">
        <f t="shared" si="64"/>
        <v>2.4885496183206109E-3</v>
      </c>
      <c r="AR118">
        <f t="shared" si="65"/>
        <v>1.9145038167938933E-3</v>
      </c>
      <c r="AS118">
        <f t="shared" si="66"/>
        <v>4.5142857142857137E-3</v>
      </c>
      <c r="AT118">
        <f t="shared" si="67"/>
        <v>5.2952380952380959E-3</v>
      </c>
      <c r="AU118">
        <f t="shared" si="68"/>
        <v>3.3904761904761907E-3</v>
      </c>
      <c r="AV118">
        <f t="shared" si="69"/>
        <v>4.5168892380204233E-3</v>
      </c>
      <c r="AW118">
        <f t="shared" si="70"/>
        <v>1.0329929300864101E-2</v>
      </c>
      <c r="AX118">
        <f t="shared" si="71"/>
        <v>5.1060487038491753E-3</v>
      </c>
      <c r="AZ118" s="1">
        <f t="shared" si="72"/>
        <v>4.3883168861731251E-3</v>
      </c>
      <c r="BA118">
        <f t="shared" si="73"/>
        <v>2.5835258057661588E-3</v>
      </c>
      <c r="BB118">
        <f t="shared" si="74"/>
        <v>9</v>
      </c>
      <c r="BC118" s="1">
        <f t="shared" si="75"/>
        <v>9.1341430831384503E-4</v>
      </c>
    </row>
    <row r="119" spans="1:55" x14ac:dyDescent="0.25">
      <c r="A119">
        <v>3.5000007000000002</v>
      </c>
      <c r="B119">
        <v>0.39600000000000002</v>
      </c>
      <c r="C119">
        <v>0.22800000000000001</v>
      </c>
      <c r="D119">
        <v>0.39700000000000002</v>
      </c>
      <c r="E119">
        <v>0.59499999999999997</v>
      </c>
      <c r="F119">
        <v>0.66300000000000003</v>
      </c>
      <c r="G119">
        <v>0.53800000000000003</v>
      </c>
      <c r="H119">
        <v>0.218</v>
      </c>
      <c r="I119">
        <v>0.33100000000000002</v>
      </c>
      <c r="J119">
        <v>0.246</v>
      </c>
      <c r="V119">
        <f t="shared" si="77"/>
        <v>0.18900000000000003</v>
      </c>
      <c r="W119">
        <f t="shared" si="78"/>
        <v>7.1000000000000008E-2</v>
      </c>
      <c r="X119">
        <f t="shared" si="79"/>
        <v>0.25440000000000002</v>
      </c>
      <c r="Y119">
        <f t="shared" si="80"/>
        <v>0.35399999999999998</v>
      </c>
      <c r="Z119">
        <f t="shared" si="81"/>
        <v>0.30400000000000005</v>
      </c>
      <c r="AA119">
        <f t="shared" si="82"/>
        <v>0.31800000000000006</v>
      </c>
      <c r="AB119">
        <f t="shared" si="83"/>
        <v>9.5000000000000001E-2</v>
      </c>
      <c r="AC119">
        <f t="shared" si="84"/>
        <v>0.17500000000000002</v>
      </c>
      <c r="AD119">
        <f t="shared" si="85"/>
        <v>6.0999999999999999E-2</v>
      </c>
      <c r="AF119" s="1"/>
      <c r="AI119" s="1"/>
      <c r="AP119">
        <f t="shared" si="63"/>
        <v>2.8854961832061074E-3</v>
      </c>
      <c r="AQ119">
        <f t="shared" si="64"/>
        <v>1.0839694656488551E-3</v>
      </c>
      <c r="AR119">
        <f t="shared" si="65"/>
        <v>3.8839694656488551E-3</v>
      </c>
      <c r="AS119">
        <f t="shared" si="66"/>
        <v>6.7428571428571425E-3</v>
      </c>
      <c r="AT119">
        <f t="shared" si="67"/>
        <v>5.7904761904761914E-3</v>
      </c>
      <c r="AU119">
        <f t="shared" si="68"/>
        <v>6.0571428571428582E-3</v>
      </c>
      <c r="AV119">
        <f t="shared" si="69"/>
        <v>3.7313432835820895E-3</v>
      </c>
      <c r="AW119">
        <f t="shared" si="70"/>
        <v>6.8735271013354287E-3</v>
      </c>
      <c r="AX119">
        <f t="shared" si="71"/>
        <v>2.3959151610369205E-3</v>
      </c>
      <c r="AZ119" s="1">
        <f t="shared" si="72"/>
        <v>4.382744094548272E-3</v>
      </c>
      <c r="BA119">
        <f t="shared" si="73"/>
        <v>2.0707398489449766E-3</v>
      </c>
      <c r="BB119">
        <f t="shared" si="74"/>
        <v>9</v>
      </c>
      <c r="BC119" s="1">
        <f t="shared" si="75"/>
        <v>7.3211709463109995E-4</v>
      </c>
    </row>
    <row r="120" spans="1:55" x14ac:dyDescent="0.25">
      <c r="A120">
        <v>3.6666674000000001</v>
      </c>
      <c r="B120">
        <v>0.39800000000000002</v>
      </c>
      <c r="C120">
        <v>0.38500000000000001</v>
      </c>
      <c r="D120">
        <v>0.39300000000000002</v>
      </c>
      <c r="E120">
        <v>0.71299999999999997</v>
      </c>
      <c r="F120">
        <v>0.6</v>
      </c>
      <c r="G120">
        <v>0.68799999999999994</v>
      </c>
      <c r="H120">
        <v>0.20100000000000001</v>
      </c>
      <c r="I120">
        <v>0.309</v>
      </c>
      <c r="J120">
        <v>0.39400000000000002</v>
      </c>
      <c r="V120">
        <f t="shared" si="77"/>
        <v>0.19100000000000003</v>
      </c>
      <c r="W120">
        <f t="shared" si="78"/>
        <v>0.22800000000000001</v>
      </c>
      <c r="X120">
        <f t="shared" si="79"/>
        <v>0.25040000000000001</v>
      </c>
      <c r="Y120">
        <f t="shared" si="80"/>
        <v>0.47199999999999998</v>
      </c>
      <c r="Z120">
        <f t="shared" si="81"/>
        <v>0.24099999999999999</v>
      </c>
      <c r="AA120">
        <f t="shared" si="82"/>
        <v>0.46799999999999997</v>
      </c>
      <c r="AB120">
        <f t="shared" si="83"/>
        <v>7.8000000000000014E-2</v>
      </c>
      <c r="AC120">
        <f t="shared" si="84"/>
        <v>0.153</v>
      </c>
      <c r="AD120">
        <f t="shared" si="85"/>
        <v>0.20900000000000002</v>
      </c>
      <c r="AF120" s="1"/>
      <c r="AI120" s="1"/>
      <c r="AP120">
        <f t="shared" si="63"/>
        <v>2.9160305343511454E-3</v>
      </c>
      <c r="AQ120">
        <f t="shared" si="64"/>
        <v>3.4809160305343512E-3</v>
      </c>
      <c r="AR120">
        <f t="shared" si="65"/>
        <v>3.8229007633587787E-3</v>
      </c>
      <c r="AS120">
        <f t="shared" si="66"/>
        <v>8.9904761904761894E-3</v>
      </c>
      <c r="AT120">
        <f t="shared" si="67"/>
        <v>4.59047619047619E-3</v>
      </c>
      <c r="AU120">
        <f t="shared" si="68"/>
        <v>8.9142857142857131E-3</v>
      </c>
      <c r="AV120">
        <f t="shared" si="69"/>
        <v>3.0636292223095054E-3</v>
      </c>
      <c r="AW120">
        <f t="shared" si="70"/>
        <v>6.0094265514532598E-3</v>
      </c>
      <c r="AX120">
        <f t="shared" si="71"/>
        <v>8.2089552238805968E-3</v>
      </c>
      <c r="AZ120" s="1">
        <f t="shared" si="72"/>
        <v>5.5552329356806356E-3</v>
      </c>
      <c r="BA120">
        <f t="shared" si="73"/>
        <v>2.5431443369354182E-3</v>
      </c>
      <c r="BB120">
        <f t="shared" si="74"/>
        <v>9</v>
      </c>
      <c r="BC120" s="1">
        <f t="shared" si="75"/>
        <v>8.9913730309160004E-4</v>
      </c>
    </row>
    <row r="121" spans="1:55" x14ac:dyDescent="0.25">
      <c r="A121">
        <v>3.8333341000000001</v>
      </c>
      <c r="B121">
        <v>0.45700000000000002</v>
      </c>
      <c r="C121">
        <v>0.53300000000000003</v>
      </c>
      <c r="D121">
        <v>0.30299999999999999</v>
      </c>
      <c r="E121">
        <v>0.58199999999999996</v>
      </c>
      <c r="F121">
        <v>0.69799999999999995</v>
      </c>
      <c r="G121">
        <v>0.495</v>
      </c>
      <c r="H121">
        <v>0.245</v>
      </c>
      <c r="I121">
        <v>0.38100000000000001</v>
      </c>
      <c r="J121">
        <v>0.441</v>
      </c>
      <c r="V121">
        <f t="shared" si="77"/>
        <v>0.25</v>
      </c>
      <c r="W121">
        <f t="shared" si="78"/>
        <v>0.376</v>
      </c>
      <c r="X121">
        <f t="shared" si="79"/>
        <v>0.16039999999999999</v>
      </c>
      <c r="Y121">
        <f t="shared" si="80"/>
        <v>0.34099999999999997</v>
      </c>
      <c r="Z121">
        <f t="shared" si="81"/>
        <v>0.33899999999999997</v>
      </c>
      <c r="AA121">
        <f t="shared" si="82"/>
        <v>0.27500000000000002</v>
      </c>
      <c r="AB121">
        <f t="shared" si="83"/>
        <v>0.122</v>
      </c>
      <c r="AC121">
        <f t="shared" si="84"/>
        <v>0.22500000000000001</v>
      </c>
      <c r="AD121">
        <f t="shared" si="85"/>
        <v>0.25600000000000001</v>
      </c>
      <c r="AF121" s="1"/>
      <c r="AI121" s="1"/>
      <c r="AP121">
        <f t="shared" si="63"/>
        <v>3.8167938931297708E-3</v>
      </c>
      <c r="AQ121">
        <f t="shared" si="64"/>
        <v>5.7404580152671759E-3</v>
      </c>
      <c r="AR121">
        <f t="shared" si="65"/>
        <v>2.4488549618320609E-3</v>
      </c>
      <c r="AS121">
        <f t="shared" si="66"/>
        <v>6.4952380952380947E-3</v>
      </c>
      <c r="AT121">
        <f t="shared" si="67"/>
        <v>6.4571428571428566E-3</v>
      </c>
      <c r="AU121">
        <f t="shared" si="68"/>
        <v>5.2380952380952387E-3</v>
      </c>
      <c r="AV121">
        <f t="shared" si="69"/>
        <v>4.7918303220738411E-3</v>
      </c>
      <c r="AW121">
        <f t="shared" si="70"/>
        <v>8.8373919874312652E-3</v>
      </c>
      <c r="AX121">
        <f t="shared" si="71"/>
        <v>1.0054988216810683E-2</v>
      </c>
      <c r="AZ121" s="1">
        <f t="shared" si="72"/>
        <v>5.9867548430023315E-3</v>
      </c>
      <c r="BA121">
        <f t="shared" si="73"/>
        <v>2.356664460892291E-3</v>
      </c>
      <c r="BB121">
        <f t="shared" si="74"/>
        <v>9</v>
      </c>
      <c r="BC121" s="1">
        <f t="shared" si="75"/>
        <v>8.3320671063913908E-4</v>
      </c>
    </row>
    <row r="122" spans="1:55" x14ac:dyDescent="0.25">
      <c r="A122">
        <v>4.0000007999999996</v>
      </c>
      <c r="B122">
        <v>0.223</v>
      </c>
      <c r="C122">
        <v>0.38500000000000001</v>
      </c>
      <c r="D122">
        <v>0.38800000000000001</v>
      </c>
      <c r="E122">
        <v>0.52</v>
      </c>
      <c r="F122">
        <v>0.85599999999999998</v>
      </c>
      <c r="G122">
        <v>0.42499999999999999</v>
      </c>
      <c r="H122">
        <v>0.18099999999999999</v>
      </c>
      <c r="I122">
        <v>0.34799999999999998</v>
      </c>
      <c r="J122">
        <v>0.252</v>
      </c>
      <c r="V122">
        <f t="shared" si="77"/>
        <v>1.6000000000000014E-2</v>
      </c>
      <c r="W122">
        <f t="shared" si="78"/>
        <v>0.22800000000000001</v>
      </c>
      <c r="X122">
        <f t="shared" si="79"/>
        <v>0.24540000000000001</v>
      </c>
      <c r="Y122">
        <f t="shared" si="80"/>
        <v>0.27900000000000003</v>
      </c>
      <c r="Z122">
        <f t="shared" si="81"/>
        <v>0.497</v>
      </c>
      <c r="AA122">
        <f t="shared" si="82"/>
        <v>0.20499999999999999</v>
      </c>
      <c r="AB122">
        <f t="shared" si="83"/>
        <v>5.7999999999999996E-2</v>
      </c>
      <c r="AC122">
        <f t="shared" si="84"/>
        <v>0.19199999999999998</v>
      </c>
      <c r="AD122">
        <f t="shared" si="85"/>
        <v>6.7000000000000004E-2</v>
      </c>
      <c r="AF122" s="1"/>
      <c r="AI122" s="1"/>
      <c r="AP122">
        <f t="shared" si="63"/>
        <v>2.4427480916030554E-4</v>
      </c>
      <c r="AQ122">
        <f t="shared" si="64"/>
        <v>3.4809160305343512E-3</v>
      </c>
      <c r="AR122">
        <f t="shared" si="65"/>
        <v>3.7465648854961833E-3</v>
      </c>
      <c r="AS122">
        <f t="shared" si="66"/>
        <v>5.314285714285715E-3</v>
      </c>
      <c r="AT122">
        <f t="shared" si="67"/>
        <v>9.4666666666666666E-3</v>
      </c>
      <c r="AU122">
        <f t="shared" si="68"/>
        <v>3.9047619047619044E-3</v>
      </c>
      <c r="AV122">
        <f t="shared" si="69"/>
        <v>2.2780832678711703E-3</v>
      </c>
      <c r="AW122">
        <f t="shared" si="70"/>
        <v>7.541241162608011E-3</v>
      </c>
      <c r="AX122">
        <f t="shared" si="71"/>
        <v>2.631578947368421E-3</v>
      </c>
      <c r="AZ122" s="1">
        <f t="shared" si="72"/>
        <v>4.2898192654169699E-3</v>
      </c>
      <c r="BA122">
        <f t="shared" si="73"/>
        <v>2.7991520241336153E-3</v>
      </c>
      <c r="BB122">
        <f t="shared" si="74"/>
        <v>9</v>
      </c>
      <c r="BC122" s="1">
        <f t="shared" si="75"/>
        <v>9.8964968891846481E-4</v>
      </c>
    </row>
    <row r="123" spans="1:55" x14ac:dyDescent="0.25">
      <c r="A123">
        <v>4.1666675</v>
      </c>
      <c r="B123">
        <v>0.30399999999999999</v>
      </c>
      <c r="C123">
        <v>0.37</v>
      </c>
      <c r="D123">
        <v>0.23599999999999999</v>
      </c>
      <c r="E123">
        <v>0.54500000000000004</v>
      </c>
      <c r="F123">
        <v>0.64600000000000002</v>
      </c>
      <c r="G123">
        <v>0.57699999999999996</v>
      </c>
      <c r="H123">
        <v>0.218</v>
      </c>
      <c r="I123">
        <v>0.46700000000000003</v>
      </c>
      <c r="J123">
        <v>0.35299999999999998</v>
      </c>
      <c r="V123">
        <f t="shared" si="77"/>
        <v>9.7000000000000003E-2</v>
      </c>
      <c r="W123">
        <f t="shared" si="78"/>
        <v>0.21299999999999999</v>
      </c>
      <c r="X123">
        <f t="shared" si="79"/>
        <v>9.3399999999999983E-2</v>
      </c>
      <c r="Y123">
        <f t="shared" si="80"/>
        <v>0.30400000000000005</v>
      </c>
      <c r="Z123">
        <f t="shared" si="81"/>
        <v>0.28700000000000003</v>
      </c>
      <c r="AA123">
        <f t="shared" si="82"/>
        <v>0.35699999999999998</v>
      </c>
      <c r="AB123">
        <f t="shared" si="83"/>
        <v>9.5000000000000001E-2</v>
      </c>
      <c r="AC123">
        <f t="shared" si="84"/>
        <v>0.31100000000000005</v>
      </c>
      <c r="AD123">
        <f t="shared" si="85"/>
        <v>0.16799999999999998</v>
      </c>
      <c r="AF123" s="1"/>
      <c r="AI123" s="1"/>
      <c r="AP123">
        <f t="shared" si="63"/>
        <v>1.4809160305343512E-3</v>
      </c>
      <c r="AQ123">
        <f t="shared" si="64"/>
        <v>3.251908396946565E-3</v>
      </c>
      <c r="AR123">
        <f t="shared" si="65"/>
        <v>1.4259541984732822E-3</v>
      </c>
      <c r="AS123">
        <f t="shared" si="66"/>
        <v>5.7904761904761914E-3</v>
      </c>
      <c r="AT123">
        <f t="shared" si="67"/>
        <v>5.4666666666666674E-3</v>
      </c>
      <c r="AU123">
        <f t="shared" si="68"/>
        <v>6.7999999999999996E-3</v>
      </c>
      <c r="AV123">
        <f t="shared" si="69"/>
        <v>3.7313432835820895E-3</v>
      </c>
      <c r="AW123">
        <f t="shared" si="70"/>
        <v>1.2215239591516106E-2</v>
      </c>
      <c r="AX123">
        <f t="shared" si="71"/>
        <v>6.5985860172820101E-3</v>
      </c>
      <c r="AZ123" s="1">
        <f t="shared" si="72"/>
        <v>5.1956767083863632E-3</v>
      </c>
      <c r="BA123">
        <f t="shared" si="73"/>
        <v>3.3199445614274449E-3</v>
      </c>
      <c r="BB123">
        <f t="shared" si="74"/>
        <v>9</v>
      </c>
      <c r="BC123" s="1">
        <f t="shared" si="75"/>
        <v>1.1737776562743723E-3</v>
      </c>
    </row>
    <row r="124" spans="1:55" x14ac:dyDescent="0.25">
      <c r="A124">
        <v>4.3333342000000004</v>
      </c>
      <c r="B124">
        <v>0.36599999999999999</v>
      </c>
      <c r="C124">
        <v>0.46300000000000002</v>
      </c>
      <c r="D124">
        <v>0.45700000000000002</v>
      </c>
      <c r="E124">
        <v>0.58099999999999996</v>
      </c>
      <c r="F124">
        <v>0.78500000000000003</v>
      </c>
      <c r="G124">
        <v>0.78</v>
      </c>
      <c r="H124">
        <v>0.23100000000000001</v>
      </c>
      <c r="I124">
        <v>0.29399999999999998</v>
      </c>
      <c r="J124">
        <v>0.313</v>
      </c>
      <c r="V124">
        <f t="shared" si="77"/>
        <v>0.159</v>
      </c>
      <c r="W124">
        <f t="shared" si="78"/>
        <v>0.30600000000000005</v>
      </c>
      <c r="X124">
        <f t="shared" si="79"/>
        <v>0.31440000000000001</v>
      </c>
      <c r="Y124">
        <f t="shared" si="80"/>
        <v>0.33999999999999997</v>
      </c>
      <c r="Z124">
        <f t="shared" si="81"/>
        <v>0.42600000000000005</v>
      </c>
      <c r="AA124">
        <f t="shared" si="82"/>
        <v>0.56000000000000005</v>
      </c>
      <c r="AB124">
        <f t="shared" si="83"/>
        <v>0.10800000000000001</v>
      </c>
      <c r="AC124">
        <f t="shared" si="84"/>
        <v>0.13799999999999998</v>
      </c>
      <c r="AD124">
        <f t="shared" si="85"/>
        <v>0.128</v>
      </c>
      <c r="AF124" s="1"/>
      <c r="AI124" s="1"/>
      <c r="AP124">
        <f t="shared" si="63"/>
        <v>2.4274809160305345E-3</v>
      </c>
      <c r="AQ124">
        <f t="shared" si="64"/>
        <v>4.6717557251908402E-3</v>
      </c>
      <c r="AR124">
        <f t="shared" si="65"/>
        <v>4.8000000000000004E-3</v>
      </c>
      <c r="AS124">
        <f t="shared" si="66"/>
        <v>6.4761904761904757E-3</v>
      </c>
      <c r="AT124">
        <f t="shared" si="67"/>
        <v>8.1142857142857145E-3</v>
      </c>
      <c r="AU124">
        <f t="shared" si="68"/>
        <v>1.0666666666666668E-2</v>
      </c>
      <c r="AV124">
        <f t="shared" si="69"/>
        <v>4.2419481539670073E-3</v>
      </c>
      <c r="AW124">
        <f t="shared" si="70"/>
        <v>5.4202670856245078E-3</v>
      </c>
      <c r="AX124">
        <f t="shared" si="71"/>
        <v>5.0274941084053415E-3</v>
      </c>
      <c r="AZ124" s="1">
        <f t="shared" si="72"/>
        <v>5.7606765384845653E-3</v>
      </c>
      <c r="BA124">
        <f t="shared" si="73"/>
        <v>2.405696039334704E-3</v>
      </c>
      <c r="BB124">
        <f t="shared" si="74"/>
        <v>9</v>
      </c>
      <c r="BC124" s="1">
        <f t="shared" si="75"/>
        <v>8.5054199144359423E-4</v>
      </c>
    </row>
    <row r="125" spans="1:55" x14ac:dyDescent="0.25">
      <c r="A125">
        <v>4.5000008999999999</v>
      </c>
      <c r="B125">
        <v>0.41099999999999998</v>
      </c>
      <c r="C125">
        <v>0.27800000000000002</v>
      </c>
      <c r="D125">
        <v>0.40799999999999997</v>
      </c>
      <c r="E125">
        <v>0.67900000000000005</v>
      </c>
      <c r="F125">
        <v>0.94799999999999995</v>
      </c>
      <c r="G125">
        <v>0.54</v>
      </c>
      <c r="H125">
        <v>0.20499999999999999</v>
      </c>
      <c r="I125">
        <v>0.433</v>
      </c>
      <c r="J125">
        <v>0.246</v>
      </c>
      <c r="V125">
        <f t="shared" si="77"/>
        <v>0.20399999999999999</v>
      </c>
      <c r="W125">
        <f t="shared" si="78"/>
        <v>0.12100000000000002</v>
      </c>
      <c r="X125">
        <f t="shared" si="79"/>
        <v>0.26539999999999997</v>
      </c>
      <c r="Y125">
        <f t="shared" si="80"/>
        <v>0.43800000000000006</v>
      </c>
      <c r="Z125">
        <f t="shared" si="81"/>
        <v>0.58899999999999997</v>
      </c>
      <c r="AA125">
        <f t="shared" si="82"/>
        <v>0.32000000000000006</v>
      </c>
      <c r="AB125">
        <f t="shared" si="83"/>
        <v>8.199999999999999E-2</v>
      </c>
      <c r="AC125">
        <f t="shared" si="84"/>
        <v>0.27700000000000002</v>
      </c>
      <c r="AD125">
        <f t="shared" si="85"/>
        <v>6.0999999999999999E-2</v>
      </c>
      <c r="AF125" s="1"/>
      <c r="AI125" s="1"/>
      <c r="AP125">
        <f t="shared" si="63"/>
        <v>3.1145038167938927E-3</v>
      </c>
      <c r="AQ125">
        <f t="shared" si="64"/>
        <v>1.8473282442748094E-3</v>
      </c>
      <c r="AR125">
        <f t="shared" si="65"/>
        <v>4.0519083969465641E-3</v>
      </c>
      <c r="AS125">
        <f t="shared" si="66"/>
        <v>8.3428571428571432E-3</v>
      </c>
      <c r="AT125">
        <f t="shared" si="67"/>
        <v>1.1219047619047618E-2</v>
      </c>
      <c r="AU125">
        <f t="shared" si="68"/>
        <v>6.0952380952380963E-3</v>
      </c>
      <c r="AV125">
        <f t="shared" si="69"/>
        <v>3.2207384131971717E-3</v>
      </c>
      <c r="AW125">
        <f t="shared" si="70"/>
        <v>1.0879811468970935E-2</v>
      </c>
      <c r="AX125">
        <f t="shared" si="71"/>
        <v>2.3959151610369205E-3</v>
      </c>
      <c r="AZ125" s="1">
        <f t="shared" si="72"/>
        <v>5.6852609287070159E-3</v>
      </c>
      <c r="BA125">
        <f t="shared" si="73"/>
        <v>3.6355377195905676E-3</v>
      </c>
      <c r="BB125">
        <f t="shared" si="74"/>
        <v>9</v>
      </c>
      <c r="BC125" s="1">
        <f t="shared" si="75"/>
        <v>1.2853566873909836E-3</v>
      </c>
    </row>
    <row r="126" spans="1:55" x14ac:dyDescent="0.25">
      <c r="A126">
        <v>4.6666676000000002</v>
      </c>
      <c r="B126">
        <v>0.34499999999999997</v>
      </c>
      <c r="C126">
        <v>0.39300000000000002</v>
      </c>
      <c r="D126">
        <v>0.35899999999999999</v>
      </c>
      <c r="E126">
        <v>0.51400000000000001</v>
      </c>
      <c r="F126">
        <v>0.79800000000000004</v>
      </c>
      <c r="G126">
        <v>0.64500000000000002</v>
      </c>
      <c r="H126">
        <v>0.28799999999999998</v>
      </c>
      <c r="I126">
        <v>0.376</v>
      </c>
      <c r="J126">
        <v>0.22900000000000001</v>
      </c>
      <c r="V126">
        <f t="shared" si="77"/>
        <v>0.13799999999999998</v>
      </c>
      <c r="W126">
        <f t="shared" si="78"/>
        <v>0.23600000000000002</v>
      </c>
      <c r="X126">
        <f t="shared" si="79"/>
        <v>0.21639999999999998</v>
      </c>
      <c r="Y126">
        <f t="shared" si="80"/>
        <v>0.27300000000000002</v>
      </c>
      <c r="Z126">
        <f t="shared" si="81"/>
        <v>0.43900000000000006</v>
      </c>
      <c r="AA126">
        <f t="shared" si="82"/>
        <v>0.42500000000000004</v>
      </c>
      <c r="AB126">
        <f t="shared" si="83"/>
        <v>0.16499999999999998</v>
      </c>
      <c r="AC126">
        <f t="shared" si="84"/>
        <v>0.22</v>
      </c>
      <c r="AD126">
        <f t="shared" si="85"/>
        <v>4.4000000000000011E-2</v>
      </c>
      <c r="AF126" s="1"/>
      <c r="AI126" s="1"/>
      <c r="AP126">
        <f t="shared" si="63"/>
        <v>2.1068702290076334E-3</v>
      </c>
      <c r="AQ126">
        <f t="shared" si="64"/>
        <v>3.603053435114504E-3</v>
      </c>
      <c r="AR126">
        <f t="shared" si="65"/>
        <v>3.3038167938931294E-3</v>
      </c>
      <c r="AS126">
        <f t="shared" si="66"/>
        <v>5.2000000000000006E-3</v>
      </c>
      <c r="AT126">
        <f t="shared" si="67"/>
        <v>8.3619047619047631E-3</v>
      </c>
      <c r="AU126">
        <f t="shared" si="68"/>
        <v>8.0952380952380963E-3</v>
      </c>
      <c r="AV126">
        <f t="shared" si="69"/>
        <v>6.4807541241162598E-3</v>
      </c>
      <c r="AW126">
        <f t="shared" si="70"/>
        <v>8.6410054988216804E-3</v>
      </c>
      <c r="AX126">
        <f t="shared" si="71"/>
        <v>1.7282010997643365E-3</v>
      </c>
      <c r="AZ126" s="1">
        <f t="shared" si="72"/>
        <v>5.2800937819844889E-3</v>
      </c>
      <c r="BA126">
        <f t="shared" si="73"/>
        <v>2.7287760228195891E-3</v>
      </c>
      <c r="BB126">
        <f t="shared" si="74"/>
        <v>9</v>
      </c>
      <c r="BC126" s="1">
        <f t="shared" si="75"/>
        <v>9.6476801503749422E-4</v>
      </c>
    </row>
    <row r="127" spans="1:55" x14ac:dyDescent="0.25">
      <c r="A127">
        <v>4.8333342999999998</v>
      </c>
      <c r="B127">
        <v>0.34499999999999997</v>
      </c>
      <c r="C127">
        <v>0.55300000000000005</v>
      </c>
      <c r="D127">
        <v>0.4</v>
      </c>
      <c r="E127">
        <v>0.69899999999999995</v>
      </c>
      <c r="F127">
        <v>0.69799999999999995</v>
      </c>
      <c r="G127">
        <v>0.56699999999999995</v>
      </c>
      <c r="H127">
        <v>0.30499999999999999</v>
      </c>
      <c r="I127">
        <v>0.48099999999999998</v>
      </c>
      <c r="J127">
        <v>0.29199999999999998</v>
      </c>
      <c r="V127">
        <f t="shared" si="77"/>
        <v>0.13799999999999998</v>
      </c>
      <c r="W127">
        <f t="shared" si="78"/>
        <v>0.39600000000000002</v>
      </c>
      <c r="X127">
        <f t="shared" si="79"/>
        <v>0.25740000000000002</v>
      </c>
      <c r="Y127">
        <f t="shared" si="80"/>
        <v>0.45799999999999996</v>
      </c>
      <c r="Z127">
        <f t="shared" si="81"/>
        <v>0.33899999999999997</v>
      </c>
      <c r="AA127">
        <f t="shared" si="82"/>
        <v>0.34699999999999998</v>
      </c>
      <c r="AB127">
        <f t="shared" si="83"/>
        <v>0.182</v>
      </c>
      <c r="AC127">
        <f t="shared" si="84"/>
        <v>0.32499999999999996</v>
      </c>
      <c r="AD127">
        <f t="shared" si="85"/>
        <v>0.10699999999999998</v>
      </c>
      <c r="AF127" s="1"/>
      <c r="AI127" s="1"/>
      <c r="AP127">
        <f t="shared" si="63"/>
        <v>2.1068702290076334E-3</v>
      </c>
      <c r="AQ127">
        <f t="shared" si="64"/>
        <v>6.0458015267175575E-3</v>
      </c>
      <c r="AR127">
        <f t="shared" si="65"/>
        <v>3.9297709923664121E-3</v>
      </c>
      <c r="AS127">
        <f t="shared" si="66"/>
        <v>8.7238095238095226E-3</v>
      </c>
      <c r="AT127">
        <f t="shared" si="67"/>
        <v>6.4571428571428566E-3</v>
      </c>
      <c r="AU127">
        <f t="shared" si="68"/>
        <v>6.6095238095238091E-3</v>
      </c>
      <c r="AV127">
        <f t="shared" si="69"/>
        <v>7.1484681853888447E-3</v>
      </c>
      <c r="AW127">
        <f t="shared" si="70"/>
        <v>1.2765121759622937E-2</v>
      </c>
      <c r="AX127">
        <f t="shared" si="71"/>
        <v>4.20267085624509E-3</v>
      </c>
      <c r="AZ127" s="1">
        <f t="shared" si="72"/>
        <v>6.4432421933138502E-3</v>
      </c>
      <c r="BA127">
        <f t="shared" si="73"/>
        <v>3.0820470752986316E-3</v>
      </c>
      <c r="BB127">
        <f t="shared" si="74"/>
        <v>9</v>
      </c>
      <c r="BC127" s="1">
        <f t="shared" si="75"/>
        <v>1.0896681934399141E-3</v>
      </c>
    </row>
    <row r="128" spans="1:55" x14ac:dyDescent="0.25">
      <c r="A128">
        <v>5.0000010000000001</v>
      </c>
      <c r="B128">
        <v>0.27400000000000002</v>
      </c>
      <c r="C128">
        <v>0.35699999999999998</v>
      </c>
      <c r="D128">
        <v>0.52500000000000002</v>
      </c>
      <c r="E128">
        <v>0.55000000000000004</v>
      </c>
      <c r="F128">
        <v>0.66300000000000003</v>
      </c>
      <c r="G128">
        <v>0.40300000000000002</v>
      </c>
      <c r="H128">
        <v>0.22900000000000001</v>
      </c>
      <c r="I128">
        <v>0.50600000000000001</v>
      </c>
      <c r="J128">
        <v>0.30299999999999999</v>
      </c>
      <c r="V128">
        <f t="shared" si="77"/>
        <v>6.7000000000000032E-2</v>
      </c>
      <c r="W128">
        <f t="shared" si="78"/>
        <v>0.19999999999999998</v>
      </c>
      <c r="X128">
        <f t="shared" si="79"/>
        <v>0.38240000000000002</v>
      </c>
      <c r="Y128">
        <f t="shared" si="80"/>
        <v>0.30900000000000005</v>
      </c>
      <c r="Z128">
        <f t="shared" si="81"/>
        <v>0.30400000000000005</v>
      </c>
      <c r="AA128">
        <f t="shared" si="82"/>
        <v>0.18300000000000002</v>
      </c>
      <c r="AB128">
        <f t="shared" si="83"/>
        <v>0.10600000000000001</v>
      </c>
      <c r="AC128">
        <f t="shared" si="84"/>
        <v>0.35</v>
      </c>
      <c r="AD128">
        <f t="shared" si="85"/>
        <v>0.11799999999999999</v>
      </c>
      <c r="AF128" s="1"/>
      <c r="AI128" s="1"/>
      <c r="AP128">
        <f t="shared" si="63"/>
        <v>1.0229007633587792E-3</v>
      </c>
      <c r="AQ128">
        <f t="shared" si="64"/>
        <v>3.0534351145038163E-3</v>
      </c>
      <c r="AR128">
        <f t="shared" si="65"/>
        <v>5.8381679389312982E-3</v>
      </c>
      <c r="AS128">
        <f t="shared" si="66"/>
        <v>5.8857142857142867E-3</v>
      </c>
      <c r="AT128">
        <f t="shared" si="67"/>
        <v>5.7904761904761914E-3</v>
      </c>
      <c r="AU128">
        <f t="shared" si="68"/>
        <v>3.485714285714286E-3</v>
      </c>
      <c r="AV128">
        <f t="shared" si="69"/>
        <v>4.1633935585231735E-3</v>
      </c>
      <c r="AW128">
        <f t="shared" si="70"/>
        <v>1.3747054202670856E-2</v>
      </c>
      <c r="AX128">
        <f t="shared" si="71"/>
        <v>4.6347211311861744E-3</v>
      </c>
      <c r="AZ128" s="1">
        <f t="shared" si="72"/>
        <v>5.2912863856754292E-3</v>
      </c>
      <c r="BA128">
        <f t="shared" si="73"/>
        <v>3.5459841493860134E-3</v>
      </c>
      <c r="BB128">
        <f t="shared" si="74"/>
        <v>9</v>
      </c>
      <c r="BC128" s="1">
        <f t="shared" si="75"/>
        <v>1.2536947190054308E-3</v>
      </c>
    </row>
    <row r="129" spans="1:55" x14ac:dyDescent="0.25">
      <c r="A129">
        <v>5.1666676999999996</v>
      </c>
      <c r="B129">
        <v>0.30599999999999999</v>
      </c>
      <c r="C129">
        <v>0.39500000000000002</v>
      </c>
      <c r="D129">
        <v>0.43099999999999999</v>
      </c>
      <c r="E129">
        <v>0.52</v>
      </c>
      <c r="F129">
        <v>0.71099999999999997</v>
      </c>
      <c r="G129">
        <v>0.745</v>
      </c>
      <c r="H129">
        <v>0.188</v>
      </c>
      <c r="I129">
        <v>0.28299999999999997</v>
      </c>
      <c r="J129">
        <v>0.22800000000000001</v>
      </c>
      <c r="V129">
        <f t="shared" si="77"/>
        <v>9.9000000000000005E-2</v>
      </c>
      <c r="W129">
        <f t="shared" si="78"/>
        <v>0.23800000000000002</v>
      </c>
      <c r="X129">
        <f t="shared" si="79"/>
        <v>0.28839999999999999</v>
      </c>
      <c r="Y129">
        <f t="shared" si="80"/>
        <v>0.27900000000000003</v>
      </c>
      <c r="Z129">
        <f t="shared" si="81"/>
        <v>0.35199999999999998</v>
      </c>
      <c r="AA129">
        <f t="shared" si="82"/>
        <v>0.52500000000000002</v>
      </c>
      <c r="AB129">
        <f t="shared" si="83"/>
        <v>6.5000000000000002E-2</v>
      </c>
      <c r="AC129">
        <f t="shared" si="84"/>
        <v>0.12699999999999997</v>
      </c>
      <c r="AD129">
        <f t="shared" si="85"/>
        <v>4.300000000000001E-2</v>
      </c>
      <c r="AF129" s="1"/>
      <c r="AI129" s="1"/>
      <c r="AP129">
        <f t="shared" si="63"/>
        <v>1.5114503816793894E-3</v>
      </c>
      <c r="AQ129">
        <f t="shared" si="64"/>
        <v>3.633587786259542E-3</v>
      </c>
      <c r="AR129">
        <f t="shared" si="65"/>
        <v>4.403053435114504E-3</v>
      </c>
      <c r="AS129">
        <f t="shared" si="66"/>
        <v>5.314285714285715E-3</v>
      </c>
      <c r="AT129">
        <f t="shared" si="67"/>
        <v>6.7047619047619043E-3</v>
      </c>
      <c r="AU129">
        <f t="shared" si="68"/>
        <v>0.01</v>
      </c>
      <c r="AV129">
        <f t="shared" si="69"/>
        <v>2.5530243519245877E-3</v>
      </c>
      <c r="AW129">
        <f t="shared" si="70"/>
        <v>4.9882168106834242E-3</v>
      </c>
      <c r="AX129">
        <f t="shared" si="71"/>
        <v>1.6889238020424198E-3</v>
      </c>
      <c r="AZ129" s="1">
        <f t="shared" si="72"/>
        <v>4.5330337985279431E-3</v>
      </c>
      <c r="BA129">
        <f t="shared" si="73"/>
        <v>2.6783141151537535E-3</v>
      </c>
      <c r="BB129">
        <f t="shared" si="74"/>
        <v>9</v>
      </c>
      <c r="BC129" s="1">
        <f t="shared" si="75"/>
        <v>9.4692703648643331E-4</v>
      </c>
    </row>
    <row r="130" spans="1:55" x14ac:dyDescent="0.25">
      <c r="A130">
        <v>5.3333344</v>
      </c>
      <c r="B130">
        <v>0.34699999999999998</v>
      </c>
      <c r="C130">
        <v>0.502</v>
      </c>
      <c r="D130">
        <v>0.40200000000000002</v>
      </c>
      <c r="E130">
        <v>0.64700000000000002</v>
      </c>
      <c r="F130">
        <v>0.62</v>
      </c>
      <c r="G130">
        <v>0.56699999999999995</v>
      </c>
      <c r="H130">
        <v>0.25600000000000001</v>
      </c>
      <c r="I130">
        <v>0.307</v>
      </c>
      <c r="J130">
        <v>0.29199999999999998</v>
      </c>
      <c r="V130">
        <f t="shared" si="77"/>
        <v>0.13999999999999999</v>
      </c>
      <c r="W130">
        <f t="shared" si="78"/>
        <v>0.34499999999999997</v>
      </c>
      <c r="X130">
        <f t="shared" si="79"/>
        <v>0.25940000000000002</v>
      </c>
      <c r="Y130">
        <f t="shared" si="80"/>
        <v>0.40600000000000003</v>
      </c>
      <c r="Z130">
        <f t="shared" si="81"/>
        <v>0.26100000000000001</v>
      </c>
      <c r="AA130">
        <f t="shared" si="82"/>
        <v>0.34699999999999998</v>
      </c>
      <c r="AB130">
        <f t="shared" si="83"/>
        <v>0.13300000000000001</v>
      </c>
      <c r="AC130">
        <f t="shared" si="84"/>
        <v>0.151</v>
      </c>
      <c r="AD130">
        <f t="shared" si="85"/>
        <v>0.10699999999999998</v>
      </c>
      <c r="AF130" s="1"/>
      <c r="AI130" s="1"/>
      <c r="AP130">
        <f t="shared" si="63"/>
        <v>2.1374045801526714E-3</v>
      </c>
      <c r="AQ130">
        <f t="shared" si="64"/>
        <v>5.2671755725190832E-3</v>
      </c>
      <c r="AR130">
        <f t="shared" si="65"/>
        <v>3.960305343511451E-3</v>
      </c>
      <c r="AS130">
        <f t="shared" si="66"/>
        <v>7.7333333333333342E-3</v>
      </c>
      <c r="AT130">
        <f t="shared" si="67"/>
        <v>4.971428571428572E-3</v>
      </c>
      <c r="AU130">
        <f t="shared" si="68"/>
        <v>6.6095238095238091E-3</v>
      </c>
      <c r="AV130">
        <f t="shared" si="69"/>
        <v>5.2238805970149255E-3</v>
      </c>
      <c r="AW130">
        <f t="shared" si="70"/>
        <v>5.930871956009426E-3</v>
      </c>
      <c r="AX130">
        <f t="shared" si="71"/>
        <v>4.20267085624509E-3</v>
      </c>
      <c r="AZ130" s="1">
        <f t="shared" si="72"/>
        <v>5.1151771799709291E-3</v>
      </c>
      <c r="BA130">
        <f t="shared" si="73"/>
        <v>1.6140895836620028E-3</v>
      </c>
      <c r="BB130">
        <f t="shared" si="74"/>
        <v>9</v>
      </c>
      <c r="BC130" s="1">
        <f t="shared" si="75"/>
        <v>5.7066684502498667E-4</v>
      </c>
    </row>
    <row r="131" spans="1:55" x14ac:dyDescent="0.25">
      <c r="A131">
        <v>5.5000011000000004</v>
      </c>
      <c r="B131">
        <v>0.29099999999999998</v>
      </c>
      <c r="C131">
        <v>0.39300000000000002</v>
      </c>
      <c r="D131">
        <v>0.42899999999999999</v>
      </c>
      <c r="E131">
        <v>0.746</v>
      </c>
      <c r="F131">
        <v>0.88300000000000001</v>
      </c>
      <c r="G131">
        <v>0.52</v>
      </c>
      <c r="H131">
        <v>0.254</v>
      </c>
      <c r="I131">
        <v>0.315</v>
      </c>
      <c r="J131">
        <v>0.28499999999999998</v>
      </c>
      <c r="V131">
        <f t="shared" si="77"/>
        <v>8.3999999999999991E-2</v>
      </c>
      <c r="W131">
        <f t="shared" si="78"/>
        <v>0.23600000000000002</v>
      </c>
      <c r="X131">
        <f t="shared" si="79"/>
        <v>0.28639999999999999</v>
      </c>
      <c r="Y131">
        <f t="shared" si="80"/>
        <v>0.505</v>
      </c>
      <c r="Z131">
        <f t="shared" si="81"/>
        <v>0.52400000000000002</v>
      </c>
      <c r="AA131">
        <f t="shared" si="82"/>
        <v>0.30000000000000004</v>
      </c>
      <c r="AB131">
        <f t="shared" si="83"/>
        <v>0.13100000000000001</v>
      </c>
      <c r="AC131">
        <f t="shared" si="84"/>
        <v>0.159</v>
      </c>
      <c r="AD131">
        <f t="shared" si="85"/>
        <v>9.9999999999999978E-2</v>
      </c>
      <c r="AF131" s="1"/>
      <c r="AI131" s="1"/>
      <c r="AP131">
        <f t="shared" si="63"/>
        <v>1.2824427480916029E-3</v>
      </c>
      <c r="AQ131">
        <f t="shared" si="64"/>
        <v>3.603053435114504E-3</v>
      </c>
      <c r="AR131">
        <f t="shared" si="65"/>
        <v>4.3725190839694651E-3</v>
      </c>
      <c r="AS131">
        <f t="shared" si="66"/>
        <v>9.6190476190476191E-3</v>
      </c>
      <c r="AT131">
        <f t="shared" si="67"/>
        <v>9.980952380952382E-3</v>
      </c>
      <c r="AU131">
        <f t="shared" si="68"/>
        <v>5.7142857142857151E-3</v>
      </c>
      <c r="AV131">
        <f t="shared" si="69"/>
        <v>5.1453260015710918E-3</v>
      </c>
      <c r="AW131">
        <f t="shared" si="70"/>
        <v>6.2450903377847602E-3</v>
      </c>
      <c r="AX131">
        <f t="shared" si="71"/>
        <v>3.9277297721916722E-3</v>
      </c>
      <c r="AZ131" s="1">
        <f t="shared" si="72"/>
        <v>5.5433830103343122E-3</v>
      </c>
      <c r="BA131">
        <f t="shared" si="73"/>
        <v>2.8036775561408596E-3</v>
      </c>
      <c r="BB131">
        <f t="shared" si="74"/>
        <v>9</v>
      </c>
      <c r="BC131" s="1">
        <f t="shared" si="75"/>
        <v>9.9124970610386443E-4</v>
      </c>
    </row>
    <row r="132" spans="1:55" x14ac:dyDescent="0.25">
      <c r="A132">
        <v>5.6666677999999999</v>
      </c>
      <c r="B132">
        <v>0.43</v>
      </c>
      <c r="C132">
        <v>0.45800000000000002</v>
      </c>
      <c r="D132">
        <v>0.51400000000000001</v>
      </c>
      <c r="E132">
        <v>0.53200000000000003</v>
      </c>
      <c r="F132">
        <v>0.89300000000000002</v>
      </c>
      <c r="G132">
        <v>0.55000000000000004</v>
      </c>
      <c r="H132">
        <v>0.26500000000000001</v>
      </c>
      <c r="I132">
        <v>0.40600000000000003</v>
      </c>
      <c r="J132">
        <v>0.20300000000000001</v>
      </c>
      <c r="V132">
        <f t="shared" si="77"/>
        <v>0.223</v>
      </c>
      <c r="W132">
        <f t="shared" si="78"/>
        <v>0.30100000000000005</v>
      </c>
      <c r="X132">
        <f t="shared" si="79"/>
        <v>0.37140000000000001</v>
      </c>
      <c r="Y132">
        <f t="shared" si="80"/>
        <v>0.29100000000000004</v>
      </c>
      <c r="Z132">
        <f t="shared" si="81"/>
        <v>0.53400000000000003</v>
      </c>
      <c r="AA132">
        <f t="shared" si="82"/>
        <v>0.33000000000000007</v>
      </c>
      <c r="AB132">
        <f t="shared" si="83"/>
        <v>0.14200000000000002</v>
      </c>
      <c r="AC132">
        <f t="shared" si="84"/>
        <v>0.25</v>
      </c>
      <c r="AD132">
        <f t="shared" si="85"/>
        <v>1.8000000000000016E-2</v>
      </c>
      <c r="AF132" s="1"/>
      <c r="AI132" s="1"/>
      <c r="AP132">
        <f t="shared" si="63"/>
        <v>3.4045801526717558E-3</v>
      </c>
      <c r="AQ132">
        <f t="shared" si="64"/>
        <v>4.5954198473282448E-3</v>
      </c>
      <c r="AR132">
        <f t="shared" si="65"/>
        <v>5.6702290076335879E-3</v>
      </c>
      <c r="AS132">
        <f t="shared" si="66"/>
        <v>5.5428571428571436E-3</v>
      </c>
      <c r="AT132">
        <f t="shared" si="67"/>
        <v>1.0171428571428573E-2</v>
      </c>
      <c r="AU132">
        <f t="shared" si="68"/>
        <v>6.2857142857142868E-3</v>
      </c>
      <c r="AV132">
        <f t="shared" si="69"/>
        <v>5.5773762765121762E-3</v>
      </c>
      <c r="AW132">
        <f t="shared" si="70"/>
        <v>9.8193244304791826E-3</v>
      </c>
      <c r="AX132">
        <f t="shared" si="71"/>
        <v>7.0699135899450179E-4</v>
      </c>
      <c r="AZ132" s="1">
        <f t="shared" si="72"/>
        <v>5.7526578970688276E-3</v>
      </c>
      <c r="BA132">
        <f t="shared" si="73"/>
        <v>2.9313054774227024E-3</v>
      </c>
      <c r="BB132">
        <f t="shared" si="74"/>
        <v>9</v>
      </c>
      <c r="BC132" s="1">
        <f t="shared" si="75"/>
        <v>1.0363729904074314E-3</v>
      </c>
    </row>
    <row r="133" spans="1:55" x14ac:dyDescent="0.25">
      <c r="A133">
        <v>5.8333345000000003</v>
      </c>
      <c r="B133">
        <v>0.73799999999999999</v>
      </c>
      <c r="C133">
        <v>0.40699999999999997</v>
      </c>
      <c r="D133">
        <v>0.379</v>
      </c>
      <c r="E133">
        <v>0.51100000000000001</v>
      </c>
      <c r="F133">
        <v>0.77800000000000002</v>
      </c>
      <c r="G133">
        <v>0.61299999999999999</v>
      </c>
      <c r="H133">
        <v>0.23699999999999999</v>
      </c>
      <c r="I133">
        <v>0.40200000000000002</v>
      </c>
      <c r="J133">
        <v>0.246</v>
      </c>
      <c r="V133">
        <f t="shared" si="77"/>
        <v>0.53100000000000003</v>
      </c>
      <c r="W133">
        <f t="shared" si="78"/>
        <v>0.24999999999999997</v>
      </c>
      <c r="X133">
        <f t="shared" si="79"/>
        <v>0.2364</v>
      </c>
      <c r="Y133">
        <f t="shared" si="80"/>
        <v>0.27</v>
      </c>
      <c r="Z133">
        <f t="shared" si="81"/>
        <v>0.41900000000000004</v>
      </c>
      <c r="AA133">
        <f t="shared" si="82"/>
        <v>0.39300000000000002</v>
      </c>
      <c r="AB133">
        <f t="shared" si="83"/>
        <v>0.11399999999999999</v>
      </c>
      <c r="AC133">
        <f t="shared" si="84"/>
        <v>0.24600000000000002</v>
      </c>
      <c r="AD133">
        <f t="shared" si="85"/>
        <v>6.0999999999999999E-2</v>
      </c>
      <c r="AF133" s="1"/>
      <c r="AI133" s="1"/>
      <c r="AP133">
        <f t="shared" si="63"/>
        <v>8.1068702290076344E-3</v>
      </c>
      <c r="AQ133">
        <f t="shared" si="64"/>
        <v>3.8167938931297704E-3</v>
      </c>
      <c r="AR133">
        <f t="shared" si="65"/>
        <v>3.6091603053435115E-3</v>
      </c>
      <c r="AS133">
        <f t="shared" si="66"/>
        <v>5.1428571428571435E-3</v>
      </c>
      <c r="AT133">
        <f t="shared" si="67"/>
        <v>7.980952380952382E-3</v>
      </c>
      <c r="AU133">
        <f t="shared" si="68"/>
        <v>7.4857142857142856E-3</v>
      </c>
      <c r="AV133">
        <f t="shared" si="69"/>
        <v>4.4776119402985069E-3</v>
      </c>
      <c r="AW133">
        <f t="shared" si="70"/>
        <v>9.6622152395915168E-3</v>
      </c>
      <c r="AX133">
        <f t="shared" si="71"/>
        <v>2.3959151610369205E-3</v>
      </c>
      <c r="AZ133" s="1">
        <f t="shared" si="72"/>
        <v>5.8531211753257402E-3</v>
      </c>
      <c r="BA133">
        <f t="shared" si="73"/>
        <v>2.5077971298045907E-3</v>
      </c>
      <c r="BB133">
        <f t="shared" si="74"/>
        <v>9</v>
      </c>
      <c r="BC133" s="1">
        <f t="shared" si="75"/>
        <v>8.8664017816249328E-4</v>
      </c>
    </row>
    <row r="134" spans="1:55" x14ac:dyDescent="0.25">
      <c r="A134">
        <v>6.0000011999999998</v>
      </c>
      <c r="B134">
        <v>0.30599999999999999</v>
      </c>
      <c r="C134">
        <v>0.41499999999999998</v>
      </c>
      <c r="D134">
        <v>0.36799999999999999</v>
      </c>
      <c r="E134">
        <v>0.61599999999999999</v>
      </c>
      <c r="F134">
        <v>0.82599999999999996</v>
      </c>
      <c r="G134">
        <v>0.85499999999999998</v>
      </c>
      <c r="H134">
        <v>0.222</v>
      </c>
      <c r="I134">
        <v>0.38</v>
      </c>
      <c r="J134">
        <v>0.32400000000000001</v>
      </c>
      <c r="V134">
        <f t="shared" si="77"/>
        <v>9.9000000000000005E-2</v>
      </c>
      <c r="W134">
        <f t="shared" si="78"/>
        <v>0.25800000000000001</v>
      </c>
      <c r="X134">
        <f t="shared" si="79"/>
        <v>0.22539999999999999</v>
      </c>
      <c r="Y134">
        <f t="shared" si="80"/>
        <v>0.375</v>
      </c>
      <c r="Z134">
        <f t="shared" si="81"/>
        <v>0.46699999999999997</v>
      </c>
      <c r="AA134">
        <f t="shared" si="82"/>
        <v>0.63500000000000001</v>
      </c>
      <c r="AB134">
        <f t="shared" si="83"/>
        <v>9.9000000000000005E-2</v>
      </c>
      <c r="AC134">
        <f t="shared" si="84"/>
        <v>0.224</v>
      </c>
      <c r="AD134">
        <f t="shared" si="85"/>
        <v>0.13900000000000001</v>
      </c>
      <c r="AF134" s="1"/>
      <c r="AI134" s="1"/>
      <c r="AP134">
        <f t="shared" si="63"/>
        <v>1.5114503816793894E-3</v>
      </c>
      <c r="AQ134">
        <f t="shared" si="64"/>
        <v>3.9389312977099241E-3</v>
      </c>
      <c r="AR134">
        <f t="shared" si="65"/>
        <v>3.4412213740458012E-3</v>
      </c>
      <c r="AS134">
        <f t="shared" si="66"/>
        <v>7.1428571428571426E-3</v>
      </c>
      <c r="AT134">
        <f t="shared" si="67"/>
        <v>8.8952380952380949E-3</v>
      </c>
      <c r="AU134">
        <f t="shared" si="68"/>
        <v>1.2095238095238095E-2</v>
      </c>
      <c r="AV134">
        <f t="shared" si="69"/>
        <v>3.8884524744697566E-3</v>
      </c>
      <c r="AW134">
        <f t="shared" si="70"/>
        <v>8.7981146897093479E-3</v>
      </c>
      <c r="AX134">
        <f t="shared" si="71"/>
        <v>5.459544383346426E-3</v>
      </c>
      <c r="AZ134" s="1">
        <f t="shared" si="72"/>
        <v>6.1301164371437749E-3</v>
      </c>
      <c r="BA134">
        <f t="shared" si="73"/>
        <v>3.3580254968701975E-3</v>
      </c>
      <c r="BB134">
        <f t="shared" si="74"/>
        <v>9</v>
      </c>
      <c r="BC134" s="1">
        <f t="shared" si="75"/>
        <v>1.1872413001171209E-3</v>
      </c>
    </row>
    <row r="135" spans="1:55" x14ac:dyDescent="0.25">
      <c r="A135">
        <v>6.1666679000000002</v>
      </c>
      <c r="B135">
        <v>0.32100000000000001</v>
      </c>
      <c r="C135">
        <v>0.46</v>
      </c>
      <c r="D135">
        <v>0.63</v>
      </c>
      <c r="E135">
        <v>0.57199999999999995</v>
      </c>
      <c r="F135">
        <v>0.89400000000000002</v>
      </c>
      <c r="G135">
        <v>0.58199999999999996</v>
      </c>
      <c r="H135">
        <v>0.251</v>
      </c>
      <c r="I135">
        <v>0.27</v>
      </c>
      <c r="J135">
        <v>0.38200000000000001</v>
      </c>
      <c r="V135">
        <f t="shared" si="77"/>
        <v>0.11400000000000002</v>
      </c>
      <c r="W135">
        <f t="shared" si="78"/>
        <v>0.30300000000000005</v>
      </c>
      <c r="X135">
        <f t="shared" si="79"/>
        <v>0.4874</v>
      </c>
      <c r="Y135">
        <f t="shared" si="80"/>
        <v>0.33099999999999996</v>
      </c>
      <c r="Z135">
        <f t="shared" si="81"/>
        <v>0.53500000000000003</v>
      </c>
      <c r="AA135">
        <f t="shared" si="82"/>
        <v>0.36199999999999999</v>
      </c>
      <c r="AB135">
        <f t="shared" si="83"/>
        <v>0.128</v>
      </c>
      <c r="AC135">
        <f t="shared" si="84"/>
        <v>0.11400000000000002</v>
      </c>
      <c r="AD135">
        <f t="shared" si="85"/>
        <v>0.19700000000000001</v>
      </c>
      <c r="AF135" s="1"/>
      <c r="AI135" s="1"/>
      <c r="AP135">
        <f t="shared" si="63"/>
        <v>1.7404580152671758E-3</v>
      </c>
      <c r="AQ135">
        <f t="shared" si="64"/>
        <v>4.6259541984732828E-3</v>
      </c>
      <c r="AR135">
        <f t="shared" si="65"/>
        <v>7.4412213740458017E-3</v>
      </c>
      <c r="AS135">
        <f t="shared" si="66"/>
        <v>6.3047619047619042E-3</v>
      </c>
      <c r="AT135">
        <f t="shared" si="67"/>
        <v>1.0190476190476191E-2</v>
      </c>
      <c r="AU135">
        <f t="shared" si="68"/>
        <v>6.8952380952380949E-3</v>
      </c>
      <c r="AV135">
        <f t="shared" si="69"/>
        <v>5.0274941084053415E-3</v>
      </c>
      <c r="AW135">
        <f t="shared" si="70"/>
        <v>4.4776119402985077E-3</v>
      </c>
      <c r="AX135">
        <f t="shared" si="71"/>
        <v>7.7376276512175967E-3</v>
      </c>
      <c r="AZ135" s="1">
        <f t="shared" si="72"/>
        <v>6.0489826086870986E-3</v>
      </c>
      <c r="BA135">
        <f t="shared" si="73"/>
        <v>2.419308524824517E-3</v>
      </c>
      <c r="BB135">
        <f t="shared" si="74"/>
        <v>9</v>
      </c>
      <c r="BC135" s="1">
        <f t="shared" si="75"/>
        <v>8.5535473184291939E-4</v>
      </c>
    </row>
    <row r="136" spans="1:55" x14ac:dyDescent="0.25">
      <c r="A136">
        <v>6.3333345999999997</v>
      </c>
      <c r="B136">
        <v>0.40600000000000003</v>
      </c>
      <c r="C136">
        <v>0.48499999999999999</v>
      </c>
      <c r="D136">
        <v>0.61199999999999999</v>
      </c>
      <c r="E136">
        <v>0.45700000000000002</v>
      </c>
      <c r="F136">
        <v>0.72799999999999998</v>
      </c>
      <c r="G136">
        <v>0.80300000000000005</v>
      </c>
      <c r="H136">
        <v>0.19900000000000001</v>
      </c>
      <c r="I136">
        <v>0.45200000000000001</v>
      </c>
      <c r="J136">
        <v>0.246</v>
      </c>
      <c r="V136">
        <f t="shared" si="77"/>
        <v>0.19900000000000004</v>
      </c>
      <c r="W136">
        <f t="shared" si="78"/>
        <v>0.32799999999999996</v>
      </c>
      <c r="X136">
        <f t="shared" si="79"/>
        <v>0.46939999999999998</v>
      </c>
      <c r="Y136">
        <f t="shared" si="80"/>
        <v>0.21600000000000003</v>
      </c>
      <c r="Z136">
        <f t="shared" si="81"/>
        <v>0.36899999999999999</v>
      </c>
      <c r="AA136">
        <f t="shared" si="82"/>
        <v>0.58300000000000007</v>
      </c>
      <c r="AB136">
        <f t="shared" si="83"/>
        <v>7.6000000000000012E-2</v>
      </c>
      <c r="AC136">
        <f t="shared" si="84"/>
        <v>0.29600000000000004</v>
      </c>
      <c r="AD136">
        <f t="shared" si="85"/>
        <v>6.0999999999999999E-2</v>
      </c>
      <c r="AF136" s="1"/>
      <c r="AI136" s="1"/>
      <c r="AP136">
        <f t="shared" si="63"/>
        <v>3.0381679389312982E-3</v>
      </c>
      <c r="AQ136">
        <f t="shared" si="64"/>
        <v>5.007633587786259E-3</v>
      </c>
      <c r="AR136">
        <f t="shared" si="65"/>
        <v>7.1664122137404581E-3</v>
      </c>
      <c r="AS136">
        <f t="shared" si="66"/>
        <v>4.1142857142857144E-3</v>
      </c>
      <c r="AT136">
        <f t="shared" si="67"/>
        <v>7.0285714285714283E-3</v>
      </c>
      <c r="AU136">
        <f t="shared" si="68"/>
        <v>1.1104761904761905E-2</v>
      </c>
      <c r="AV136">
        <f t="shared" si="69"/>
        <v>2.9850746268656721E-3</v>
      </c>
      <c r="AW136">
        <f t="shared" si="70"/>
        <v>1.1626080125687353E-2</v>
      </c>
      <c r="AX136">
        <f t="shared" si="71"/>
        <v>2.3959151610369205E-3</v>
      </c>
      <c r="AZ136" s="1">
        <f t="shared" si="72"/>
        <v>6.0518780779630008E-3</v>
      </c>
      <c r="BA136">
        <f t="shared" si="73"/>
        <v>3.4550323345025444E-3</v>
      </c>
      <c r="BB136">
        <f t="shared" si="74"/>
        <v>9</v>
      </c>
      <c r="BC136" s="1">
        <f t="shared" si="75"/>
        <v>1.2215383964727686E-3</v>
      </c>
    </row>
    <row r="137" spans="1:55" x14ac:dyDescent="0.25">
      <c r="A137">
        <v>6.5000013000000001</v>
      </c>
      <c r="B137">
        <v>0.44500000000000001</v>
      </c>
      <c r="C137">
        <v>0.48</v>
      </c>
      <c r="D137">
        <v>0.38600000000000001</v>
      </c>
      <c r="E137">
        <v>0.65200000000000002</v>
      </c>
      <c r="F137">
        <v>0.81699999999999995</v>
      </c>
      <c r="G137">
        <v>0.76700000000000002</v>
      </c>
      <c r="H137">
        <v>0.23799999999999999</v>
      </c>
      <c r="I137">
        <v>0.33700000000000002</v>
      </c>
      <c r="J137">
        <v>0.27600000000000002</v>
      </c>
      <c r="V137">
        <f t="shared" si="77"/>
        <v>0.23800000000000002</v>
      </c>
      <c r="W137">
        <f t="shared" si="78"/>
        <v>0.32299999999999995</v>
      </c>
      <c r="X137">
        <f t="shared" si="79"/>
        <v>0.24340000000000001</v>
      </c>
      <c r="Y137">
        <f t="shared" si="80"/>
        <v>0.41100000000000003</v>
      </c>
      <c r="Z137">
        <f t="shared" si="81"/>
        <v>0.45799999999999996</v>
      </c>
      <c r="AA137">
        <f t="shared" si="82"/>
        <v>0.54700000000000004</v>
      </c>
      <c r="AB137">
        <f t="shared" si="83"/>
        <v>0.11499999999999999</v>
      </c>
      <c r="AC137">
        <f t="shared" si="84"/>
        <v>0.18100000000000002</v>
      </c>
      <c r="AD137">
        <f t="shared" si="85"/>
        <v>9.1000000000000025E-2</v>
      </c>
      <c r="AF137" s="1"/>
      <c r="AI137" s="1"/>
      <c r="AP137">
        <f t="shared" si="63"/>
        <v>3.633587786259542E-3</v>
      </c>
      <c r="AQ137">
        <f t="shared" si="64"/>
        <v>4.9312977099236635E-3</v>
      </c>
      <c r="AR137">
        <f t="shared" si="65"/>
        <v>3.7160305343511453E-3</v>
      </c>
      <c r="AS137">
        <f t="shared" si="66"/>
        <v>7.8285714285714295E-3</v>
      </c>
      <c r="AT137">
        <f t="shared" si="67"/>
        <v>8.7238095238095226E-3</v>
      </c>
      <c r="AU137">
        <f t="shared" si="68"/>
        <v>1.0419047619047619E-2</v>
      </c>
      <c r="AV137">
        <f t="shared" si="69"/>
        <v>4.5168892380204233E-3</v>
      </c>
      <c r="AW137">
        <f t="shared" si="70"/>
        <v>7.1091908876669292E-3</v>
      </c>
      <c r="AX137">
        <f t="shared" si="71"/>
        <v>3.5742340926944237E-3</v>
      </c>
      <c r="AZ137" s="1">
        <f t="shared" si="72"/>
        <v>6.0502954244827439E-3</v>
      </c>
      <c r="BA137">
        <f t="shared" si="73"/>
        <v>2.5382286404124024E-3</v>
      </c>
      <c r="BB137">
        <f t="shared" si="74"/>
        <v>9</v>
      </c>
      <c r="BC137" s="1">
        <f t="shared" si="75"/>
        <v>8.9739934191876024E-4</v>
      </c>
    </row>
    <row r="138" spans="1:55" x14ac:dyDescent="0.25">
      <c r="A138">
        <v>6.6666679999999996</v>
      </c>
      <c r="B138">
        <v>0.29799999999999999</v>
      </c>
      <c r="C138">
        <v>0.33500000000000002</v>
      </c>
      <c r="D138">
        <v>0.36199999999999999</v>
      </c>
      <c r="E138">
        <v>0.45200000000000001</v>
      </c>
      <c r="F138">
        <v>0.72199999999999998</v>
      </c>
      <c r="G138">
        <v>0.45500000000000002</v>
      </c>
      <c r="H138">
        <v>0.22600000000000001</v>
      </c>
      <c r="I138">
        <v>0.39600000000000002</v>
      </c>
      <c r="J138">
        <v>0.26500000000000001</v>
      </c>
      <c r="V138">
        <f t="shared" si="77"/>
        <v>9.0999999999999998E-2</v>
      </c>
      <c r="W138">
        <f t="shared" si="78"/>
        <v>0.17800000000000002</v>
      </c>
      <c r="X138">
        <f t="shared" si="79"/>
        <v>0.21939999999999998</v>
      </c>
      <c r="Y138">
        <f t="shared" si="80"/>
        <v>0.21100000000000002</v>
      </c>
      <c r="Z138">
        <f t="shared" si="81"/>
        <v>0.36299999999999999</v>
      </c>
      <c r="AA138">
        <f t="shared" si="82"/>
        <v>0.23500000000000001</v>
      </c>
      <c r="AB138">
        <f t="shared" si="83"/>
        <v>0.10300000000000001</v>
      </c>
      <c r="AC138">
        <f t="shared" si="84"/>
        <v>0.24000000000000002</v>
      </c>
      <c r="AD138">
        <f t="shared" si="85"/>
        <v>8.0000000000000016E-2</v>
      </c>
      <c r="AF138" s="1"/>
      <c r="AI138" s="1"/>
      <c r="AP138">
        <f t="shared" si="63"/>
        <v>1.3893129770992366E-3</v>
      </c>
      <c r="AQ138">
        <f t="shared" si="64"/>
        <v>2.7175572519083971E-3</v>
      </c>
      <c r="AR138">
        <f t="shared" si="65"/>
        <v>3.3496183206106868E-3</v>
      </c>
      <c r="AS138">
        <f t="shared" si="66"/>
        <v>4.0190476190476191E-3</v>
      </c>
      <c r="AT138">
        <f t="shared" si="67"/>
        <v>6.914285714285714E-3</v>
      </c>
      <c r="AU138">
        <f t="shared" si="68"/>
        <v>4.4761904761904765E-3</v>
      </c>
      <c r="AV138">
        <f t="shared" si="69"/>
        <v>4.0455616653574233E-3</v>
      </c>
      <c r="AW138">
        <f t="shared" si="70"/>
        <v>9.4265514532600164E-3</v>
      </c>
      <c r="AX138">
        <f t="shared" si="71"/>
        <v>3.1421838177533392E-3</v>
      </c>
      <c r="AZ138" s="1">
        <f t="shared" si="72"/>
        <v>4.3867010328347677E-3</v>
      </c>
      <c r="BA138">
        <f t="shared" si="73"/>
        <v>2.4094363918780262E-3</v>
      </c>
      <c r="BB138">
        <f t="shared" si="74"/>
        <v>9</v>
      </c>
      <c r="BC138" s="1">
        <f t="shared" si="75"/>
        <v>8.518644057673E-4</v>
      </c>
    </row>
    <row r="139" spans="1:55" x14ac:dyDescent="0.25">
      <c r="A139">
        <v>6.8333347</v>
      </c>
      <c r="B139">
        <v>0.47199999999999998</v>
      </c>
      <c r="C139">
        <v>0.442</v>
      </c>
      <c r="D139">
        <v>0.46700000000000003</v>
      </c>
      <c r="E139">
        <v>0.56799999999999995</v>
      </c>
      <c r="F139">
        <v>0.70199999999999996</v>
      </c>
      <c r="G139">
        <v>0.68300000000000005</v>
      </c>
      <c r="H139">
        <v>0.221</v>
      </c>
      <c r="I139">
        <v>0.26500000000000001</v>
      </c>
      <c r="J139">
        <v>0.29199999999999998</v>
      </c>
      <c r="V139">
        <f>B139-0.207</f>
        <v>0.26500000000000001</v>
      </c>
      <c r="W139">
        <f t="shared" si="78"/>
        <v>0.28500000000000003</v>
      </c>
      <c r="X139">
        <f t="shared" si="79"/>
        <v>0.32440000000000002</v>
      </c>
      <c r="Y139">
        <f t="shared" si="80"/>
        <v>0.32699999999999996</v>
      </c>
      <c r="Z139">
        <f t="shared" si="81"/>
        <v>0.34299999999999997</v>
      </c>
      <c r="AA139">
        <f t="shared" si="82"/>
        <v>0.46300000000000008</v>
      </c>
      <c r="AB139">
        <f t="shared" si="83"/>
        <v>9.8000000000000004E-2</v>
      </c>
      <c r="AC139">
        <f t="shared" si="84"/>
        <v>0.10900000000000001</v>
      </c>
      <c r="AD139">
        <f t="shared" si="85"/>
        <v>0.10699999999999998</v>
      </c>
      <c r="AF139" s="1"/>
      <c r="AI139" s="1"/>
      <c r="AP139">
        <f t="shared" si="63"/>
        <v>4.0458015267175575E-3</v>
      </c>
      <c r="AQ139">
        <f t="shared" si="64"/>
        <v>4.3511450381679391E-3</v>
      </c>
      <c r="AR139">
        <f t="shared" si="65"/>
        <v>4.9526717557251913E-3</v>
      </c>
      <c r="AS139">
        <f t="shared" si="66"/>
        <v>6.2285714285714279E-3</v>
      </c>
      <c r="AT139">
        <f t="shared" si="67"/>
        <v>6.5333333333333328E-3</v>
      </c>
      <c r="AU139">
        <f t="shared" si="68"/>
        <v>8.8190476190476205E-3</v>
      </c>
      <c r="AV139">
        <f t="shared" si="69"/>
        <v>3.8491751767478397E-3</v>
      </c>
      <c r="AW139">
        <f t="shared" si="70"/>
        <v>4.2812254516889246E-3</v>
      </c>
      <c r="AX139">
        <f t="shared" si="71"/>
        <v>4.20267085624509E-3</v>
      </c>
      <c r="AZ139" s="1">
        <f t="shared" si="72"/>
        <v>5.2515157984716577E-3</v>
      </c>
      <c r="BA139">
        <f t="shared" si="73"/>
        <v>1.6464658229844837E-3</v>
      </c>
      <c r="BB139">
        <f t="shared" si="74"/>
        <v>9</v>
      </c>
      <c r="BC139" s="1">
        <f t="shared" si="75"/>
        <v>5.8211357421210906E-4</v>
      </c>
    </row>
    <row r="140" spans="1:55" x14ac:dyDescent="0.25">
      <c r="A140">
        <v>7.0000014000000004</v>
      </c>
      <c r="B140">
        <v>1.4510000000000001</v>
      </c>
      <c r="C140">
        <v>1.7729999999999999</v>
      </c>
      <c r="D140">
        <v>1.7370000000000001</v>
      </c>
      <c r="E140">
        <v>3.2240000000000002</v>
      </c>
      <c r="F140">
        <v>4.0629999999999997</v>
      </c>
      <c r="G140">
        <v>2.5819999999999999</v>
      </c>
      <c r="H140">
        <v>0.22800000000000001</v>
      </c>
      <c r="I140">
        <v>1.5940000000000001</v>
      </c>
      <c r="J140">
        <v>1.46</v>
      </c>
      <c r="V140">
        <f>B140-2.09</f>
        <v>-0.63899999999999979</v>
      </c>
      <c r="W140">
        <f t="shared" ref="V140:W142" si="86">C140-2.09</f>
        <v>-0.31699999999999995</v>
      </c>
      <c r="X140">
        <f>D140-2.27</f>
        <v>-0.53299999999999992</v>
      </c>
      <c r="Y140">
        <f>E140-3.32</f>
        <v>-9.5999999999999641E-2</v>
      </c>
      <c r="Z140">
        <f>F140-4.58</f>
        <v>-0.51700000000000035</v>
      </c>
      <c r="AA140">
        <f>G140-3.43</f>
        <v>-0.84800000000000031</v>
      </c>
      <c r="AB140">
        <f>H140-1.36</f>
        <v>-1.1320000000000001</v>
      </c>
      <c r="AC140">
        <f>I140-2.58</f>
        <v>-0.98599999999999999</v>
      </c>
      <c r="AD140">
        <f>J140-2.16</f>
        <v>-0.70000000000000018</v>
      </c>
      <c r="AF140" s="1"/>
      <c r="AI140" s="1"/>
      <c r="AP140">
        <f t="shared" si="63"/>
        <v>-9.7557251908396911E-3</v>
      </c>
      <c r="AQ140">
        <f t="shared" si="64"/>
        <v>-4.8396946564885487E-3</v>
      </c>
      <c r="AR140">
        <f t="shared" si="65"/>
        <v>-8.1374045801526698E-3</v>
      </c>
      <c r="AS140">
        <f t="shared" si="66"/>
        <v>-1.8285714285714218E-3</v>
      </c>
      <c r="AT140">
        <f t="shared" si="67"/>
        <v>-9.8476190476190547E-3</v>
      </c>
      <c r="AU140">
        <f t="shared" si="68"/>
        <v>-1.615238095238096E-2</v>
      </c>
      <c r="AV140">
        <f t="shared" si="69"/>
        <v>-4.4461901021209747E-2</v>
      </c>
      <c r="AW140">
        <f t="shared" si="70"/>
        <v>-3.8727415553809895E-2</v>
      </c>
      <c r="AX140">
        <f t="shared" si="71"/>
        <v>-2.7494108405341718E-2</v>
      </c>
      <c r="AZ140" s="1">
        <f t="shared" si="72"/>
        <v>-1.791609120404597E-2</v>
      </c>
      <c r="BA140">
        <f t="shared" si="73"/>
        <v>1.5369431085324632E-2</v>
      </c>
      <c r="BB140">
        <f t="shared" si="74"/>
        <v>9</v>
      </c>
      <c r="BC140" s="1">
        <f t="shared" si="75"/>
        <v>5.4339144717061826E-3</v>
      </c>
    </row>
    <row r="141" spans="1:55" x14ac:dyDescent="0.25">
      <c r="A141">
        <v>7.1666680999999999</v>
      </c>
      <c r="B141">
        <v>2.3090000000000002</v>
      </c>
      <c r="C141">
        <v>2.3620000000000001</v>
      </c>
      <c r="D141">
        <v>2.38</v>
      </c>
      <c r="E141">
        <v>3.661</v>
      </c>
      <c r="F141">
        <v>4.5590000000000002</v>
      </c>
      <c r="G141">
        <v>3.3580000000000001</v>
      </c>
      <c r="H141">
        <v>1.419</v>
      </c>
      <c r="I141">
        <v>2.4300000000000002</v>
      </c>
      <c r="J141">
        <v>2.0289999999999999</v>
      </c>
      <c r="L141">
        <f>AVERAGE(B141:B143)-AVERAGE(B107:B109)</f>
        <v>2.0916666666666668</v>
      </c>
      <c r="M141">
        <f t="shared" ref="M141:T141" si="87">AVERAGE(C141:C143)-AVERAGE(C107:C109)</f>
        <v>2.6280000000000001</v>
      </c>
      <c r="N141">
        <f t="shared" si="87"/>
        <v>2.2709999999999999</v>
      </c>
      <c r="O141">
        <f t="shared" si="87"/>
        <v>3.3246666666666669</v>
      </c>
      <c r="P141">
        <f t="shared" si="87"/>
        <v>4.5796666666666672</v>
      </c>
      <c r="Q141">
        <f t="shared" si="87"/>
        <v>3.4303333333333335</v>
      </c>
      <c r="R141">
        <f t="shared" si="87"/>
        <v>1.3656666666666666</v>
      </c>
      <c r="S141">
        <f t="shared" si="87"/>
        <v>2.5829999999999997</v>
      </c>
      <c r="T141">
        <f t="shared" si="87"/>
        <v>2.1606666666666667</v>
      </c>
      <c r="V141">
        <f>B141-2.09</f>
        <v>0.21900000000000031</v>
      </c>
      <c r="W141">
        <f t="shared" si="86"/>
        <v>0.27200000000000024</v>
      </c>
      <c r="X141">
        <f>D141-2.27</f>
        <v>0.10999999999999988</v>
      </c>
      <c r="Y141">
        <f>E141-3.32</f>
        <v>0.34100000000000019</v>
      </c>
      <c r="Z141">
        <f>F141-4.58</f>
        <v>-2.0999999999999908E-2</v>
      </c>
      <c r="AA141">
        <f>G141-3.43</f>
        <v>-7.2000000000000064E-2</v>
      </c>
      <c r="AB141">
        <f>H141-1.36</f>
        <v>5.8999999999999941E-2</v>
      </c>
      <c r="AC141">
        <f>I141-2.58</f>
        <v>-0.14999999999999991</v>
      </c>
      <c r="AD141">
        <f>J141-2.16</f>
        <v>-0.13100000000000023</v>
      </c>
      <c r="AF141" s="1"/>
      <c r="AI141" s="1"/>
      <c r="AP141">
        <f t="shared" si="63"/>
        <v>3.3435114503816842E-3</v>
      </c>
      <c r="AQ141">
        <f t="shared" si="64"/>
        <v>4.1526717557251944E-3</v>
      </c>
      <c r="AR141">
        <f t="shared" si="65"/>
        <v>1.6793893129770972E-3</v>
      </c>
      <c r="AS141">
        <f t="shared" si="66"/>
        <v>6.4952380952380991E-3</v>
      </c>
      <c r="AT141">
        <f t="shared" si="67"/>
        <v>-3.9999999999999823E-4</v>
      </c>
      <c r="AU141">
        <f t="shared" si="68"/>
        <v>-1.3714285714285727E-3</v>
      </c>
      <c r="AV141">
        <f t="shared" si="69"/>
        <v>2.3173605655930846E-3</v>
      </c>
      <c r="AW141">
        <f t="shared" si="70"/>
        <v>-5.8915946582875061E-3</v>
      </c>
      <c r="AX141">
        <f t="shared" si="71"/>
        <v>-5.1453260015711004E-3</v>
      </c>
      <c r="AZ141" s="1">
        <f t="shared" si="72"/>
        <v>5.7553577206977558E-4</v>
      </c>
      <c r="BA141">
        <f t="shared" si="73"/>
        <v>4.1690419864928146E-3</v>
      </c>
      <c r="BB141">
        <f t="shared" si="74"/>
        <v>9</v>
      </c>
      <c r="BC141" s="1">
        <f t="shared" si="75"/>
        <v>1.4739789298502518E-3</v>
      </c>
    </row>
    <row r="142" spans="1:55" x14ac:dyDescent="0.25">
      <c r="A142">
        <v>7.3333348000000003</v>
      </c>
      <c r="B142">
        <v>2.121</v>
      </c>
      <c r="C142">
        <v>2.95</v>
      </c>
      <c r="D142">
        <v>2.496</v>
      </c>
      <c r="E142">
        <v>3.5750000000000002</v>
      </c>
      <c r="F142">
        <v>5.07</v>
      </c>
      <c r="G142">
        <v>4.3</v>
      </c>
      <c r="H142">
        <v>1.4079999999999999</v>
      </c>
      <c r="I142">
        <v>2.98</v>
      </c>
      <c r="J142">
        <v>2.2570000000000001</v>
      </c>
      <c r="V142">
        <f t="shared" si="86"/>
        <v>3.1000000000000139E-2</v>
      </c>
      <c r="W142">
        <f t="shared" si="86"/>
        <v>0.86000000000000032</v>
      </c>
      <c r="X142">
        <f>D142-2.27</f>
        <v>0.22599999999999998</v>
      </c>
      <c r="Y142">
        <f>E142-3.32</f>
        <v>0.25500000000000034</v>
      </c>
      <c r="Z142">
        <f>F142-4.58</f>
        <v>0.49000000000000021</v>
      </c>
      <c r="AA142">
        <f>G142-3.43</f>
        <v>0.86999999999999966</v>
      </c>
      <c r="AB142">
        <f>H142-1.36</f>
        <v>4.7999999999999821E-2</v>
      </c>
      <c r="AC142">
        <f>I142-2.58</f>
        <v>0.39999999999999991</v>
      </c>
      <c r="AD142">
        <f>J142-2.16</f>
        <v>9.6999999999999975E-2</v>
      </c>
      <c r="AF142" s="1"/>
      <c r="AI142" s="1"/>
      <c r="AP142">
        <f t="shared" si="63"/>
        <v>4.7328244274809372E-4</v>
      </c>
      <c r="AQ142">
        <f t="shared" si="64"/>
        <v>1.3129770992366417E-2</v>
      </c>
      <c r="AR142">
        <f t="shared" si="65"/>
        <v>3.4503816793893128E-3</v>
      </c>
      <c r="AS142">
        <f t="shared" si="66"/>
        <v>4.8571428571428637E-3</v>
      </c>
      <c r="AT142">
        <f t="shared" si="67"/>
        <v>9.3333333333333376E-3</v>
      </c>
      <c r="AU142">
        <f t="shared" si="68"/>
        <v>1.6571428571428563E-2</v>
      </c>
      <c r="AV142">
        <f t="shared" si="69"/>
        <v>1.885310290651996E-3</v>
      </c>
      <c r="AW142">
        <f t="shared" si="70"/>
        <v>1.5710919088766689E-2</v>
      </c>
      <c r="AX142">
        <f t="shared" si="71"/>
        <v>3.809897879025922E-3</v>
      </c>
      <c r="AZ142" s="1">
        <f t="shared" si="72"/>
        <v>7.6912741260948009E-3</v>
      </c>
      <c r="BA142">
        <f t="shared" si="73"/>
        <v>6.1475261820266953E-3</v>
      </c>
      <c r="BB142">
        <f t="shared" si="74"/>
        <v>9</v>
      </c>
      <c r="BC142" s="1">
        <f t="shared" si="75"/>
        <v>2.1734787254164612E-3</v>
      </c>
    </row>
    <row r="143" spans="1:55" x14ac:dyDescent="0.25">
      <c r="A143">
        <v>7.5000014999999998</v>
      </c>
      <c r="B143">
        <v>2.16</v>
      </c>
      <c r="C143">
        <v>3.0720000000000001</v>
      </c>
      <c r="D143">
        <v>2.4460000000000002</v>
      </c>
      <c r="E143">
        <v>3.5</v>
      </c>
      <c r="F143">
        <v>4.7610000000000001</v>
      </c>
      <c r="G143">
        <v>3.54</v>
      </c>
      <c r="H143">
        <v>1.4379999999999999</v>
      </c>
      <c r="I143">
        <v>2.83</v>
      </c>
      <c r="J143">
        <v>2.4350000000000001</v>
      </c>
      <c r="V143">
        <f t="shared" ref="V143:V169" si="88">B143-2.09</f>
        <v>7.0000000000000284E-2</v>
      </c>
      <c r="W143">
        <f t="shared" ref="W143:W169" si="89">C143-2.09</f>
        <v>0.98200000000000021</v>
      </c>
      <c r="X143">
        <f t="shared" ref="X143:X169" si="90">D143-2.27</f>
        <v>0.17600000000000016</v>
      </c>
      <c r="Y143">
        <f t="shared" ref="Y143:Y169" si="91">E143-3.32</f>
        <v>0.18000000000000016</v>
      </c>
      <c r="Z143">
        <f t="shared" ref="Z143:Z169" si="92">F143-4.58</f>
        <v>0.18100000000000005</v>
      </c>
      <c r="AA143">
        <f t="shared" ref="AA143:AA169" si="93">G143-3.43</f>
        <v>0.10999999999999988</v>
      </c>
      <c r="AB143">
        <f t="shared" ref="AB143:AB169" si="94">H143-1.36</f>
        <v>7.7999999999999847E-2</v>
      </c>
      <c r="AC143">
        <f t="shared" ref="AC143:AC169" si="95">I143-2.58</f>
        <v>0.25</v>
      </c>
      <c r="AD143">
        <f t="shared" ref="AD143:AD169" si="96">J143-2.16</f>
        <v>0.27499999999999991</v>
      </c>
      <c r="AF143" s="1"/>
      <c r="AI143" s="1"/>
      <c r="AP143">
        <f t="shared" si="63"/>
        <v>1.0687022900763403E-3</v>
      </c>
      <c r="AQ143">
        <f t="shared" si="64"/>
        <v>1.4992366412213744E-2</v>
      </c>
      <c r="AR143">
        <f t="shared" si="65"/>
        <v>2.6870229007633613E-3</v>
      </c>
      <c r="AS143">
        <f t="shared" si="66"/>
        <v>3.4285714285714314E-3</v>
      </c>
      <c r="AT143">
        <f t="shared" si="67"/>
        <v>3.4476190476190488E-3</v>
      </c>
      <c r="AU143">
        <f t="shared" si="68"/>
        <v>2.0952380952380927E-3</v>
      </c>
      <c r="AV143">
        <f t="shared" si="69"/>
        <v>3.0636292223094989E-3</v>
      </c>
      <c r="AW143">
        <f t="shared" si="70"/>
        <v>9.8193244304791826E-3</v>
      </c>
      <c r="AX143">
        <f t="shared" si="71"/>
        <v>1.0801256873527098E-2</v>
      </c>
      <c r="AZ143" s="1">
        <f t="shared" si="72"/>
        <v>5.7115256334219775E-3</v>
      </c>
      <c r="BA143">
        <f t="shared" si="73"/>
        <v>4.8739466796139464E-3</v>
      </c>
      <c r="BB143">
        <f t="shared" si="74"/>
        <v>9</v>
      </c>
      <c r="BC143" s="1">
        <f t="shared" si="75"/>
        <v>1.7232003741483393E-3</v>
      </c>
    </row>
    <row r="144" spans="1:55" x14ac:dyDescent="0.25">
      <c r="A144">
        <v>7.6666682000000002</v>
      </c>
      <c r="B144">
        <v>2.5830000000000002</v>
      </c>
      <c r="C144">
        <v>3.2250000000000001</v>
      </c>
      <c r="D144">
        <v>2.774</v>
      </c>
      <c r="E144">
        <v>3.206</v>
      </c>
      <c r="F144">
        <v>4.8570000000000002</v>
      </c>
      <c r="G144">
        <v>3.84</v>
      </c>
      <c r="H144">
        <v>1.373</v>
      </c>
      <c r="I144">
        <v>2.9369999999999998</v>
      </c>
      <c r="J144">
        <v>2.1360000000000001</v>
      </c>
      <c r="V144">
        <f t="shared" si="88"/>
        <v>0.49300000000000033</v>
      </c>
      <c r="W144">
        <f t="shared" si="89"/>
        <v>1.1350000000000002</v>
      </c>
      <c r="X144">
        <f t="shared" si="90"/>
        <v>0.504</v>
      </c>
      <c r="Y144">
        <f t="shared" si="91"/>
        <v>-0.11399999999999988</v>
      </c>
      <c r="Z144">
        <f t="shared" si="92"/>
        <v>0.27700000000000014</v>
      </c>
      <c r="AA144">
        <f t="shared" si="93"/>
        <v>0.4099999999999997</v>
      </c>
      <c r="AB144">
        <f t="shared" si="94"/>
        <v>1.2999999999999901E-2</v>
      </c>
      <c r="AC144">
        <f t="shared" si="95"/>
        <v>0.35699999999999976</v>
      </c>
      <c r="AD144">
        <f t="shared" si="96"/>
        <v>-2.4000000000000021E-2</v>
      </c>
      <c r="AF144" s="1"/>
      <c r="AI144" s="1"/>
      <c r="AP144">
        <f t="shared" si="63"/>
        <v>7.5267175572519135E-3</v>
      </c>
      <c r="AQ144">
        <f t="shared" si="64"/>
        <v>1.7328244274809165E-2</v>
      </c>
      <c r="AR144">
        <f t="shared" si="65"/>
        <v>7.6946564885496185E-3</v>
      </c>
      <c r="AS144">
        <f t="shared" si="66"/>
        <v>-2.1714285714285689E-3</v>
      </c>
      <c r="AT144">
        <f t="shared" si="67"/>
        <v>5.2761904761904786E-3</v>
      </c>
      <c r="AU144">
        <f t="shared" si="68"/>
        <v>7.8095238095238035E-3</v>
      </c>
      <c r="AV144">
        <f t="shared" si="69"/>
        <v>5.1060487038491356E-4</v>
      </c>
      <c r="AW144">
        <f t="shared" si="70"/>
        <v>1.4021995286724263E-2</v>
      </c>
      <c r="AX144">
        <f t="shared" si="71"/>
        <v>-9.4265514532600235E-4</v>
      </c>
      <c r="AZ144" s="1">
        <f t="shared" si="72"/>
        <v>6.339316560742176E-3</v>
      </c>
      <c r="BA144">
        <f t="shared" si="73"/>
        <v>6.5741204087138702E-3</v>
      </c>
      <c r="BB144">
        <f t="shared" si="74"/>
        <v>9</v>
      </c>
      <c r="BC144" s="1">
        <f t="shared" si="75"/>
        <v>2.3243025606692275E-3</v>
      </c>
    </row>
    <row r="145" spans="1:55" x14ac:dyDescent="0.25">
      <c r="A145">
        <v>7.8333348999999997</v>
      </c>
      <c r="B145">
        <v>2.294</v>
      </c>
      <c r="C145">
        <v>2.74</v>
      </c>
      <c r="D145">
        <v>2.3660000000000001</v>
      </c>
      <c r="E145">
        <v>3.4319999999999999</v>
      </c>
      <c r="F145">
        <v>4.5330000000000004</v>
      </c>
      <c r="G145">
        <v>3.7850000000000001</v>
      </c>
      <c r="H145">
        <v>1.5760000000000001</v>
      </c>
      <c r="I145">
        <v>3.02</v>
      </c>
      <c r="J145">
        <v>2.1</v>
      </c>
      <c r="V145">
        <f t="shared" si="88"/>
        <v>0.20400000000000018</v>
      </c>
      <c r="W145">
        <f t="shared" si="89"/>
        <v>0.65000000000000036</v>
      </c>
      <c r="X145">
        <f t="shared" si="90"/>
        <v>9.6000000000000085E-2</v>
      </c>
      <c r="Y145">
        <f t="shared" si="91"/>
        <v>0.1120000000000001</v>
      </c>
      <c r="Z145">
        <f t="shared" si="92"/>
        <v>-4.6999999999999709E-2</v>
      </c>
      <c r="AA145">
        <f t="shared" si="93"/>
        <v>0.35499999999999998</v>
      </c>
      <c r="AB145">
        <f t="shared" si="94"/>
        <v>0.21599999999999997</v>
      </c>
      <c r="AC145">
        <f t="shared" si="95"/>
        <v>0.43999999999999995</v>
      </c>
      <c r="AD145">
        <f t="shared" si="96"/>
        <v>-6.0000000000000053E-2</v>
      </c>
      <c r="AF145" s="1"/>
      <c r="AI145" s="1"/>
      <c r="AP145">
        <f t="shared" si="63"/>
        <v>3.1145038167938958E-3</v>
      </c>
      <c r="AQ145">
        <f t="shared" si="64"/>
        <v>9.92366412213741E-3</v>
      </c>
      <c r="AR145">
        <f t="shared" si="65"/>
        <v>1.4656488549618333E-3</v>
      </c>
      <c r="AS145">
        <f t="shared" si="66"/>
        <v>2.1333333333333352E-3</v>
      </c>
      <c r="AT145">
        <f t="shared" si="67"/>
        <v>-8.9523809523808968E-4</v>
      </c>
      <c r="AU145">
        <f t="shared" si="68"/>
        <v>6.7619047619047615E-3</v>
      </c>
      <c r="AV145">
        <f t="shared" si="69"/>
        <v>8.4838963079340128E-3</v>
      </c>
      <c r="AW145">
        <f t="shared" si="70"/>
        <v>1.7282010997643361E-2</v>
      </c>
      <c r="AX145">
        <f t="shared" si="71"/>
        <v>-2.3566378633150058E-3</v>
      </c>
      <c r="AZ145" s="1">
        <f t="shared" si="72"/>
        <v>5.1014540262395011E-3</v>
      </c>
      <c r="BA145">
        <f t="shared" si="73"/>
        <v>6.1581037324402298E-3</v>
      </c>
      <c r="BB145">
        <f t="shared" si="74"/>
        <v>9</v>
      </c>
      <c r="BC145" s="1">
        <f t="shared" si="75"/>
        <v>2.1772184542293376E-3</v>
      </c>
    </row>
    <row r="146" spans="1:55" x14ac:dyDescent="0.25">
      <c r="A146">
        <v>8.0000015999999992</v>
      </c>
      <c r="B146">
        <v>2.2869999999999999</v>
      </c>
      <c r="C146">
        <v>2.8479999999999999</v>
      </c>
      <c r="D146">
        <v>2.5449999999999999</v>
      </c>
      <c r="E146">
        <v>3.2690000000000001</v>
      </c>
      <c r="F146">
        <v>5.0090000000000003</v>
      </c>
      <c r="G146">
        <v>3.6619999999999999</v>
      </c>
      <c r="H146">
        <v>1.456</v>
      </c>
      <c r="I146">
        <v>2.859</v>
      </c>
      <c r="J146">
        <v>2.3220000000000001</v>
      </c>
      <c r="V146">
        <f t="shared" si="88"/>
        <v>0.19700000000000006</v>
      </c>
      <c r="W146">
        <f t="shared" si="89"/>
        <v>0.75800000000000001</v>
      </c>
      <c r="X146">
        <f t="shared" si="90"/>
        <v>0.27499999999999991</v>
      </c>
      <c r="Y146">
        <f t="shared" si="91"/>
        <v>-5.0999999999999712E-2</v>
      </c>
      <c r="Z146">
        <f t="shared" si="92"/>
        <v>0.42900000000000027</v>
      </c>
      <c r="AA146">
        <f t="shared" si="93"/>
        <v>0.23199999999999976</v>
      </c>
      <c r="AB146">
        <f t="shared" si="94"/>
        <v>9.5999999999999863E-2</v>
      </c>
      <c r="AC146">
        <f t="shared" si="95"/>
        <v>0.27899999999999991</v>
      </c>
      <c r="AD146">
        <f t="shared" si="96"/>
        <v>0.16199999999999992</v>
      </c>
      <c r="AF146" s="1"/>
      <c r="AI146" s="1"/>
      <c r="AP146">
        <f t="shared" si="63"/>
        <v>3.0076335877862606E-3</v>
      </c>
      <c r="AQ146">
        <f t="shared" si="64"/>
        <v>1.1572519083969465E-2</v>
      </c>
      <c r="AR146">
        <f t="shared" si="65"/>
        <v>4.1984732824427466E-3</v>
      </c>
      <c r="AS146">
        <f t="shared" si="66"/>
        <v>-9.7142857142856591E-4</v>
      </c>
      <c r="AT146">
        <f t="shared" si="67"/>
        <v>8.171428571428576E-3</v>
      </c>
      <c r="AU146">
        <f t="shared" si="68"/>
        <v>4.4190476190476141E-3</v>
      </c>
      <c r="AV146">
        <f t="shared" si="69"/>
        <v>3.7706205813040007E-3</v>
      </c>
      <c r="AW146">
        <f t="shared" si="70"/>
        <v>1.0958366064414764E-2</v>
      </c>
      <c r="AX146">
        <f t="shared" si="71"/>
        <v>6.362922230950507E-3</v>
      </c>
      <c r="AZ146" s="1">
        <f t="shared" si="72"/>
        <v>5.7210647166572627E-3</v>
      </c>
      <c r="BA146">
        <f t="shared" si="73"/>
        <v>4.0008600346476946E-3</v>
      </c>
      <c r="BB146">
        <f t="shared" si="74"/>
        <v>9</v>
      </c>
      <c r="BC146" s="1">
        <f t="shared" si="75"/>
        <v>1.4145176305388151E-3</v>
      </c>
    </row>
    <row r="147" spans="1:55" x14ac:dyDescent="0.25">
      <c r="A147">
        <v>8.1666682999999995</v>
      </c>
      <c r="B147">
        <v>2.4529999999999998</v>
      </c>
      <c r="C147">
        <v>2.7149999999999999</v>
      </c>
      <c r="D147">
        <v>2.7160000000000002</v>
      </c>
      <c r="E147">
        <v>3.8149999999999999</v>
      </c>
      <c r="F147">
        <v>5.383</v>
      </c>
      <c r="G147">
        <v>3.895</v>
      </c>
      <c r="H147">
        <v>1.681</v>
      </c>
      <c r="I147">
        <v>3.2570000000000001</v>
      </c>
      <c r="J147">
        <v>2.1789999999999998</v>
      </c>
      <c r="V147">
        <f t="shared" si="88"/>
        <v>0.36299999999999999</v>
      </c>
      <c r="W147">
        <f t="shared" si="89"/>
        <v>0.625</v>
      </c>
      <c r="X147">
        <f t="shared" si="90"/>
        <v>0.44600000000000017</v>
      </c>
      <c r="Y147">
        <f t="shared" si="91"/>
        <v>0.49500000000000011</v>
      </c>
      <c r="Z147">
        <f t="shared" si="92"/>
        <v>0.80299999999999994</v>
      </c>
      <c r="AA147">
        <f t="shared" si="93"/>
        <v>0.46499999999999986</v>
      </c>
      <c r="AB147">
        <f t="shared" si="94"/>
        <v>0.32099999999999995</v>
      </c>
      <c r="AC147">
        <f t="shared" si="95"/>
        <v>0.67700000000000005</v>
      </c>
      <c r="AD147">
        <f t="shared" si="96"/>
        <v>1.8999999999999684E-2</v>
      </c>
      <c r="AF147" s="1"/>
      <c r="AI147" s="1"/>
      <c r="AP147">
        <f t="shared" si="63"/>
        <v>5.5419847328244277E-3</v>
      </c>
      <c r="AQ147">
        <f t="shared" si="64"/>
        <v>9.5419847328244278E-3</v>
      </c>
      <c r="AR147">
        <f t="shared" si="65"/>
        <v>6.8091603053435142E-3</v>
      </c>
      <c r="AS147">
        <f t="shared" si="66"/>
        <v>9.4285714285714303E-3</v>
      </c>
      <c r="AT147">
        <f t="shared" si="67"/>
        <v>1.5295238095238094E-2</v>
      </c>
      <c r="AU147">
        <f t="shared" si="68"/>
        <v>8.8571428571428551E-3</v>
      </c>
      <c r="AV147">
        <f t="shared" si="69"/>
        <v>1.2608012568735269E-2</v>
      </c>
      <c r="AW147">
        <f t="shared" si="70"/>
        <v>2.659073055773763E-2</v>
      </c>
      <c r="AX147">
        <f t="shared" si="71"/>
        <v>7.4626865671640545E-4</v>
      </c>
      <c r="AZ147" s="1">
        <f t="shared" si="72"/>
        <v>1.0602121548348229E-2</v>
      </c>
      <c r="BA147">
        <f t="shared" si="73"/>
        <v>7.2831998131980876E-3</v>
      </c>
      <c r="BB147">
        <f t="shared" si="74"/>
        <v>9</v>
      </c>
      <c r="BC147" s="1">
        <f t="shared" si="75"/>
        <v>2.5749999883244818E-3</v>
      </c>
    </row>
    <row r="148" spans="1:55" x14ac:dyDescent="0.25">
      <c r="A148">
        <v>8.3333349999999999</v>
      </c>
      <c r="B148">
        <v>2.4740000000000002</v>
      </c>
      <c r="C148">
        <v>3.0920000000000001</v>
      </c>
      <c r="D148">
        <v>2.524</v>
      </c>
      <c r="E148">
        <v>3.4860000000000002</v>
      </c>
      <c r="F148">
        <v>5.1189999999999998</v>
      </c>
      <c r="G148">
        <v>3.5619999999999998</v>
      </c>
      <c r="H148">
        <v>1.845</v>
      </c>
      <c r="I148">
        <v>2.9980000000000002</v>
      </c>
      <c r="J148">
        <v>2.29</v>
      </c>
      <c r="V148">
        <f t="shared" si="88"/>
        <v>0.38400000000000034</v>
      </c>
      <c r="W148">
        <f t="shared" si="89"/>
        <v>1.0020000000000002</v>
      </c>
      <c r="X148">
        <f t="shared" si="90"/>
        <v>0.254</v>
      </c>
      <c r="Y148">
        <f t="shared" si="91"/>
        <v>0.16600000000000037</v>
      </c>
      <c r="Z148">
        <f t="shared" si="92"/>
        <v>0.5389999999999997</v>
      </c>
      <c r="AA148">
        <f t="shared" si="93"/>
        <v>0.13199999999999967</v>
      </c>
      <c r="AB148">
        <f t="shared" si="94"/>
        <v>0.48499999999999988</v>
      </c>
      <c r="AC148">
        <f t="shared" si="95"/>
        <v>0.41800000000000015</v>
      </c>
      <c r="AD148">
        <f t="shared" si="96"/>
        <v>0.12999999999999989</v>
      </c>
      <c r="AF148" s="1"/>
      <c r="AI148" s="1"/>
      <c r="AP148">
        <f t="shared" si="63"/>
        <v>5.8625954198473331E-3</v>
      </c>
      <c r="AQ148">
        <f t="shared" si="64"/>
        <v>1.5297709923664126E-2</v>
      </c>
      <c r="AR148">
        <f t="shared" si="65"/>
        <v>3.8778625954198473E-3</v>
      </c>
      <c r="AS148">
        <f t="shared" si="66"/>
        <v>3.161904761904769E-3</v>
      </c>
      <c r="AT148">
        <f t="shared" si="67"/>
        <v>1.0266666666666662E-2</v>
      </c>
      <c r="AU148">
        <f t="shared" si="68"/>
        <v>2.5142857142857081E-3</v>
      </c>
      <c r="AV148">
        <f t="shared" si="69"/>
        <v>1.9049489395129609E-2</v>
      </c>
      <c r="AW148">
        <f t="shared" si="70"/>
        <v>1.64179104477612E-2</v>
      </c>
      <c r="AX148">
        <f t="shared" si="71"/>
        <v>5.106048703849171E-3</v>
      </c>
      <c r="AZ148" s="1">
        <f t="shared" si="72"/>
        <v>9.0616081809476029E-3</v>
      </c>
      <c r="BA148">
        <f t="shared" si="73"/>
        <v>6.3702371298288187E-3</v>
      </c>
      <c r="BB148">
        <f t="shared" si="74"/>
        <v>9</v>
      </c>
      <c r="BC148" s="1">
        <f t="shared" si="75"/>
        <v>2.2522189361341431E-3</v>
      </c>
    </row>
    <row r="149" spans="1:55" x14ac:dyDescent="0.25">
      <c r="A149">
        <v>8.5000017000000003</v>
      </c>
      <c r="B149">
        <v>2.7549999999999999</v>
      </c>
      <c r="C149">
        <v>2.99</v>
      </c>
      <c r="D149">
        <v>2.516</v>
      </c>
      <c r="E149">
        <v>3.694</v>
      </c>
      <c r="F149">
        <v>5.1479999999999997</v>
      </c>
      <c r="G149">
        <v>3.96</v>
      </c>
      <c r="H149">
        <v>1.6040000000000001</v>
      </c>
      <c r="I149">
        <v>2.7189999999999999</v>
      </c>
      <c r="J149">
        <v>2.2810000000000001</v>
      </c>
      <c r="V149">
        <f t="shared" si="88"/>
        <v>0.66500000000000004</v>
      </c>
      <c r="W149">
        <f t="shared" si="89"/>
        <v>0.90000000000000036</v>
      </c>
      <c r="X149">
        <f t="shared" si="90"/>
        <v>0.246</v>
      </c>
      <c r="Y149">
        <f t="shared" si="91"/>
        <v>0.37400000000000011</v>
      </c>
      <c r="Z149">
        <f t="shared" si="92"/>
        <v>0.56799999999999962</v>
      </c>
      <c r="AA149">
        <f t="shared" si="93"/>
        <v>0.5299999999999998</v>
      </c>
      <c r="AB149">
        <f t="shared" si="94"/>
        <v>0.24399999999999999</v>
      </c>
      <c r="AC149">
        <f t="shared" si="95"/>
        <v>0.13899999999999979</v>
      </c>
      <c r="AD149">
        <f t="shared" si="96"/>
        <v>0.121</v>
      </c>
      <c r="AF149" s="1"/>
      <c r="AI149" s="1"/>
      <c r="AP149">
        <f t="shared" si="63"/>
        <v>1.0152671755725191E-2</v>
      </c>
      <c r="AQ149">
        <f t="shared" si="64"/>
        <v>1.374045801526718E-2</v>
      </c>
      <c r="AR149">
        <f t="shared" si="65"/>
        <v>3.7557251908396944E-3</v>
      </c>
      <c r="AS149">
        <f t="shared" si="66"/>
        <v>7.1238095238095262E-3</v>
      </c>
      <c r="AT149">
        <f t="shared" si="67"/>
        <v>1.0819047619047612E-2</v>
      </c>
      <c r="AU149">
        <f t="shared" si="68"/>
        <v>1.0095238095238091E-2</v>
      </c>
      <c r="AV149">
        <f t="shared" si="69"/>
        <v>9.5836606441476822E-3</v>
      </c>
      <c r="AW149">
        <f t="shared" si="70"/>
        <v>5.4595443833464173E-3</v>
      </c>
      <c r="AX149">
        <f t="shared" si="71"/>
        <v>4.7525530243519246E-3</v>
      </c>
      <c r="AZ149" s="1">
        <f t="shared" si="72"/>
        <v>8.3869675835303702E-3</v>
      </c>
      <c r="BA149">
        <f t="shared" si="73"/>
        <v>3.2951782370742332E-3</v>
      </c>
      <c r="BB149">
        <f t="shared" si="74"/>
        <v>9</v>
      </c>
      <c r="BC149" s="1">
        <f t="shared" si="75"/>
        <v>1.1650214383267616E-3</v>
      </c>
    </row>
    <row r="150" spans="1:55" x14ac:dyDescent="0.25">
      <c r="A150">
        <v>8.6666684000000007</v>
      </c>
      <c r="B150">
        <v>2.3719999999999999</v>
      </c>
      <c r="C150">
        <v>2.9849999999999999</v>
      </c>
      <c r="D150">
        <v>2.88</v>
      </c>
      <c r="E150">
        <v>3.681</v>
      </c>
      <c r="F150">
        <v>5.7389999999999999</v>
      </c>
      <c r="G150">
        <v>3.7850000000000001</v>
      </c>
      <c r="H150">
        <v>1.6950000000000001</v>
      </c>
      <c r="I150">
        <v>2.4689999999999999</v>
      </c>
      <c r="J150">
        <v>2.492</v>
      </c>
      <c r="V150">
        <f t="shared" si="88"/>
        <v>0.28200000000000003</v>
      </c>
      <c r="W150">
        <f t="shared" si="89"/>
        <v>0.89500000000000002</v>
      </c>
      <c r="X150">
        <f t="shared" si="90"/>
        <v>0.60999999999999988</v>
      </c>
      <c r="Y150">
        <f t="shared" si="91"/>
        <v>0.36100000000000021</v>
      </c>
      <c r="Z150">
        <f t="shared" si="92"/>
        <v>1.1589999999999998</v>
      </c>
      <c r="AA150">
        <f t="shared" si="93"/>
        <v>0.35499999999999998</v>
      </c>
      <c r="AB150">
        <f t="shared" si="94"/>
        <v>0.33499999999999996</v>
      </c>
      <c r="AC150">
        <f t="shared" si="95"/>
        <v>-0.11100000000000021</v>
      </c>
      <c r="AD150">
        <f t="shared" si="96"/>
        <v>0.33199999999999985</v>
      </c>
      <c r="AF150" s="1"/>
      <c r="AI150" s="1"/>
      <c r="AP150">
        <f t="shared" si="63"/>
        <v>4.3053435114503817E-3</v>
      </c>
      <c r="AQ150">
        <f t="shared" si="64"/>
        <v>1.366412213740458E-2</v>
      </c>
      <c r="AR150">
        <f t="shared" si="65"/>
        <v>9.3129770992366398E-3</v>
      </c>
      <c r="AS150">
        <f t="shared" si="66"/>
        <v>6.8761904761904802E-3</v>
      </c>
      <c r="AT150">
        <f t="shared" si="67"/>
        <v>2.2076190476190471E-2</v>
      </c>
      <c r="AU150">
        <f t="shared" si="68"/>
        <v>6.7619047619047615E-3</v>
      </c>
      <c r="AV150">
        <f t="shared" si="69"/>
        <v>1.3157894736842103E-2</v>
      </c>
      <c r="AW150">
        <f t="shared" si="70"/>
        <v>-4.3597800471327653E-3</v>
      </c>
      <c r="AX150">
        <f t="shared" si="71"/>
        <v>1.3040062843676349E-2</v>
      </c>
      <c r="AZ150" s="1">
        <f t="shared" si="72"/>
        <v>9.4261006661958899E-3</v>
      </c>
      <c r="BA150">
        <f t="shared" si="73"/>
        <v>7.3727373428417436E-3</v>
      </c>
      <c r="BB150">
        <f t="shared" si="74"/>
        <v>9</v>
      </c>
      <c r="BC150" s="1">
        <f t="shared" si="75"/>
        <v>2.606656285515342E-3</v>
      </c>
    </row>
    <row r="151" spans="1:55" x14ac:dyDescent="0.25">
      <c r="A151">
        <v>8.8333350999999993</v>
      </c>
      <c r="B151">
        <v>2.3660000000000001</v>
      </c>
      <c r="C151">
        <v>2.9969999999999999</v>
      </c>
      <c r="D151">
        <v>2.7120000000000002</v>
      </c>
      <c r="E151">
        <v>3.8210000000000002</v>
      </c>
      <c r="F151">
        <v>5.2149999999999999</v>
      </c>
      <c r="G151">
        <v>3.7050000000000001</v>
      </c>
      <c r="H151">
        <v>1.6</v>
      </c>
      <c r="I151">
        <v>3.1739999999999999</v>
      </c>
      <c r="J151">
        <v>2.4620000000000002</v>
      </c>
      <c r="V151">
        <f t="shared" si="88"/>
        <v>0.27600000000000025</v>
      </c>
      <c r="W151">
        <f t="shared" si="89"/>
        <v>0.90700000000000003</v>
      </c>
      <c r="X151">
        <f t="shared" si="90"/>
        <v>0.44200000000000017</v>
      </c>
      <c r="Y151">
        <f t="shared" si="91"/>
        <v>0.50100000000000033</v>
      </c>
      <c r="Z151">
        <f t="shared" si="92"/>
        <v>0.63499999999999979</v>
      </c>
      <c r="AA151">
        <f t="shared" si="93"/>
        <v>0.27499999999999991</v>
      </c>
      <c r="AB151">
        <f t="shared" si="94"/>
        <v>0.24</v>
      </c>
      <c r="AC151">
        <f t="shared" si="95"/>
        <v>0.59399999999999986</v>
      </c>
      <c r="AD151">
        <f t="shared" si="96"/>
        <v>0.30200000000000005</v>
      </c>
      <c r="AF151" s="1"/>
      <c r="AI151" s="1"/>
      <c r="AP151">
        <f t="shared" si="63"/>
        <v>4.2137404580152712E-3</v>
      </c>
      <c r="AQ151">
        <f t="shared" si="64"/>
        <v>1.3847328244274809E-2</v>
      </c>
      <c r="AR151">
        <f t="shared" si="65"/>
        <v>6.7480916030534374E-3</v>
      </c>
      <c r="AS151">
        <f t="shared" si="66"/>
        <v>9.5428571428571498E-3</v>
      </c>
      <c r="AT151">
        <f t="shared" si="67"/>
        <v>1.2095238095238091E-2</v>
      </c>
      <c r="AU151">
        <f t="shared" si="68"/>
        <v>5.2380952380952361E-3</v>
      </c>
      <c r="AV151">
        <f t="shared" si="69"/>
        <v>9.4265514532600146E-3</v>
      </c>
      <c r="AW151">
        <f t="shared" si="70"/>
        <v>2.3330714846818534E-2</v>
      </c>
      <c r="AX151">
        <f t="shared" si="71"/>
        <v>1.1861743912018854E-2</v>
      </c>
      <c r="AZ151" s="1">
        <f t="shared" si="72"/>
        <v>1.0700484554847935E-2</v>
      </c>
      <c r="BA151">
        <f t="shared" si="73"/>
        <v>5.7360609961259728E-3</v>
      </c>
      <c r="BB151">
        <f t="shared" si="74"/>
        <v>9</v>
      </c>
      <c r="BC151" s="1">
        <f t="shared" si="75"/>
        <v>2.0280038138301691E-3</v>
      </c>
    </row>
    <row r="152" spans="1:55" x14ac:dyDescent="0.25">
      <c r="A152">
        <v>9.0000017999999997</v>
      </c>
      <c r="B152">
        <v>2.76</v>
      </c>
      <c r="C152">
        <v>3.1280000000000001</v>
      </c>
      <c r="D152">
        <v>2.5920000000000001</v>
      </c>
      <c r="E152">
        <v>3.8980000000000001</v>
      </c>
      <c r="F152">
        <v>5.2130000000000001</v>
      </c>
      <c r="G152">
        <v>4.2</v>
      </c>
      <c r="H152">
        <v>1.5309999999999999</v>
      </c>
      <c r="I152">
        <v>2.9169999999999998</v>
      </c>
      <c r="J152">
        <v>2.359</v>
      </c>
      <c r="V152">
        <f t="shared" si="88"/>
        <v>0.66999999999999993</v>
      </c>
      <c r="W152">
        <f t="shared" si="89"/>
        <v>1.0380000000000003</v>
      </c>
      <c r="X152">
        <f t="shared" si="90"/>
        <v>0.32200000000000006</v>
      </c>
      <c r="Y152">
        <f t="shared" si="91"/>
        <v>0.57800000000000029</v>
      </c>
      <c r="Z152">
        <f t="shared" si="92"/>
        <v>0.63300000000000001</v>
      </c>
      <c r="AA152">
        <f t="shared" si="93"/>
        <v>0.77</v>
      </c>
      <c r="AB152">
        <f t="shared" si="94"/>
        <v>0.17099999999999982</v>
      </c>
      <c r="AC152">
        <f t="shared" si="95"/>
        <v>0.33699999999999974</v>
      </c>
      <c r="AD152">
        <f t="shared" si="96"/>
        <v>0.19899999999999984</v>
      </c>
      <c r="AF152" s="1"/>
      <c r="AI152" s="1"/>
      <c r="AP152">
        <f t="shared" si="63"/>
        <v>1.0229007633587785E-2</v>
      </c>
      <c r="AQ152">
        <f t="shared" si="64"/>
        <v>1.5847328244274813E-2</v>
      </c>
      <c r="AR152">
        <f t="shared" si="65"/>
        <v>4.9160305343511458E-3</v>
      </c>
      <c r="AS152">
        <f t="shared" si="66"/>
        <v>1.1009523809523815E-2</v>
      </c>
      <c r="AT152">
        <f t="shared" si="67"/>
        <v>1.2057142857142857E-2</v>
      </c>
      <c r="AU152">
        <f t="shared" si="68"/>
        <v>1.4666666666666666E-2</v>
      </c>
      <c r="AV152">
        <f t="shared" si="69"/>
        <v>6.7164179104477542E-3</v>
      </c>
      <c r="AW152">
        <f t="shared" si="70"/>
        <v>1.3236449332285929E-2</v>
      </c>
      <c r="AX152">
        <f t="shared" si="71"/>
        <v>7.8161822466614236E-3</v>
      </c>
      <c r="AZ152" s="1">
        <f t="shared" si="72"/>
        <v>1.0721638803882466E-2</v>
      </c>
      <c r="BA152">
        <f t="shared" si="73"/>
        <v>3.6820154634437507E-3</v>
      </c>
      <c r="BB152">
        <f t="shared" si="74"/>
        <v>9</v>
      </c>
      <c r="BC152" s="1">
        <f t="shared" si="75"/>
        <v>1.3017890513174022E-3</v>
      </c>
    </row>
    <row r="153" spans="1:55" x14ac:dyDescent="0.25">
      <c r="A153">
        <v>9.1666685000000001</v>
      </c>
      <c r="B153">
        <v>2.54</v>
      </c>
      <c r="C153">
        <v>2.8250000000000002</v>
      </c>
      <c r="D153">
        <v>2.8410000000000002</v>
      </c>
      <c r="E153">
        <v>3.778</v>
      </c>
      <c r="F153">
        <v>5.7</v>
      </c>
      <c r="G153">
        <v>3.7930000000000001</v>
      </c>
      <c r="H153">
        <v>1.732</v>
      </c>
      <c r="I153">
        <v>3.18</v>
      </c>
      <c r="J153">
        <v>2.3359999999999999</v>
      </c>
      <c r="V153">
        <f t="shared" si="88"/>
        <v>0.45000000000000018</v>
      </c>
      <c r="W153">
        <f t="shared" si="89"/>
        <v>0.73500000000000032</v>
      </c>
      <c r="X153">
        <f t="shared" si="90"/>
        <v>0.57100000000000017</v>
      </c>
      <c r="Y153">
        <f t="shared" si="91"/>
        <v>0.45800000000000018</v>
      </c>
      <c r="Z153">
        <f t="shared" si="92"/>
        <v>1.1200000000000001</v>
      </c>
      <c r="AA153">
        <f t="shared" si="93"/>
        <v>0.36299999999999999</v>
      </c>
      <c r="AB153">
        <f t="shared" si="94"/>
        <v>0.37199999999999989</v>
      </c>
      <c r="AC153">
        <f t="shared" si="95"/>
        <v>0.60000000000000009</v>
      </c>
      <c r="AD153">
        <f t="shared" si="96"/>
        <v>0.17599999999999971</v>
      </c>
      <c r="AF153" s="1"/>
      <c r="AI153" s="1"/>
      <c r="AP153">
        <f t="shared" si="63"/>
        <v>6.8702290076335902E-3</v>
      </c>
      <c r="AQ153">
        <f t="shared" si="64"/>
        <v>1.1221374045801532E-2</v>
      </c>
      <c r="AR153">
        <f t="shared" si="65"/>
        <v>8.7175572519083994E-3</v>
      </c>
      <c r="AS153">
        <f t="shared" si="66"/>
        <v>8.7238095238095278E-3</v>
      </c>
      <c r="AT153">
        <f t="shared" si="67"/>
        <v>2.1333333333333336E-2</v>
      </c>
      <c r="AU153">
        <f t="shared" si="68"/>
        <v>6.914285714285714E-3</v>
      </c>
      <c r="AV153">
        <f t="shared" si="69"/>
        <v>1.4611154752553019E-2</v>
      </c>
      <c r="AW153">
        <f t="shared" si="70"/>
        <v>2.3566378633150042E-2</v>
      </c>
      <c r="AX153">
        <f t="shared" si="71"/>
        <v>6.912804399057333E-3</v>
      </c>
      <c r="AZ153" s="1">
        <f t="shared" si="72"/>
        <v>1.2096769629059166E-2</v>
      </c>
      <c r="BA153">
        <f t="shared" si="73"/>
        <v>6.401159932074141E-3</v>
      </c>
      <c r="BB153">
        <f t="shared" si="74"/>
        <v>9</v>
      </c>
      <c r="BC153" s="1">
        <f t="shared" si="75"/>
        <v>2.2631517977146224E-3</v>
      </c>
    </row>
    <row r="154" spans="1:55" x14ac:dyDescent="0.25">
      <c r="A154">
        <v>9.3333352000000005</v>
      </c>
      <c r="B154">
        <v>2.7170000000000001</v>
      </c>
      <c r="C154">
        <v>3.3420000000000001</v>
      </c>
      <c r="D154">
        <v>3.1379999999999999</v>
      </c>
      <c r="E154">
        <v>3.6629999999999998</v>
      </c>
      <c r="F154">
        <v>5.415</v>
      </c>
      <c r="G154">
        <v>4.2149999999999999</v>
      </c>
      <c r="H154">
        <v>1.7230000000000001</v>
      </c>
      <c r="I154">
        <v>2.931</v>
      </c>
      <c r="J154">
        <v>2.5720000000000001</v>
      </c>
      <c r="V154">
        <f t="shared" si="88"/>
        <v>0.62700000000000022</v>
      </c>
      <c r="W154">
        <f t="shared" si="89"/>
        <v>1.2520000000000002</v>
      </c>
      <c r="X154">
        <f t="shared" si="90"/>
        <v>0.86799999999999988</v>
      </c>
      <c r="Y154">
        <f t="shared" si="91"/>
        <v>0.34299999999999997</v>
      </c>
      <c r="Z154">
        <f t="shared" si="92"/>
        <v>0.83499999999999996</v>
      </c>
      <c r="AA154">
        <f t="shared" si="93"/>
        <v>0.7849999999999997</v>
      </c>
      <c r="AB154">
        <f t="shared" si="94"/>
        <v>0.36299999999999999</v>
      </c>
      <c r="AC154">
        <f t="shared" si="95"/>
        <v>0.35099999999999998</v>
      </c>
      <c r="AD154">
        <f t="shared" si="96"/>
        <v>0.41199999999999992</v>
      </c>
      <c r="AF154" s="1"/>
      <c r="AI154" s="1"/>
      <c r="AP154">
        <f t="shared" si="63"/>
        <v>9.5725190839694684E-3</v>
      </c>
      <c r="AQ154">
        <f t="shared" si="64"/>
        <v>1.9114503816793898E-2</v>
      </c>
      <c r="AR154">
        <f t="shared" si="65"/>
        <v>1.3251908396946564E-2</v>
      </c>
      <c r="AS154">
        <f t="shared" si="66"/>
        <v>6.5333333333333328E-3</v>
      </c>
      <c r="AT154">
        <f t="shared" si="67"/>
        <v>1.5904761904761904E-2</v>
      </c>
      <c r="AU154">
        <f t="shared" si="68"/>
        <v>1.4952380952380946E-2</v>
      </c>
      <c r="AV154">
        <f t="shared" si="69"/>
        <v>1.4257659073055772E-2</v>
      </c>
      <c r="AW154">
        <f t="shared" si="70"/>
        <v>1.3786331500392771E-2</v>
      </c>
      <c r="AX154">
        <f t="shared" si="71"/>
        <v>1.618224666142969E-2</v>
      </c>
      <c r="AZ154" s="1">
        <f t="shared" si="72"/>
        <v>1.3728404969229372E-2</v>
      </c>
      <c r="BA154">
        <f t="shared" si="73"/>
        <v>3.721844372654738E-3</v>
      </c>
      <c r="BB154">
        <f t="shared" si="74"/>
        <v>9</v>
      </c>
      <c r="BC154" s="1">
        <f t="shared" si="75"/>
        <v>1.3158706972125785E-3</v>
      </c>
    </row>
    <row r="155" spans="1:55" x14ac:dyDescent="0.25">
      <c r="A155">
        <v>9.5000019000000009</v>
      </c>
      <c r="B155">
        <v>2.7509999999999999</v>
      </c>
      <c r="C155">
        <v>2.8029999999999999</v>
      </c>
      <c r="D155">
        <v>2.6070000000000002</v>
      </c>
      <c r="E155">
        <v>4.0970000000000004</v>
      </c>
      <c r="F155">
        <v>5.5890000000000004</v>
      </c>
      <c r="G155">
        <v>3.6970000000000001</v>
      </c>
      <c r="H155">
        <v>1.5920000000000001</v>
      </c>
      <c r="I155">
        <v>3.0720000000000001</v>
      </c>
      <c r="J155">
        <v>2.4249999999999998</v>
      </c>
      <c r="V155">
        <f t="shared" si="88"/>
        <v>0.66100000000000003</v>
      </c>
      <c r="W155">
        <f t="shared" si="89"/>
        <v>0.71300000000000008</v>
      </c>
      <c r="X155">
        <f t="shared" si="90"/>
        <v>0.33700000000000019</v>
      </c>
      <c r="Y155">
        <f t="shared" si="91"/>
        <v>0.77700000000000058</v>
      </c>
      <c r="Z155">
        <f t="shared" si="92"/>
        <v>1.0090000000000003</v>
      </c>
      <c r="AA155">
        <f t="shared" si="93"/>
        <v>0.2669999999999999</v>
      </c>
      <c r="AB155">
        <f t="shared" si="94"/>
        <v>0.23199999999999998</v>
      </c>
      <c r="AC155">
        <f t="shared" si="95"/>
        <v>0.49199999999999999</v>
      </c>
      <c r="AD155">
        <f t="shared" si="96"/>
        <v>0.26499999999999968</v>
      </c>
      <c r="AF155" s="1"/>
      <c r="AI155" s="1"/>
      <c r="AP155">
        <f t="shared" si="63"/>
        <v>1.0091603053435115E-2</v>
      </c>
      <c r="AQ155">
        <f t="shared" si="64"/>
        <v>1.0885496183206108E-2</v>
      </c>
      <c r="AR155">
        <f t="shared" si="65"/>
        <v>5.1450381679389338E-3</v>
      </c>
      <c r="AS155">
        <f t="shared" si="66"/>
        <v>1.4800000000000011E-2</v>
      </c>
      <c r="AT155">
        <f t="shared" si="67"/>
        <v>1.9219047619047625E-2</v>
      </c>
      <c r="AU155">
        <f t="shared" si="68"/>
        <v>5.0857142857142837E-3</v>
      </c>
      <c r="AV155">
        <f t="shared" si="69"/>
        <v>9.1123330714846813E-3</v>
      </c>
      <c r="AW155">
        <f t="shared" si="70"/>
        <v>1.932443047918303E-2</v>
      </c>
      <c r="AX155">
        <f t="shared" si="71"/>
        <v>1.0408483896307922E-2</v>
      </c>
      <c r="AZ155" s="1">
        <f t="shared" si="72"/>
        <v>1.1563571861813081E-2</v>
      </c>
      <c r="BA155">
        <f t="shared" si="73"/>
        <v>5.2730588230610869E-3</v>
      </c>
      <c r="BB155">
        <f t="shared" si="74"/>
        <v>9</v>
      </c>
      <c r="BC155" s="1">
        <f t="shared" si="75"/>
        <v>1.8643078256910248E-3</v>
      </c>
    </row>
    <row r="156" spans="1:55" x14ac:dyDescent="0.25">
      <c r="A156">
        <v>9.6666685999999995</v>
      </c>
      <c r="B156">
        <v>2.7229999999999999</v>
      </c>
      <c r="C156">
        <v>3.1579999999999999</v>
      </c>
      <c r="D156">
        <v>3.0270000000000001</v>
      </c>
      <c r="E156">
        <v>4.0410000000000004</v>
      </c>
      <c r="F156">
        <v>5.4260000000000002</v>
      </c>
      <c r="G156">
        <v>3.9470000000000001</v>
      </c>
      <c r="H156">
        <v>1.6180000000000001</v>
      </c>
      <c r="I156">
        <v>2.911</v>
      </c>
      <c r="J156">
        <v>2.3250000000000002</v>
      </c>
      <c r="V156">
        <f t="shared" si="88"/>
        <v>0.63300000000000001</v>
      </c>
      <c r="W156">
        <f t="shared" si="89"/>
        <v>1.0680000000000001</v>
      </c>
      <c r="X156">
        <f t="shared" si="90"/>
        <v>0.75700000000000012</v>
      </c>
      <c r="Y156">
        <f t="shared" si="91"/>
        <v>0.72100000000000053</v>
      </c>
      <c r="Z156">
        <f t="shared" si="92"/>
        <v>0.84600000000000009</v>
      </c>
      <c r="AA156">
        <f t="shared" si="93"/>
        <v>0.5169999999999999</v>
      </c>
      <c r="AB156">
        <f t="shared" si="94"/>
        <v>0.25800000000000001</v>
      </c>
      <c r="AC156">
        <f t="shared" si="95"/>
        <v>0.33099999999999996</v>
      </c>
      <c r="AD156">
        <f t="shared" si="96"/>
        <v>0.16500000000000004</v>
      </c>
      <c r="AF156" s="1"/>
      <c r="AI156" s="1"/>
      <c r="AP156">
        <f t="shared" si="63"/>
        <v>9.6641221374045797E-3</v>
      </c>
      <c r="AQ156">
        <f t="shared" si="64"/>
        <v>1.6305343511450382E-2</v>
      </c>
      <c r="AR156">
        <f t="shared" si="65"/>
        <v>1.1557251908396949E-2</v>
      </c>
      <c r="AS156">
        <f t="shared" si="66"/>
        <v>1.3733333333333344E-2</v>
      </c>
      <c r="AT156">
        <f t="shared" si="67"/>
        <v>1.6114285714285716E-2</v>
      </c>
      <c r="AU156">
        <f t="shared" si="68"/>
        <v>9.847619047619046E-3</v>
      </c>
      <c r="AV156">
        <f t="shared" si="69"/>
        <v>1.0133542812254516E-2</v>
      </c>
      <c r="AW156">
        <f t="shared" si="70"/>
        <v>1.3000785545954437E-2</v>
      </c>
      <c r="AX156">
        <f t="shared" si="71"/>
        <v>6.4807541241162616E-3</v>
      </c>
      <c r="AZ156" s="1">
        <f t="shared" si="72"/>
        <v>1.1870782014979472E-2</v>
      </c>
      <c r="BA156">
        <f t="shared" si="73"/>
        <v>3.2316772493711492E-3</v>
      </c>
      <c r="BB156">
        <f t="shared" si="74"/>
        <v>9</v>
      </c>
      <c r="BC156" s="1">
        <f t="shared" si="75"/>
        <v>1.1425704488183144E-3</v>
      </c>
    </row>
    <row r="157" spans="1:55" x14ac:dyDescent="0.25">
      <c r="A157">
        <v>9.8333352999999999</v>
      </c>
      <c r="B157">
        <v>2.6960000000000002</v>
      </c>
      <c r="C157">
        <v>3.37</v>
      </c>
      <c r="D157">
        <v>2.9470000000000001</v>
      </c>
      <c r="E157">
        <v>3.774</v>
      </c>
      <c r="F157">
        <v>5.5129999999999999</v>
      </c>
      <c r="G157">
        <v>4.008</v>
      </c>
      <c r="H157">
        <v>1.796</v>
      </c>
      <c r="I157">
        <v>3.3740000000000001</v>
      </c>
      <c r="J157">
        <v>2.306</v>
      </c>
      <c r="V157">
        <f t="shared" si="88"/>
        <v>0.60600000000000032</v>
      </c>
      <c r="W157">
        <f t="shared" si="89"/>
        <v>1.2800000000000002</v>
      </c>
      <c r="X157">
        <f t="shared" si="90"/>
        <v>0.67700000000000005</v>
      </c>
      <c r="Y157">
        <f t="shared" si="91"/>
        <v>0.45400000000000018</v>
      </c>
      <c r="Z157">
        <f t="shared" si="92"/>
        <v>0.93299999999999983</v>
      </c>
      <c r="AA157">
        <f t="shared" si="93"/>
        <v>0.57799999999999985</v>
      </c>
      <c r="AB157">
        <f t="shared" si="94"/>
        <v>0.43599999999999994</v>
      </c>
      <c r="AC157">
        <f t="shared" si="95"/>
        <v>0.79400000000000004</v>
      </c>
      <c r="AD157">
        <f t="shared" si="96"/>
        <v>0.14599999999999991</v>
      </c>
      <c r="AF157" s="1"/>
      <c r="AI157" s="1"/>
      <c r="AP157">
        <f t="shared" si="63"/>
        <v>9.251908396946569E-3</v>
      </c>
      <c r="AQ157">
        <f t="shared" si="64"/>
        <v>1.9541984732824431E-2</v>
      </c>
      <c r="AR157">
        <f t="shared" si="65"/>
        <v>1.0335877862595421E-2</v>
      </c>
      <c r="AS157">
        <f t="shared" si="66"/>
        <v>8.6476190476190515E-3</v>
      </c>
      <c r="AT157">
        <f t="shared" si="67"/>
        <v>1.7771428571428566E-2</v>
      </c>
      <c r="AU157">
        <f t="shared" si="68"/>
        <v>1.1009523809523806E-2</v>
      </c>
      <c r="AV157">
        <f t="shared" si="69"/>
        <v>1.7124901806755691E-2</v>
      </c>
      <c r="AW157">
        <f t="shared" si="70"/>
        <v>3.1186174391201887E-2</v>
      </c>
      <c r="AX157">
        <f t="shared" si="71"/>
        <v>5.7344854673998394E-3</v>
      </c>
      <c r="AZ157" s="1">
        <f t="shared" si="72"/>
        <v>1.4511544898477252E-2</v>
      </c>
      <c r="BA157">
        <f t="shared" si="73"/>
        <v>7.8229757062860793E-3</v>
      </c>
      <c r="BB157">
        <f t="shared" si="74"/>
        <v>9</v>
      </c>
      <c r="BC157" s="1">
        <f t="shared" si="75"/>
        <v>2.7658395854862536E-3</v>
      </c>
    </row>
    <row r="158" spans="1:55" x14ac:dyDescent="0.25">
      <c r="A158">
        <v>10.000002</v>
      </c>
      <c r="B158">
        <v>2.5640000000000001</v>
      </c>
      <c r="C158">
        <v>3.34</v>
      </c>
      <c r="D158">
        <v>2.911</v>
      </c>
      <c r="E158">
        <v>4.016</v>
      </c>
      <c r="F158">
        <v>5.6870000000000003</v>
      </c>
      <c r="G158">
        <v>3.7669999999999999</v>
      </c>
      <c r="H158">
        <v>1.86</v>
      </c>
      <c r="I158">
        <v>3.0190000000000001</v>
      </c>
      <c r="J158">
        <v>2.59</v>
      </c>
      <c r="V158">
        <f t="shared" si="88"/>
        <v>0.4740000000000002</v>
      </c>
      <c r="W158">
        <f t="shared" si="89"/>
        <v>1.25</v>
      </c>
      <c r="X158">
        <f t="shared" si="90"/>
        <v>0.64100000000000001</v>
      </c>
      <c r="Y158">
        <f t="shared" si="91"/>
        <v>0.69600000000000017</v>
      </c>
      <c r="Z158">
        <f t="shared" si="92"/>
        <v>1.1070000000000002</v>
      </c>
      <c r="AA158">
        <f t="shared" si="93"/>
        <v>0.33699999999999974</v>
      </c>
      <c r="AB158">
        <f t="shared" si="94"/>
        <v>0.5</v>
      </c>
      <c r="AC158">
        <f t="shared" si="95"/>
        <v>0.43900000000000006</v>
      </c>
      <c r="AD158">
        <f t="shared" si="96"/>
        <v>0.42999999999999972</v>
      </c>
      <c r="AF158" s="1"/>
      <c r="AI158" s="1"/>
      <c r="AP158">
        <f t="shared" si="63"/>
        <v>7.2366412213740487E-3</v>
      </c>
      <c r="AQ158">
        <f t="shared" si="64"/>
        <v>1.9083969465648856E-2</v>
      </c>
      <c r="AR158">
        <f t="shared" si="65"/>
        <v>9.7862595419847334E-3</v>
      </c>
      <c r="AS158">
        <f t="shared" si="66"/>
        <v>1.325714285714286E-2</v>
      </c>
      <c r="AT158">
        <f t="shared" si="67"/>
        <v>2.1085714285714291E-2</v>
      </c>
      <c r="AU158">
        <f t="shared" si="68"/>
        <v>6.4190476190476142E-3</v>
      </c>
      <c r="AV158">
        <f t="shared" si="69"/>
        <v>1.9638648860958365E-2</v>
      </c>
      <c r="AW158">
        <f t="shared" si="70"/>
        <v>1.7242733699921447E-2</v>
      </c>
      <c r="AX158">
        <f t="shared" si="71"/>
        <v>1.6889238020424184E-2</v>
      </c>
      <c r="AZ158" s="1">
        <f t="shared" si="72"/>
        <v>1.4515488396912933E-2</v>
      </c>
      <c r="BA158">
        <f t="shared" si="73"/>
        <v>5.5434784138391991E-3</v>
      </c>
      <c r="BB158">
        <f t="shared" si="74"/>
        <v>9</v>
      </c>
      <c r="BC158" s="1">
        <f t="shared" si="75"/>
        <v>1.9599155888934718E-3</v>
      </c>
    </row>
    <row r="159" spans="1:55" x14ac:dyDescent="0.25">
      <c r="A159">
        <v>10.166668700000001</v>
      </c>
      <c r="B159">
        <v>3.2530000000000001</v>
      </c>
      <c r="C159">
        <v>3.3679999999999999</v>
      </c>
      <c r="D159">
        <v>3.4420000000000002</v>
      </c>
      <c r="E159">
        <v>3.9049999999999998</v>
      </c>
      <c r="F159">
        <v>5.3869999999999996</v>
      </c>
      <c r="G159">
        <v>4.1769999999999996</v>
      </c>
      <c r="H159">
        <v>1.944</v>
      </c>
      <c r="I159">
        <v>3.27</v>
      </c>
      <c r="J159">
        <v>2.423</v>
      </c>
      <c r="V159">
        <f t="shared" si="88"/>
        <v>1.1630000000000003</v>
      </c>
      <c r="W159">
        <f t="shared" si="89"/>
        <v>1.278</v>
      </c>
      <c r="X159">
        <f t="shared" si="90"/>
        <v>1.1720000000000002</v>
      </c>
      <c r="Y159">
        <f t="shared" si="91"/>
        <v>0.58499999999999996</v>
      </c>
      <c r="Z159">
        <f t="shared" si="92"/>
        <v>0.8069999999999995</v>
      </c>
      <c r="AA159">
        <f t="shared" si="93"/>
        <v>0.74699999999999944</v>
      </c>
      <c r="AB159">
        <f t="shared" si="94"/>
        <v>0.58399999999999985</v>
      </c>
      <c r="AC159">
        <f t="shared" si="95"/>
        <v>0.69</v>
      </c>
      <c r="AD159">
        <f t="shared" si="96"/>
        <v>0.2629999999999999</v>
      </c>
      <c r="AF159" s="1"/>
      <c r="AI159" s="1"/>
      <c r="AP159">
        <f t="shared" si="63"/>
        <v>1.7755725190839698E-2</v>
      </c>
      <c r="AQ159">
        <f t="shared" si="64"/>
        <v>1.9511450381679389E-2</v>
      </c>
      <c r="AR159">
        <f t="shared" si="65"/>
        <v>1.7893129770992368E-2</v>
      </c>
      <c r="AS159">
        <f t="shared" si="66"/>
        <v>1.1142857142857142E-2</v>
      </c>
      <c r="AT159">
        <f t="shared" si="67"/>
        <v>1.5371428571428562E-2</v>
      </c>
      <c r="AU159">
        <f t="shared" si="68"/>
        <v>1.4228571428571419E-2</v>
      </c>
      <c r="AV159">
        <f t="shared" si="69"/>
        <v>2.2937941869599365E-2</v>
      </c>
      <c r="AW159">
        <f t="shared" si="70"/>
        <v>2.7101335428122542E-2</v>
      </c>
      <c r="AX159">
        <f t="shared" si="71"/>
        <v>1.0329929300864096E-2</v>
      </c>
      <c r="AZ159" s="1">
        <f t="shared" si="72"/>
        <v>1.7363596564994956E-2</v>
      </c>
      <c r="BA159">
        <f t="shared" si="73"/>
        <v>5.3957335008316971E-3</v>
      </c>
      <c r="BB159">
        <f t="shared" si="74"/>
        <v>9</v>
      </c>
      <c r="BC159" s="1">
        <f t="shared" si="75"/>
        <v>1.9076798739567614E-3</v>
      </c>
    </row>
    <row r="160" spans="1:55" x14ac:dyDescent="0.25">
      <c r="A160">
        <v>10.333335399999999</v>
      </c>
      <c r="B160">
        <v>2.9020000000000001</v>
      </c>
      <c r="C160">
        <v>3.02</v>
      </c>
      <c r="D160">
        <v>3.3119999999999998</v>
      </c>
      <c r="E160">
        <v>3.774</v>
      </c>
      <c r="F160">
        <v>6.0060000000000002</v>
      </c>
      <c r="G160">
        <v>4.3070000000000004</v>
      </c>
      <c r="H160">
        <v>1.6950000000000001</v>
      </c>
      <c r="I160">
        <v>3.18</v>
      </c>
      <c r="J160">
        <v>2.3820000000000001</v>
      </c>
      <c r="V160">
        <f t="shared" si="88"/>
        <v>0.81200000000000028</v>
      </c>
      <c r="W160">
        <f t="shared" si="89"/>
        <v>0.93000000000000016</v>
      </c>
      <c r="X160">
        <f t="shared" si="90"/>
        <v>1.0419999999999998</v>
      </c>
      <c r="Y160">
        <f t="shared" si="91"/>
        <v>0.45400000000000018</v>
      </c>
      <c r="Z160">
        <f t="shared" si="92"/>
        <v>1.4260000000000002</v>
      </c>
      <c r="AA160">
        <f t="shared" si="93"/>
        <v>0.87700000000000022</v>
      </c>
      <c r="AB160">
        <f t="shared" si="94"/>
        <v>0.33499999999999996</v>
      </c>
      <c r="AC160">
        <f t="shared" si="95"/>
        <v>0.60000000000000009</v>
      </c>
      <c r="AD160">
        <f t="shared" si="96"/>
        <v>0.22199999999999998</v>
      </c>
      <c r="AF160" s="1"/>
      <c r="AI160" s="1"/>
      <c r="AP160">
        <f t="shared" si="63"/>
        <v>1.23969465648855E-2</v>
      </c>
      <c r="AQ160">
        <f t="shared" si="64"/>
        <v>1.4198473282442751E-2</v>
      </c>
      <c r="AR160">
        <f t="shared" si="65"/>
        <v>1.5908396946564884E-2</v>
      </c>
      <c r="AS160">
        <f t="shared" si="66"/>
        <v>8.6476190476190515E-3</v>
      </c>
      <c r="AT160">
        <f t="shared" si="67"/>
        <v>2.7161904761904766E-2</v>
      </c>
      <c r="AU160">
        <f t="shared" si="68"/>
        <v>1.670476190476191E-2</v>
      </c>
      <c r="AV160">
        <f t="shared" si="69"/>
        <v>1.3157894736842103E-2</v>
      </c>
      <c r="AW160">
        <f t="shared" si="70"/>
        <v>2.3566378633150042E-2</v>
      </c>
      <c r="AX160">
        <f t="shared" si="71"/>
        <v>8.7195600942655133E-3</v>
      </c>
      <c r="AZ160" s="1">
        <f t="shared" si="72"/>
        <v>1.5606881774715167E-2</v>
      </c>
      <c r="BA160">
        <f t="shared" si="73"/>
        <v>6.2481974633843661E-3</v>
      </c>
      <c r="BB160">
        <f t="shared" si="74"/>
        <v>9</v>
      </c>
      <c r="BC160" s="1">
        <f t="shared" si="75"/>
        <v>2.209071398275835E-3</v>
      </c>
    </row>
    <row r="161" spans="1:55" x14ac:dyDescent="0.25">
      <c r="A161">
        <v>10.5000021</v>
      </c>
      <c r="B161">
        <v>3.17</v>
      </c>
      <c r="C161">
        <v>3.4220000000000002</v>
      </c>
      <c r="D161">
        <v>3.2549999999999999</v>
      </c>
      <c r="E161">
        <v>4.4370000000000003</v>
      </c>
      <c r="F161">
        <v>5.8440000000000003</v>
      </c>
      <c r="G161">
        <v>3.99</v>
      </c>
      <c r="H161">
        <v>1.6830000000000001</v>
      </c>
      <c r="I161">
        <v>2.77</v>
      </c>
      <c r="J161">
        <v>2.6989999999999998</v>
      </c>
      <c r="V161">
        <f t="shared" si="88"/>
        <v>1.08</v>
      </c>
      <c r="W161">
        <f t="shared" si="89"/>
        <v>1.3320000000000003</v>
      </c>
      <c r="X161">
        <f t="shared" si="90"/>
        <v>0.98499999999999988</v>
      </c>
      <c r="Y161">
        <f t="shared" si="91"/>
        <v>1.1170000000000004</v>
      </c>
      <c r="Z161">
        <f t="shared" si="92"/>
        <v>1.2640000000000002</v>
      </c>
      <c r="AA161">
        <f t="shared" si="93"/>
        <v>0.56000000000000005</v>
      </c>
      <c r="AB161">
        <f t="shared" si="94"/>
        <v>0.32299999999999995</v>
      </c>
      <c r="AC161">
        <f t="shared" si="95"/>
        <v>0.18999999999999995</v>
      </c>
      <c r="AD161">
        <f t="shared" si="96"/>
        <v>0.5389999999999997</v>
      </c>
      <c r="AF161" s="1"/>
      <c r="AI161" s="1"/>
      <c r="AP161">
        <f t="shared" si="63"/>
        <v>1.6488549618320612E-2</v>
      </c>
      <c r="AQ161">
        <f t="shared" si="64"/>
        <v>2.0335877862595424E-2</v>
      </c>
      <c r="AR161">
        <f t="shared" si="65"/>
        <v>1.5038167938931295E-2</v>
      </c>
      <c r="AS161">
        <f t="shared" si="66"/>
        <v>2.1276190476190483E-2</v>
      </c>
      <c r="AT161">
        <f t="shared" si="67"/>
        <v>2.407619047619048E-2</v>
      </c>
      <c r="AU161">
        <f t="shared" si="68"/>
        <v>1.0666666666666668E-2</v>
      </c>
      <c r="AV161">
        <f t="shared" si="69"/>
        <v>1.2686567164179102E-2</v>
      </c>
      <c r="AW161">
        <f t="shared" si="70"/>
        <v>7.4626865671641764E-3</v>
      </c>
      <c r="AX161">
        <f t="shared" si="71"/>
        <v>2.1170463472113106E-2</v>
      </c>
      <c r="AZ161" s="1">
        <f t="shared" si="72"/>
        <v>1.6577928915816817E-2</v>
      </c>
      <c r="BA161">
        <f t="shared" si="73"/>
        <v>5.5796881108467842E-3</v>
      </c>
      <c r="BB161">
        <f t="shared" si="74"/>
        <v>9</v>
      </c>
      <c r="BC161" s="1">
        <f t="shared" si="75"/>
        <v>1.9727176500428587E-3</v>
      </c>
    </row>
    <row r="162" spans="1:55" x14ac:dyDescent="0.25">
      <c r="A162">
        <v>10.6666688</v>
      </c>
      <c r="B162">
        <v>3.1640000000000001</v>
      </c>
      <c r="C162">
        <v>3.73</v>
      </c>
      <c r="D162">
        <v>3.3860000000000001</v>
      </c>
      <c r="E162">
        <v>3.7080000000000002</v>
      </c>
      <c r="F162">
        <v>5.3929999999999998</v>
      </c>
      <c r="G162">
        <v>3.9430000000000001</v>
      </c>
      <c r="H162">
        <v>1.651</v>
      </c>
      <c r="I162">
        <v>3.3109999999999999</v>
      </c>
      <c r="J162">
        <v>2.7719999999999998</v>
      </c>
      <c r="V162">
        <f t="shared" si="88"/>
        <v>1.0740000000000003</v>
      </c>
      <c r="W162">
        <f t="shared" si="89"/>
        <v>1.6400000000000001</v>
      </c>
      <c r="X162">
        <f t="shared" si="90"/>
        <v>1.1160000000000001</v>
      </c>
      <c r="Y162">
        <f t="shared" si="91"/>
        <v>0.38800000000000034</v>
      </c>
      <c r="Z162">
        <f t="shared" si="92"/>
        <v>0.81299999999999972</v>
      </c>
      <c r="AA162">
        <f t="shared" si="93"/>
        <v>0.5129999999999999</v>
      </c>
      <c r="AB162">
        <f t="shared" si="94"/>
        <v>0.29099999999999993</v>
      </c>
      <c r="AC162">
        <f t="shared" si="95"/>
        <v>0.73099999999999987</v>
      </c>
      <c r="AD162">
        <f t="shared" si="96"/>
        <v>0.61199999999999966</v>
      </c>
      <c r="AF162" s="1"/>
      <c r="AI162" s="1"/>
      <c r="AP162">
        <f t="shared" si="63"/>
        <v>1.6396946564885502E-2</v>
      </c>
      <c r="AQ162">
        <f t="shared" si="64"/>
        <v>2.5038167938931301E-2</v>
      </c>
      <c r="AR162">
        <f t="shared" si="65"/>
        <v>1.7038167938931301E-2</v>
      </c>
      <c r="AS162">
        <f t="shared" si="66"/>
        <v>7.3904761904761973E-3</v>
      </c>
      <c r="AT162">
        <f t="shared" si="67"/>
        <v>1.548571428571428E-2</v>
      </c>
      <c r="AU162">
        <f t="shared" si="68"/>
        <v>9.7714285714285698E-3</v>
      </c>
      <c r="AV162">
        <f t="shared" si="69"/>
        <v>1.1429693637077765E-2</v>
      </c>
      <c r="AW162">
        <f t="shared" si="70"/>
        <v>2.8711704634721124E-2</v>
      </c>
      <c r="AX162">
        <f t="shared" si="71"/>
        <v>2.4037706205813025E-2</v>
      </c>
      <c r="AZ162" s="1">
        <f t="shared" si="72"/>
        <v>1.7255556218664342E-2</v>
      </c>
      <c r="BA162">
        <f t="shared" si="73"/>
        <v>7.3229040880215309E-3</v>
      </c>
      <c r="BB162">
        <f t="shared" si="74"/>
        <v>9</v>
      </c>
      <c r="BC162" s="1">
        <f t="shared" si="75"/>
        <v>2.5890375693093572E-3</v>
      </c>
    </row>
    <row r="163" spans="1:55" x14ac:dyDescent="0.25">
      <c r="A163">
        <v>10.8333355</v>
      </c>
      <c r="B163">
        <v>3.1680000000000001</v>
      </c>
      <c r="C163">
        <v>3.4750000000000001</v>
      </c>
      <c r="D163">
        <v>3.5310000000000001</v>
      </c>
      <c r="E163">
        <v>4.1059999999999999</v>
      </c>
      <c r="F163">
        <v>5.4059999999999997</v>
      </c>
      <c r="G163">
        <v>4.5049999999999999</v>
      </c>
      <c r="H163">
        <v>1.7490000000000001</v>
      </c>
      <c r="I163">
        <v>3.1850000000000001</v>
      </c>
      <c r="J163">
        <v>2.5950000000000002</v>
      </c>
      <c r="V163">
        <f t="shared" si="88"/>
        <v>1.0780000000000003</v>
      </c>
      <c r="W163">
        <f t="shared" si="89"/>
        <v>1.3850000000000002</v>
      </c>
      <c r="X163">
        <f t="shared" si="90"/>
        <v>1.2610000000000001</v>
      </c>
      <c r="Y163">
        <f t="shared" si="91"/>
        <v>0.78600000000000003</v>
      </c>
      <c r="Z163">
        <f t="shared" si="92"/>
        <v>0.82599999999999962</v>
      </c>
      <c r="AA163">
        <f t="shared" si="93"/>
        <v>1.0749999999999997</v>
      </c>
      <c r="AB163">
        <f t="shared" si="94"/>
        <v>0.38900000000000001</v>
      </c>
      <c r="AC163">
        <f t="shared" si="95"/>
        <v>0.60499999999999998</v>
      </c>
      <c r="AD163">
        <f t="shared" si="96"/>
        <v>0.43500000000000005</v>
      </c>
      <c r="AF163" s="1"/>
      <c r="AI163" s="1"/>
      <c r="AP163">
        <f t="shared" ref="AP163:AP182" si="97">V163/65.5</f>
        <v>1.6458015267175576E-2</v>
      </c>
      <c r="AQ163">
        <f t="shared" ref="AQ163:AQ182" si="98">W163/65.5</f>
        <v>2.1145038167938935E-2</v>
      </c>
      <c r="AR163">
        <f t="shared" ref="AR163:AR182" si="99">X163/65.5</f>
        <v>1.9251908396946567E-2</v>
      </c>
      <c r="AS163">
        <f t="shared" ref="AS163:AS182" si="100">Y163/52.5</f>
        <v>1.4971428571428571E-2</v>
      </c>
      <c r="AT163">
        <f t="shared" ref="AT163:AT182" si="101">Z163/52.5</f>
        <v>1.5733333333333325E-2</v>
      </c>
      <c r="AU163">
        <f t="shared" ref="AU163:AU182" si="102">AA163/52.5</f>
        <v>2.0476190476190471E-2</v>
      </c>
      <c r="AV163">
        <f t="shared" ref="AV163:AV182" si="103">AB163/25.46</f>
        <v>1.5278868813825609E-2</v>
      </c>
      <c r="AW163">
        <f t="shared" ref="AW163:AW182" si="104">AC163/25.46</f>
        <v>2.3762765121759621E-2</v>
      </c>
      <c r="AX163">
        <f t="shared" ref="AX163:AX182" si="105">AD163/25.46</f>
        <v>1.7085624509033781E-2</v>
      </c>
      <c r="AZ163" s="1">
        <f t="shared" ref="AZ163:AZ182" si="106">AVERAGE(AP163:AX163)</f>
        <v>1.8240352517514716E-2</v>
      </c>
      <c r="BA163">
        <f t="shared" ref="BA163:BA182" si="107">STDEV(AP163:AX163)</f>
        <v>3.0661044890841092E-3</v>
      </c>
      <c r="BB163">
        <f t="shared" ref="BB163:BB182" si="108">COUNT(AP163:AX163)</f>
        <v>9</v>
      </c>
      <c r="BC163" s="1">
        <f t="shared" ref="BC163:BC182" si="109">BA163/SQRT(BB163-1)</f>
        <v>1.084031638028944E-3</v>
      </c>
    </row>
    <row r="164" spans="1:55" x14ac:dyDescent="0.25">
      <c r="A164">
        <v>11.000002200000001</v>
      </c>
      <c r="B164">
        <v>2.8809999999999998</v>
      </c>
      <c r="C164">
        <v>2.9729999999999999</v>
      </c>
      <c r="D164">
        <v>3.4350000000000001</v>
      </c>
      <c r="E164">
        <v>3.8460000000000001</v>
      </c>
      <c r="F164">
        <v>5.68</v>
      </c>
      <c r="G164">
        <v>4.1820000000000004</v>
      </c>
      <c r="H164">
        <v>1.8879999999999999</v>
      </c>
      <c r="I164">
        <v>3.0219999999999998</v>
      </c>
      <c r="J164">
        <v>2.7349999999999999</v>
      </c>
      <c r="V164">
        <f t="shared" si="88"/>
        <v>0.79099999999999993</v>
      </c>
      <c r="W164">
        <f t="shared" si="89"/>
        <v>0.88300000000000001</v>
      </c>
      <c r="X164">
        <f t="shared" si="90"/>
        <v>1.165</v>
      </c>
      <c r="Y164">
        <f t="shared" si="91"/>
        <v>0.52600000000000025</v>
      </c>
      <c r="Z164">
        <f t="shared" si="92"/>
        <v>1.0999999999999996</v>
      </c>
      <c r="AA164">
        <f t="shared" si="93"/>
        <v>0.75200000000000022</v>
      </c>
      <c r="AB164">
        <f t="shared" si="94"/>
        <v>0.5279999999999998</v>
      </c>
      <c r="AC164">
        <f t="shared" si="95"/>
        <v>0.44199999999999973</v>
      </c>
      <c r="AD164">
        <f t="shared" si="96"/>
        <v>0.57499999999999973</v>
      </c>
      <c r="AF164" s="1"/>
      <c r="AI164" s="1"/>
      <c r="AP164">
        <f t="shared" si="97"/>
        <v>1.2076335877862594E-2</v>
      </c>
      <c r="AQ164">
        <f t="shared" si="98"/>
        <v>1.3480916030534352E-2</v>
      </c>
      <c r="AR164">
        <f t="shared" si="99"/>
        <v>1.7786259541984734E-2</v>
      </c>
      <c r="AS164">
        <f t="shared" si="100"/>
        <v>1.0019047619047624E-2</v>
      </c>
      <c r="AT164">
        <f t="shared" si="101"/>
        <v>2.0952380952380945E-2</v>
      </c>
      <c r="AU164">
        <f t="shared" si="102"/>
        <v>1.4323809523809529E-2</v>
      </c>
      <c r="AV164">
        <f t="shared" si="103"/>
        <v>2.0738413197172026E-2</v>
      </c>
      <c r="AW164">
        <f t="shared" si="104"/>
        <v>1.7360565593087185E-2</v>
      </c>
      <c r="AX164">
        <f t="shared" si="105"/>
        <v>2.2584446190102109E-2</v>
      </c>
      <c r="AZ164" s="1">
        <f t="shared" si="106"/>
        <v>1.6591352725109011E-2</v>
      </c>
      <c r="BA164">
        <f t="shared" si="107"/>
        <v>4.3667848285985555E-3</v>
      </c>
      <c r="BB164">
        <f t="shared" si="108"/>
        <v>9</v>
      </c>
      <c r="BC164" s="1">
        <f t="shared" si="109"/>
        <v>1.543891582142287E-3</v>
      </c>
    </row>
    <row r="165" spans="1:55" x14ac:dyDescent="0.25">
      <c r="A165">
        <v>11.166668899999999</v>
      </c>
      <c r="B165">
        <v>2.67</v>
      </c>
      <c r="C165">
        <v>3.2949999999999999</v>
      </c>
      <c r="D165">
        <v>3.4260000000000002</v>
      </c>
      <c r="E165">
        <v>4.3570000000000002</v>
      </c>
      <c r="F165">
        <v>5.806</v>
      </c>
      <c r="G165">
        <v>4.0279999999999996</v>
      </c>
      <c r="H165">
        <v>1.8</v>
      </c>
      <c r="I165">
        <v>3.3</v>
      </c>
      <c r="J165">
        <v>2.6520000000000001</v>
      </c>
      <c r="V165">
        <f t="shared" si="88"/>
        <v>0.58000000000000007</v>
      </c>
      <c r="W165">
        <f t="shared" si="89"/>
        <v>1.2050000000000001</v>
      </c>
      <c r="X165">
        <f t="shared" si="90"/>
        <v>1.1560000000000001</v>
      </c>
      <c r="Y165">
        <f t="shared" si="91"/>
        <v>1.0370000000000004</v>
      </c>
      <c r="Z165">
        <f t="shared" si="92"/>
        <v>1.226</v>
      </c>
      <c r="AA165">
        <f t="shared" si="93"/>
        <v>0.59799999999999942</v>
      </c>
      <c r="AB165">
        <f t="shared" si="94"/>
        <v>0.43999999999999995</v>
      </c>
      <c r="AC165">
        <f t="shared" si="95"/>
        <v>0.71999999999999975</v>
      </c>
      <c r="AD165">
        <f t="shared" si="96"/>
        <v>0.49199999999999999</v>
      </c>
      <c r="AF165" s="1"/>
      <c r="AI165" s="1"/>
      <c r="AP165">
        <f t="shared" si="97"/>
        <v>8.8549618320610691E-3</v>
      </c>
      <c r="AQ165">
        <f t="shared" si="98"/>
        <v>1.8396946564885497E-2</v>
      </c>
      <c r="AR165">
        <f t="shared" si="99"/>
        <v>1.7648854961832064E-2</v>
      </c>
      <c r="AS165">
        <f t="shared" si="100"/>
        <v>1.9752380952380959E-2</v>
      </c>
      <c r="AT165">
        <f t="shared" si="101"/>
        <v>2.3352380952380951E-2</v>
      </c>
      <c r="AU165">
        <f t="shared" si="102"/>
        <v>1.139047619047618E-2</v>
      </c>
      <c r="AV165">
        <f t="shared" si="103"/>
        <v>1.7282010997643361E-2</v>
      </c>
      <c r="AW165">
        <f t="shared" si="104"/>
        <v>2.8279654359780037E-2</v>
      </c>
      <c r="AX165">
        <f t="shared" si="105"/>
        <v>1.932443047918303E-2</v>
      </c>
      <c r="AZ165" s="1">
        <f t="shared" si="106"/>
        <v>1.8253566365624793E-2</v>
      </c>
      <c r="BA165">
        <f t="shared" si="107"/>
        <v>5.7736413260919845E-3</v>
      </c>
      <c r="BB165">
        <f t="shared" si="108"/>
        <v>9</v>
      </c>
      <c r="BC165" s="1">
        <f t="shared" si="109"/>
        <v>2.0412904669092663E-3</v>
      </c>
    </row>
    <row r="166" spans="1:55" x14ac:dyDescent="0.25">
      <c r="A166">
        <v>11.3333356</v>
      </c>
      <c r="B166">
        <v>2.7909999999999999</v>
      </c>
      <c r="C166">
        <v>3.4119999999999999</v>
      </c>
      <c r="D166">
        <v>3.3260000000000001</v>
      </c>
      <c r="E166">
        <v>3.97</v>
      </c>
      <c r="F166">
        <v>5.8810000000000002</v>
      </c>
      <c r="G166">
        <v>4.383</v>
      </c>
      <c r="H166">
        <v>1.7270000000000001</v>
      </c>
      <c r="I166">
        <v>3.2090000000000001</v>
      </c>
      <c r="J166">
        <v>2.7080000000000002</v>
      </c>
      <c r="V166">
        <f t="shared" si="88"/>
        <v>0.70100000000000007</v>
      </c>
      <c r="W166">
        <f t="shared" si="89"/>
        <v>1.3220000000000001</v>
      </c>
      <c r="X166">
        <f t="shared" si="90"/>
        <v>1.056</v>
      </c>
      <c r="Y166">
        <f t="shared" si="91"/>
        <v>0.65000000000000036</v>
      </c>
      <c r="Z166">
        <f t="shared" si="92"/>
        <v>1.3010000000000002</v>
      </c>
      <c r="AA166">
        <f t="shared" si="93"/>
        <v>0.95299999999999985</v>
      </c>
      <c r="AB166">
        <f t="shared" si="94"/>
        <v>0.36699999999999999</v>
      </c>
      <c r="AC166">
        <f t="shared" si="95"/>
        <v>0.629</v>
      </c>
      <c r="AD166">
        <f t="shared" si="96"/>
        <v>0.54800000000000004</v>
      </c>
      <c r="AF166" s="1"/>
      <c r="AI166" s="1"/>
      <c r="AP166">
        <f t="shared" si="97"/>
        <v>1.0702290076335878E-2</v>
      </c>
      <c r="AQ166">
        <f t="shared" si="98"/>
        <v>2.018320610687023E-2</v>
      </c>
      <c r="AR166">
        <f t="shared" si="99"/>
        <v>1.6122137404580152E-2</v>
      </c>
      <c r="AS166">
        <f t="shared" si="100"/>
        <v>1.2380952380952388E-2</v>
      </c>
      <c r="AT166">
        <f t="shared" si="101"/>
        <v>2.4780952380952383E-2</v>
      </c>
      <c r="AU166">
        <f t="shared" si="102"/>
        <v>1.8152380952380951E-2</v>
      </c>
      <c r="AV166">
        <f t="shared" si="103"/>
        <v>1.441476826394344E-2</v>
      </c>
      <c r="AW166">
        <f t="shared" si="104"/>
        <v>2.4705420267085623E-2</v>
      </c>
      <c r="AX166">
        <f t="shared" si="105"/>
        <v>2.1523959151610369E-2</v>
      </c>
      <c r="AZ166" s="1">
        <f t="shared" si="106"/>
        <v>1.8107340776079048E-2</v>
      </c>
      <c r="BA166">
        <f t="shared" si="107"/>
        <v>5.1144243998789835E-3</v>
      </c>
      <c r="BB166">
        <f t="shared" si="108"/>
        <v>9</v>
      </c>
      <c r="BC166" s="1">
        <f t="shared" si="109"/>
        <v>1.8082220875101839E-3</v>
      </c>
    </row>
    <row r="167" spans="1:55" x14ac:dyDescent="0.25">
      <c r="A167">
        <v>11.5000023</v>
      </c>
      <c r="B167">
        <v>3.0640000000000001</v>
      </c>
      <c r="C167">
        <v>3.4079999999999999</v>
      </c>
      <c r="D167">
        <v>3.6579999999999999</v>
      </c>
      <c r="E167">
        <v>5.12</v>
      </c>
      <c r="F167">
        <v>5.2569999999999997</v>
      </c>
      <c r="G167">
        <v>4.1050000000000004</v>
      </c>
      <c r="H167">
        <v>1.835</v>
      </c>
      <c r="I167">
        <v>2.9940000000000002</v>
      </c>
      <c r="J167">
        <v>2.4849999999999999</v>
      </c>
      <c r="V167">
        <f t="shared" si="88"/>
        <v>0.9740000000000002</v>
      </c>
      <c r="W167">
        <f t="shared" si="89"/>
        <v>1.3180000000000001</v>
      </c>
      <c r="X167">
        <f t="shared" si="90"/>
        <v>1.3879999999999999</v>
      </c>
      <c r="Y167">
        <f t="shared" si="91"/>
        <v>1.8000000000000003</v>
      </c>
      <c r="Z167">
        <f t="shared" si="92"/>
        <v>0.6769999999999996</v>
      </c>
      <c r="AA167">
        <f t="shared" si="93"/>
        <v>0.67500000000000027</v>
      </c>
      <c r="AB167">
        <f t="shared" si="94"/>
        <v>0.47499999999999987</v>
      </c>
      <c r="AC167">
        <f t="shared" si="95"/>
        <v>0.41400000000000015</v>
      </c>
      <c r="AD167">
        <f t="shared" si="96"/>
        <v>0.32499999999999973</v>
      </c>
      <c r="AF167" s="1"/>
      <c r="AI167" s="1"/>
      <c r="AP167">
        <f t="shared" si="97"/>
        <v>1.487022900763359E-2</v>
      </c>
      <c r="AQ167">
        <f t="shared" si="98"/>
        <v>2.0122137404580152E-2</v>
      </c>
      <c r="AR167">
        <f t="shared" si="99"/>
        <v>2.1190839694656488E-2</v>
      </c>
      <c r="AS167">
        <f t="shared" si="100"/>
        <v>3.4285714285714287E-2</v>
      </c>
      <c r="AT167">
        <f t="shared" si="101"/>
        <v>1.2895238095238088E-2</v>
      </c>
      <c r="AU167">
        <f t="shared" si="102"/>
        <v>1.2857142857142862E-2</v>
      </c>
      <c r="AV167">
        <f t="shared" si="103"/>
        <v>1.8656716417910443E-2</v>
      </c>
      <c r="AW167">
        <f t="shared" si="104"/>
        <v>1.6260801256873531E-2</v>
      </c>
      <c r="AX167">
        <f t="shared" si="105"/>
        <v>1.2765121759622928E-2</v>
      </c>
      <c r="AZ167" s="1">
        <f t="shared" si="106"/>
        <v>1.8211548975485822E-2</v>
      </c>
      <c r="BA167">
        <f t="shared" si="107"/>
        <v>6.8252263448693755E-3</v>
      </c>
      <c r="BB167">
        <f t="shared" si="108"/>
        <v>9</v>
      </c>
      <c r="BC167" s="1">
        <f t="shared" si="109"/>
        <v>2.4130819157951043E-3</v>
      </c>
    </row>
    <row r="168" spans="1:55" x14ac:dyDescent="0.25">
      <c r="A168">
        <v>11.666669000000001</v>
      </c>
      <c r="B168">
        <v>3.419</v>
      </c>
      <c r="C168">
        <v>3.4529999999999998</v>
      </c>
      <c r="D168">
        <v>3.7429999999999999</v>
      </c>
      <c r="E168">
        <v>4.2779999999999996</v>
      </c>
      <c r="F168">
        <v>5.7629999999999999</v>
      </c>
      <c r="G168">
        <v>4.4850000000000003</v>
      </c>
      <c r="H168">
        <v>1.8089999999999999</v>
      </c>
      <c r="I168">
        <v>2.794</v>
      </c>
      <c r="J168">
        <v>2.79</v>
      </c>
      <c r="V168">
        <f t="shared" si="88"/>
        <v>1.3290000000000002</v>
      </c>
      <c r="W168">
        <f t="shared" si="89"/>
        <v>1.363</v>
      </c>
      <c r="X168">
        <f t="shared" si="90"/>
        <v>1.4729999999999999</v>
      </c>
      <c r="Y168">
        <f t="shared" si="91"/>
        <v>0.95799999999999974</v>
      </c>
      <c r="Z168">
        <f t="shared" si="92"/>
        <v>1.1829999999999998</v>
      </c>
      <c r="AA168">
        <f t="shared" si="93"/>
        <v>1.0550000000000002</v>
      </c>
      <c r="AB168">
        <f t="shared" si="94"/>
        <v>0.44899999999999984</v>
      </c>
      <c r="AC168">
        <f t="shared" si="95"/>
        <v>0.21399999999999997</v>
      </c>
      <c r="AD168">
        <f t="shared" si="96"/>
        <v>0.62999999999999989</v>
      </c>
      <c r="AF168" s="1"/>
      <c r="AI168" s="1"/>
      <c r="AP168">
        <f t="shared" si="97"/>
        <v>2.0290076335877864E-2</v>
      </c>
      <c r="AQ168">
        <f t="shared" si="98"/>
        <v>2.0809160305343511E-2</v>
      </c>
      <c r="AR168">
        <f t="shared" si="99"/>
        <v>2.248854961832061E-2</v>
      </c>
      <c r="AS168">
        <f t="shared" si="100"/>
        <v>1.8247619047619044E-2</v>
      </c>
      <c r="AT168">
        <f t="shared" si="101"/>
        <v>2.2533333333333329E-2</v>
      </c>
      <c r="AU168">
        <f t="shared" si="102"/>
        <v>2.0095238095238097E-2</v>
      </c>
      <c r="AV168">
        <f t="shared" si="103"/>
        <v>1.7635506677140606E-2</v>
      </c>
      <c r="AW168">
        <f t="shared" si="104"/>
        <v>8.4053417124901799E-3</v>
      </c>
      <c r="AX168">
        <f t="shared" si="105"/>
        <v>2.4744697564807537E-2</v>
      </c>
      <c r="AZ168" s="1">
        <f t="shared" si="106"/>
        <v>1.9472169187796755E-2</v>
      </c>
      <c r="BA168">
        <f t="shared" si="107"/>
        <v>4.6965557475759524E-3</v>
      </c>
      <c r="BB168">
        <f t="shared" si="108"/>
        <v>9</v>
      </c>
      <c r="BC168" s="1">
        <f t="shared" si="109"/>
        <v>1.6604832086658055E-3</v>
      </c>
    </row>
    <row r="169" spans="1:55" x14ac:dyDescent="0.25">
      <c r="A169">
        <v>11.833335699999999</v>
      </c>
      <c r="B169">
        <v>3.4550000000000001</v>
      </c>
      <c r="C169">
        <v>3.81</v>
      </c>
      <c r="D169">
        <v>3.359</v>
      </c>
      <c r="E169">
        <v>4.0449999999999999</v>
      </c>
      <c r="F169">
        <v>5.6520000000000001</v>
      </c>
      <c r="G169">
        <v>4.5750000000000002</v>
      </c>
      <c r="H169">
        <v>2.0939999999999999</v>
      </c>
      <c r="I169">
        <v>3.085</v>
      </c>
      <c r="J169">
        <v>2.6019999999999999</v>
      </c>
      <c r="V169">
        <f t="shared" si="88"/>
        <v>1.3650000000000002</v>
      </c>
      <c r="W169">
        <f t="shared" si="89"/>
        <v>1.7200000000000002</v>
      </c>
      <c r="X169">
        <f t="shared" si="90"/>
        <v>1.089</v>
      </c>
      <c r="Y169">
        <f t="shared" si="91"/>
        <v>0.72500000000000009</v>
      </c>
      <c r="Z169">
        <f t="shared" si="92"/>
        <v>1.0720000000000001</v>
      </c>
      <c r="AA169">
        <f t="shared" si="93"/>
        <v>1.145</v>
      </c>
      <c r="AB169">
        <f t="shared" si="94"/>
        <v>0.73399999999999976</v>
      </c>
      <c r="AC169">
        <f t="shared" si="95"/>
        <v>0.50499999999999989</v>
      </c>
      <c r="AD169">
        <f t="shared" si="96"/>
        <v>0.44199999999999973</v>
      </c>
      <c r="AF169" s="1"/>
      <c r="AI169" s="1"/>
      <c r="AP169">
        <f t="shared" si="97"/>
        <v>2.0839694656488553E-2</v>
      </c>
      <c r="AQ169">
        <f t="shared" si="98"/>
        <v>2.6259541984732827E-2</v>
      </c>
      <c r="AR169">
        <f t="shared" si="99"/>
        <v>1.6625954198473281E-2</v>
      </c>
      <c r="AS169">
        <f t="shared" si="100"/>
        <v>1.3809523809523811E-2</v>
      </c>
      <c r="AT169">
        <f t="shared" si="101"/>
        <v>2.0419047619047621E-2</v>
      </c>
      <c r="AU169">
        <f t="shared" si="102"/>
        <v>2.180952380952381E-2</v>
      </c>
      <c r="AV169">
        <f t="shared" si="103"/>
        <v>2.8829536527886872E-2</v>
      </c>
      <c r="AW169">
        <f t="shared" si="104"/>
        <v>1.9835035349567945E-2</v>
      </c>
      <c r="AX169">
        <f t="shared" si="105"/>
        <v>1.7360565593087185E-2</v>
      </c>
      <c r="AZ169" s="1">
        <f t="shared" si="106"/>
        <v>2.064315817203688E-2</v>
      </c>
      <c r="BA169">
        <f t="shared" si="107"/>
        <v>4.6673705331259406E-3</v>
      </c>
      <c r="BB169">
        <f t="shared" si="108"/>
        <v>9</v>
      </c>
      <c r="BC169" s="1">
        <f t="shared" si="109"/>
        <v>1.650164677141812E-3</v>
      </c>
    </row>
    <row r="170" spans="1:55" x14ac:dyDescent="0.25">
      <c r="A170">
        <v>12.0000024</v>
      </c>
      <c r="B170">
        <v>2.9380000000000002</v>
      </c>
      <c r="C170">
        <v>3.2549999999999999</v>
      </c>
      <c r="D170">
        <v>3.7570000000000001</v>
      </c>
      <c r="E170">
        <v>1.9119999999999999</v>
      </c>
      <c r="F170">
        <v>3.05</v>
      </c>
      <c r="G170">
        <v>2.1219999999999999</v>
      </c>
      <c r="H170">
        <v>0.94399999999999995</v>
      </c>
      <c r="I170">
        <v>1.6020000000000001</v>
      </c>
      <c r="J170">
        <v>0.76700000000000002</v>
      </c>
      <c r="V170">
        <f>B170-0.207</f>
        <v>2.7310000000000003</v>
      </c>
      <c r="W170">
        <f>C170-0.157</f>
        <v>3.0979999999999999</v>
      </c>
      <c r="X170">
        <f>D170-0.1426</f>
        <v>3.6144000000000003</v>
      </c>
      <c r="Y170">
        <f>E170-0.241</f>
        <v>1.6709999999999998</v>
      </c>
      <c r="Z170">
        <f>F170-0.359</f>
        <v>2.6909999999999998</v>
      </c>
      <c r="AA170">
        <f>G170-0.22</f>
        <v>1.9019999999999999</v>
      </c>
      <c r="AB170">
        <f>H170-0.123</f>
        <v>0.82099999999999995</v>
      </c>
      <c r="AC170">
        <f>I170-0.156</f>
        <v>1.4460000000000002</v>
      </c>
      <c r="AD170">
        <f>J170-0.185</f>
        <v>0.58200000000000007</v>
      </c>
      <c r="AF170" s="1"/>
      <c r="AI170" s="1"/>
      <c r="AP170">
        <f t="shared" si="97"/>
        <v>4.1694656488549621E-2</v>
      </c>
      <c r="AQ170">
        <f t="shared" si="98"/>
        <v>4.7297709923664118E-2</v>
      </c>
      <c r="AR170">
        <f t="shared" si="99"/>
        <v>5.5181679389312982E-2</v>
      </c>
      <c r="AS170">
        <f t="shared" si="100"/>
        <v>3.1828571428571428E-2</v>
      </c>
      <c r="AT170">
        <f t="shared" si="101"/>
        <v>5.1257142857142855E-2</v>
      </c>
      <c r="AU170">
        <f t="shared" si="102"/>
        <v>3.6228571428571429E-2</v>
      </c>
      <c r="AV170">
        <f t="shared" si="103"/>
        <v>3.2246661429693631E-2</v>
      </c>
      <c r="AW170">
        <f t="shared" si="104"/>
        <v>5.6794972505891599E-2</v>
      </c>
      <c r="AX170">
        <f t="shared" si="105"/>
        <v>2.285938727415554E-2</v>
      </c>
      <c r="AZ170" s="1">
        <f t="shared" si="106"/>
        <v>4.170992808061702E-2</v>
      </c>
      <c r="BA170">
        <f t="shared" si="107"/>
        <v>1.1747352266608757E-2</v>
      </c>
      <c r="BB170">
        <f t="shared" si="108"/>
        <v>9</v>
      </c>
      <c r="BC170" s="1">
        <f t="shared" si="109"/>
        <v>4.1533162243531053E-3</v>
      </c>
    </row>
    <row r="171" spans="1:55" x14ac:dyDescent="0.25">
      <c r="A171">
        <v>12.1666691</v>
      </c>
      <c r="B171">
        <v>1.74</v>
      </c>
      <c r="C171">
        <v>1.59</v>
      </c>
      <c r="D171">
        <v>1.8460000000000001</v>
      </c>
      <c r="E171">
        <v>1.5680000000000001</v>
      </c>
      <c r="F171">
        <v>2.169</v>
      </c>
      <c r="G171">
        <v>1.5549999999999999</v>
      </c>
      <c r="H171">
        <v>0.88500000000000001</v>
      </c>
      <c r="I171">
        <v>1.2130000000000001</v>
      </c>
      <c r="J171">
        <v>0.79900000000000004</v>
      </c>
      <c r="L171">
        <f t="shared" ref="L171:T171" si="110">AVERAGE(B110:B112)-AVERAGE(B107:B109)</f>
        <v>0.20700000000000002</v>
      </c>
      <c r="M171">
        <f t="shared" si="110"/>
        <v>0.15733333333333335</v>
      </c>
      <c r="N171">
        <f t="shared" si="110"/>
        <v>0.14266666666666669</v>
      </c>
      <c r="O171">
        <f t="shared" si="110"/>
        <v>0.24099999999999994</v>
      </c>
      <c r="P171">
        <f t="shared" si="110"/>
        <v>0.35966666666666669</v>
      </c>
      <c r="Q171">
        <f t="shared" si="110"/>
        <v>0.22066666666666668</v>
      </c>
      <c r="R171">
        <f t="shared" si="110"/>
        <v>0.12299999999999997</v>
      </c>
      <c r="S171">
        <f t="shared" si="110"/>
        <v>0.15633333333333335</v>
      </c>
      <c r="T171">
        <f t="shared" si="110"/>
        <v>0.185</v>
      </c>
      <c r="V171">
        <f>B171-0.207</f>
        <v>1.5329999999999999</v>
      </c>
      <c r="W171">
        <f>C171-0.157</f>
        <v>1.4330000000000001</v>
      </c>
      <c r="X171">
        <f>D171-0.1426</f>
        <v>1.7034</v>
      </c>
      <c r="Y171">
        <f>E171-0.241</f>
        <v>1.327</v>
      </c>
      <c r="Z171">
        <f>F171-0.359</f>
        <v>1.81</v>
      </c>
      <c r="AA171">
        <f>G171-0.22</f>
        <v>1.335</v>
      </c>
      <c r="AB171">
        <f>H171-0.123</f>
        <v>0.76200000000000001</v>
      </c>
      <c r="AC171">
        <f>I171-0.156</f>
        <v>1.0570000000000002</v>
      </c>
      <c r="AD171">
        <f>J171-0.185</f>
        <v>0.6140000000000001</v>
      </c>
      <c r="AF171" s="1"/>
      <c r="AI171" s="1"/>
      <c r="AP171">
        <f t="shared" si="97"/>
        <v>2.3404580152671755E-2</v>
      </c>
      <c r="AQ171">
        <f t="shared" si="98"/>
        <v>2.1877862595419847E-2</v>
      </c>
      <c r="AR171">
        <f t="shared" si="99"/>
        <v>2.6006106870229008E-2</v>
      </c>
      <c r="AS171">
        <f t="shared" si="100"/>
        <v>2.5276190476190476E-2</v>
      </c>
      <c r="AT171">
        <f t="shared" si="101"/>
        <v>3.447619047619048E-2</v>
      </c>
      <c r="AU171">
        <f t="shared" si="102"/>
        <v>2.5428571428571429E-2</v>
      </c>
      <c r="AV171">
        <f t="shared" si="103"/>
        <v>2.992930086410055E-2</v>
      </c>
      <c r="AW171">
        <f t="shared" si="104"/>
        <v>4.1516103692065993E-2</v>
      </c>
      <c r="AX171">
        <f t="shared" si="105"/>
        <v>2.4116260801256877E-2</v>
      </c>
      <c r="AZ171" s="1">
        <f t="shared" si="106"/>
        <v>2.8003463039632939E-2</v>
      </c>
      <c r="BA171">
        <f t="shared" si="107"/>
        <v>6.3249216315257577E-3</v>
      </c>
      <c r="BB171">
        <f t="shared" si="108"/>
        <v>9</v>
      </c>
      <c r="BC171" s="1">
        <f t="shared" si="109"/>
        <v>2.2361974880626724E-3</v>
      </c>
    </row>
    <row r="172" spans="1:55" x14ac:dyDescent="0.25">
      <c r="A172">
        <v>12.3333358</v>
      </c>
      <c r="B172">
        <v>1.4490000000000001</v>
      </c>
      <c r="C172">
        <v>1.6279999999999999</v>
      </c>
      <c r="D172">
        <v>2.0960000000000001</v>
      </c>
      <c r="E172">
        <v>1.613</v>
      </c>
      <c r="F172">
        <v>2.0760000000000001</v>
      </c>
      <c r="G172">
        <v>1.77</v>
      </c>
      <c r="H172">
        <v>0.75900000000000001</v>
      </c>
      <c r="I172">
        <v>1.056</v>
      </c>
      <c r="J172">
        <v>0.748</v>
      </c>
      <c r="V172">
        <f t="shared" ref="V172:V182" si="111">B172-0.207</f>
        <v>1.242</v>
      </c>
      <c r="W172">
        <f t="shared" ref="W172:W182" si="112">C172-0.157</f>
        <v>1.4709999999999999</v>
      </c>
      <c r="X172">
        <f t="shared" ref="X172:X182" si="113">D172-0.1426</f>
        <v>1.9534</v>
      </c>
      <c r="Y172">
        <f t="shared" ref="Y172:Y182" si="114">E172-0.241</f>
        <v>1.3719999999999999</v>
      </c>
      <c r="Z172">
        <f t="shared" ref="Z172:Z182" si="115">F172-0.359</f>
        <v>1.7170000000000001</v>
      </c>
      <c r="AA172">
        <f t="shared" ref="AA172:AA182" si="116">G172-0.22</f>
        <v>1.55</v>
      </c>
      <c r="AB172">
        <f t="shared" ref="AB172:AB182" si="117">H172-0.123</f>
        <v>0.63600000000000001</v>
      </c>
      <c r="AC172">
        <f t="shared" ref="AC172:AC182" si="118">I172-0.156</f>
        <v>0.9</v>
      </c>
      <c r="AD172">
        <f t="shared" ref="AD172:AD182" si="119">J172-0.185</f>
        <v>0.56299999999999994</v>
      </c>
      <c r="AF172" s="1"/>
      <c r="AI172" s="1"/>
      <c r="AP172">
        <f t="shared" si="97"/>
        <v>1.8961832061068704E-2</v>
      </c>
      <c r="AQ172">
        <f t="shared" si="98"/>
        <v>2.2458015267175571E-2</v>
      </c>
      <c r="AR172">
        <f t="shared" si="99"/>
        <v>2.9822900763358778E-2</v>
      </c>
      <c r="AS172">
        <f t="shared" si="100"/>
        <v>2.6133333333333331E-2</v>
      </c>
      <c r="AT172">
        <f t="shared" si="101"/>
        <v>3.2704761904761903E-2</v>
      </c>
      <c r="AU172">
        <f t="shared" si="102"/>
        <v>2.9523809523809525E-2</v>
      </c>
      <c r="AV172">
        <f t="shared" si="103"/>
        <v>2.4980361351139041E-2</v>
      </c>
      <c r="AW172">
        <f t="shared" si="104"/>
        <v>3.5349567949725061E-2</v>
      </c>
      <c r="AX172">
        <f t="shared" si="105"/>
        <v>2.2113118617439118E-2</v>
      </c>
      <c r="AZ172" s="1">
        <f t="shared" si="106"/>
        <v>2.6894188974645669E-2</v>
      </c>
      <c r="BA172">
        <f t="shared" si="107"/>
        <v>5.3671529111059234E-3</v>
      </c>
      <c r="BB172">
        <f t="shared" si="108"/>
        <v>9</v>
      </c>
      <c r="BC172" s="1">
        <f t="shared" si="109"/>
        <v>1.8975751095540588E-3</v>
      </c>
    </row>
    <row r="173" spans="1:55" x14ac:dyDescent="0.25">
      <c r="A173">
        <v>12.500002500000001</v>
      </c>
      <c r="B173">
        <v>1.415</v>
      </c>
      <c r="C173">
        <v>1.4670000000000001</v>
      </c>
      <c r="D173">
        <v>1.6719999999999999</v>
      </c>
      <c r="E173">
        <v>1.47</v>
      </c>
      <c r="F173">
        <v>1.728</v>
      </c>
      <c r="G173">
        <v>1.8420000000000001</v>
      </c>
      <c r="H173">
        <v>0.80100000000000005</v>
      </c>
      <c r="I173">
        <v>0.92400000000000004</v>
      </c>
      <c r="J173">
        <v>0.748</v>
      </c>
      <c r="V173">
        <f t="shared" si="111"/>
        <v>1.208</v>
      </c>
      <c r="W173">
        <f t="shared" si="112"/>
        <v>1.31</v>
      </c>
      <c r="X173">
        <f t="shared" si="113"/>
        <v>1.5293999999999999</v>
      </c>
      <c r="Y173">
        <f t="shared" si="114"/>
        <v>1.2290000000000001</v>
      </c>
      <c r="Z173">
        <f t="shared" si="115"/>
        <v>1.369</v>
      </c>
      <c r="AA173">
        <f t="shared" si="116"/>
        <v>1.6220000000000001</v>
      </c>
      <c r="AB173">
        <f t="shared" si="117"/>
        <v>0.67800000000000005</v>
      </c>
      <c r="AC173">
        <f t="shared" si="118"/>
        <v>0.76800000000000002</v>
      </c>
      <c r="AD173">
        <f t="shared" si="119"/>
        <v>0.56299999999999994</v>
      </c>
      <c r="AF173" s="1"/>
      <c r="AI173" s="1"/>
      <c r="AP173">
        <f t="shared" si="97"/>
        <v>1.8442748091603053E-2</v>
      </c>
      <c r="AQ173">
        <f t="shared" si="98"/>
        <v>0.02</v>
      </c>
      <c r="AR173">
        <f t="shared" si="99"/>
        <v>2.3349618320610686E-2</v>
      </c>
      <c r="AS173">
        <f t="shared" si="100"/>
        <v>2.3409523809523811E-2</v>
      </c>
      <c r="AT173">
        <f t="shared" si="101"/>
        <v>2.6076190476190475E-2</v>
      </c>
      <c r="AU173">
        <f t="shared" si="102"/>
        <v>3.0895238095238097E-2</v>
      </c>
      <c r="AV173">
        <f t="shared" si="103"/>
        <v>2.6630007855459544E-2</v>
      </c>
      <c r="AW173">
        <f t="shared" si="104"/>
        <v>3.0164964650432051E-2</v>
      </c>
      <c r="AX173">
        <f t="shared" si="105"/>
        <v>2.2113118617439118E-2</v>
      </c>
      <c r="AZ173" s="1">
        <f t="shared" si="106"/>
        <v>2.4564601101832981E-2</v>
      </c>
      <c r="BA173">
        <f t="shared" si="107"/>
        <v>4.2591763389801113E-3</v>
      </c>
      <c r="BB173">
        <f t="shared" si="108"/>
        <v>9</v>
      </c>
      <c r="BC173" s="1">
        <f t="shared" si="109"/>
        <v>1.5058462357810649E-3</v>
      </c>
    </row>
    <row r="174" spans="1:55" x14ac:dyDescent="0.25">
      <c r="A174">
        <v>12.666669199999999</v>
      </c>
      <c r="B174">
        <v>1.228</v>
      </c>
      <c r="C174">
        <v>1.47</v>
      </c>
      <c r="D174">
        <v>1.161</v>
      </c>
      <c r="E174">
        <v>1.4410000000000001</v>
      </c>
      <c r="F174">
        <v>1.8520000000000001</v>
      </c>
      <c r="G174">
        <v>1.4350000000000001</v>
      </c>
      <c r="H174">
        <v>0.61299999999999999</v>
      </c>
      <c r="I174">
        <v>0.85899999999999999</v>
      </c>
      <c r="J174">
        <v>0.73</v>
      </c>
      <c r="V174">
        <f t="shared" si="111"/>
        <v>1.0209999999999999</v>
      </c>
      <c r="W174">
        <f t="shared" si="112"/>
        <v>1.3129999999999999</v>
      </c>
      <c r="X174">
        <f t="shared" si="113"/>
        <v>1.0184</v>
      </c>
      <c r="Y174">
        <f t="shared" si="114"/>
        <v>1.2000000000000002</v>
      </c>
      <c r="Z174">
        <f t="shared" si="115"/>
        <v>1.4930000000000001</v>
      </c>
      <c r="AA174">
        <f t="shared" si="116"/>
        <v>1.2150000000000001</v>
      </c>
      <c r="AB174">
        <f t="shared" si="117"/>
        <v>0.49</v>
      </c>
      <c r="AC174">
        <f t="shared" si="118"/>
        <v>0.70299999999999996</v>
      </c>
      <c r="AD174">
        <f t="shared" si="119"/>
        <v>0.54499999999999993</v>
      </c>
      <c r="AF174" s="1"/>
      <c r="AI174" s="1"/>
      <c r="AP174">
        <f t="shared" si="97"/>
        <v>1.5587786259541983E-2</v>
      </c>
      <c r="AQ174">
        <f t="shared" si="98"/>
        <v>2.0045801526717557E-2</v>
      </c>
      <c r="AR174">
        <f t="shared" si="99"/>
        <v>1.5548091603053435E-2</v>
      </c>
      <c r="AS174">
        <f t="shared" si="100"/>
        <v>2.2857142857142861E-2</v>
      </c>
      <c r="AT174">
        <f t="shared" si="101"/>
        <v>2.8438095238095241E-2</v>
      </c>
      <c r="AU174">
        <f t="shared" si="102"/>
        <v>2.3142857142857146E-2</v>
      </c>
      <c r="AV174">
        <f t="shared" si="103"/>
        <v>1.9245875883739199E-2</v>
      </c>
      <c r="AW174">
        <f t="shared" si="104"/>
        <v>2.761194029850746E-2</v>
      </c>
      <c r="AX174">
        <f t="shared" si="105"/>
        <v>2.1406127258444617E-2</v>
      </c>
      <c r="AZ174" s="1">
        <f t="shared" si="106"/>
        <v>2.1542635340899941E-2</v>
      </c>
      <c r="BA174">
        <f t="shared" si="107"/>
        <v>4.5771375037052808E-3</v>
      </c>
      <c r="BB174">
        <f t="shared" si="108"/>
        <v>9</v>
      </c>
      <c r="BC174" s="1">
        <f t="shared" si="109"/>
        <v>1.618262483646635E-3</v>
      </c>
    </row>
    <row r="175" spans="1:55" x14ac:dyDescent="0.25">
      <c r="A175">
        <v>12.8333359</v>
      </c>
      <c r="B175">
        <v>1.526</v>
      </c>
      <c r="C175">
        <v>1.66</v>
      </c>
      <c r="D175">
        <v>1.6120000000000001</v>
      </c>
      <c r="E175">
        <v>1.4890000000000001</v>
      </c>
      <c r="F175">
        <v>1.778</v>
      </c>
      <c r="G175">
        <v>1.1879999999999999</v>
      </c>
      <c r="H175">
        <v>0.65500000000000003</v>
      </c>
      <c r="I175">
        <v>0.84399999999999997</v>
      </c>
      <c r="J175">
        <v>0.624</v>
      </c>
      <c r="V175">
        <f t="shared" si="111"/>
        <v>1.319</v>
      </c>
      <c r="W175">
        <f t="shared" si="112"/>
        <v>1.5029999999999999</v>
      </c>
      <c r="X175">
        <f t="shared" si="113"/>
        <v>1.4694</v>
      </c>
      <c r="Y175">
        <f t="shared" si="114"/>
        <v>1.2480000000000002</v>
      </c>
      <c r="Z175">
        <f t="shared" si="115"/>
        <v>1.419</v>
      </c>
      <c r="AA175">
        <f t="shared" si="116"/>
        <v>0.96799999999999997</v>
      </c>
      <c r="AB175">
        <f t="shared" si="117"/>
        <v>0.53200000000000003</v>
      </c>
      <c r="AC175">
        <f t="shared" si="118"/>
        <v>0.68799999999999994</v>
      </c>
      <c r="AD175">
        <f t="shared" si="119"/>
        <v>0.439</v>
      </c>
      <c r="AF175" s="1"/>
      <c r="AI175" s="1"/>
      <c r="AP175">
        <f t="shared" si="97"/>
        <v>2.013740458015267E-2</v>
      </c>
      <c r="AQ175">
        <f t="shared" si="98"/>
        <v>2.2946564885496182E-2</v>
      </c>
      <c r="AR175">
        <f t="shared" si="99"/>
        <v>2.2433587786259541E-2</v>
      </c>
      <c r="AS175">
        <f t="shared" si="100"/>
        <v>2.3771428571428575E-2</v>
      </c>
      <c r="AT175">
        <f t="shared" si="101"/>
        <v>2.702857142857143E-2</v>
      </c>
      <c r="AU175">
        <f t="shared" si="102"/>
        <v>1.8438095238095236E-2</v>
      </c>
      <c r="AV175">
        <f t="shared" si="103"/>
        <v>2.0895522388059702E-2</v>
      </c>
      <c r="AW175">
        <f t="shared" si="104"/>
        <v>2.7022780832678707E-2</v>
      </c>
      <c r="AX175">
        <f t="shared" si="105"/>
        <v>1.7242733699921443E-2</v>
      </c>
      <c r="AZ175" s="1">
        <f t="shared" si="106"/>
        <v>2.2212965490073719E-2</v>
      </c>
      <c r="BA175">
        <f t="shared" si="107"/>
        <v>3.4339571291056902E-3</v>
      </c>
      <c r="BB175">
        <f t="shared" si="108"/>
        <v>9</v>
      </c>
      <c r="BC175" s="1">
        <f t="shared" si="109"/>
        <v>1.214087186147261E-3</v>
      </c>
    </row>
    <row r="176" spans="1:55" x14ac:dyDescent="0.25">
      <c r="A176">
        <v>13.0000026</v>
      </c>
      <c r="B176">
        <v>1.4510000000000001</v>
      </c>
      <c r="C176">
        <v>1.1020000000000001</v>
      </c>
      <c r="D176">
        <v>1.5049999999999999</v>
      </c>
      <c r="E176">
        <v>1.3919999999999999</v>
      </c>
      <c r="F176">
        <v>1.724</v>
      </c>
      <c r="G176">
        <v>1.55</v>
      </c>
      <c r="H176">
        <v>0.63600000000000001</v>
      </c>
      <c r="I176">
        <v>0.73699999999999999</v>
      </c>
      <c r="J176">
        <v>0.67600000000000005</v>
      </c>
      <c r="V176">
        <f t="shared" si="111"/>
        <v>1.244</v>
      </c>
      <c r="W176">
        <f t="shared" si="112"/>
        <v>0.94500000000000006</v>
      </c>
      <c r="X176">
        <f t="shared" si="113"/>
        <v>1.3623999999999998</v>
      </c>
      <c r="Y176">
        <f t="shared" si="114"/>
        <v>1.1509999999999998</v>
      </c>
      <c r="Z176">
        <f t="shared" si="115"/>
        <v>1.365</v>
      </c>
      <c r="AA176">
        <f t="shared" si="116"/>
        <v>1.33</v>
      </c>
      <c r="AB176">
        <f t="shared" si="117"/>
        <v>0.51300000000000001</v>
      </c>
      <c r="AC176">
        <f t="shared" si="118"/>
        <v>0.58099999999999996</v>
      </c>
      <c r="AD176">
        <f t="shared" si="119"/>
        <v>0.49100000000000005</v>
      </c>
      <c r="AF176" s="1"/>
      <c r="AI176" s="1"/>
      <c r="AP176">
        <f t="shared" si="97"/>
        <v>1.8992366412213739E-2</v>
      </c>
      <c r="AQ176">
        <f t="shared" si="98"/>
        <v>1.4427480916030536E-2</v>
      </c>
      <c r="AR176">
        <f t="shared" si="99"/>
        <v>2.0799999999999999E-2</v>
      </c>
      <c r="AS176">
        <f t="shared" si="100"/>
        <v>2.1923809523809519E-2</v>
      </c>
      <c r="AT176">
        <f t="shared" si="101"/>
        <v>2.5999999999999999E-2</v>
      </c>
      <c r="AU176">
        <f t="shared" si="102"/>
        <v>2.5333333333333336E-2</v>
      </c>
      <c r="AV176">
        <f t="shared" si="103"/>
        <v>2.0149253731343283E-2</v>
      </c>
      <c r="AW176">
        <f t="shared" si="104"/>
        <v>2.282010997643362E-2</v>
      </c>
      <c r="AX176">
        <f t="shared" si="105"/>
        <v>1.9285153181461116E-2</v>
      </c>
      <c r="AZ176" s="1">
        <f t="shared" si="106"/>
        <v>2.1081278563847242E-2</v>
      </c>
      <c r="BA176">
        <f t="shared" si="107"/>
        <v>3.5145699390632975E-3</v>
      </c>
      <c r="BB176">
        <f t="shared" si="108"/>
        <v>9</v>
      </c>
      <c r="BC176" s="1">
        <f t="shared" si="109"/>
        <v>1.2425881184330242E-3</v>
      </c>
    </row>
    <row r="177" spans="1:55" x14ac:dyDescent="0.25">
      <c r="A177">
        <v>13.166669300000001</v>
      </c>
      <c r="B177">
        <v>1.123</v>
      </c>
      <c r="C177">
        <v>1.0649999999999999</v>
      </c>
      <c r="D177">
        <v>1.395</v>
      </c>
      <c r="E177">
        <v>1.45</v>
      </c>
      <c r="F177">
        <v>1.528</v>
      </c>
      <c r="G177">
        <v>1.28</v>
      </c>
      <c r="H177">
        <v>0.69399999999999995</v>
      </c>
      <c r="I177">
        <v>0.872</v>
      </c>
      <c r="J177">
        <v>0.66100000000000003</v>
      </c>
      <c r="V177">
        <f t="shared" si="111"/>
        <v>0.91600000000000004</v>
      </c>
      <c r="W177">
        <f t="shared" si="112"/>
        <v>0.90799999999999992</v>
      </c>
      <c r="X177">
        <f t="shared" si="113"/>
        <v>1.2524</v>
      </c>
      <c r="Y177">
        <f t="shared" si="114"/>
        <v>1.2090000000000001</v>
      </c>
      <c r="Z177">
        <f t="shared" si="115"/>
        <v>1.169</v>
      </c>
      <c r="AA177">
        <f t="shared" si="116"/>
        <v>1.06</v>
      </c>
      <c r="AB177">
        <f t="shared" si="117"/>
        <v>0.57099999999999995</v>
      </c>
      <c r="AC177">
        <f t="shared" si="118"/>
        <v>0.71599999999999997</v>
      </c>
      <c r="AD177">
        <f t="shared" si="119"/>
        <v>0.47600000000000003</v>
      </c>
      <c r="AF177" s="1"/>
      <c r="AI177" s="1"/>
      <c r="AP177">
        <f t="shared" si="97"/>
        <v>1.3984732824427481E-2</v>
      </c>
      <c r="AQ177">
        <f t="shared" si="98"/>
        <v>1.3862595419847327E-2</v>
      </c>
      <c r="AR177">
        <f t="shared" si="99"/>
        <v>1.91206106870229E-2</v>
      </c>
      <c r="AS177">
        <f t="shared" si="100"/>
        <v>2.3028571428571429E-2</v>
      </c>
      <c r="AT177">
        <f t="shared" si="101"/>
        <v>2.2266666666666667E-2</v>
      </c>
      <c r="AU177">
        <f t="shared" si="102"/>
        <v>2.0190476190476193E-2</v>
      </c>
      <c r="AV177">
        <f t="shared" si="103"/>
        <v>2.242733699921445E-2</v>
      </c>
      <c r="AW177">
        <f t="shared" si="104"/>
        <v>2.8122545168892378E-2</v>
      </c>
      <c r="AX177">
        <f t="shared" si="105"/>
        <v>1.8695993715632367E-2</v>
      </c>
      <c r="AZ177" s="1">
        <f t="shared" si="106"/>
        <v>2.0188836566750128E-2</v>
      </c>
      <c r="BA177">
        <f t="shared" si="107"/>
        <v>4.5030268663186273E-3</v>
      </c>
      <c r="BB177">
        <f t="shared" si="108"/>
        <v>9</v>
      </c>
      <c r="BC177" s="1">
        <f t="shared" si="109"/>
        <v>1.5920604165195551E-3</v>
      </c>
    </row>
    <row r="178" spans="1:55" x14ac:dyDescent="0.25">
      <c r="A178">
        <v>13.333335999999999</v>
      </c>
      <c r="B178">
        <v>1.421</v>
      </c>
      <c r="C178">
        <v>1.278</v>
      </c>
      <c r="D178">
        <v>1.288</v>
      </c>
      <c r="E178">
        <v>1.6240000000000001</v>
      </c>
      <c r="F178">
        <v>1.552</v>
      </c>
      <c r="G178">
        <v>1.5</v>
      </c>
      <c r="H178">
        <v>0.59399999999999997</v>
      </c>
      <c r="I178">
        <v>0.88300000000000001</v>
      </c>
      <c r="J178">
        <v>0.5</v>
      </c>
      <c r="V178">
        <f t="shared" si="111"/>
        <v>1.214</v>
      </c>
      <c r="W178">
        <f t="shared" si="112"/>
        <v>1.121</v>
      </c>
      <c r="X178">
        <f t="shared" si="113"/>
        <v>1.1454</v>
      </c>
      <c r="Y178">
        <f t="shared" si="114"/>
        <v>1.383</v>
      </c>
      <c r="Z178">
        <f t="shared" si="115"/>
        <v>1.1930000000000001</v>
      </c>
      <c r="AA178">
        <f t="shared" si="116"/>
        <v>1.28</v>
      </c>
      <c r="AB178">
        <f t="shared" si="117"/>
        <v>0.47099999999999997</v>
      </c>
      <c r="AC178">
        <f t="shared" si="118"/>
        <v>0.72699999999999998</v>
      </c>
      <c r="AD178">
        <f t="shared" si="119"/>
        <v>0.315</v>
      </c>
      <c r="AF178" s="1"/>
      <c r="AI178" s="1"/>
      <c r="AP178">
        <f t="shared" si="97"/>
        <v>1.8534351145038166E-2</v>
      </c>
      <c r="AQ178">
        <f t="shared" si="98"/>
        <v>1.7114503816793893E-2</v>
      </c>
      <c r="AR178">
        <f t="shared" si="99"/>
        <v>1.7487022900763358E-2</v>
      </c>
      <c r="AS178">
        <f t="shared" si="100"/>
        <v>2.6342857142857144E-2</v>
      </c>
      <c r="AT178">
        <f t="shared" si="101"/>
        <v>2.2723809523809525E-2</v>
      </c>
      <c r="AU178">
        <f t="shared" si="102"/>
        <v>2.4380952380952382E-2</v>
      </c>
      <c r="AV178">
        <f t="shared" si="103"/>
        <v>1.849960722702278E-2</v>
      </c>
      <c r="AW178">
        <f t="shared" si="104"/>
        <v>2.8554595443833462E-2</v>
      </c>
      <c r="AX178">
        <f t="shared" si="105"/>
        <v>1.237234878240377E-2</v>
      </c>
      <c r="AZ178" s="1">
        <f t="shared" si="106"/>
        <v>2.0667783151497164E-2</v>
      </c>
      <c r="BA178">
        <f t="shared" si="107"/>
        <v>5.1627623813812369E-3</v>
      </c>
      <c r="BB178">
        <f t="shared" si="108"/>
        <v>9</v>
      </c>
      <c r="BC178" s="1">
        <f t="shared" si="109"/>
        <v>1.8253121447647405E-3</v>
      </c>
    </row>
    <row r="179" spans="1:55" x14ac:dyDescent="0.25">
      <c r="A179">
        <v>13.5000027</v>
      </c>
      <c r="B179">
        <v>1.204</v>
      </c>
      <c r="C179">
        <v>1.1399999999999999</v>
      </c>
      <c r="D179">
        <v>1.3220000000000001</v>
      </c>
      <c r="E179">
        <v>1.401</v>
      </c>
      <c r="F179">
        <v>1.67</v>
      </c>
      <c r="G179">
        <v>1.4179999999999999</v>
      </c>
      <c r="H179">
        <v>0.59399999999999997</v>
      </c>
      <c r="I179">
        <v>0.97</v>
      </c>
      <c r="J179">
        <v>0.74</v>
      </c>
      <c r="V179">
        <f t="shared" si="111"/>
        <v>0.997</v>
      </c>
      <c r="W179">
        <f t="shared" si="112"/>
        <v>0.98299999999999987</v>
      </c>
      <c r="X179">
        <f t="shared" si="113"/>
        <v>1.1794</v>
      </c>
      <c r="Y179">
        <f t="shared" si="114"/>
        <v>1.1600000000000001</v>
      </c>
      <c r="Z179">
        <f t="shared" si="115"/>
        <v>1.3109999999999999</v>
      </c>
      <c r="AA179">
        <f t="shared" si="116"/>
        <v>1.198</v>
      </c>
      <c r="AB179">
        <f t="shared" si="117"/>
        <v>0.47099999999999997</v>
      </c>
      <c r="AC179">
        <f t="shared" si="118"/>
        <v>0.81399999999999995</v>
      </c>
      <c r="AD179">
        <f t="shared" si="119"/>
        <v>0.55499999999999994</v>
      </c>
      <c r="AF179" s="1"/>
      <c r="AI179" s="1"/>
      <c r="AP179">
        <f t="shared" si="97"/>
        <v>1.5221374045801527E-2</v>
      </c>
      <c r="AQ179">
        <f t="shared" si="98"/>
        <v>1.5007633587786258E-2</v>
      </c>
      <c r="AR179">
        <f t="shared" si="99"/>
        <v>1.8006106870229008E-2</v>
      </c>
      <c r="AS179">
        <f t="shared" si="100"/>
        <v>2.2095238095238098E-2</v>
      </c>
      <c r="AT179">
        <f t="shared" si="101"/>
        <v>2.4971428571428572E-2</v>
      </c>
      <c r="AU179">
        <f t="shared" si="102"/>
        <v>2.2819047619047617E-2</v>
      </c>
      <c r="AV179">
        <f t="shared" si="103"/>
        <v>1.849960722702278E-2</v>
      </c>
      <c r="AW179">
        <f t="shared" si="104"/>
        <v>3.197172034564022E-2</v>
      </c>
      <c r="AX179">
        <f t="shared" si="105"/>
        <v>2.1798900235663783E-2</v>
      </c>
      <c r="AZ179" s="1">
        <f t="shared" si="106"/>
        <v>2.1154561844206429E-2</v>
      </c>
      <c r="BA179">
        <f t="shared" si="107"/>
        <v>5.3103547846202314E-3</v>
      </c>
      <c r="BB179">
        <f t="shared" si="108"/>
        <v>9</v>
      </c>
      <c r="BC179" s="1">
        <f t="shared" si="109"/>
        <v>1.8774939393556968E-3</v>
      </c>
    </row>
    <row r="180" spans="1:55" x14ac:dyDescent="0.25">
      <c r="A180">
        <v>13.6666694</v>
      </c>
      <c r="B180">
        <v>1.2450000000000001</v>
      </c>
      <c r="C180">
        <v>1.3049999999999999</v>
      </c>
      <c r="D180">
        <v>1.478</v>
      </c>
      <c r="E180">
        <v>1.4570000000000001</v>
      </c>
      <c r="F180">
        <v>1.726</v>
      </c>
      <c r="G180">
        <v>1.3120000000000001</v>
      </c>
      <c r="H180">
        <v>0.60899999999999999</v>
      </c>
      <c r="I180">
        <v>0.86099999999999999</v>
      </c>
      <c r="J180">
        <v>0.63700000000000001</v>
      </c>
      <c r="V180">
        <f t="shared" si="111"/>
        <v>1.038</v>
      </c>
      <c r="W180">
        <f t="shared" si="112"/>
        <v>1.1479999999999999</v>
      </c>
      <c r="X180">
        <f t="shared" si="113"/>
        <v>1.3353999999999999</v>
      </c>
      <c r="Y180">
        <f t="shared" si="114"/>
        <v>1.2160000000000002</v>
      </c>
      <c r="Z180">
        <f t="shared" si="115"/>
        <v>1.367</v>
      </c>
      <c r="AA180">
        <f t="shared" si="116"/>
        <v>1.0920000000000001</v>
      </c>
      <c r="AB180">
        <f t="shared" si="117"/>
        <v>0.48599999999999999</v>
      </c>
      <c r="AC180">
        <f t="shared" si="118"/>
        <v>0.70499999999999996</v>
      </c>
      <c r="AD180">
        <f t="shared" si="119"/>
        <v>0.45200000000000001</v>
      </c>
      <c r="AF180" s="1"/>
      <c r="AI180" s="1"/>
      <c r="AP180">
        <f t="shared" si="97"/>
        <v>1.584732824427481E-2</v>
      </c>
      <c r="AQ180">
        <f t="shared" si="98"/>
        <v>1.7526717557251908E-2</v>
      </c>
      <c r="AR180">
        <f t="shared" si="99"/>
        <v>2.0387786259541983E-2</v>
      </c>
      <c r="AS180">
        <f t="shared" si="100"/>
        <v>2.3161904761904765E-2</v>
      </c>
      <c r="AT180">
        <f t="shared" si="101"/>
        <v>2.6038095238095239E-2</v>
      </c>
      <c r="AU180">
        <f t="shared" si="102"/>
        <v>2.0800000000000003E-2</v>
      </c>
      <c r="AV180">
        <f t="shared" si="103"/>
        <v>1.908876669285153E-2</v>
      </c>
      <c r="AW180">
        <f t="shared" si="104"/>
        <v>2.7690494893951294E-2</v>
      </c>
      <c r="AX180">
        <f t="shared" si="105"/>
        <v>1.7753338570306362E-2</v>
      </c>
      <c r="AZ180" s="1">
        <f t="shared" si="106"/>
        <v>2.092160357979754E-2</v>
      </c>
      <c r="BA180">
        <f t="shared" si="107"/>
        <v>3.9997779590265634E-3</v>
      </c>
      <c r="BB180">
        <f t="shared" si="108"/>
        <v>9</v>
      </c>
      <c r="BC180" s="1">
        <f t="shared" si="109"/>
        <v>1.4141350590340857E-3</v>
      </c>
    </row>
    <row r="181" spans="1:55" x14ac:dyDescent="0.25">
      <c r="A181">
        <v>13.8333361</v>
      </c>
      <c r="B181">
        <v>1.1060000000000001</v>
      </c>
      <c r="C181">
        <v>1.232</v>
      </c>
      <c r="D181">
        <v>1.33</v>
      </c>
      <c r="E181">
        <v>1.52</v>
      </c>
      <c r="F181">
        <v>1.5169999999999999</v>
      </c>
      <c r="G181">
        <v>1.44</v>
      </c>
      <c r="H181">
        <v>0.47899999999999998</v>
      </c>
      <c r="I181">
        <v>0.93</v>
      </c>
      <c r="J181">
        <v>0.61799999999999999</v>
      </c>
      <c r="V181">
        <f t="shared" si="111"/>
        <v>0.89900000000000013</v>
      </c>
      <c r="W181">
        <f t="shared" si="112"/>
        <v>1.075</v>
      </c>
      <c r="X181">
        <f t="shared" si="113"/>
        <v>1.1874</v>
      </c>
      <c r="Y181">
        <f t="shared" si="114"/>
        <v>1.2789999999999999</v>
      </c>
      <c r="Z181">
        <f t="shared" si="115"/>
        <v>1.1579999999999999</v>
      </c>
      <c r="AA181">
        <f t="shared" si="116"/>
        <v>1.22</v>
      </c>
      <c r="AB181">
        <f t="shared" si="117"/>
        <v>0.35599999999999998</v>
      </c>
      <c r="AC181">
        <f t="shared" si="118"/>
        <v>0.77400000000000002</v>
      </c>
      <c r="AD181">
        <f t="shared" si="119"/>
        <v>0.433</v>
      </c>
      <c r="AF181" s="1"/>
      <c r="AI181" s="1"/>
      <c r="AP181">
        <f t="shared" si="97"/>
        <v>1.3725190839694659E-2</v>
      </c>
      <c r="AQ181">
        <f t="shared" si="98"/>
        <v>1.6412213740458016E-2</v>
      </c>
      <c r="AR181">
        <f t="shared" si="99"/>
        <v>1.812824427480916E-2</v>
      </c>
      <c r="AS181">
        <f t="shared" si="100"/>
        <v>2.4361904761904762E-2</v>
      </c>
      <c r="AT181">
        <f t="shared" si="101"/>
        <v>2.2057142857142855E-2</v>
      </c>
      <c r="AU181">
        <f t="shared" si="102"/>
        <v>2.3238095238095238E-2</v>
      </c>
      <c r="AV181">
        <f t="shared" si="103"/>
        <v>1.3982717989002356E-2</v>
      </c>
      <c r="AW181">
        <f t="shared" si="104"/>
        <v>3.0400628436763551E-2</v>
      </c>
      <c r="AX181">
        <f t="shared" si="105"/>
        <v>1.7007069913589943E-2</v>
      </c>
      <c r="AZ181" s="1">
        <f t="shared" si="106"/>
        <v>1.9923689783495614E-2</v>
      </c>
      <c r="BA181">
        <f t="shared" si="107"/>
        <v>5.5088360423747153E-3</v>
      </c>
      <c r="BB181">
        <f t="shared" si="108"/>
        <v>9</v>
      </c>
      <c r="BC181" s="1">
        <f t="shared" si="109"/>
        <v>1.9476676610040121E-3</v>
      </c>
    </row>
    <row r="182" spans="1:55" x14ac:dyDescent="0.25">
      <c r="A182">
        <v>14.000002800000001</v>
      </c>
      <c r="B182">
        <v>1.1850000000000001</v>
      </c>
      <c r="C182">
        <v>1.097</v>
      </c>
      <c r="D182">
        <v>1.1779999999999999</v>
      </c>
      <c r="E182">
        <v>1.448</v>
      </c>
      <c r="F182">
        <v>1.5069999999999999</v>
      </c>
      <c r="G182">
        <v>1.26</v>
      </c>
      <c r="H182">
        <v>0.63100000000000001</v>
      </c>
      <c r="I182">
        <v>0.77200000000000002</v>
      </c>
      <c r="J182">
        <v>0.63900000000000001</v>
      </c>
      <c r="V182">
        <f t="shared" si="111"/>
        <v>0.97800000000000009</v>
      </c>
      <c r="W182">
        <f t="shared" si="112"/>
        <v>0.94</v>
      </c>
      <c r="X182">
        <f t="shared" si="113"/>
        <v>1.0353999999999999</v>
      </c>
      <c r="Y182">
        <f t="shared" si="114"/>
        <v>1.2069999999999999</v>
      </c>
      <c r="Z182">
        <f t="shared" si="115"/>
        <v>1.1479999999999999</v>
      </c>
      <c r="AA182">
        <f t="shared" si="116"/>
        <v>1.04</v>
      </c>
      <c r="AB182">
        <f t="shared" si="117"/>
        <v>0.50800000000000001</v>
      </c>
      <c r="AC182">
        <f t="shared" si="118"/>
        <v>0.61599999999999999</v>
      </c>
      <c r="AD182">
        <f t="shared" si="119"/>
        <v>0.45400000000000001</v>
      </c>
      <c r="AF182" s="1"/>
      <c r="AI182" s="1"/>
      <c r="AP182">
        <f t="shared" si="97"/>
        <v>1.4931297709923666E-2</v>
      </c>
      <c r="AQ182">
        <f t="shared" si="98"/>
        <v>1.4351145038167938E-2</v>
      </c>
      <c r="AR182">
        <f t="shared" si="99"/>
        <v>1.5807633587786259E-2</v>
      </c>
      <c r="AS182">
        <f t="shared" si="100"/>
        <v>2.2990476190476186E-2</v>
      </c>
      <c r="AT182">
        <f t="shared" si="101"/>
        <v>2.1866666666666666E-2</v>
      </c>
      <c r="AU182">
        <f t="shared" si="102"/>
        <v>1.9809523809523812E-2</v>
      </c>
      <c r="AV182">
        <f t="shared" si="103"/>
        <v>1.99528672427337E-2</v>
      </c>
      <c r="AW182">
        <f t="shared" si="104"/>
        <v>2.4194815396700705E-2</v>
      </c>
      <c r="AX182">
        <f t="shared" si="105"/>
        <v>1.7831893165750196E-2</v>
      </c>
      <c r="AZ182" s="1">
        <f t="shared" si="106"/>
        <v>1.9081813200858791E-2</v>
      </c>
      <c r="BA182">
        <f t="shared" si="107"/>
        <v>3.5768823166927848E-3</v>
      </c>
      <c r="BB182">
        <f t="shared" si="108"/>
        <v>9</v>
      </c>
      <c r="BC182" s="1">
        <f t="shared" si="109"/>
        <v>1.264618870819858E-3</v>
      </c>
    </row>
    <row r="185" spans="1:55" x14ac:dyDescent="0.25">
      <c r="A185" t="s">
        <v>38</v>
      </c>
      <c r="K185" t="s">
        <v>42</v>
      </c>
    </row>
    <row r="186" spans="1:55" x14ac:dyDescent="0.25">
      <c r="B186" t="s">
        <v>32</v>
      </c>
      <c r="E186" t="s">
        <v>33</v>
      </c>
      <c r="H186" t="s">
        <v>34</v>
      </c>
    </row>
    <row r="187" spans="1:55" x14ac:dyDescent="0.25">
      <c r="A187" t="s">
        <v>15</v>
      </c>
      <c r="B187" t="s">
        <v>39</v>
      </c>
      <c r="C187" t="s">
        <v>40</v>
      </c>
      <c r="D187" t="s">
        <v>41</v>
      </c>
      <c r="E187" t="s">
        <v>39</v>
      </c>
      <c r="F187" t="s">
        <v>40</v>
      </c>
      <c r="G187" t="s">
        <v>41</v>
      </c>
      <c r="H187" t="s">
        <v>39</v>
      </c>
      <c r="I187" t="s">
        <v>40</v>
      </c>
      <c r="AC187" t="s">
        <v>16</v>
      </c>
      <c r="AD187" t="s">
        <v>17</v>
      </c>
      <c r="AE187" t="s">
        <v>18</v>
      </c>
      <c r="AF187" t="s">
        <v>19</v>
      </c>
    </row>
    <row r="188" spans="1:55" x14ac:dyDescent="0.25">
      <c r="A188">
        <v>0</v>
      </c>
      <c r="B188">
        <v>0.183</v>
      </c>
      <c r="C188">
        <v>0.191</v>
      </c>
      <c r="D188">
        <v>0.32400000000000001</v>
      </c>
      <c r="E188">
        <v>0.4</v>
      </c>
      <c r="F188">
        <v>0.20699999999999999</v>
      </c>
      <c r="G188">
        <v>0.249</v>
      </c>
      <c r="H188">
        <v>0.16700000000000001</v>
      </c>
      <c r="I188">
        <v>7.8E-2</v>
      </c>
      <c r="K188">
        <f>AVERAGE(B257:D259)</f>
        <v>65.520111111111106</v>
      </c>
      <c r="L188">
        <v>65.5</v>
      </c>
      <c r="M188">
        <v>65.5</v>
      </c>
      <c r="N188">
        <f>AVERAGE(E257:G259)</f>
        <v>52.535777777777781</v>
      </c>
      <c r="O188">
        <v>52.5</v>
      </c>
      <c r="P188">
        <v>52.5</v>
      </c>
      <c r="Q188">
        <f>AVERAGE(H257:I259)</f>
        <v>25.460833333333337</v>
      </c>
      <c r="R188">
        <v>25.46</v>
      </c>
      <c r="T188">
        <f t="shared" ref="T188:T219" si="120">B188/65.3</f>
        <v>2.8024502297090354E-3</v>
      </c>
      <c r="U188">
        <f t="shared" ref="U188:U219" si="121">C188/65.5</f>
        <v>2.9160305343511449E-3</v>
      </c>
      <c r="V188">
        <f t="shared" ref="V188:V219" si="122">D188/65.5</f>
        <v>4.946564885496183E-3</v>
      </c>
      <c r="W188">
        <f t="shared" ref="W188:W219" si="123">E188/52.5</f>
        <v>7.619047619047619E-3</v>
      </c>
      <c r="X188">
        <f t="shared" ref="X188:X219" si="124">F188/52.5</f>
        <v>3.9428571428571429E-3</v>
      </c>
      <c r="Y188">
        <f t="shared" ref="Y188:Y219" si="125">G188/52.5</f>
        <v>4.7428571428571424E-3</v>
      </c>
      <c r="Z188">
        <f t="shared" ref="Z188:Z219" si="126">H188/25.46</f>
        <v>6.5593087195600945E-3</v>
      </c>
      <c r="AA188">
        <f t="shared" ref="AA188:AA219" si="127">I188/25.46</f>
        <v>3.063629222309505E-3</v>
      </c>
      <c r="AC188" s="1">
        <f t="shared" ref="AC188:AC219" si="128">AVERAGE(T188:AA188)</f>
        <v>4.5740931870234831E-3</v>
      </c>
      <c r="AD188">
        <f t="shared" ref="AD188:AD219" si="129">STDEV(T188:AA188)</f>
        <v>1.7707099263621746E-3</v>
      </c>
      <c r="AE188">
        <f t="shared" ref="AE188:AE219" si="130">COUNT(T188:AA188)</f>
        <v>8</v>
      </c>
      <c r="AF188" s="1">
        <f>AD188/SQRT(AE188-1)</f>
        <v>6.6926544416968687E-4</v>
      </c>
    </row>
    <row r="189" spans="1:55" x14ac:dyDescent="0.25">
      <c r="A189">
        <v>0.1666667</v>
      </c>
      <c r="B189">
        <v>4.5999999999999999E-2</v>
      </c>
      <c r="C189">
        <v>0.17899999999999999</v>
      </c>
      <c r="D189">
        <v>0.20200000000000001</v>
      </c>
      <c r="E189">
        <v>0.247</v>
      </c>
      <c r="F189">
        <v>0.22</v>
      </c>
      <c r="G189">
        <v>0.35499999999999998</v>
      </c>
      <c r="H189">
        <v>0.17899999999999999</v>
      </c>
      <c r="I189">
        <v>7.0999999999999994E-2</v>
      </c>
      <c r="T189">
        <f t="shared" si="120"/>
        <v>7.0444104134762637E-4</v>
      </c>
      <c r="U189">
        <f t="shared" si="121"/>
        <v>2.7328244274809157E-3</v>
      </c>
      <c r="V189">
        <f t="shared" si="122"/>
        <v>3.0839694656488552E-3</v>
      </c>
      <c r="W189">
        <f t="shared" si="123"/>
        <v>4.7047619047619043E-3</v>
      </c>
      <c r="X189">
        <f t="shared" si="124"/>
        <v>4.1904761904761906E-3</v>
      </c>
      <c r="Y189">
        <f t="shared" si="125"/>
        <v>6.7619047619047615E-3</v>
      </c>
      <c r="Z189">
        <f t="shared" si="126"/>
        <v>7.0306362922230945E-3</v>
      </c>
      <c r="AA189">
        <f t="shared" si="127"/>
        <v>2.7886881382560877E-3</v>
      </c>
      <c r="AC189" s="1">
        <f t="shared" si="128"/>
        <v>3.999712777762429E-3</v>
      </c>
      <c r="AD189">
        <f t="shared" si="129"/>
        <v>2.1420509283978E-3</v>
      </c>
      <c r="AE189">
        <f t="shared" si="130"/>
        <v>8</v>
      </c>
      <c r="AF189" s="1">
        <f t="shared" ref="AF189:AF252" si="131">AD189/SQRT(AE189-1)</f>
        <v>8.096191503108004E-4</v>
      </c>
    </row>
    <row r="190" spans="1:55" x14ac:dyDescent="0.25">
      <c r="A190">
        <v>0.3333334</v>
      </c>
      <c r="B190">
        <v>0.14899999999999999</v>
      </c>
      <c r="C190">
        <v>0.187</v>
      </c>
      <c r="D190">
        <v>0.41199999999999998</v>
      </c>
      <c r="E190">
        <v>0.30199999999999999</v>
      </c>
      <c r="F190">
        <v>0.36</v>
      </c>
      <c r="G190">
        <v>0.254</v>
      </c>
      <c r="H190">
        <v>0.22700000000000001</v>
      </c>
      <c r="I190">
        <v>9.0999999999999998E-2</v>
      </c>
      <c r="T190">
        <f t="shared" si="120"/>
        <v>2.2817764165390503E-3</v>
      </c>
      <c r="U190">
        <f t="shared" si="121"/>
        <v>2.8549618320610685E-3</v>
      </c>
      <c r="V190">
        <f t="shared" si="122"/>
        <v>6.2900763358778623E-3</v>
      </c>
      <c r="W190">
        <f t="shared" si="123"/>
        <v>5.7523809523809524E-3</v>
      </c>
      <c r="X190">
        <f t="shared" si="124"/>
        <v>6.8571428571428568E-3</v>
      </c>
      <c r="Y190">
        <f t="shared" si="125"/>
        <v>4.8380952380952386E-3</v>
      </c>
      <c r="Z190">
        <f t="shared" si="126"/>
        <v>8.9159465828750981E-3</v>
      </c>
      <c r="AA190">
        <f t="shared" si="127"/>
        <v>3.5742340926944224E-3</v>
      </c>
      <c r="AC190" s="1">
        <f t="shared" si="128"/>
        <v>5.1705767884583191E-3</v>
      </c>
      <c r="AD190">
        <f t="shared" si="129"/>
        <v>2.2306363448749652E-3</v>
      </c>
      <c r="AE190">
        <f t="shared" si="130"/>
        <v>8</v>
      </c>
      <c r="AF190" s="1">
        <f t="shared" si="131"/>
        <v>8.4310129056589498E-4</v>
      </c>
    </row>
    <row r="191" spans="1:55" x14ac:dyDescent="0.25">
      <c r="A191">
        <v>0.50000009999999995</v>
      </c>
      <c r="B191">
        <v>0.158</v>
      </c>
      <c r="C191">
        <v>0.14599999999999999</v>
      </c>
      <c r="D191">
        <v>0.311</v>
      </c>
      <c r="E191">
        <v>0.18</v>
      </c>
      <c r="F191">
        <v>0.34300000000000003</v>
      </c>
      <c r="G191">
        <v>0.224</v>
      </c>
      <c r="H191">
        <v>0.106</v>
      </c>
      <c r="I191">
        <v>6.5000000000000002E-2</v>
      </c>
      <c r="T191">
        <f t="shared" si="120"/>
        <v>2.4196018376722818E-3</v>
      </c>
      <c r="U191">
        <f t="shared" si="121"/>
        <v>2.2290076335877863E-3</v>
      </c>
      <c r="V191">
        <f t="shared" si="122"/>
        <v>4.7480916030534347E-3</v>
      </c>
      <c r="W191">
        <f t="shared" si="123"/>
        <v>3.4285714285714284E-3</v>
      </c>
      <c r="X191">
        <f t="shared" si="124"/>
        <v>6.5333333333333337E-3</v>
      </c>
      <c r="Y191">
        <f t="shared" si="125"/>
        <v>4.2666666666666669E-3</v>
      </c>
      <c r="Z191">
        <f t="shared" si="126"/>
        <v>4.1633935585231735E-3</v>
      </c>
      <c r="AA191">
        <f t="shared" si="127"/>
        <v>2.5530243519245877E-3</v>
      </c>
      <c r="AC191" s="1">
        <f t="shared" si="128"/>
        <v>3.7927113016665865E-3</v>
      </c>
      <c r="AD191">
        <f t="shared" si="129"/>
        <v>1.4533616208396727E-3</v>
      </c>
      <c r="AE191">
        <f t="shared" si="130"/>
        <v>8</v>
      </c>
      <c r="AF191" s="1">
        <f t="shared" si="131"/>
        <v>5.4931905911250313E-4</v>
      </c>
    </row>
    <row r="192" spans="1:55" x14ac:dyDescent="0.25">
      <c r="A192">
        <v>0.6666668</v>
      </c>
      <c r="B192">
        <v>0.20200000000000001</v>
      </c>
      <c r="C192">
        <v>0.29099999999999998</v>
      </c>
      <c r="D192">
        <v>0.17199999999999999</v>
      </c>
      <c r="E192">
        <v>0.23499999999999999</v>
      </c>
      <c r="F192">
        <v>0.21</v>
      </c>
      <c r="G192">
        <v>0.30099999999999999</v>
      </c>
      <c r="H192">
        <v>0.17899999999999999</v>
      </c>
      <c r="I192">
        <v>8.7999999999999995E-2</v>
      </c>
      <c r="T192">
        <f t="shared" si="120"/>
        <v>3.0934150076569683E-3</v>
      </c>
      <c r="U192">
        <f t="shared" si="121"/>
        <v>4.4427480916030531E-3</v>
      </c>
      <c r="V192">
        <f t="shared" si="122"/>
        <v>2.6259541984732823E-3</v>
      </c>
      <c r="W192">
        <f t="shared" si="123"/>
        <v>4.4761904761904756E-3</v>
      </c>
      <c r="X192">
        <f t="shared" si="124"/>
        <v>4.0000000000000001E-3</v>
      </c>
      <c r="Y192">
        <f t="shared" si="125"/>
        <v>5.7333333333333333E-3</v>
      </c>
      <c r="Z192">
        <f t="shared" si="126"/>
        <v>7.0306362922230945E-3</v>
      </c>
      <c r="AA192">
        <f t="shared" si="127"/>
        <v>3.4564021995286721E-3</v>
      </c>
      <c r="AC192" s="1">
        <f t="shared" si="128"/>
        <v>4.3573349498761092E-3</v>
      </c>
      <c r="AD192">
        <f t="shared" si="129"/>
        <v>1.4439961749506736E-3</v>
      </c>
      <c r="AE192">
        <f t="shared" si="130"/>
        <v>8</v>
      </c>
      <c r="AF192" s="1">
        <f t="shared" si="131"/>
        <v>5.457792532925712E-4</v>
      </c>
    </row>
    <row r="193" spans="1:32" x14ac:dyDescent="0.25">
      <c r="A193">
        <v>0.83333349999999995</v>
      </c>
      <c r="B193">
        <v>0.20399999999999999</v>
      </c>
      <c r="C193">
        <v>0.16500000000000001</v>
      </c>
      <c r="D193">
        <v>0.248</v>
      </c>
      <c r="E193">
        <v>0.24299999999999999</v>
      </c>
      <c r="F193">
        <v>0.35</v>
      </c>
      <c r="G193">
        <v>0.26</v>
      </c>
      <c r="H193">
        <v>0.122</v>
      </c>
      <c r="I193">
        <v>0.35699999999999998</v>
      </c>
      <c r="T193">
        <f t="shared" si="120"/>
        <v>3.1240428790199081E-3</v>
      </c>
      <c r="U193">
        <f t="shared" si="121"/>
        <v>2.5190839694656489E-3</v>
      </c>
      <c r="V193">
        <f t="shared" si="122"/>
        <v>3.7862595419847329E-3</v>
      </c>
      <c r="W193">
        <f t="shared" si="123"/>
        <v>4.6285714285714281E-3</v>
      </c>
      <c r="X193">
        <f t="shared" si="124"/>
        <v>6.6666666666666662E-3</v>
      </c>
      <c r="Y193">
        <f t="shared" si="125"/>
        <v>4.9523809523809529E-3</v>
      </c>
      <c r="Z193">
        <f t="shared" si="126"/>
        <v>4.7918303220738411E-3</v>
      </c>
      <c r="AA193">
        <f t="shared" si="127"/>
        <v>1.4021995286724272E-2</v>
      </c>
      <c r="AC193" s="1">
        <f t="shared" si="128"/>
        <v>5.5613538808609309E-3</v>
      </c>
      <c r="AD193">
        <f t="shared" si="129"/>
        <v>3.6446461328700172E-3</v>
      </c>
      <c r="AE193">
        <f t="shared" si="130"/>
        <v>8</v>
      </c>
      <c r="AF193" s="1">
        <f t="shared" si="131"/>
        <v>1.3775467549153339E-3</v>
      </c>
    </row>
    <row r="194" spans="1:32" x14ac:dyDescent="0.25">
      <c r="A194">
        <v>1.0000001999999999</v>
      </c>
      <c r="B194">
        <v>0.19700000000000001</v>
      </c>
      <c r="C194">
        <v>0.14000000000000001</v>
      </c>
      <c r="D194">
        <v>0.193</v>
      </c>
      <c r="E194">
        <v>0.435</v>
      </c>
      <c r="F194">
        <v>0.30299999999999999</v>
      </c>
      <c r="G194">
        <v>0.27300000000000002</v>
      </c>
      <c r="H194">
        <v>0.13900000000000001</v>
      </c>
      <c r="I194">
        <v>0.35099999999999998</v>
      </c>
      <c r="T194">
        <f t="shared" si="120"/>
        <v>3.0168453292496174E-3</v>
      </c>
      <c r="U194">
        <f t="shared" si="121"/>
        <v>2.1374045801526719E-3</v>
      </c>
      <c r="V194">
        <f t="shared" si="122"/>
        <v>2.9465648854961834E-3</v>
      </c>
      <c r="W194">
        <f t="shared" si="123"/>
        <v>8.2857142857142851E-3</v>
      </c>
      <c r="X194">
        <f t="shared" si="124"/>
        <v>5.7714285714285714E-3</v>
      </c>
      <c r="Y194">
        <f t="shared" si="125"/>
        <v>5.2000000000000006E-3</v>
      </c>
      <c r="Z194">
        <f t="shared" si="126"/>
        <v>5.459544383346426E-3</v>
      </c>
      <c r="AA194">
        <f t="shared" si="127"/>
        <v>1.3786331500392771E-2</v>
      </c>
      <c r="AC194" s="1">
        <f t="shared" si="128"/>
        <v>5.825479191972566E-3</v>
      </c>
      <c r="AD194">
        <f t="shared" si="129"/>
        <v>3.7746229001340103E-3</v>
      </c>
      <c r="AE194">
        <f t="shared" si="130"/>
        <v>8</v>
      </c>
      <c r="AF194" s="1">
        <f t="shared" si="131"/>
        <v>1.4266733552577122E-3</v>
      </c>
    </row>
    <row r="195" spans="1:32" x14ac:dyDescent="0.25">
      <c r="A195">
        <v>1.1666669000000001</v>
      </c>
      <c r="B195">
        <v>0.11</v>
      </c>
      <c r="C195">
        <v>0.219</v>
      </c>
      <c r="D195">
        <v>8.7999999999999995E-2</v>
      </c>
      <c r="E195">
        <v>0.35299999999999998</v>
      </c>
      <c r="F195">
        <v>0.373</v>
      </c>
      <c r="G195">
        <v>0.21299999999999999</v>
      </c>
      <c r="H195">
        <v>0.24099999999999999</v>
      </c>
      <c r="I195">
        <v>0.182</v>
      </c>
      <c r="T195">
        <f t="shared" si="120"/>
        <v>1.6845329249617152E-3</v>
      </c>
      <c r="U195">
        <f t="shared" si="121"/>
        <v>3.3435114503816794E-3</v>
      </c>
      <c r="V195">
        <f t="shared" si="122"/>
        <v>1.3435114503816794E-3</v>
      </c>
      <c r="W195">
        <f t="shared" si="123"/>
        <v>6.7238095238095234E-3</v>
      </c>
      <c r="X195">
        <f t="shared" si="124"/>
        <v>7.1047619047619045E-3</v>
      </c>
      <c r="Y195">
        <f t="shared" si="125"/>
        <v>4.0571428571428573E-3</v>
      </c>
      <c r="Z195">
        <f t="shared" si="126"/>
        <v>9.4658287509819319E-3</v>
      </c>
      <c r="AA195">
        <f t="shared" si="127"/>
        <v>7.1484681853888447E-3</v>
      </c>
      <c r="AC195" s="1">
        <f t="shared" si="128"/>
        <v>5.1089458809762678E-3</v>
      </c>
      <c r="AD195">
        <f t="shared" si="129"/>
        <v>2.9243141963541954E-3</v>
      </c>
      <c r="AE195">
        <f t="shared" si="130"/>
        <v>8</v>
      </c>
      <c r="AF195" s="1">
        <f t="shared" si="131"/>
        <v>1.1052868741384153E-3</v>
      </c>
    </row>
    <row r="196" spans="1:32" x14ac:dyDescent="0.25">
      <c r="A196">
        <v>1.3333336</v>
      </c>
      <c r="B196">
        <v>0.13300000000000001</v>
      </c>
      <c r="C196">
        <v>0.128</v>
      </c>
      <c r="D196">
        <v>0.37</v>
      </c>
      <c r="E196">
        <v>0.32500000000000001</v>
      </c>
      <c r="F196">
        <v>0.20300000000000001</v>
      </c>
      <c r="G196">
        <v>0.28999999999999998</v>
      </c>
      <c r="H196">
        <v>0.193</v>
      </c>
      <c r="I196">
        <v>0.17199999999999999</v>
      </c>
      <c r="T196">
        <f t="shared" si="120"/>
        <v>2.0367534456355286E-3</v>
      </c>
      <c r="U196">
        <f t="shared" si="121"/>
        <v>1.9541984732824426E-3</v>
      </c>
      <c r="V196">
        <f t="shared" si="122"/>
        <v>5.6488549618320611E-3</v>
      </c>
      <c r="W196">
        <f t="shared" si="123"/>
        <v>6.1904761904761907E-3</v>
      </c>
      <c r="X196">
        <f t="shared" si="124"/>
        <v>3.8666666666666671E-3</v>
      </c>
      <c r="Y196">
        <f t="shared" si="125"/>
        <v>5.5238095238095237E-3</v>
      </c>
      <c r="Z196">
        <f t="shared" si="126"/>
        <v>7.5805184603299292E-3</v>
      </c>
      <c r="AA196">
        <f t="shared" si="127"/>
        <v>6.7556952081696767E-3</v>
      </c>
      <c r="AC196" s="1">
        <f t="shared" si="128"/>
        <v>4.9446216162752528E-3</v>
      </c>
      <c r="AD196">
        <f t="shared" si="129"/>
        <v>2.1102407218944919E-3</v>
      </c>
      <c r="AE196">
        <f t="shared" si="130"/>
        <v>8</v>
      </c>
      <c r="AF196" s="1">
        <f t="shared" si="131"/>
        <v>7.9759602237346281E-4</v>
      </c>
    </row>
    <row r="197" spans="1:32" x14ac:dyDescent="0.25">
      <c r="A197">
        <v>1.5000003</v>
      </c>
      <c r="B197">
        <v>8.8999999999999996E-2</v>
      </c>
      <c r="C197">
        <v>0.20100000000000001</v>
      </c>
      <c r="D197">
        <v>0.26100000000000001</v>
      </c>
      <c r="E197">
        <v>0.247</v>
      </c>
      <c r="F197">
        <v>0.23699999999999999</v>
      </c>
      <c r="G197">
        <v>0.24</v>
      </c>
      <c r="H197">
        <v>0.14099999999999999</v>
      </c>
      <c r="I197">
        <v>0.17499999999999999</v>
      </c>
      <c r="T197">
        <f t="shared" si="120"/>
        <v>1.3629402756508422E-3</v>
      </c>
      <c r="U197">
        <f t="shared" si="121"/>
        <v>3.0687022900763362E-3</v>
      </c>
      <c r="V197">
        <f t="shared" si="122"/>
        <v>3.9847328244274807E-3</v>
      </c>
      <c r="W197">
        <f t="shared" si="123"/>
        <v>4.7047619047619043E-3</v>
      </c>
      <c r="X197">
        <f t="shared" si="124"/>
        <v>4.5142857142857137E-3</v>
      </c>
      <c r="Y197">
        <f t="shared" si="125"/>
        <v>4.5714285714285709E-3</v>
      </c>
      <c r="Z197">
        <f t="shared" si="126"/>
        <v>5.5380989787902589E-3</v>
      </c>
      <c r="AA197">
        <f t="shared" si="127"/>
        <v>6.8735271013354278E-3</v>
      </c>
      <c r="AC197" s="1">
        <f t="shared" si="128"/>
        <v>4.3273097075945668E-3</v>
      </c>
      <c r="AD197">
        <f t="shared" si="129"/>
        <v>1.6333661808271927E-3</v>
      </c>
      <c r="AE197">
        <f t="shared" si="130"/>
        <v>8</v>
      </c>
      <c r="AF197" s="1">
        <f t="shared" si="131"/>
        <v>6.1735438776744399E-4</v>
      </c>
    </row>
    <row r="198" spans="1:32" x14ac:dyDescent="0.25">
      <c r="A198">
        <v>1.6666669999999999</v>
      </c>
      <c r="B198">
        <v>6.7000000000000004E-2</v>
      </c>
      <c r="C198">
        <v>0.25800000000000001</v>
      </c>
      <c r="D198">
        <v>0.14299999999999999</v>
      </c>
      <c r="E198">
        <v>0.31</v>
      </c>
      <c r="F198">
        <v>0.38</v>
      </c>
      <c r="G198">
        <v>0.29199999999999998</v>
      </c>
      <c r="H198">
        <v>0.19700000000000001</v>
      </c>
      <c r="I198">
        <v>0.29899999999999999</v>
      </c>
      <c r="T198">
        <f t="shared" si="120"/>
        <v>1.0260336906584993E-3</v>
      </c>
      <c r="U198">
        <f t="shared" si="121"/>
        <v>3.9389312977099241E-3</v>
      </c>
      <c r="V198">
        <f t="shared" si="122"/>
        <v>2.1832061068702288E-3</v>
      </c>
      <c r="W198">
        <f t="shared" si="123"/>
        <v>5.9047619047619048E-3</v>
      </c>
      <c r="X198">
        <f t="shared" si="124"/>
        <v>7.2380952380952379E-3</v>
      </c>
      <c r="Y198">
        <f t="shared" si="125"/>
        <v>5.5619047619047618E-3</v>
      </c>
      <c r="Z198">
        <f t="shared" si="126"/>
        <v>7.7376276512175967E-3</v>
      </c>
      <c r="AA198">
        <f t="shared" si="127"/>
        <v>1.1743912018853102E-2</v>
      </c>
      <c r="AC198" s="1">
        <f t="shared" si="128"/>
        <v>5.666809083758907E-3</v>
      </c>
      <c r="AD198">
        <f t="shared" si="129"/>
        <v>3.3893506301134607E-3</v>
      </c>
      <c r="AE198">
        <f t="shared" si="130"/>
        <v>8</v>
      </c>
      <c r="AF198" s="1">
        <f t="shared" si="131"/>
        <v>1.2810541247543264E-3</v>
      </c>
    </row>
    <row r="199" spans="1:32" x14ac:dyDescent="0.25">
      <c r="A199">
        <v>1.8333337000000001</v>
      </c>
      <c r="B199">
        <v>0.14899999999999999</v>
      </c>
      <c r="C199">
        <v>9.6000000000000002E-2</v>
      </c>
      <c r="D199">
        <v>0.26100000000000001</v>
      </c>
      <c r="E199">
        <v>0.314</v>
      </c>
      <c r="F199">
        <v>0.20300000000000001</v>
      </c>
      <c r="G199">
        <v>0.311</v>
      </c>
      <c r="H199">
        <v>0.11799999999999999</v>
      </c>
      <c r="I199">
        <v>0.23699999999999999</v>
      </c>
      <c r="T199">
        <f t="shared" si="120"/>
        <v>2.2817764165390503E-3</v>
      </c>
      <c r="U199">
        <f t="shared" si="121"/>
        <v>1.4656488549618322E-3</v>
      </c>
      <c r="V199">
        <f t="shared" si="122"/>
        <v>3.9847328244274807E-3</v>
      </c>
      <c r="W199">
        <f t="shared" si="123"/>
        <v>5.9809523809523811E-3</v>
      </c>
      <c r="X199">
        <f t="shared" si="124"/>
        <v>3.8666666666666671E-3</v>
      </c>
      <c r="Y199">
        <f t="shared" si="125"/>
        <v>5.9238095238095239E-3</v>
      </c>
      <c r="Z199">
        <f t="shared" si="126"/>
        <v>4.6347211311861744E-3</v>
      </c>
      <c r="AA199">
        <f t="shared" si="127"/>
        <v>9.3087195600942644E-3</v>
      </c>
      <c r="AC199" s="1">
        <f t="shared" si="128"/>
        <v>4.6808784198296713E-3</v>
      </c>
      <c r="AD199">
        <f t="shared" si="129"/>
        <v>2.4464278680333168E-3</v>
      </c>
      <c r="AE199">
        <f t="shared" si="130"/>
        <v>8</v>
      </c>
      <c r="AF199" s="1">
        <f t="shared" si="131"/>
        <v>9.2466281989629986E-4</v>
      </c>
    </row>
    <row r="200" spans="1:32" x14ac:dyDescent="0.25">
      <c r="A200">
        <v>2.0000003999999998</v>
      </c>
      <c r="B200">
        <v>2.952</v>
      </c>
      <c r="C200">
        <v>1.7809999999999999</v>
      </c>
      <c r="D200">
        <v>2.8820000000000001</v>
      </c>
      <c r="E200">
        <v>3.3180000000000001</v>
      </c>
      <c r="F200">
        <v>4.3630000000000004</v>
      </c>
      <c r="G200">
        <v>4.6230000000000002</v>
      </c>
      <c r="H200">
        <v>1.639</v>
      </c>
      <c r="I200">
        <v>1.0029999999999999</v>
      </c>
      <c r="T200">
        <f t="shared" si="120"/>
        <v>4.5206738131699849E-2</v>
      </c>
      <c r="U200">
        <f t="shared" si="121"/>
        <v>2.7190839694656486E-2</v>
      </c>
      <c r="V200">
        <f t="shared" si="122"/>
        <v>4.4000000000000004E-2</v>
      </c>
      <c r="W200">
        <f t="shared" si="123"/>
        <v>6.3200000000000006E-2</v>
      </c>
      <c r="X200">
        <f t="shared" si="124"/>
        <v>8.3104761904761917E-2</v>
      </c>
      <c r="Y200">
        <f t="shared" si="125"/>
        <v>8.8057142857142862E-2</v>
      </c>
      <c r="Z200">
        <f t="shared" si="126"/>
        <v>6.4375490966221527E-2</v>
      </c>
      <c r="AA200">
        <f t="shared" si="127"/>
        <v>3.9395129615082479E-2</v>
      </c>
      <c r="AC200" s="1">
        <f t="shared" si="128"/>
        <v>5.6816262896195645E-2</v>
      </c>
      <c r="AD200">
        <f t="shared" si="129"/>
        <v>2.1531276366629697E-2</v>
      </c>
      <c r="AE200">
        <f t="shared" si="130"/>
        <v>8</v>
      </c>
      <c r="AF200" s="1">
        <f t="shared" si="131"/>
        <v>8.138057525129222E-3</v>
      </c>
    </row>
    <row r="201" spans="1:32" x14ac:dyDescent="0.25">
      <c r="A201">
        <v>2.1666671000000002</v>
      </c>
      <c r="B201">
        <v>5.5229999999999997</v>
      </c>
      <c r="C201">
        <v>6.0179999999999998</v>
      </c>
      <c r="D201">
        <v>5.7519999999999998</v>
      </c>
      <c r="E201">
        <v>3.851</v>
      </c>
      <c r="F201">
        <v>5.5330000000000004</v>
      </c>
      <c r="G201">
        <v>4.3499999999999996</v>
      </c>
      <c r="H201">
        <v>1.867</v>
      </c>
      <c r="I201">
        <v>1.9159999999999999</v>
      </c>
      <c r="T201">
        <f t="shared" si="120"/>
        <v>8.4578866768759572E-2</v>
      </c>
      <c r="U201">
        <f t="shared" si="121"/>
        <v>9.1877862595419843E-2</v>
      </c>
      <c r="V201">
        <f t="shared" si="122"/>
        <v>8.7816793893129769E-2</v>
      </c>
      <c r="W201">
        <f t="shared" si="123"/>
        <v>7.3352380952380947E-2</v>
      </c>
      <c r="X201">
        <f t="shared" si="124"/>
        <v>0.1053904761904762</v>
      </c>
      <c r="Y201">
        <f t="shared" si="125"/>
        <v>8.2857142857142851E-2</v>
      </c>
      <c r="Z201">
        <f t="shared" si="126"/>
        <v>7.3330714846818537E-2</v>
      </c>
      <c r="AA201">
        <f t="shared" si="127"/>
        <v>7.5255302435192448E-2</v>
      </c>
      <c r="AC201" s="1">
        <f t="shared" si="128"/>
        <v>8.4307442567415014E-2</v>
      </c>
      <c r="AD201">
        <f t="shared" si="129"/>
        <v>1.0946240846194255E-2</v>
      </c>
      <c r="AE201">
        <f t="shared" si="130"/>
        <v>8</v>
      </c>
      <c r="AF201" s="1">
        <f t="shared" si="131"/>
        <v>4.1372901528638891E-3</v>
      </c>
    </row>
    <row r="202" spans="1:32" x14ac:dyDescent="0.25">
      <c r="A202">
        <v>2.3333338000000001</v>
      </c>
      <c r="B202">
        <v>5.835</v>
      </c>
      <c r="C202">
        <v>6.4</v>
      </c>
      <c r="D202">
        <v>5.9409999999999998</v>
      </c>
      <c r="E202">
        <v>3.5179999999999998</v>
      </c>
      <c r="F202">
        <v>5.1970000000000001</v>
      </c>
      <c r="G202">
        <v>4.1719999999999997</v>
      </c>
      <c r="H202">
        <v>2.161</v>
      </c>
      <c r="I202">
        <v>2.2989999999999999</v>
      </c>
      <c r="T202">
        <f t="shared" si="120"/>
        <v>8.9356814701378254E-2</v>
      </c>
      <c r="U202">
        <f t="shared" si="121"/>
        <v>9.7709923664122136E-2</v>
      </c>
      <c r="V202">
        <f t="shared" si="122"/>
        <v>9.0702290076335873E-2</v>
      </c>
      <c r="W202">
        <f t="shared" si="123"/>
        <v>6.700952380952381E-2</v>
      </c>
      <c r="X202">
        <f t="shared" si="124"/>
        <v>9.8990476190476198E-2</v>
      </c>
      <c r="Y202">
        <f t="shared" si="125"/>
        <v>7.9466666666666658E-2</v>
      </c>
      <c r="Z202">
        <f t="shared" si="126"/>
        <v>8.4878240377062056E-2</v>
      </c>
      <c r="AA202">
        <f t="shared" si="127"/>
        <v>9.0298507462686556E-2</v>
      </c>
      <c r="AC202" s="1">
        <f t="shared" si="128"/>
        <v>8.7301555368531431E-2</v>
      </c>
      <c r="AD202">
        <f t="shared" si="129"/>
        <v>1.0342425048600251E-2</v>
      </c>
      <c r="AE202">
        <f t="shared" si="130"/>
        <v>8</v>
      </c>
      <c r="AF202" s="1">
        <f t="shared" si="131"/>
        <v>3.9090692331316254E-3</v>
      </c>
    </row>
    <row r="203" spans="1:32" x14ac:dyDescent="0.25">
      <c r="A203">
        <v>2.5000005000000001</v>
      </c>
      <c r="B203">
        <v>6.6440000000000001</v>
      </c>
      <c r="C203">
        <v>6.181</v>
      </c>
      <c r="D203">
        <v>6.6130000000000004</v>
      </c>
      <c r="E203">
        <v>3.6120000000000001</v>
      </c>
      <c r="F203">
        <v>5.2169999999999996</v>
      </c>
      <c r="G203">
        <v>4.7539999999999996</v>
      </c>
      <c r="H203">
        <v>2.444</v>
      </c>
      <c r="I203">
        <v>2.0489999999999999</v>
      </c>
      <c r="T203">
        <f t="shared" si="120"/>
        <v>0.1017457886676876</v>
      </c>
      <c r="U203">
        <f t="shared" si="121"/>
        <v>9.4366412213740453E-2</v>
      </c>
      <c r="V203">
        <f t="shared" si="122"/>
        <v>0.10096183206106871</v>
      </c>
      <c r="W203">
        <f t="shared" si="123"/>
        <v>6.88E-2</v>
      </c>
      <c r="X203">
        <f t="shared" si="124"/>
        <v>9.9371428571428569E-2</v>
      </c>
      <c r="Y203">
        <f t="shared" si="125"/>
        <v>9.055238095238094E-2</v>
      </c>
      <c r="Z203">
        <f t="shared" si="126"/>
        <v>9.5993715632364487E-2</v>
      </c>
      <c r="AA203">
        <f t="shared" si="127"/>
        <v>8.0479183032207385E-2</v>
      </c>
      <c r="AC203" s="1">
        <f t="shared" si="128"/>
        <v>9.1533842641359761E-2</v>
      </c>
      <c r="AD203">
        <f t="shared" si="129"/>
        <v>1.1479851070434774E-2</v>
      </c>
      <c r="AE203">
        <f t="shared" si="130"/>
        <v>8</v>
      </c>
      <c r="AF203" s="1">
        <f t="shared" si="131"/>
        <v>4.3389758600612923E-3</v>
      </c>
    </row>
    <row r="204" spans="1:32" x14ac:dyDescent="0.25">
      <c r="A204">
        <v>2.6666672</v>
      </c>
      <c r="B204">
        <v>6.0110000000000001</v>
      </c>
      <c r="C204">
        <v>6.2220000000000004</v>
      </c>
      <c r="D204">
        <v>6.29</v>
      </c>
      <c r="E204">
        <v>3.4239999999999999</v>
      </c>
      <c r="F204">
        <v>4.34</v>
      </c>
      <c r="G204">
        <v>4.3609999999999998</v>
      </c>
      <c r="H204">
        <v>2.149</v>
      </c>
      <c r="I204">
        <v>2.097</v>
      </c>
      <c r="T204">
        <f t="shared" si="120"/>
        <v>9.2052067381317007E-2</v>
      </c>
      <c r="U204">
        <f t="shared" si="121"/>
        <v>9.4992366412213744E-2</v>
      </c>
      <c r="V204">
        <f t="shared" si="122"/>
        <v>9.6030534351145044E-2</v>
      </c>
      <c r="W204">
        <f t="shared" si="123"/>
        <v>6.5219047619047621E-2</v>
      </c>
      <c r="X204">
        <f t="shared" si="124"/>
        <v>8.2666666666666666E-2</v>
      </c>
      <c r="Y204">
        <f t="shared" si="125"/>
        <v>8.3066666666666664E-2</v>
      </c>
      <c r="Z204">
        <f t="shared" si="126"/>
        <v>8.4406912804399062E-2</v>
      </c>
      <c r="AA204">
        <f t="shared" si="127"/>
        <v>8.2364493322859389E-2</v>
      </c>
      <c r="AC204" s="1">
        <f t="shared" si="128"/>
        <v>8.5099844403039387E-2</v>
      </c>
      <c r="AD204">
        <f t="shared" si="129"/>
        <v>9.8484075934451819E-3</v>
      </c>
      <c r="AE204">
        <f t="shared" si="130"/>
        <v>8</v>
      </c>
      <c r="AF204" s="1">
        <f t="shared" si="131"/>
        <v>3.7223481860365797E-3</v>
      </c>
    </row>
    <row r="205" spans="1:32" x14ac:dyDescent="0.25">
      <c r="A205">
        <v>2.8333339</v>
      </c>
      <c r="B205">
        <v>5.181</v>
      </c>
      <c r="C205">
        <v>6.0890000000000004</v>
      </c>
      <c r="D205">
        <v>5.702</v>
      </c>
      <c r="E205">
        <v>3.7610000000000001</v>
      </c>
      <c r="F205">
        <v>4.867</v>
      </c>
      <c r="G205">
        <v>4.8310000000000004</v>
      </c>
      <c r="H205">
        <v>2.1389999999999998</v>
      </c>
      <c r="I205">
        <v>2.14</v>
      </c>
      <c r="T205">
        <f t="shared" si="120"/>
        <v>7.9341500765696793E-2</v>
      </c>
      <c r="U205">
        <f t="shared" si="121"/>
        <v>9.2961832061068714E-2</v>
      </c>
      <c r="V205">
        <f t="shared" si="122"/>
        <v>8.7053435114503822E-2</v>
      </c>
      <c r="W205">
        <f t="shared" si="123"/>
        <v>7.1638095238095237E-2</v>
      </c>
      <c r="X205">
        <f t="shared" si="124"/>
        <v>9.2704761904761901E-2</v>
      </c>
      <c r="Y205">
        <f t="shared" si="125"/>
        <v>9.2019047619047625E-2</v>
      </c>
      <c r="Z205">
        <f t="shared" si="126"/>
        <v>8.4014139827179882E-2</v>
      </c>
      <c r="AA205">
        <f t="shared" si="127"/>
        <v>8.4053417124901803E-2</v>
      </c>
      <c r="AC205" s="1">
        <f t="shared" si="128"/>
        <v>8.5473278706906963E-2</v>
      </c>
      <c r="AD205">
        <f t="shared" si="129"/>
        <v>7.4342149265692976E-3</v>
      </c>
      <c r="AE205">
        <f t="shared" si="130"/>
        <v>8</v>
      </c>
      <c r="AF205" s="1">
        <f t="shared" si="131"/>
        <v>2.8098691269580955E-3</v>
      </c>
    </row>
    <row r="206" spans="1:32" x14ac:dyDescent="0.25">
      <c r="A206">
        <v>3.0000005999999999</v>
      </c>
      <c r="B206">
        <v>5.4429999999999996</v>
      </c>
      <c r="C206">
        <v>5.7830000000000004</v>
      </c>
      <c r="D206">
        <v>5.6130000000000004</v>
      </c>
      <c r="E206">
        <v>3.6549999999999998</v>
      </c>
      <c r="F206">
        <v>5.53</v>
      </c>
      <c r="G206">
        <v>4.016</v>
      </c>
      <c r="H206">
        <v>2.6589999999999998</v>
      </c>
      <c r="I206">
        <v>2.0129999999999999</v>
      </c>
      <c r="T206">
        <f t="shared" si="120"/>
        <v>8.3353751914241964E-2</v>
      </c>
      <c r="U206">
        <f t="shared" si="121"/>
        <v>8.8290076335877862E-2</v>
      </c>
      <c r="V206">
        <f t="shared" si="122"/>
        <v>8.5694656488549625E-2</v>
      </c>
      <c r="W206">
        <f t="shared" si="123"/>
        <v>6.9619047619047622E-2</v>
      </c>
      <c r="X206">
        <f t="shared" si="124"/>
        <v>0.10533333333333333</v>
      </c>
      <c r="Y206">
        <f t="shared" si="125"/>
        <v>7.6495238095238102E-2</v>
      </c>
      <c r="Z206">
        <f t="shared" si="126"/>
        <v>0.10443833464257658</v>
      </c>
      <c r="AA206">
        <f t="shared" si="127"/>
        <v>7.9065200314218376E-2</v>
      </c>
      <c r="AC206" s="1">
        <f t="shared" si="128"/>
        <v>8.6536204842885434E-2</v>
      </c>
      <c r="AD206">
        <f t="shared" si="129"/>
        <v>1.2708589315733473E-2</v>
      </c>
      <c r="AE206">
        <f t="shared" si="130"/>
        <v>8</v>
      </c>
      <c r="AF206" s="1">
        <f t="shared" si="131"/>
        <v>4.8033952634118976E-3</v>
      </c>
    </row>
    <row r="207" spans="1:32" x14ac:dyDescent="0.25">
      <c r="A207">
        <v>3.1666672999999999</v>
      </c>
      <c r="B207">
        <v>5.47</v>
      </c>
      <c r="C207">
        <v>6.1849999999999996</v>
      </c>
      <c r="D207">
        <v>6.0129999999999999</v>
      </c>
      <c r="E207">
        <v>3.7919999999999998</v>
      </c>
      <c r="F207">
        <v>5.0529999999999999</v>
      </c>
      <c r="G207">
        <v>4.4779999999999998</v>
      </c>
      <c r="H207">
        <v>2.149</v>
      </c>
      <c r="I207">
        <v>2.0059999999999998</v>
      </c>
      <c r="T207">
        <f t="shared" si="120"/>
        <v>8.3767228177641651E-2</v>
      </c>
      <c r="U207">
        <f t="shared" si="121"/>
        <v>9.4427480916030523E-2</v>
      </c>
      <c r="V207">
        <f t="shared" si="122"/>
        <v>9.1801526717557244E-2</v>
      </c>
      <c r="W207">
        <f t="shared" si="123"/>
        <v>7.222857142857142E-2</v>
      </c>
      <c r="X207">
        <f t="shared" si="124"/>
        <v>9.624761904761904E-2</v>
      </c>
      <c r="Y207">
        <f t="shared" si="125"/>
        <v>8.5295238095238091E-2</v>
      </c>
      <c r="Z207">
        <f t="shared" si="126"/>
        <v>8.4406912804399062E-2</v>
      </c>
      <c r="AA207">
        <f t="shared" si="127"/>
        <v>7.8790259230164958E-2</v>
      </c>
      <c r="AC207" s="1">
        <f t="shared" si="128"/>
        <v>8.5870604552152743E-2</v>
      </c>
      <c r="AD207">
        <f t="shared" si="129"/>
        <v>8.0994919643713695E-3</v>
      </c>
      <c r="AE207">
        <f t="shared" si="130"/>
        <v>8</v>
      </c>
      <c r="AF207" s="1">
        <f t="shared" si="131"/>
        <v>3.0613202119560952E-3</v>
      </c>
    </row>
    <row r="208" spans="1:32" x14ac:dyDescent="0.25">
      <c r="A208">
        <v>3.3333339999999998</v>
      </c>
      <c r="B208">
        <v>4.7779999999999996</v>
      </c>
      <c r="C208">
        <v>5.758</v>
      </c>
      <c r="D208">
        <v>5.1509999999999998</v>
      </c>
      <c r="E208">
        <v>3.5409999999999999</v>
      </c>
      <c r="F208">
        <v>4.96</v>
      </c>
      <c r="G208">
        <v>4.6609999999999996</v>
      </c>
      <c r="H208">
        <v>2.61</v>
      </c>
      <c r="I208">
        <v>2.2440000000000002</v>
      </c>
      <c r="T208">
        <f t="shared" si="120"/>
        <v>7.316998468606431E-2</v>
      </c>
      <c r="U208">
        <f t="shared" si="121"/>
        <v>8.7908396946564882E-2</v>
      </c>
      <c r="V208">
        <f t="shared" si="122"/>
        <v>7.8641221374045792E-2</v>
      </c>
      <c r="W208">
        <f t="shared" si="123"/>
        <v>6.7447619047619048E-2</v>
      </c>
      <c r="X208">
        <f t="shared" si="124"/>
        <v>9.4476190476190477E-2</v>
      </c>
      <c r="Y208">
        <f t="shared" si="125"/>
        <v>8.8780952380952377E-2</v>
      </c>
      <c r="Z208">
        <f t="shared" si="126"/>
        <v>0.10251374705420266</v>
      </c>
      <c r="AA208">
        <f t="shared" si="127"/>
        <v>8.8138256087981148E-2</v>
      </c>
      <c r="AC208" s="1">
        <f t="shared" si="128"/>
        <v>8.5134546006702588E-2</v>
      </c>
      <c r="AD208">
        <f t="shared" si="129"/>
        <v>1.1448375622863306E-2</v>
      </c>
      <c r="AE208">
        <f t="shared" si="130"/>
        <v>8</v>
      </c>
      <c r="AF208" s="1">
        <f t="shared" si="131"/>
        <v>4.3270792591072133E-3</v>
      </c>
    </row>
    <row r="209" spans="1:32" x14ac:dyDescent="0.25">
      <c r="A209">
        <v>3.5000007000000002</v>
      </c>
      <c r="B209">
        <v>5.484</v>
      </c>
      <c r="C209">
        <v>5.73</v>
      </c>
      <c r="D209">
        <v>5.1340000000000003</v>
      </c>
      <c r="E209">
        <v>4.1059999999999999</v>
      </c>
      <c r="F209">
        <v>5.6929999999999996</v>
      </c>
      <c r="G209">
        <v>4.6040000000000001</v>
      </c>
      <c r="H209">
        <v>2.2149999999999999</v>
      </c>
      <c r="I209">
        <v>2.0390000000000001</v>
      </c>
      <c r="T209">
        <f t="shared" si="120"/>
        <v>8.3981623277182241E-2</v>
      </c>
      <c r="U209">
        <f t="shared" si="121"/>
        <v>8.7480916030534359E-2</v>
      </c>
      <c r="V209">
        <f t="shared" si="122"/>
        <v>7.838167938931298E-2</v>
      </c>
      <c r="W209">
        <f t="shared" si="123"/>
        <v>7.8209523809523812E-2</v>
      </c>
      <c r="X209">
        <f t="shared" si="124"/>
        <v>0.10843809523809524</v>
      </c>
      <c r="Y209">
        <f t="shared" si="125"/>
        <v>8.7695238095238104E-2</v>
      </c>
      <c r="Z209">
        <f t="shared" si="126"/>
        <v>8.6999214454045556E-2</v>
      </c>
      <c r="AA209">
        <f t="shared" si="127"/>
        <v>8.0086410054988219E-2</v>
      </c>
      <c r="AC209" s="1">
        <f t="shared" si="128"/>
        <v>8.6409087543615065E-2</v>
      </c>
      <c r="AD209">
        <f t="shared" si="129"/>
        <v>9.7538958503465643E-3</v>
      </c>
      <c r="AE209">
        <f t="shared" si="130"/>
        <v>8</v>
      </c>
      <c r="AF209" s="1">
        <f t="shared" si="131"/>
        <v>3.6866261048631274E-3</v>
      </c>
    </row>
    <row r="210" spans="1:32" x14ac:dyDescent="0.25">
      <c r="A210">
        <v>3.6666674000000001</v>
      </c>
      <c r="B210">
        <v>4.5709999999999997</v>
      </c>
      <c r="C210">
        <v>6.0869999999999997</v>
      </c>
      <c r="D210">
        <v>5.9290000000000003</v>
      </c>
      <c r="E210">
        <v>4.3250000000000002</v>
      </c>
      <c r="F210">
        <v>5.0570000000000004</v>
      </c>
      <c r="G210">
        <v>4.484</v>
      </c>
      <c r="H210">
        <v>2.516</v>
      </c>
      <c r="I210">
        <v>2.0619999999999998</v>
      </c>
      <c r="T210">
        <f t="shared" si="120"/>
        <v>6.9999999999999993E-2</v>
      </c>
      <c r="U210">
        <f t="shared" si="121"/>
        <v>9.2931297709923658E-2</v>
      </c>
      <c r="V210">
        <f t="shared" si="122"/>
        <v>9.0519083969465647E-2</v>
      </c>
      <c r="W210">
        <f t="shared" si="123"/>
        <v>8.2380952380952388E-2</v>
      </c>
      <c r="X210">
        <f t="shared" si="124"/>
        <v>9.6323809523809534E-2</v>
      </c>
      <c r="Y210">
        <f t="shared" si="125"/>
        <v>8.540952380952381E-2</v>
      </c>
      <c r="Z210">
        <f t="shared" si="126"/>
        <v>9.8821681068342493E-2</v>
      </c>
      <c r="AA210">
        <f t="shared" si="127"/>
        <v>8.0989787902592286E-2</v>
      </c>
      <c r="AC210" s="1">
        <f t="shared" si="128"/>
        <v>8.7172017045576228E-2</v>
      </c>
      <c r="AD210">
        <f t="shared" si="129"/>
        <v>9.433988383872988E-3</v>
      </c>
      <c r="AE210">
        <f t="shared" si="130"/>
        <v>8</v>
      </c>
      <c r="AF210" s="1">
        <f t="shared" si="131"/>
        <v>3.565712447885725E-3</v>
      </c>
    </row>
    <row r="211" spans="1:32" x14ac:dyDescent="0.25">
      <c r="A211">
        <v>3.8333341000000001</v>
      </c>
      <c r="B211">
        <v>5.0179999999999998</v>
      </c>
      <c r="C211">
        <v>5.7240000000000002</v>
      </c>
      <c r="D211">
        <v>5.298</v>
      </c>
      <c r="E211">
        <v>3.5329999999999999</v>
      </c>
      <c r="F211">
        <v>5.2030000000000003</v>
      </c>
      <c r="G211">
        <v>4.8520000000000003</v>
      </c>
      <c r="H211">
        <v>2.3780000000000001</v>
      </c>
      <c r="I211">
        <v>1.821</v>
      </c>
      <c r="T211">
        <f t="shared" si="120"/>
        <v>7.684532924961715E-2</v>
      </c>
      <c r="U211">
        <f t="shared" si="121"/>
        <v>8.7389312977099246E-2</v>
      </c>
      <c r="V211">
        <f t="shared" si="122"/>
        <v>8.0885496183206104E-2</v>
      </c>
      <c r="W211">
        <f t="shared" si="123"/>
        <v>6.7295238095238089E-2</v>
      </c>
      <c r="X211">
        <f t="shared" si="124"/>
        <v>9.9104761904761904E-2</v>
      </c>
      <c r="Y211">
        <f t="shared" si="125"/>
        <v>9.2419047619047623E-2</v>
      </c>
      <c r="Z211">
        <f t="shared" si="126"/>
        <v>9.3401413982717993E-2</v>
      </c>
      <c r="AA211">
        <f t="shared" si="127"/>
        <v>7.1523959151610361E-2</v>
      </c>
      <c r="AC211" s="1">
        <f t="shared" si="128"/>
        <v>8.3608069895412307E-2</v>
      </c>
      <c r="AD211">
        <f t="shared" si="129"/>
        <v>1.1296456219313956E-2</v>
      </c>
      <c r="AE211">
        <f t="shared" si="130"/>
        <v>8</v>
      </c>
      <c r="AF211" s="1">
        <f t="shared" si="131"/>
        <v>4.2696591218048061E-3</v>
      </c>
    </row>
    <row r="212" spans="1:32" x14ac:dyDescent="0.25">
      <c r="A212">
        <v>4.0000007999999996</v>
      </c>
      <c r="B212">
        <v>5.0960000000000001</v>
      </c>
      <c r="C212">
        <v>5.9390000000000001</v>
      </c>
      <c r="D212">
        <v>5.3360000000000003</v>
      </c>
      <c r="E212">
        <v>3.6040000000000001</v>
      </c>
      <c r="F212">
        <v>5.46</v>
      </c>
      <c r="G212">
        <v>4.7569999999999997</v>
      </c>
      <c r="H212">
        <v>2.1429999999999998</v>
      </c>
      <c r="I212">
        <v>2.101</v>
      </c>
      <c r="T212">
        <f t="shared" si="120"/>
        <v>7.8039816232771828E-2</v>
      </c>
      <c r="U212">
        <f t="shared" si="121"/>
        <v>9.0671755725190845E-2</v>
      </c>
      <c r="V212">
        <f t="shared" si="122"/>
        <v>8.1465648854961839E-2</v>
      </c>
      <c r="W212">
        <f t="shared" si="123"/>
        <v>6.8647619047619055E-2</v>
      </c>
      <c r="X212">
        <f t="shared" si="124"/>
        <v>0.104</v>
      </c>
      <c r="Y212">
        <f t="shared" si="125"/>
        <v>9.0609523809523806E-2</v>
      </c>
      <c r="Z212">
        <f t="shared" si="126"/>
        <v>8.4171249018067551E-2</v>
      </c>
      <c r="AA212">
        <f t="shared" si="127"/>
        <v>8.2521602513747044E-2</v>
      </c>
      <c r="AC212" s="1">
        <f t="shared" si="128"/>
        <v>8.5015901900235238E-2</v>
      </c>
      <c r="AD212">
        <f t="shared" si="129"/>
        <v>1.0418383399440317E-2</v>
      </c>
      <c r="AE212">
        <f t="shared" si="130"/>
        <v>8</v>
      </c>
      <c r="AF212" s="1">
        <f t="shared" si="131"/>
        <v>3.9377787911775404E-3</v>
      </c>
    </row>
    <row r="213" spans="1:32" x14ac:dyDescent="0.25">
      <c r="A213">
        <v>4.1666675</v>
      </c>
      <c r="B213">
        <v>4.9930000000000003</v>
      </c>
      <c r="C213">
        <v>5.9039999999999999</v>
      </c>
      <c r="D213">
        <v>5.5380000000000003</v>
      </c>
      <c r="E213">
        <v>3.3759999999999999</v>
      </c>
      <c r="F213">
        <v>5.117</v>
      </c>
      <c r="G213">
        <v>4.9020000000000001</v>
      </c>
      <c r="H213">
        <v>2.552</v>
      </c>
      <c r="I213">
        <v>1.6819999999999999</v>
      </c>
      <c r="T213">
        <f t="shared" si="120"/>
        <v>7.6462480857580409E-2</v>
      </c>
      <c r="U213">
        <f t="shared" si="121"/>
        <v>9.0137404580152666E-2</v>
      </c>
      <c r="V213">
        <f t="shared" si="122"/>
        <v>8.4549618320610698E-2</v>
      </c>
      <c r="W213">
        <f t="shared" si="123"/>
        <v>6.4304761904761906E-2</v>
      </c>
      <c r="X213">
        <f t="shared" si="124"/>
        <v>9.746666666666666E-2</v>
      </c>
      <c r="Y213">
        <f t="shared" si="125"/>
        <v>9.3371428571428577E-2</v>
      </c>
      <c r="Z213">
        <f t="shared" si="126"/>
        <v>0.1002356637863315</v>
      </c>
      <c r="AA213">
        <f t="shared" si="127"/>
        <v>6.606441476826394E-2</v>
      </c>
      <c r="AC213" s="1">
        <f t="shared" si="128"/>
        <v>8.4074054931974548E-2</v>
      </c>
      <c r="AD213">
        <f t="shared" si="129"/>
        <v>1.382078828346143E-2</v>
      </c>
      <c r="AE213">
        <f t="shared" si="130"/>
        <v>8</v>
      </c>
      <c r="AF213" s="1">
        <f t="shared" si="131"/>
        <v>5.2237669601306012E-3</v>
      </c>
    </row>
    <row r="214" spans="1:32" x14ac:dyDescent="0.25">
      <c r="A214">
        <v>4.3333342000000004</v>
      </c>
      <c r="B214">
        <v>5.2960000000000003</v>
      </c>
      <c r="C214">
        <v>5.62</v>
      </c>
      <c r="D214">
        <v>6.282</v>
      </c>
      <c r="E214">
        <v>4.1020000000000003</v>
      </c>
      <c r="F214">
        <v>5.6929999999999996</v>
      </c>
      <c r="G214">
        <v>4.6719999999999997</v>
      </c>
      <c r="H214">
        <v>2.6549999999999998</v>
      </c>
      <c r="I214">
        <v>1.825</v>
      </c>
      <c r="T214">
        <f t="shared" si="120"/>
        <v>8.1102603369065857E-2</v>
      </c>
      <c r="U214">
        <f t="shared" si="121"/>
        <v>8.5801526717557253E-2</v>
      </c>
      <c r="V214">
        <f t="shared" si="122"/>
        <v>9.5908396946564889E-2</v>
      </c>
      <c r="W214">
        <f t="shared" si="123"/>
        <v>7.8133333333333332E-2</v>
      </c>
      <c r="X214">
        <f t="shared" si="124"/>
        <v>0.10843809523809524</v>
      </c>
      <c r="Y214">
        <f t="shared" si="125"/>
        <v>8.8990476190476189E-2</v>
      </c>
      <c r="Z214">
        <f t="shared" si="126"/>
        <v>0.10428122545168891</v>
      </c>
      <c r="AA214">
        <f t="shared" si="127"/>
        <v>7.168106834249803E-2</v>
      </c>
      <c r="AC214" s="1">
        <f t="shared" si="128"/>
        <v>8.9292090698659968E-2</v>
      </c>
      <c r="AD214">
        <f t="shared" si="129"/>
        <v>1.2811980131007768E-2</v>
      </c>
      <c r="AE214">
        <f t="shared" si="130"/>
        <v>8</v>
      </c>
      <c r="AF214" s="1">
        <f t="shared" si="131"/>
        <v>4.8424733184210403E-3</v>
      </c>
    </row>
    <row r="215" spans="1:32" x14ac:dyDescent="0.25">
      <c r="A215">
        <v>4.5000008999999999</v>
      </c>
      <c r="B215">
        <v>5.4610000000000003</v>
      </c>
      <c r="C215">
        <v>5.7130000000000001</v>
      </c>
      <c r="D215">
        <v>5.87</v>
      </c>
      <c r="E215">
        <v>3.82</v>
      </c>
      <c r="F215">
        <v>5.827</v>
      </c>
      <c r="G215">
        <v>4.7539999999999996</v>
      </c>
      <c r="H215">
        <v>2.2530000000000001</v>
      </c>
      <c r="I215">
        <v>2.036</v>
      </c>
      <c r="T215">
        <f t="shared" si="120"/>
        <v>8.3629402756508431E-2</v>
      </c>
      <c r="U215">
        <f t="shared" si="121"/>
        <v>8.7221374045801534E-2</v>
      </c>
      <c r="V215">
        <f t="shared" si="122"/>
        <v>8.961832061068703E-2</v>
      </c>
      <c r="W215">
        <f t="shared" si="123"/>
        <v>7.2761904761904764E-2</v>
      </c>
      <c r="X215">
        <f t="shared" si="124"/>
        <v>0.11099047619047619</v>
      </c>
      <c r="Y215">
        <f t="shared" si="125"/>
        <v>9.055238095238094E-2</v>
      </c>
      <c r="Z215">
        <f t="shared" si="126"/>
        <v>8.8491751767478394E-2</v>
      </c>
      <c r="AA215">
        <f t="shared" si="127"/>
        <v>7.9968578161822471E-2</v>
      </c>
      <c r="AC215" s="1">
        <f t="shared" si="128"/>
        <v>8.7904273655882464E-2</v>
      </c>
      <c r="AD215">
        <f t="shared" si="129"/>
        <v>1.1047144291602839E-2</v>
      </c>
      <c r="AE215">
        <f t="shared" si="130"/>
        <v>8</v>
      </c>
      <c r="AF215" s="1">
        <f t="shared" si="131"/>
        <v>4.1754280704325601E-3</v>
      </c>
    </row>
    <row r="216" spans="1:32" x14ac:dyDescent="0.25">
      <c r="A216">
        <v>4.6666676000000002</v>
      </c>
      <c r="B216">
        <v>5.75</v>
      </c>
      <c r="C216">
        <v>5.77</v>
      </c>
      <c r="D216">
        <v>5.8609999999999998</v>
      </c>
      <c r="E216">
        <v>4.1020000000000003</v>
      </c>
      <c r="F216">
        <v>5.3070000000000004</v>
      </c>
      <c r="G216">
        <v>4.6689999999999996</v>
      </c>
      <c r="H216">
        <v>2.38</v>
      </c>
      <c r="I216">
        <v>2.0910000000000002</v>
      </c>
      <c r="T216">
        <f t="shared" si="120"/>
        <v>8.8055130168453302E-2</v>
      </c>
      <c r="U216">
        <f t="shared" si="121"/>
        <v>8.8091603053435108E-2</v>
      </c>
      <c r="V216">
        <f t="shared" si="122"/>
        <v>8.9480916030534347E-2</v>
      </c>
      <c r="W216">
        <f t="shared" si="123"/>
        <v>7.8133333333333332E-2</v>
      </c>
      <c r="X216">
        <f t="shared" si="124"/>
        <v>0.10108571428571429</v>
      </c>
      <c r="Y216">
        <f t="shared" si="125"/>
        <v>8.8933333333333323E-2</v>
      </c>
      <c r="Z216">
        <f t="shared" si="126"/>
        <v>9.3479968578161821E-2</v>
      </c>
      <c r="AA216">
        <f t="shared" si="127"/>
        <v>8.2128829536527892E-2</v>
      </c>
      <c r="AC216" s="1">
        <f t="shared" si="128"/>
        <v>8.8673603539936668E-2</v>
      </c>
      <c r="AD216">
        <f t="shared" si="129"/>
        <v>6.8923710178159158E-3</v>
      </c>
      <c r="AE216">
        <f t="shared" si="130"/>
        <v>8</v>
      </c>
      <c r="AF216" s="1">
        <f t="shared" si="131"/>
        <v>2.6050713795328635E-3</v>
      </c>
    </row>
    <row r="217" spans="1:32" x14ac:dyDescent="0.25">
      <c r="A217">
        <v>4.8333342999999998</v>
      </c>
      <c r="B217">
        <v>5.03</v>
      </c>
      <c r="C217">
        <v>6.0609999999999999</v>
      </c>
      <c r="D217">
        <v>5.5590000000000002</v>
      </c>
      <c r="E217">
        <v>4.0270000000000001</v>
      </c>
      <c r="F217">
        <v>5.1029999999999998</v>
      </c>
      <c r="G217">
        <v>4.79</v>
      </c>
      <c r="H217">
        <v>2.0579999999999998</v>
      </c>
      <c r="I217">
        <v>1.903</v>
      </c>
      <c r="T217">
        <f t="shared" si="120"/>
        <v>7.7029096477794795E-2</v>
      </c>
      <c r="U217">
        <f t="shared" si="121"/>
        <v>9.2534351145038163E-2</v>
      </c>
      <c r="V217">
        <f t="shared" si="122"/>
        <v>8.4870229007633594E-2</v>
      </c>
      <c r="W217">
        <f t="shared" si="123"/>
        <v>7.6704761904761901E-2</v>
      </c>
      <c r="X217">
        <f t="shared" si="124"/>
        <v>9.7199999999999995E-2</v>
      </c>
      <c r="Y217">
        <f t="shared" si="125"/>
        <v>9.1238095238095243E-2</v>
      </c>
      <c r="Z217">
        <f t="shared" si="126"/>
        <v>8.0832678711704631E-2</v>
      </c>
      <c r="AA217">
        <f t="shared" si="127"/>
        <v>7.4744697564807533E-2</v>
      </c>
      <c r="AC217" s="1">
        <f t="shared" si="128"/>
        <v>8.4394238756229478E-2</v>
      </c>
      <c r="AD217">
        <f t="shared" si="129"/>
        <v>8.4217882321074595E-3</v>
      </c>
      <c r="AE217">
        <f t="shared" si="130"/>
        <v>8</v>
      </c>
      <c r="AF217" s="1">
        <f t="shared" si="131"/>
        <v>3.1831367509438072E-3</v>
      </c>
    </row>
    <row r="218" spans="1:32" x14ac:dyDescent="0.25">
      <c r="A218">
        <v>5.0000010000000001</v>
      </c>
      <c r="B218">
        <v>5.72</v>
      </c>
      <c r="C218">
        <v>5.819</v>
      </c>
      <c r="D218">
        <v>6.1849999999999996</v>
      </c>
      <c r="E218">
        <v>3.835</v>
      </c>
      <c r="F218">
        <v>4.75</v>
      </c>
      <c r="G218">
        <v>4.194</v>
      </c>
      <c r="H218">
        <v>2.2770000000000001</v>
      </c>
      <c r="I218">
        <v>1.607</v>
      </c>
      <c r="T218">
        <f t="shared" si="120"/>
        <v>8.759571209800919E-2</v>
      </c>
      <c r="U218">
        <f t="shared" si="121"/>
        <v>8.8839694656488555E-2</v>
      </c>
      <c r="V218">
        <f t="shared" si="122"/>
        <v>9.4427480916030523E-2</v>
      </c>
      <c r="W218">
        <f t="shared" si="123"/>
        <v>7.3047619047619042E-2</v>
      </c>
      <c r="X218">
        <f t="shared" si="124"/>
        <v>9.0476190476190474E-2</v>
      </c>
      <c r="Y218">
        <f t="shared" si="125"/>
        <v>7.9885714285714282E-2</v>
      </c>
      <c r="Z218">
        <f t="shared" si="126"/>
        <v>8.9434406912804396E-2</v>
      </c>
      <c r="AA218">
        <f t="shared" si="127"/>
        <v>6.3118617439120187E-2</v>
      </c>
      <c r="AC218" s="1">
        <f t="shared" si="128"/>
        <v>8.3353179478997078E-2</v>
      </c>
      <c r="AD218">
        <f t="shared" si="129"/>
        <v>1.0597338537302508E-2</v>
      </c>
      <c r="AE218">
        <f t="shared" si="130"/>
        <v>8</v>
      </c>
      <c r="AF218" s="1">
        <f t="shared" si="131"/>
        <v>4.0054174755519171E-3</v>
      </c>
    </row>
    <row r="219" spans="1:32" x14ac:dyDescent="0.25">
      <c r="A219">
        <v>5.1666676999999996</v>
      </c>
      <c r="B219">
        <v>5.5179999999999998</v>
      </c>
      <c r="C219">
        <v>6.6420000000000003</v>
      </c>
      <c r="D219">
        <v>5.6509999999999998</v>
      </c>
      <c r="E219">
        <v>4.3570000000000002</v>
      </c>
      <c r="F219">
        <v>5.6470000000000002</v>
      </c>
      <c r="G219">
        <v>4.5960000000000001</v>
      </c>
      <c r="H219">
        <v>2.2530000000000001</v>
      </c>
      <c r="I219">
        <v>2.4380000000000002</v>
      </c>
      <c r="T219">
        <f t="shared" si="120"/>
        <v>8.4502297090352216E-2</v>
      </c>
      <c r="U219">
        <f t="shared" si="121"/>
        <v>0.10140458015267176</v>
      </c>
      <c r="V219">
        <f t="shared" si="122"/>
        <v>8.6274809160305346E-2</v>
      </c>
      <c r="W219">
        <f t="shared" si="123"/>
        <v>8.2990476190476198E-2</v>
      </c>
      <c r="X219">
        <f t="shared" si="124"/>
        <v>0.10756190476190476</v>
      </c>
      <c r="Y219">
        <f t="shared" si="125"/>
        <v>8.7542857142857144E-2</v>
      </c>
      <c r="Z219">
        <f t="shared" si="126"/>
        <v>8.8491751767478394E-2</v>
      </c>
      <c r="AA219">
        <f t="shared" si="127"/>
        <v>9.575805184603299E-2</v>
      </c>
      <c r="AC219" s="1">
        <f t="shared" si="128"/>
        <v>9.1815841014009844E-2</v>
      </c>
      <c r="AD219">
        <f t="shared" si="129"/>
        <v>8.8383050374390027E-3</v>
      </c>
      <c r="AE219">
        <f t="shared" si="130"/>
        <v>8</v>
      </c>
      <c r="AF219" s="1">
        <f t="shared" si="131"/>
        <v>3.3405653057704309E-3</v>
      </c>
    </row>
    <row r="220" spans="1:32" x14ac:dyDescent="0.25">
      <c r="A220">
        <v>5.3333344</v>
      </c>
      <c r="B220">
        <v>4.9909999999999997</v>
      </c>
      <c r="C220">
        <v>6.2759999999999998</v>
      </c>
      <c r="D220">
        <v>7.0549999999999997</v>
      </c>
      <c r="E220">
        <v>3.7250000000000001</v>
      </c>
      <c r="F220">
        <v>6.1369999999999996</v>
      </c>
      <c r="G220">
        <v>4.7380000000000004</v>
      </c>
      <c r="H220">
        <v>2.3170000000000002</v>
      </c>
      <c r="I220">
        <v>1.994</v>
      </c>
      <c r="T220">
        <f t="shared" ref="T220:T251" si="132">B220/65.3</f>
        <v>7.6431852986217449E-2</v>
      </c>
      <c r="U220">
        <f t="shared" ref="U220:U251" si="133">C220/65.5</f>
        <v>9.5816793893129762E-2</v>
      </c>
      <c r="V220">
        <f t="shared" ref="V220:V251" si="134">D220/65.5</f>
        <v>0.10770992366412213</v>
      </c>
      <c r="W220">
        <f t="shared" ref="W220:W251" si="135">E220/52.5</f>
        <v>7.0952380952380947E-2</v>
      </c>
      <c r="X220">
        <f t="shared" ref="X220:X251" si="136">F220/52.5</f>
        <v>0.11689523809523809</v>
      </c>
      <c r="Y220">
        <f t="shared" ref="Y220:Y251" si="137">G220/52.5</f>
        <v>9.0247619047619063E-2</v>
      </c>
      <c r="Z220">
        <f t="shared" ref="Z220:Z251" si="138">H220/25.46</f>
        <v>9.1005498821681075E-2</v>
      </c>
      <c r="AA220">
        <f t="shared" ref="AA220:AA251" si="139">I220/25.46</f>
        <v>7.8318931657501964E-2</v>
      </c>
      <c r="AC220" s="1">
        <f t="shared" ref="AC220:AC251" si="140">AVERAGE(T220:AA220)</f>
        <v>9.0922279889736307E-2</v>
      </c>
      <c r="AD220">
        <f t="shared" ref="AD220:AD251" si="141">STDEV(T220:AA220)</f>
        <v>1.5804391900850718E-2</v>
      </c>
      <c r="AE220">
        <f t="shared" ref="AE220:AE251" si="142">COUNT(T220:AA220)</f>
        <v>8</v>
      </c>
      <c r="AF220" s="1">
        <f t="shared" si="131"/>
        <v>5.9734986560363405E-3</v>
      </c>
    </row>
    <row r="221" spans="1:32" x14ac:dyDescent="0.25">
      <c r="A221">
        <v>5.5000011000000004</v>
      </c>
      <c r="B221">
        <v>5.6219999999999999</v>
      </c>
      <c r="C221">
        <v>6.0750000000000002</v>
      </c>
      <c r="D221">
        <v>5.9160000000000004</v>
      </c>
      <c r="E221">
        <v>4.3650000000000002</v>
      </c>
      <c r="F221">
        <v>5.7770000000000001</v>
      </c>
      <c r="G221">
        <v>4.883</v>
      </c>
      <c r="H221">
        <v>1.8979999999999999</v>
      </c>
      <c r="I221">
        <v>1.8640000000000001</v>
      </c>
      <c r="T221">
        <f t="shared" si="132"/>
        <v>8.6094946401225114E-2</v>
      </c>
      <c r="U221">
        <f t="shared" si="133"/>
        <v>9.2748091603053431E-2</v>
      </c>
      <c r="V221">
        <f t="shared" si="134"/>
        <v>9.0320610687022906E-2</v>
      </c>
      <c r="W221">
        <f t="shared" si="135"/>
        <v>8.3142857142857143E-2</v>
      </c>
      <c r="X221">
        <f t="shared" si="136"/>
        <v>0.11003809523809524</v>
      </c>
      <c r="Y221">
        <f t="shared" si="137"/>
        <v>9.3009523809523806E-2</v>
      </c>
      <c r="Z221">
        <f t="shared" si="138"/>
        <v>7.4548311076197957E-2</v>
      </c>
      <c r="AA221">
        <f t="shared" si="139"/>
        <v>7.3212882953652789E-2</v>
      </c>
      <c r="AC221" s="1">
        <f t="shared" si="140"/>
        <v>8.7889414863953547E-2</v>
      </c>
      <c r="AD221">
        <f t="shared" si="141"/>
        <v>1.1743889457736524E-2</v>
      </c>
      <c r="AE221">
        <f t="shared" si="142"/>
        <v>8</v>
      </c>
      <c r="AF221" s="1">
        <f t="shared" si="131"/>
        <v>4.4387729899720042E-3</v>
      </c>
    </row>
    <row r="222" spans="1:32" x14ac:dyDescent="0.25">
      <c r="A222">
        <v>5.6666677999999999</v>
      </c>
      <c r="B222">
        <v>5.4109999999999996</v>
      </c>
      <c r="C222">
        <v>6.657</v>
      </c>
      <c r="D222">
        <v>6.8239999999999998</v>
      </c>
      <c r="E222">
        <v>3.8079999999999998</v>
      </c>
      <c r="F222">
        <v>5.43</v>
      </c>
      <c r="G222">
        <v>4.6449999999999996</v>
      </c>
      <c r="H222">
        <v>2.39</v>
      </c>
      <c r="I222">
        <v>1.88</v>
      </c>
      <c r="T222">
        <f t="shared" si="132"/>
        <v>8.2863705972434906E-2</v>
      </c>
      <c r="U222">
        <f t="shared" si="133"/>
        <v>0.10163358778625954</v>
      </c>
      <c r="V222">
        <f t="shared" si="134"/>
        <v>0.10418320610687022</v>
      </c>
      <c r="W222">
        <f t="shared" si="135"/>
        <v>7.2533333333333325E-2</v>
      </c>
      <c r="X222">
        <f t="shared" si="136"/>
        <v>0.10342857142857143</v>
      </c>
      <c r="Y222">
        <f t="shared" si="137"/>
        <v>8.8476190476190472E-2</v>
      </c>
      <c r="Z222">
        <f t="shared" si="138"/>
        <v>9.3872741555380987E-2</v>
      </c>
      <c r="AA222">
        <f t="shared" si="139"/>
        <v>7.3841319717203452E-2</v>
      </c>
      <c r="AC222" s="1">
        <f t="shared" si="140"/>
        <v>9.0104082047030534E-2</v>
      </c>
      <c r="AD222">
        <f t="shared" si="141"/>
        <v>1.2823960689028762E-2</v>
      </c>
      <c r="AE222">
        <f t="shared" si="142"/>
        <v>8</v>
      </c>
      <c r="AF222" s="1">
        <f t="shared" si="131"/>
        <v>4.8470015437198019E-3</v>
      </c>
    </row>
    <row r="223" spans="1:32" x14ac:dyDescent="0.25">
      <c r="A223">
        <v>5.8333345000000003</v>
      </c>
      <c r="B223">
        <v>5.5</v>
      </c>
      <c r="C223">
        <v>6.726</v>
      </c>
      <c r="D223">
        <v>5.681</v>
      </c>
      <c r="E223">
        <v>4.1020000000000003</v>
      </c>
      <c r="F223">
        <v>5.55</v>
      </c>
      <c r="G223">
        <v>4.3310000000000004</v>
      </c>
      <c r="H223">
        <v>2.2450000000000001</v>
      </c>
      <c r="I223">
        <v>2.169</v>
      </c>
      <c r="T223">
        <f t="shared" si="132"/>
        <v>8.4226646248085763E-2</v>
      </c>
      <c r="U223">
        <f t="shared" si="133"/>
        <v>0.10268702290076336</v>
      </c>
      <c r="V223">
        <f t="shared" si="134"/>
        <v>8.6732824427480912E-2</v>
      </c>
      <c r="W223">
        <f t="shared" si="135"/>
        <v>7.8133333333333332E-2</v>
      </c>
      <c r="X223">
        <f t="shared" si="136"/>
        <v>0.10571428571428571</v>
      </c>
      <c r="Y223">
        <f t="shared" si="137"/>
        <v>8.2495238095238108E-2</v>
      </c>
      <c r="Z223">
        <f t="shared" si="138"/>
        <v>8.8177533385703069E-2</v>
      </c>
      <c r="AA223">
        <f t="shared" si="139"/>
        <v>8.5192458758837394E-2</v>
      </c>
      <c r="AC223" s="1">
        <f t="shared" si="140"/>
        <v>8.9169917857965963E-2</v>
      </c>
      <c r="AD223">
        <f t="shared" si="141"/>
        <v>9.7831206738337242E-3</v>
      </c>
      <c r="AE223">
        <f t="shared" si="142"/>
        <v>8</v>
      </c>
      <c r="AF223" s="1">
        <f t="shared" si="131"/>
        <v>3.6976720498712395E-3</v>
      </c>
    </row>
    <row r="224" spans="1:32" x14ac:dyDescent="0.25">
      <c r="A224">
        <v>6.0000011999999998</v>
      </c>
      <c r="B224">
        <v>5.5730000000000004</v>
      </c>
      <c r="C224">
        <v>5.9370000000000003</v>
      </c>
      <c r="D224">
        <v>6.0170000000000003</v>
      </c>
      <c r="E224">
        <v>3.6389999999999998</v>
      </c>
      <c r="F224">
        <v>5.0199999999999996</v>
      </c>
      <c r="G224">
        <v>4.1829999999999998</v>
      </c>
      <c r="H224">
        <v>2.137</v>
      </c>
      <c r="I224">
        <v>1.8640000000000001</v>
      </c>
      <c r="T224">
        <f t="shared" si="132"/>
        <v>8.5344563552833083E-2</v>
      </c>
      <c r="U224">
        <f t="shared" si="133"/>
        <v>9.0641221374045802E-2</v>
      </c>
      <c r="V224">
        <f t="shared" si="134"/>
        <v>9.1862595419847329E-2</v>
      </c>
      <c r="W224">
        <f t="shared" si="135"/>
        <v>6.9314285714285717E-2</v>
      </c>
      <c r="X224">
        <f t="shared" si="136"/>
        <v>9.5619047619047617E-2</v>
      </c>
      <c r="Y224">
        <f t="shared" si="137"/>
        <v>7.967619047619047E-2</v>
      </c>
      <c r="Z224">
        <f t="shared" si="138"/>
        <v>8.3935585231736054E-2</v>
      </c>
      <c r="AA224">
        <f t="shared" si="139"/>
        <v>7.3212882953652789E-2</v>
      </c>
      <c r="AC224" s="1">
        <f t="shared" si="140"/>
        <v>8.3700796542704861E-2</v>
      </c>
      <c r="AD224">
        <f t="shared" si="141"/>
        <v>9.2021095519258626E-3</v>
      </c>
      <c r="AE224">
        <f t="shared" si="142"/>
        <v>8</v>
      </c>
      <c r="AF224" s="1">
        <f t="shared" si="131"/>
        <v>3.4780704873668346E-3</v>
      </c>
    </row>
    <row r="225" spans="1:32" x14ac:dyDescent="0.25">
      <c r="A225">
        <v>6.1666679000000002</v>
      </c>
      <c r="B225">
        <v>5.2409999999999997</v>
      </c>
      <c r="C225">
        <v>6.1559999999999997</v>
      </c>
      <c r="D225">
        <v>5.92</v>
      </c>
      <c r="E225">
        <v>4.2709999999999999</v>
      </c>
      <c r="F225">
        <v>4.3099999999999996</v>
      </c>
      <c r="G225">
        <v>4.2510000000000003</v>
      </c>
      <c r="H225">
        <v>2.3980000000000001</v>
      </c>
      <c r="I225">
        <v>1.75</v>
      </c>
      <c r="T225">
        <f t="shared" si="132"/>
        <v>8.0260336906584989E-2</v>
      </c>
      <c r="U225">
        <f t="shared" si="133"/>
        <v>9.3984732824427472E-2</v>
      </c>
      <c r="V225">
        <f t="shared" si="134"/>
        <v>9.0381679389312977E-2</v>
      </c>
      <c r="W225">
        <f t="shared" si="135"/>
        <v>8.1352380952380954E-2</v>
      </c>
      <c r="X225">
        <f t="shared" si="136"/>
        <v>8.2095238095238082E-2</v>
      </c>
      <c r="Y225">
        <f t="shared" si="137"/>
        <v>8.0971428571428583E-2</v>
      </c>
      <c r="Z225">
        <f t="shared" si="138"/>
        <v>9.4186959937156325E-2</v>
      </c>
      <c r="AA225">
        <f t="shared" si="139"/>
        <v>6.8735271013354277E-2</v>
      </c>
      <c r="AC225" s="1">
        <f t="shared" si="140"/>
        <v>8.3996003461235452E-2</v>
      </c>
      <c r="AD225">
        <f t="shared" si="141"/>
        <v>8.5440206904087677E-3</v>
      </c>
      <c r="AE225">
        <f t="shared" si="142"/>
        <v>8</v>
      </c>
      <c r="AF225" s="1">
        <f t="shared" si="131"/>
        <v>3.2293362776302835E-3</v>
      </c>
    </row>
    <row r="226" spans="1:32" x14ac:dyDescent="0.25">
      <c r="A226">
        <v>6.3333345999999997</v>
      </c>
      <c r="B226">
        <v>5.7590000000000003</v>
      </c>
      <c r="C226">
        <v>6.63</v>
      </c>
      <c r="D226">
        <v>5.2859999999999996</v>
      </c>
      <c r="E226">
        <v>4.2859999999999996</v>
      </c>
      <c r="F226">
        <v>5.17</v>
      </c>
      <c r="G226">
        <v>4.6340000000000003</v>
      </c>
      <c r="H226">
        <v>2.3029999999999999</v>
      </c>
      <c r="I226">
        <v>1.89</v>
      </c>
      <c r="T226">
        <f t="shared" si="132"/>
        <v>8.8192955589586536E-2</v>
      </c>
      <c r="U226">
        <f t="shared" si="133"/>
        <v>0.10122137404580152</v>
      </c>
      <c r="V226">
        <f t="shared" si="134"/>
        <v>8.0702290076335878E-2</v>
      </c>
      <c r="W226">
        <f t="shared" si="135"/>
        <v>8.1638095238095232E-2</v>
      </c>
      <c r="X226">
        <f t="shared" si="136"/>
        <v>9.8476190476190481E-2</v>
      </c>
      <c r="Y226">
        <f t="shared" si="137"/>
        <v>8.8266666666666674E-2</v>
      </c>
      <c r="Z226">
        <f t="shared" si="138"/>
        <v>9.0455616653574225E-2</v>
      </c>
      <c r="AA226">
        <f t="shared" si="139"/>
        <v>7.4234092694422618E-2</v>
      </c>
      <c r="AC226" s="1">
        <f t="shared" si="140"/>
        <v>8.7898410180084152E-2</v>
      </c>
      <c r="AD226">
        <f t="shared" si="141"/>
        <v>9.0541366790115006E-3</v>
      </c>
      <c r="AE226">
        <f t="shared" si="142"/>
        <v>8</v>
      </c>
      <c r="AF226" s="1">
        <f t="shared" si="131"/>
        <v>3.4221419984360965E-3</v>
      </c>
    </row>
    <row r="227" spans="1:32" x14ac:dyDescent="0.25">
      <c r="A227">
        <v>6.5000013000000001</v>
      </c>
      <c r="B227">
        <v>5.452</v>
      </c>
      <c r="C227">
        <v>6.35</v>
      </c>
      <c r="D227">
        <v>5.8819999999999997</v>
      </c>
      <c r="E227">
        <v>4.5609999999999999</v>
      </c>
      <c r="F227">
        <v>5.3170000000000002</v>
      </c>
      <c r="G227">
        <v>4.4619999999999997</v>
      </c>
      <c r="H227">
        <v>2.133</v>
      </c>
      <c r="I227">
        <v>2.0550000000000002</v>
      </c>
      <c r="T227">
        <f t="shared" si="132"/>
        <v>8.3491577335375197E-2</v>
      </c>
      <c r="U227">
        <f t="shared" si="133"/>
        <v>9.6946564885496175E-2</v>
      </c>
      <c r="V227">
        <f t="shared" si="134"/>
        <v>8.9801526717557242E-2</v>
      </c>
      <c r="W227">
        <f t="shared" si="135"/>
        <v>8.6876190476190482E-2</v>
      </c>
      <c r="X227">
        <f t="shared" si="136"/>
        <v>0.10127619047619048</v>
      </c>
      <c r="Y227">
        <f t="shared" si="137"/>
        <v>8.4990476190476186E-2</v>
      </c>
      <c r="Z227">
        <f t="shared" si="138"/>
        <v>8.3778476040848385E-2</v>
      </c>
      <c r="AA227">
        <f t="shared" si="139"/>
        <v>8.0714846818538882E-2</v>
      </c>
      <c r="AC227" s="1">
        <f t="shared" si="140"/>
        <v>8.8484481117584141E-2</v>
      </c>
      <c r="AD227">
        <f t="shared" si="141"/>
        <v>7.1634664139051969E-3</v>
      </c>
      <c r="AE227">
        <f t="shared" si="142"/>
        <v>8</v>
      </c>
      <c r="AF227" s="1">
        <f t="shared" si="131"/>
        <v>2.7075358080509765E-3</v>
      </c>
    </row>
    <row r="228" spans="1:32" x14ac:dyDescent="0.25">
      <c r="A228">
        <v>6.6666679999999996</v>
      </c>
      <c r="B228">
        <v>5.8780000000000001</v>
      </c>
      <c r="C228">
        <v>7.0609999999999999</v>
      </c>
      <c r="D228">
        <v>5.9290000000000003</v>
      </c>
      <c r="E228">
        <v>4.2469999999999999</v>
      </c>
      <c r="F228">
        <v>5.7729999999999997</v>
      </c>
      <c r="G228">
        <v>4.7809999999999997</v>
      </c>
      <c r="H228">
        <v>2.4340000000000002</v>
      </c>
      <c r="I228">
        <v>2.12</v>
      </c>
      <c r="T228">
        <f t="shared" si="132"/>
        <v>9.0015313935681476E-2</v>
      </c>
      <c r="U228">
        <f t="shared" si="133"/>
        <v>0.10780152671755724</v>
      </c>
      <c r="V228">
        <f t="shared" si="134"/>
        <v>9.0519083969465647E-2</v>
      </c>
      <c r="W228">
        <f t="shared" si="135"/>
        <v>8.089523809523809E-2</v>
      </c>
      <c r="X228">
        <f t="shared" si="136"/>
        <v>0.10996190476190476</v>
      </c>
      <c r="Y228">
        <f t="shared" si="137"/>
        <v>9.1066666666666657E-2</v>
      </c>
      <c r="Z228">
        <f t="shared" si="138"/>
        <v>9.5600942655145335E-2</v>
      </c>
      <c r="AA228">
        <f t="shared" si="139"/>
        <v>8.326787117046347E-2</v>
      </c>
      <c r="AC228" s="1">
        <f t="shared" si="140"/>
        <v>9.3641068496515323E-2</v>
      </c>
      <c r="AD228">
        <f t="shared" si="141"/>
        <v>1.0490194222882806E-2</v>
      </c>
      <c r="AE228">
        <f t="shared" si="142"/>
        <v>8</v>
      </c>
      <c r="AF228" s="1">
        <f t="shared" si="131"/>
        <v>3.9649207312163395E-3</v>
      </c>
    </row>
    <row r="229" spans="1:32" x14ac:dyDescent="0.25">
      <c r="A229">
        <v>6.8333347</v>
      </c>
      <c r="B229">
        <v>5.4770000000000003</v>
      </c>
      <c r="C229">
        <v>5.8170000000000002</v>
      </c>
      <c r="D229">
        <v>5.4329999999999998</v>
      </c>
      <c r="E229">
        <v>4.5220000000000002</v>
      </c>
      <c r="F229">
        <v>5.4729999999999999</v>
      </c>
      <c r="G229">
        <v>4.1559999999999997</v>
      </c>
      <c r="H229">
        <v>2.355</v>
      </c>
      <c r="I229">
        <v>2.1949999999999998</v>
      </c>
      <c r="T229">
        <f t="shared" si="132"/>
        <v>8.3874425727411953E-2</v>
      </c>
      <c r="U229">
        <f t="shared" si="133"/>
        <v>8.8809160305343512E-2</v>
      </c>
      <c r="V229">
        <f t="shared" si="134"/>
        <v>8.2946564885496177E-2</v>
      </c>
      <c r="W229">
        <f t="shared" si="135"/>
        <v>8.613333333333334E-2</v>
      </c>
      <c r="X229">
        <f t="shared" si="136"/>
        <v>0.10424761904761905</v>
      </c>
      <c r="Y229">
        <f t="shared" si="137"/>
        <v>7.9161904761904753E-2</v>
      </c>
      <c r="Z229">
        <f t="shared" si="138"/>
        <v>9.2498036135113898E-2</v>
      </c>
      <c r="AA229">
        <f t="shared" si="139"/>
        <v>8.6213668499607224E-2</v>
      </c>
      <c r="AC229" s="1">
        <f t="shared" si="140"/>
        <v>8.7985589086978733E-2</v>
      </c>
      <c r="AD229">
        <f t="shared" si="141"/>
        <v>7.6738466275329967E-3</v>
      </c>
      <c r="AE229">
        <f t="shared" si="142"/>
        <v>8</v>
      </c>
      <c r="AF229" s="1">
        <f t="shared" si="131"/>
        <v>2.9004413965291447E-3</v>
      </c>
    </row>
    <row r="230" spans="1:32" x14ac:dyDescent="0.25">
      <c r="A230">
        <v>7.0000014000000004</v>
      </c>
      <c r="B230">
        <v>21.206</v>
      </c>
      <c r="C230">
        <v>12.85</v>
      </c>
      <c r="D230">
        <v>27.033999999999999</v>
      </c>
      <c r="E230">
        <v>38.799999999999997</v>
      </c>
      <c r="F230">
        <v>50.162999999999997</v>
      </c>
      <c r="G230">
        <v>44.396000000000001</v>
      </c>
      <c r="H230">
        <v>13.297000000000001</v>
      </c>
      <c r="I230">
        <v>1.6140000000000001</v>
      </c>
      <c r="T230">
        <f t="shared" si="132"/>
        <v>0.32474732006125573</v>
      </c>
      <c r="U230">
        <f t="shared" si="133"/>
        <v>0.19618320610687023</v>
      </c>
      <c r="V230">
        <f t="shared" si="134"/>
        <v>0.41273282442748088</v>
      </c>
      <c r="W230">
        <f t="shared" si="135"/>
        <v>0.73904761904761895</v>
      </c>
      <c r="X230">
        <f t="shared" si="136"/>
        <v>0.95548571428571427</v>
      </c>
      <c r="Y230">
        <f t="shared" si="137"/>
        <v>0.8456380952380953</v>
      </c>
      <c r="Z230">
        <f t="shared" si="138"/>
        <v>0.52227022780832677</v>
      </c>
      <c r="AA230">
        <f t="shared" si="139"/>
        <v>6.3393558523173604E-2</v>
      </c>
      <c r="AC230" s="1">
        <f t="shared" si="140"/>
        <v>0.50743732068731695</v>
      </c>
      <c r="AD230">
        <f t="shared" si="141"/>
        <v>0.31744269153294952</v>
      </c>
      <c r="AE230">
        <f t="shared" si="142"/>
        <v>8</v>
      </c>
      <c r="AF230" s="1">
        <f t="shared" si="131"/>
        <v>0.11998205961588193</v>
      </c>
    </row>
    <row r="231" spans="1:32" x14ac:dyDescent="0.25">
      <c r="A231">
        <v>7.1666680999999999</v>
      </c>
      <c r="B231">
        <v>50.92</v>
      </c>
      <c r="C231">
        <v>55.418999999999997</v>
      </c>
      <c r="D231">
        <v>55.856999999999999</v>
      </c>
      <c r="E231">
        <v>42.706000000000003</v>
      </c>
      <c r="F231">
        <v>57.81</v>
      </c>
      <c r="G231">
        <v>45.65</v>
      </c>
      <c r="H231">
        <v>26.132999999999999</v>
      </c>
      <c r="I231">
        <v>17.526</v>
      </c>
      <c r="T231">
        <f t="shared" si="132"/>
        <v>0.77978560490045945</v>
      </c>
      <c r="U231">
        <f t="shared" si="133"/>
        <v>0.84609160305343512</v>
      </c>
      <c r="V231">
        <f t="shared" si="134"/>
        <v>0.85277862595419851</v>
      </c>
      <c r="W231">
        <f t="shared" si="135"/>
        <v>0.81344761904761909</v>
      </c>
      <c r="X231">
        <f t="shared" si="136"/>
        <v>1.1011428571428572</v>
      </c>
      <c r="Y231">
        <f t="shared" si="137"/>
        <v>0.86952380952380948</v>
      </c>
      <c r="Z231">
        <f t="shared" si="138"/>
        <v>1.0264336213668499</v>
      </c>
      <c r="AA231">
        <f t="shared" si="139"/>
        <v>0.68837391987431262</v>
      </c>
      <c r="AC231" s="1">
        <f t="shared" si="140"/>
        <v>0.87219720760794273</v>
      </c>
      <c r="AD231">
        <f t="shared" si="141"/>
        <v>0.13258589254531275</v>
      </c>
      <c r="AE231">
        <f t="shared" si="142"/>
        <v>8</v>
      </c>
      <c r="AF231" s="1">
        <f t="shared" si="131"/>
        <v>5.0112757004347162E-2</v>
      </c>
    </row>
    <row r="232" spans="1:32" x14ac:dyDescent="0.25">
      <c r="A232">
        <v>7.3333348000000003</v>
      </c>
      <c r="B232">
        <v>54.615000000000002</v>
      </c>
      <c r="C232">
        <v>63.073</v>
      </c>
      <c r="D232">
        <v>58.734999999999999</v>
      </c>
      <c r="E232">
        <v>43.29</v>
      </c>
      <c r="F232">
        <v>57.277000000000001</v>
      </c>
      <c r="G232">
        <v>46.456000000000003</v>
      </c>
      <c r="H232">
        <v>26.414000000000001</v>
      </c>
      <c r="I232">
        <v>21.687999999999999</v>
      </c>
      <c r="T232">
        <f t="shared" si="132"/>
        <v>0.83637059724349161</v>
      </c>
      <c r="U232">
        <f t="shared" si="133"/>
        <v>0.96294656488549624</v>
      </c>
      <c r="V232">
        <f t="shared" si="134"/>
        <v>0.89671755725190838</v>
      </c>
      <c r="W232">
        <f t="shared" si="135"/>
        <v>0.82457142857142851</v>
      </c>
      <c r="X232">
        <f t="shared" si="136"/>
        <v>1.0909904761904763</v>
      </c>
      <c r="Y232">
        <f t="shared" si="137"/>
        <v>0.88487619047619048</v>
      </c>
      <c r="Z232">
        <f t="shared" si="138"/>
        <v>1.0374705420267085</v>
      </c>
      <c r="AA232">
        <f t="shared" si="139"/>
        <v>0.85184603299293005</v>
      </c>
      <c r="AC232" s="1">
        <f t="shared" si="140"/>
        <v>0.92322367370482883</v>
      </c>
      <c r="AD232">
        <f t="shared" si="141"/>
        <v>9.8066703723980728E-2</v>
      </c>
      <c r="AE232">
        <f t="shared" si="142"/>
        <v>8</v>
      </c>
      <c r="AF232" s="1">
        <f t="shared" si="131"/>
        <v>3.7065729992786393E-2</v>
      </c>
    </row>
    <row r="233" spans="1:32" x14ac:dyDescent="0.25">
      <c r="A233">
        <v>7.5000014999999998</v>
      </c>
      <c r="B233">
        <v>53.252000000000002</v>
      </c>
      <c r="C233">
        <v>64.944999999999993</v>
      </c>
      <c r="D233">
        <v>61.55</v>
      </c>
      <c r="E233">
        <v>42.128999999999998</v>
      </c>
      <c r="F233">
        <v>54.51</v>
      </c>
      <c r="G233">
        <v>46.587000000000003</v>
      </c>
      <c r="H233">
        <v>26.484000000000002</v>
      </c>
      <c r="I233">
        <v>21.617000000000001</v>
      </c>
      <c r="T233">
        <f t="shared" si="132"/>
        <v>0.81549770290964785</v>
      </c>
      <c r="U233">
        <f t="shared" si="133"/>
        <v>0.99152671755725186</v>
      </c>
      <c r="V233">
        <f t="shared" si="134"/>
        <v>0.93969465648854955</v>
      </c>
      <c r="W233">
        <f t="shared" si="135"/>
        <v>0.80245714285714287</v>
      </c>
      <c r="X233">
        <f t="shared" si="136"/>
        <v>1.0382857142857143</v>
      </c>
      <c r="Y233">
        <f t="shared" si="137"/>
        <v>0.88737142857142859</v>
      </c>
      <c r="Z233">
        <f t="shared" si="138"/>
        <v>1.0402199528672427</v>
      </c>
      <c r="AA233">
        <f t="shared" si="139"/>
        <v>0.84905734485467399</v>
      </c>
      <c r="AC233" s="1">
        <f t="shared" si="140"/>
        <v>0.92051383254895647</v>
      </c>
      <c r="AD233">
        <f t="shared" si="141"/>
        <v>9.6199735115538185E-2</v>
      </c>
      <c r="AE233">
        <f t="shared" si="142"/>
        <v>8</v>
      </c>
      <c r="AF233" s="1">
        <f t="shared" si="131"/>
        <v>3.6360082186571642E-2</v>
      </c>
    </row>
    <row r="234" spans="1:32" x14ac:dyDescent="0.25">
      <c r="A234">
        <v>7.6666682000000002</v>
      </c>
      <c r="B234">
        <v>56.302999999999997</v>
      </c>
      <c r="C234">
        <v>65.53</v>
      </c>
      <c r="D234">
        <v>58.344999999999999</v>
      </c>
      <c r="E234">
        <v>42.302</v>
      </c>
      <c r="F234">
        <v>58.872999999999998</v>
      </c>
      <c r="G234">
        <v>48.070999999999998</v>
      </c>
      <c r="H234">
        <v>27.259</v>
      </c>
      <c r="I234">
        <v>21.925000000000001</v>
      </c>
      <c r="T234">
        <f t="shared" si="132"/>
        <v>0.86222052067381316</v>
      </c>
      <c r="U234">
        <f t="shared" si="133"/>
        <v>1.0004580152671756</v>
      </c>
      <c r="V234">
        <f t="shared" si="134"/>
        <v>0.89076335877862589</v>
      </c>
      <c r="W234">
        <f t="shared" si="135"/>
        <v>0.805752380952381</v>
      </c>
      <c r="X234">
        <f t="shared" si="136"/>
        <v>1.121390476190476</v>
      </c>
      <c r="Y234">
        <f t="shared" si="137"/>
        <v>0.91563809523809525</v>
      </c>
      <c r="Z234">
        <f t="shared" si="138"/>
        <v>1.0706598586017282</v>
      </c>
      <c r="AA234">
        <f t="shared" si="139"/>
        <v>0.86115475255302432</v>
      </c>
      <c r="AC234" s="1">
        <f t="shared" si="140"/>
        <v>0.94100468228191492</v>
      </c>
      <c r="AD234">
        <f t="shared" si="141"/>
        <v>0.11143735776027987</v>
      </c>
      <c r="AE234">
        <f t="shared" si="142"/>
        <v>8</v>
      </c>
      <c r="AF234" s="1">
        <f t="shared" si="131"/>
        <v>4.2119362199404896E-2</v>
      </c>
    </row>
    <row r="235" spans="1:32" x14ac:dyDescent="0.25">
      <c r="A235">
        <v>7.8333348999999997</v>
      </c>
      <c r="B235">
        <v>56.19</v>
      </c>
      <c r="C235">
        <v>64.534999999999997</v>
      </c>
      <c r="D235">
        <v>59.697000000000003</v>
      </c>
      <c r="E235">
        <v>43.569000000000003</v>
      </c>
      <c r="F235">
        <v>56.67</v>
      </c>
      <c r="G235">
        <v>48.920999999999999</v>
      </c>
      <c r="H235">
        <v>27.405999999999999</v>
      </c>
      <c r="I235">
        <v>22.526</v>
      </c>
      <c r="T235">
        <f t="shared" si="132"/>
        <v>0.860490045941807</v>
      </c>
      <c r="U235">
        <f t="shared" si="133"/>
        <v>0.98526717557251908</v>
      </c>
      <c r="V235">
        <f t="shared" si="134"/>
        <v>0.91140458015267178</v>
      </c>
      <c r="W235">
        <f t="shared" si="135"/>
        <v>0.82988571428571434</v>
      </c>
      <c r="X235">
        <f t="shared" si="136"/>
        <v>1.0794285714285714</v>
      </c>
      <c r="Y235">
        <f t="shared" si="137"/>
        <v>0.93182857142857145</v>
      </c>
      <c r="Z235">
        <f t="shared" si="138"/>
        <v>1.0764336213668499</v>
      </c>
      <c r="AA235">
        <f t="shared" si="139"/>
        <v>0.88476040848389625</v>
      </c>
      <c r="AC235" s="1">
        <f t="shared" si="140"/>
        <v>0.94493733608257513</v>
      </c>
      <c r="AD235">
        <f t="shared" si="141"/>
        <v>9.4333322334136244E-2</v>
      </c>
      <c r="AE235">
        <f t="shared" si="142"/>
        <v>8</v>
      </c>
      <c r="AF235" s="1">
        <f t="shared" si="131"/>
        <v>3.5654644463231369E-2</v>
      </c>
    </row>
    <row r="236" spans="1:32" x14ac:dyDescent="0.25">
      <c r="A236">
        <v>8.0000015999999992</v>
      </c>
      <c r="B236">
        <v>54.899000000000001</v>
      </c>
      <c r="C236">
        <v>63.662999999999997</v>
      </c>
      <c r="D236">
        <v>57.63</v>
      </c>
      <c r="E236">
        <v>43.722000000000001</v>
      </c>
      <c r="F236">
        <v>57.103000000000002</v>
      </c>
      <c r="G236">
        <v>47.981000000000002</v>
      </c>
      <c r="H236">
        <v>26.495999999999999</v>
      </c>
      <c r="I236">
        <v>23.460999999999999</v>
      </c>
      <c r="T236">
        <f t="shared" si="132"/>
        <v>0.84071975497702911</v>
      </c>
      <c r="U236">
        <f t="shared" si="133"/>
        <v>0.97195419847328235</v>
      </c>
      <c r="V236">
        <f t="shared" si="134"/>
        <v>0.87984732824427481</v>
      </c>
      <c r="W236">
        <f t="shared" si="135"/>
        <v>0.83279999999999998</v>
      </c>
      <c r="X236">
        <f t="shared" si="136"/>
        <v>1.0876761904761905</v>
      </c>
      <c r="Y236">
        <f t="shared" si="137"/>
        <v>0.91392380952380958</v>
      </c>
      <c r="Z236">
        <f t="shared" si="138"/>
        <v>1.0406912804399056</v>
      </c>
      <c r="AA236">
        <f t="shared" si="139"/>
        <v>0.92148468185388832</v>
      </c>
      <c r="AC236" s="1">
        <f t="shared" si="140"/>
        <v>0.93613715549854748</v>
      </c>
      <c r="AD236">
        <f t="shared" si="141"/>
        <v>9.1681299803873351E-2</v>
      </c>
      <c r="AE236">
        <f t="shared" si="142"/>
        <v>8</v>
      </c>
      <c r="AF236" s="1">
        <f t="shared" si="131"/>
        <v>3.4652274165171956E-2</v>
      </c>
    </row>
    <row r="237" spans="1:32" x14ac:dyDescent="0.25">
      <c r="A237">
        <v>8.1666682999999995</v>
      </c>
      <c r="B237">
        <v>54.095999999999997</v>
      </c>
      <c r="C237">
        <v>62.47</v>
      </c>
      <c r="D237">
        <v>59.29</v>
      </c>
      <c r="E237">
        <v>44.765000000000001</v>
      </c>
      <c r="F237">
        <v>58.21</v>
      </c>
      <c r="G237">
        <v>48.801000000000002</v>
      </c>
      <c r="H237">
        <v>26.681000000000001</v>
      </c>
      <c r="I237">
        <v>22.678999999999998</v>
      </c>
      <c r="T237">
        <f t="shared" si="132"/>
        <v>0.82842266462480851</v>
      </c>
      <c r="U237">
        <f t="shared" si="133"/>
        <v>0.95374045801526719</v>
      </c>
      <c r="V237">
        <f t="shared" si="134"/>
        <v>0.90519083969465652</v>
      </c>
      <c r="W237">
        <f t="shared" si="135"/>
        <v>0.85266666666666668</v>
      </c>
      <c r="X237">
        <f t="shared" si="136"/>
        <v>1.1087619047619048</v>
      </c>
      <c r="Y237">
        <f t="shared" si="137"/>
        <v>0.92954285714285723</v>
      </c>
      <c r="Z237">
        <f t="shared" si="138"/>
        <v>1.0479575805184604</v>
      </c>
      <c r="AA237">
        <f t="shared" si="139"/>
        <v>0.89076983503534946</v>
      </c>
      <c r="AC237" s="1">
        <f t="shared" si="140"/>
        <v>0.9396316008074963</v>
      </c>
      <c r="AD237">
        <f t="shared" si="141"/>
        <v>9.5726086632565974E-2</v>
      </c>
      <c r="AE237">
        <f t="shared" si="142"/>
        <v>8</v>
      </c>
      <c r="AF237" s="1">
        <f t="shared" si="131"/>
        <v>3.6181059887313426E-2</v>
      </c>
    </row>
    <row r="238" spans="1:32" x14ac:dyDescent="0.25">
      <c r="A238">
        <v>8.3333349999999999</v>
      </c>
      <c r="B238">
        <v>53.771000000000001</v>
      </c>
      <c r="C238">
        <v>63.51</v>
      </c>
      <c r="D238">
        <v>55.722999999999999</v>
      </c>
      <c r="E238">
        <v>45.706000000000003</v>
      </c>
      <c r="F238">
        <v>56.326999999999998</v>
      </c>
      <c r="G238">
        <v>48.719000000000001</v>
      </c>
      <c r="H238">
        <v>27.577999999999999</v>
      </c>
      <c r="I238">
        <v>22.077999999999999</v>
      </c>
      <c r="T238">
        <f t="shared" si="132"/>
        <v>0.82344563552833083</v>
      </c>
      <c r="U238">
        <f t="shared" si="133"/>
        <v>0.96961832061068698</v>
      </c>
      <c r="V238">
        <f t="shared" si="134"/>
        <v>0.85073282442748088</v>
      </c>
      <c r="W238">
        <f t="shared" si="135"/>
        <v>0.87059047619047625</v>
      </c>
      <c r="X238">
        <f t="shared" si="136"/>
        <v>1.0728952380952381</v>
      </c>
      <c r="Y238">
        <f t="shared" si="137"/>
        <v>0.92798095238095235</v>
      </c>
      <c r="Z238">
        <f t="shared" si="138"/>
        <v>1.0831893165750195</v>
      </c>
      <c r="AA238">
        <f t="shared" si="139"/>
        <v>0.86716417910447752</v>
      </c>
      <c r="AC238" s="1">
        <f t="shared" si="140"/>
        <v>0.9332021178640828</v>
      </c>
      <c r="AD238">
        <f t="shared" si="141"/>
        <v>0.10035125795487886</v>
      </c>
      <c r="AE238">
        <f t="shared" si="142"/>
        <v>8</v>
      </c>
      <c r="AF238" s="1">
        <f t="shared" si="131"/>
        <v>3.7929210328728806E-2</v>
      </c>
    </row>
    <row r="239" spans="1:32" x14ac:dyDescent="0.25">
      <c r="A239">
        <v>8.5000017000000003</v>
      </c>
      <c r="B239">
        <v>54.408000000000001</v>
      </c>
      <c r="C239">
        <v>62.329000000000001</v>
      </c>
      <c r="D239">
        <v>55.941000000000003</v>
      </c>
      <c r="E239">
        <v>43.612000000000002</v>
      </c>
      <c r="F239">
        <v>59.347000000000001</v>
      </c>
      <c r="G239">
        <v>47.765000000000001</v>
      </c>
      <c r="H239">
        <v>26.884</v>
      </c>
      <c r="I239">
        <v>21.265999999999998</v>
      </c>
      <c r="T239">
        <f t="shared" si="132"/>
        <v>0.83320061255742728</v>
      </c>
      <c r="U239">
        <f t="shared" si="133"/>
        <v>0.95158778625954199</v>
      </c>
      <c r="V239">
        <f t="shared" si="134"/>
        <v>0.85406106870229015</v>
      </c>
      <c r="W239">
        <f t="shared" si="135"/>
        <v>0.83070476190476195</v>
      </c>
      <c r="X239">
        <f t="shared" si="136"/>
        <v>1.1304190476190477</v>
      </c>
      <c r="Y239">
        <f t="shared" si="137"/>
        <v>0.90980952380952385</v>
      </c>
      <c r="Z239">
        <f t="shared" si="138"/>
        <v>1.0559308719560094</v>
      </c>
      <c r="AA239">
        <f t="shared" si="139"/>
        <v>0.83527101335428111</v>
      </c>
      <c r="AC239" s="1">
        <f t="shared" si="140"/>
        <v>0.9251230857703604</v>
      </c>
      <c r="AD239">
        <f t="shared" si="141"/>
        <v>0.11381674530357866</v>
      </c>
      <c r="AE239">
        <f t="shared" si="142"/>
        <v>8</v>
      </c>
      <c r="AF239" s="1">
        <f t="shared" si="131"/>
        <v>4.3018686158292546E-2</v>
      </c>
    </row>
    <row r="240" spans="1:32" x14ac:dyDescent="0.25">
      <c r="A240">
        <v>8.6666684000000007</v>
      </c>
      <c r="B240">
        <v>53.991</v>
      </c>
      <c r="C240">
        <v>61.784999999999997</v>
      </c>
      <c r="D240">
        <v>57.613</v>
      </c>
      <c r="E240">
        <v>45.741</v>
      </c>
      <c r="F240">
        <v>57.786999999999999</v>
      </c>
      <c r="G240">
        <v>47.88</v>
      </c>
      <c r="H240">
        <v>28.783000000000001</v>
      </c>
      <c r="I240">
        <v>22.135999999999999</v>
      </c>
      <c r="T240">
        <f t="shared" si="132"/>
        <v>0.82681470137825419</v>
      </c>
      <c r="U240">
        <f t="shared" si="133"/>
        <v>0.94328244274809159</v>
      </c>
      <c r="V240">
        <f t="shared" si="134"/>
        <v>0.87958778625954193</v>
      </c>
      <c r="W240">
        <f t="shared" si="135"/>
        <v>0.87125714285714284</v>
      </c>
      <c r="X240">
        <f t="shared" si="136"/>
        <v>1.1007047619047619</v>
      </c>
      <c r="Y240">
        <f t="shared" si="137"/>
        <v>0.91200000000000003</v>
      </c>
      <c r="Z240">
        <f t="shared" si="138"/>
        <v>1.1305184603299294</v>
      </c>
      <c r="AA240">
        <f t="shared" si="139"/>
        <v>0.86944226237234867</v>
      </c>
      <c r="AC240" s="1">
        <f t="shared" si="140"/>
        <v>0.94170094473125887</v>
      </c>
      <c r="AD240">
        <f t="shared" si="141"/>
        <v>0.11279529821275412</v>
      </c>
      <c r="AE240">
        <f t="shared" si="142"/>
        <v>8</v>
      </c>
      <c r="AF240" s="1">
        <f t="shared" si="131"/>
        <v>4.2632615446902236E-2</v>
      </c>
    </row>
    <row r="241" spans="1:32" x14ac:dyDescent="0.25">
      <c r="A241">
        <v>8.8333350999999993</v>
      </c>
      <c r="B241">
        <v>55.350999999999999</v>
      </c>
      <c r="C241">
        <v>64.328999999999994</v>
      </c>
      <c r="D241">
        <v>58.307000000000002</v>
      </c>
      <c r="E241">
        <v>44.674999999999997</v>
      </c>
      <c r="F241">
        <v>61.366999999999997</v>
      </c>
      <c r="G241">
        <v>49.402000000000001</v>
      </c>
      <c r="H241">
        <v>28.327000000000002</v>
      </c>
      <c r="I241">
        <v>22.710999999999999</v>
      </c>
      <c r="T241">
        <f t="shared" si="132"/>
        <v>0.84764165390505364</v>
      </c>
      <c r="U241">
        <f t="shared" si="133"/>
        <v>0.9821221374045801</v>
      </c>
      <c r="V241">
        <f t="shared" si="134"/>
        <v>0.8901832061068703</v>
      </c>
      <c r="W241">
        <f t="shared" si="135"/>
        <v>0.8509523809523809</v>
      </c>
      <c r="X241">
        <f t="shared" si="136"/>
        <v>1.168895238095238</v>
      </c>
      <c r="Y241">
        <f t="shared" si="137"/>
        <v>0.94099047619047615</v>
      </c>
      <c r="Z241">
        <f t="shared" si="138"/>
        <v>1.1126080125687352</v>
      </c>
      <c r="AA241">
        <f t="shared" si="139"/>
        <v>0.89202670856245081</v>
      </c>
      <c r="AC241" s="1">
        <f t="shared" si="140"/>
        <v>0.96067747672322312</v>
      </c>
      <c r="AD241">
        <f t="shared" si="141"/>
        <v>0.12058431512294605</v>
      </c>
      <c r="AE241">
        <f t="shared" si="142"/>
        <v>8</v>
      </c>
      <c r="AF241" s="1">
        <f t="shared" si="131"/>
        <v>4.5576587118622891E-2</v>
      </c>
    </row>
    <row r="242" spans="1:32" x14ac:dyDescent="0.25">
      <c r="A242">
        <v>9.0000017999999997</v>
      </c>
      <c r="B242">
        <v>55.777999999999999</v>
      </c>
      <c r="C242">
        <v>63.703000000000003</v>
      </c>
      <c r="D242">
        <v>58.866</v>
      </c>
      <c r="E242">
        <v>43.843000000000004</v>
      </c>
      <c r="F242">
        <v>57.81</v>
      </c>
      <c r="G242">
        <v>49.338999999999999</v>
      </c>
      <c r="H242">
        <v>29.215</v>
      </c>
      <c r="I242">
        <v>22.981000000000002</v>
      </c>
      <c r="T242">
        <f t="shared" si="132"/>
        <v>0.85418070444104133</v>
      </c>
      <c r="U242">
        <f t="shared" si="133"/>
        <v>0.97256488549618325</v>
      </c>
      <c r="V242">
        <f t="shared" si="134"/>
        <v>0.89871755725190838</v>
      </c>
      <c r="W242">
        <f t="shared" si="135"/>
        <v>0.83510476190476202</v>
      </c>
      <c r="X242">
        <f t="shared" si="136"/>
        <v>1.1011428571428572</v>
      </c>
      <c r="Y242">
        <f t="shared" si="137"/>
        <v>0.93979047619047618</v>
      </c>
      <c r="Z242">
        <f t="shared" si="138"/>
        <v>1.1474862529457972</v>
      </c>
      <c r="AA242">
        <f t="shared" si="139"/>
        <v>0.90263157894736845</v>
      </c>
      <c r="AC242" s="1">
        <f t="shared" si="140"/>
        <v>0.95645238429004931</v>
      </c>
      <c r="AD242">
        <f t="shared" si="141"/>
        <v>0.11299888437069029</v>
      </c>
      <c r="AE242">
        <f t="shared" si="142"/>
        <v>8</v>
      </c>
      <c r="AF242" s="1">
        <f t="shared" si="131"/>
        <v>4.2709563781798555E-2</v>
      </c>
    </row>
    <row r="243" spans="1:32" x14ac:dyDescent="0.25">
      <c r="A243">
        <v>9.1666685000000001</v>
      </c>
      <c r="B243">
        <v>55.600999999999999</v>
      </c>
      <c r="C243">
        <v>64.388000000000005</v>
      </c>
      <c r="D243">
        <v>61.100999999999999</v>
      </c>
      <c r="E243">
        <v>46.713999999999999</v>
      </c>
      <c r="F243">
        <v>58.823</v>
      </c>
      <c r="G243">
        <v>48.26</v>
      </c>
      <c r="H243">
        <v>30.710999999999999</v>
      </c>
      <c r="I243">
        <v>23.091000000000001</v>
      </c>
      <c r="T243">
        <f t="shared" si="132"/>
        <v>0.85147013782542114</v>
      </c>
      <c r="U243">
        <f t="shared" si="133"/>
        <v>0.98302290076335885</v>
      </c>
      <c r="V243">
        <f t="shared" si="134"/>
        <v>0.93283969465648853</v>
      </c>
      <c r="W243">
        <f t="shared" si="135"/>
        <v>0.88979047619047613</v>
      </c>
      <c r="X243">
        <f t="shared" si="136"/>
        <v>1.1204380952380952</v>
      </c>
      <c r="Y243">
        <f t="shared" si="137"/>
        <v>0.91923809523809519</v>
      </c>
      <c r="Z243">
        <f t="shared" si="138"/>
        <v>1.2062450903377846</v>
      </c>
      <c r="AA243">
        <f t="shared" si="139"/>
        <v>0.90695208169677932</v>
      </c>
      <c r="AC243" s="1">
        <f t="shared" si="140"/>
        <v>0.97624957149331237</v>
      </c>
      <c r="AD243">
        <f t="shared" si="141"/>
        <v>0.12347127902506135</v>
      </c>
      <c r="AE243">
        <f t="shared" si="142"/>
        <v>8</v>
      </c>
      <c r="AF243" s="1">
        <f t="shared" si="131"/>
        <v>4.6667756908482558E-2</v>
      </c>
    </row>
    <row r="244" spans="1:32" x14ac:dyDescent="0.25">
      <c r="A244">
        <v>9.3333352000000005</v>
      </c>
      <c r="B244">
        <v>57.747999999999998</v>
      </c>
      <c r="C244">
        <v>65.001999999999995</v>
      </c>
      <c r="D244">
        <v>61.457999999999998</v>
      </c>
      <c r="E244">
        <v>47.075000000000003</v>
      </c>
      <c r="F244">
        <v>60.203000000000003</v>
      </c>
      <c r="G244">
        <v>51.283999999999999</v>
      </c>
      <c r="H244">
        <v>28.684999999999999</v>
      </c>
      <c r="I244">
        <v>21.805</v>
      </c>
      <c r="T244">
        <f t="shared" si="132"/>
        <v>0.88434915773353751</v>
      </c>
      <c r="U244">
        <f t="shared" si="133"/>
        <v>0.99239694656488542</v>
      </c>
      <c r="V244">
        <f t="shared" si="134"/>
        <v>0.9382900763358778</v>
      </c>
      <c r="W244">
        <f t="shared" si="135"/>
        <v>0.89666666666666672</v>
      </c>
      <c r="X244">
        <f t="shared" si="136"/>
        <v>1.1467238095238095</v>
      </c>
      <c r="Y244">
        <f t="shared" si="137"/>
        <v>0.97683809523809517</v>
      </c>
      <c r="Z244">
        <f t="shared" si="138"/>
        <v>1.1266692851531814</v>
      </c>
      <c r="AA244">
        <f t="shared" si="139"/>
        <v>0.85644147682639427</v>
      </c>
      <c r="AC244" s="1">
        <f t="shared" si="140"/>
        <v>0.97729693925530614</v>
      </c>
      <c r="AD244">
        <f t="shared" si="141"/>
        <v>0.10857116951425527</v>
      </c>
      <c r="AE244">
        <f t="shared" si="142"/>
        <v>8</v>
      </c>
      <c r="AF244" s="1">
        <f t="shared" si="131"/>
        <v>4.103604486945097E-2</v>
      </c>
    </row>
    <row r="245" spans="1:32" x14ac:dyDescent="0.25">
      <c r="A245">
        <v>9.5000019000000009</v>
      </c>
      <c r="B245">
        <v>57.173999999999999</v>
      </c>
      <c r="C245">
        <v>67.153999999999996</v>
      </c>
      <c r="D245">
        <v>60.529000000000003</v>
      </c>
      <c r="E245">
        <v>46.255000000000003</v>
      </c>
      <c r="F245">
        <v>58.536999999999999</v>
      </c>
      <c r="G245">
        <v>49.887999999999998</v>
      </c>
      <c r="H245">
        <v>28.710999999999999</v>
      </c>
      <c r="I245">
        <v>21.928999999999998</v>
      </c>
      <c r="T245">
        <f t="shared" si="132"/>
        <v>0.87555895865237365</v>
      </c>
      <c r="U245">
        <f t="shared" si="133"/>
        <v>1.0252519083969465</v>
      </c>
      <c r="V245">
        <f t="shared" si="134"/>
        <v>0.92410687022900773</v>
      </c>
      <c r="W245">
        <f t="shared" si="135"/>
        <v>0.88104761904761908</v>
      </c>
      <c r="X245">
        <f t="shared" si="136"/>
        <v>1.1149904761904761</v>
      </c>
      <c r="Y245">
        <f t="shared" si="137"/>
        <v>0.95024761904761901</v>
      </c>
      <c r="Z245">
        <f t="shared" si="138"/>
        <v>1.1276904948939512</v>
      </c>
      <c r="AA245">
        <f t="shared" si="139"/>
        <v>0.86131186174391194</v>
      </c>
      <c r="AC245" s="1">
        <f t="shared" si="140"/>
        <v>0.97002572602523829</v>
      </c>
      <c r="AD245">
        <f t="shared" si="141"/>
        <v>0.10695952647859477</v>
      </c>
      <c r="AE245">
        <f t="shared" si="142"/>
        <v>8</v>
      </c>
      <c r="AF245" s="1">
        <f t="shared" si="131"/>
        <v>4.0426901058798557E-2</v>
      </c>
    </row>
    <row r="246" spans="1:32" x14ac:dyDescent="0.25">
      <c r="A246">
        <v>9.6666685999999995</v>
      </c>
      <c r="B246">
        <v>57.718000000000004</v>
      </c>
      <c r="C246">
        <v>67.066999999999993</v>
      </c>
      <c r="D246">
        <v>60.433</v>
      </c>
      <c r="E246">
        <v>45.106000000000002</v>
      </c>
      <c r="F246">
        <v>58.24</v>
      </c>
      <c r="G246">
        <v>47.956000000000003</v>
      </c>
      <c r="H246">
        <v>28.411999999999999</v>
      </c>
      <c r="I246">
        <v>22.64</v>
      </c>
      <c r="T246">
        <f t="shared" si="132"/>
        <v>0.88388973966309348</v>
      </c>
      <c r="U246">
        <f t="shared" si="133"/>
        <v>1.0239236641221372</v>
      </c>
      <c r="V246">
        <f t="shared" si="134"/>
        <v>0.92264122137404581</v>
      </c>
      <c r="W246">
        <f t="shared" si="135"/>
        <v>0.85916190476190479</v>
      </c>
      <c r="X246">
        <f t="shared" si="136"/>
        <v>1.1093333333333333</v>
      </c>
      <c r="Y246">
        <f t="shared" si="137"/>
        <v>0.91344761904761906</v>
      </c>
      <c r="Z246">
        <f t="shared" si="138"/>
        <v>1.1159465828750981</v>
      </c>
      <c r="AA246">
        <f t="shared" si="139"/>
        <v>0.88923802042419475</v>
      </c>
      <c r="AC246" s="1">
        <f t="shared" si="140"/>
        <v>0.96469776070017832</v>
      </c>
      <c r="AD246">
        <f t="shared" si="141"/>
        <v>0.10355165570238647</v>
      </c>
      <c r="AE246">
        <f t="shared" si="142"/>
        <v>8</v>
      </c>
      <c r="AF246" s="1">
        <f t="shared" si="131"/>
        <v>3.9138846976785442E-2</v>
      </c>
    </row>
    <row r="247" spans="1:32" x14ac:dyDescent="0.25">
      <c r="A247">
        <v>9.8333352999999999</v>
      </c>
      <c r="B247">
        <v>58.866999999999997</v>
      </c>
      <c r="C247">
        <v>66.082999999999998</v>
      </c>
      <c r="D247">
        <v>63.021000000000001</v>
      </c>
      <c r="E247">
        <v>45.42</v>
      </c>
      <c r="F247">
        <v>61.14</v>
      </c>
      <c r="G247">
        <v>48.194000000000003</v>
      </c>
      <c r="H247">
        <v>27.664999999999999</v>
      </c>
      <c r="I247">
        <v>23.808</v>
      </c>
      <c r="T247">
        <f t="shared" si="132"/>
        <v>0.90148545176110262</v>
      </c>
      <c r="U247">
        <f t="shared" si="133"/>
        <v>1.0089007633587785</v>
      </c>
      <c r="V247">
        <f t="shared" si="134"/>
        <v>0.96215267175572516</v>
      </c>
      <c r="W247">
        <f t="shared" si="135"/>
        <v>0.86514285714285721</v>
      </c>
      <c r="X247">
        <f t="shared" si="136"/>
        <v>1.1645714285714286</v>
      </c>
      <c r="Y247">
        <f t="shared" si="137"/>
        <v>0.91798095238095245</v>
      </c>
      <c r="Z247">
        <f t="shared" si="138"/>
        <v>1.0866064414768264</v>
      </c>
      <c r="AA247">
        <f t="shared" si="139"/>
        <v>0.93511390416339357</v>
      </c>
      <c r="AC247" s="1">
        <f t="shared" si="140"/>
        <v>0.98024430882638314</v>
      </c>
      <c r="AD247">
        <f t="shared" si="141"/>
        <v>0.10127943718847428</v>
      </c>
      <c r="AE247">
        <f t="shared" si="142"/>
        <v>8</v>
      </c>
      <c r="AF247" s="1">
        <f t="shared" si="131"/>
        <v>3.8280029103612806E-2</v>
      </c>
    </row>
    <row r="248" spans="1:32" x14ac:dyDescent="0.25">
      <c r="A248">
        <v>10.000002</v>
      </c>
      <c r="B248">
        <v>57.841999999999999</v>
      </c>
      <c r="C248">
        <v>68.39</v>
      </c>
      <c r="D248">
        <v>59.835999999999999</v>
      </c>
      <c r="E248">
        <v>46.305999999999997</v>
      </c>
      <c r="F248">
        <v>59.633000000000003</v>
      </c>
      <c r="G248">
        <v>47.869</v>
      </c>
      <c r="H248">
        <v>28.475999999999999</v>
      </c>
      <c r="I248">
        <v>22.864000000000001</v>
      </c>
      <c r="T248">
        <f t="shared" si="132"/>
        <v>0.88578866768759568</v>
      </c>
      <c r="U248">
        <f t="shared" si="133"/>
        <v>1.0441221374045802</v>
      </c>
      <c r="V248">
        <f t="shared" si="134"/>
        <v>0.9135267175572519</v>
      </c>
      <c r="W248">
        <f t="shared" si="135"/>
        <v>0.88201904761904759</v>
      </c>
      <c r="X248">
        <f t="shared" si="136"/>
        <v>1.1358666666666668</v>
      </c>
      <c r="Y248">
        <f t="shared" si="137"/>
        <v>0.91179047619047615</v>
      </c>
      <c r="Z248">
        <f t="shared" si="138"/>
        <v>1.1184603299293008</v>
      </c>
      <c r="AA248">
        <f t="shared" si="139"/>
        <v>0.89803613511390412</v>
      </c>
      <c r="AC248" s="1">
        <f t="shared" si="140"/>
        <v>0.97370127227110292</v>
      </c>
      <c r="AD248">
        <f t="shared" si="141"/>
        <v>0.10791881287660894</v>
      </c>
      <c r="AE248">
        <f t="shared" si="142"/>
        <v>8</v>
      </c>
      <c r="AF248" s="1">
        <f t="shared" si="131"/>
        <v>4.0789477236688902E-2</v>
      </c>
    </row>
    <row r="249" spans="1:32" x14ac:dyDescent="0.25">
      <c r="A249">
        <v>10.166668700000001</v>
      </c>
      <c r="B249">
        <v>60.274999999999999</v>
      </c>
      <c r="C249">
        <v>66.834999999999994</v>
      </c>
      <c r="D249">
        <v>65.486999999999995</v>
      </c>
      <c r="E249">
        <v>45.843000000000004</v>
      </c>
      <c r="F249">
        <v>58.16</v>
      </c>
      <c r="G249">
        <v>48.576999999999998</v>
      </c>
      <c r="H249">
        <v>28.545999999999999</v>
      </c>
      <c r="I249">
        <v>24</v>
      </c>
      <c r="T249">
        <f t="shared" si="132"/>
        <v>0.92304747320061253</v>
      </c>
      <c r="U249">
        <f t="shared" si="133"/>
        <v>1.0203816793893128</v>
      </c>
      <c r="V249">
        <f t="shared" si="134"/>
        <v>0.99980152671755718</v>
      </c>
      <c r="W249">
        <f t="shared" si="135"/>
        <v>0.87320000000000009</v>
      </c>
      <c r="X249">
        <f t="shared" si="136"/>
        <v>1.1078095238095238</v>
      </c>
      <c r="Y249">
        <f t="shared" si="137"/>
        <v>0.92527619047619047</v>
      </c>
      <c r="Z249">
        <f t="shared" si="138"/>
        <v>1.1212097407698349</v>
      </c>
      <c r="AA249">
        <f t="shared" si="139"/>
        <v>0.94265514532600159</v>
      </c>
      <c r="AC249" s="1">
        <f t="shared" si="140"/>
        <v>0.98917265996112924</v>
      </c>
      <c r="AD249">
        <f t="shared" si="141"/>
        <v>8.9971668586365683E-2</v>
      </c>
      <c r="AE249">
        <f t="shared" si="142"/>
        <v>8</v>
      </c>
      <c r="AF249" s="1">
        <f t="shared" si="131"/>
        <v>3.4006094303006551E-2</v>
      </c>
    </row>
    <row r="250" spans="1:32" x14ac:dyDescent="0.25">
      <c r="A250">
        <v>10.333335399999999</v>
      </c>
      <c r="B250">
        <v>59.819000000000003</v>
      </c>
      <c r="C250">
        <v>67.762</v>
      </c>
      <c r="D250">
        <v>61.802999999999997</v>
      </c>
      <c r="E250">
        <v>49.427</v>
      </c>
      <c r="F250">
        <v>60.307000000000002</v>
      </c>
      <c r="G250">
        <v>49.71</v>
      </c>
      <c r="H250">
        <v>28.178999999999998</v>
      </c>
      <c r="I250">
        <v>22.468</v>
      </c>
      <c r="T250">
        <f t="shared" si="132"/>
        <v>0.91606431852986225</v>
      </c>
      <c r="U250">
        <f t="shared" si="133"/>
        <v>1.0345343511450382</v>
      </c>
      <c r="V250">
        <f t="shared" si="134"/>
        <v>0.9435572519083969</v>
      </c>
      <c r="W250">
        <f t="shared" si="135"/>
        <v>0.94146666666666667</v>
      </c>
      <c r="X250">
        <f t="shared" si="136"/>
        <v>1.1487047619047619</v>
      </c>
      <c r="Y250">
        <f t="shared" si="137"/>
        <v>0.94685714285714284</v>
      </c>
      <c r="Z250">
        <f t="shared" si="138"/>
        <v>1.1067949725058914</v>
      </c>
      <c r="AA250">
        <f t="shared" si="139"/>
        <v>0.8824823252160251</v>
      </c>
      <c r="AC250" s="1">
        <f t="shared" si="140"/>
        <v>0.99005772384172319</v>
      </c>
      <c r="AD250">
        <f t="shared" si="141"/>
        <v>9.5776379157816824E-2</v>
      </c>
      <c r="AE250">
        <f t="shared" si="142"/>
        <v>8</v>
      </c>
      <c r="AF250" s="1">
        <f t="shared" si="131"/>
        <v>3.6200068675116166E-2</v>
      </c>
    </row>
    <row r="251" spans="1:32" x14ac:dyDescent="0.25">
      <c r="A251">
        <v>10.5000021</v>
      </c>
      <c r="B251">
        <v>61.277999999999999</v>
      </c>
      <c r="C251">
        <v>68.605999999999995</v>
      </c>
      <c r="D251">
        <v>64.786000000000001</v>
      </c>
      <c r="E251">
        <v>45.140999999999998</v>
      </c>
      <c r="F251">
        <v>61.476999999999997</v>
      </c>
      <c r="G251">
        <v>49.183</v>
      </c>
      <c r="H251">
        <v>28.305</v>
      </c>
      <c r="I251">
        <v>22.289000000000001</v>
      </c>
      <c r="T251">
        <f t="shared" si="132"/>
        <v>0.93840735068912717</v>
      </c>
      <c r="U251">
        <f t="shared" si="133"/>
        <v>1.0474198473282441</v>
      </c>
      <c r="V251">
        <f t="shared" si="134"/>
        <v>0.98909923664122135</v>
      </c>
      <c r="W251">
        <f t="shared" si="135"/>
        <v>0.85982857142857139</v>
      </c>
      <c r="X251">
        <f t="shared" si="136"/>
        <v>1.1709904761904761</v>
      </c>
      <c r="Y251">
        <f t="shared" si="137"/>
        <v>0.93681904761904766</v>
      </c>
      <c r="Z251">
        <f t="shared" si="138"/>
        <v>1.111743912018853</v>
      </c>
      <c r="AA251">
        <f t="shared" si="139"/>
        <v>0.8754516889238021</v>
      </c>
      <c r="AC251" s="1">
        <f t="shared" si="140"/>
        <v>0.99122001635491785</v>
      </c>
      <c r="AD251">
        <f t="shared" si="141"/>
        <v>0.11111191710142822</v>
      </c>
      <c r="AE251">
        <f t="shared" si="142"/>
        <v>8</v>
      </c>
      <c r="AF251" s="1">
        <f t="shared" si="131"/>
        <v>4.1996357192286254E-2</v>
      </c>
    </row>
    <row r="252" spans="1:32" x14ac:dyDescent="0.25">
      <c r="A252">
        <v>10.6666688</v>
      </c>
      <c r="B252">
        <v>58.7</v>
      </c>
      <c r="C252">
        <v>67.686999999999998</v>
      </c>
      <c r="D252">
        <v>61.55</v>
      </c>
      <c r="E252">
        <v>45.145000000000003</v>
      </c>
      <c r="F252">
        <v>62.447000000000003</v>
      </c>
      <c r="G252">
        <v>49.384999999999998</v>
      </c>
      <c r="H252">
        <v>28.689</v>
      </c>
      <c r="I252">
        <v>23.789000000000001</v>
      </c>
      <c r="T252">
        <f t="shared" ref="T252:T272" si="143">B252/65.3</f>
        <v>0.89892802450229714</v>
      </c>
      <c r="U252">
        <f t="shared" ref="U252:U272" si="144">C252/65.5</f>
        <v>1.0333893129770992</v>
      </c>
      <c r="V252">
        <f t="shared" ref="V252:V272" si="145">D252/65.5</f>
        <v>0.93969465648854955</v>
      </c>
      <c r="W252">
        <f t="shared" ref="W252:W272" si="146">E252/52.5</f>
        <v>0.85990476190476195</v>
      </c>
      <c r="X252">
        <f t="shared" ref="X252:X272" si="147">F252/52.5</f>
        <v>1.1894666666666667</v>
      </c>
      <c r="Y252">
        <f t="shared" ref="Y252:Y272" si="148">G252/52.5</f>
        <v>0.94066666666666665</v>
      </c>
      <c r="Z252">
        <f t="shared" ref="Z252:Z272" si="149">H252/25.46</f>
        <v>1.1268263943440691</v>
      </c>
      <c r="AA252">
        <f t="shared" ref="AA252:AA272" si="150">I252/25.46</f>
        <v>0.93436763550667712</v>
      </c>
      <c r="AC252" s="1">
        <f t="shared" ref="AC252:AC272" si="151">AVERAGE(T252:AA252)</f>
        <v>0.99040551488209849</v>
      </c>
      <c r="AD252">
        <f t="shared" ref="AD252:AD272" si="152">STDEV(T252:AA252)</f>
        <v>0.11567687216749686</v>
      </c>
      <c r="AE252">
        <f t="shared" ref="AE252:AE272" si="153">COUNT(T252:AA252)</f>
        <v>8</v>
      </c>
      <c r="AF252" s="1">
        <f t="shared" si="131"/>
        <v>4.3721748028143693E-2</v>
      </c>
    </row>
    <row r="253" spans="1:32" x14ac:dyDescent="0.25">
      <c r="A253">
        <v>10.8333355</v>
      </c>
      <c r="B253">
        <v>58.25</v>
      </c>
      <c r="C253">
        <v>70.704999999999998</v>
      </c>
      <c r="D253">
        <v>62.701999999999998</v>
      </c>
      <c r="E253">
        <v>46.149000000000001</v>
      </c>
      <c r="F253">
        <v>62.427</v>
      </c>
      <c r="G253">
        <v>51.637</v>
      </c>
      <c r="H253">
        <v>27.484000000000002</v>
      </c>
      <c r="I253">
        <v>24.416</v>
      </c>
      <c r="T253">
        <f t="shared" si="143"/>
        <v>0.8920367534456356</v>
      </c>
      <c r="U253">
        <f t="shared" si="144"/>
        <v>1.0794656488549619</v>
      </c>
      <c r="V253">
        <f t="shared" si="145"/>
        <v>0.9572824427480916</v>
      </c>
      <c r="W253">
        <f t="shared" si="146"/>
        <v>0.87902857142857149</v>
      </c>
      <c r="X253">
        <f t="shared" si="147"/>
        <v>1.1890857142857143</v>
      </c>
      <c r="Y253">
        <f t="shared" si="148"/>
        <v>0.98356190476190475</v>
      </c>
      <c r="Z253">
        <f t="shared" si="149"/>
        <v>1.0794972505891596</v>
      </c>
      <c r="AA253">
        <f t="shared" si="150"/>
        <v>0.95899450117831886</v>
      </c>
      <c r="AC253" s="1">
        <f t="shared" si="151"/>
        <v>1.0023690984115448</v>
      </c>
      <c r="AD253">
        <f t="shared" si="152"/>
        <v>0.10583660538183928</v>
      </c>
      <c r="AE253">
        <f t="shared" si="153"/>
        <v>8</v>
      </c>
      <c r="AF253" s="1">
        <f t="shared" ref="AF253:AF272" si="154">AD253/SQRT(AE253-1)</f>
        <v>4.0002476778232425E-2</v>
      </c>
    </row>
    <row r="254" spans="1:32" x14ac:dyDescent="0.25">
      <c r="A254">
        <v>11.000002200000001</v>
      </c>
      <c r="B254">
        <v>59.773000000000003</v>
      </c>
      <c r="C254">
        <v>67.656000000000006</v>
      </c>
      <c r="D254">
        <v>63.844999999999999</v>
      </c>
      <c r="E254">
        <v>47.823999999999998</v>
      </c>
      <c r="F254">
        <v>61.933</v>
      </c>
      <c r="G254">
        <v>49.527000000000001</v>
      </c>
      <c r="H254">
        <v>27.521999999999998</v>
      </c>
      <c r="I254">
        <v>23.382999999999999</v>
      </c>
      <c r="T254">
        <f t="shared" si="143"/>
        <v>0.91535987748851466</v>
      </c>
      <c r="U254">
        <f t="shared" si="144"/>
        <v>1.0329160305343512</v>
      </c>
      <c r="V254">
        <f t="shared" si="145"/>
        <v>0.97473282442748088</v>
      </c>
      <c r="W254">
        <f t="shared" si="146"/>
        <v>0.91093333333333326</v>
      </c>
      <c r="X254">
        <f t="shared" si="147"/>
        <v>1.1796761904761905</v>
      </c>
      <c r="Y254">
        <f t="shared" si="148"/>
        <v>0.94337142857142864</v>
      </c>
      <c r="Z254">
        <f t="shared" si="149"/>
        <v>1.0809897879025923</v>
      </c>
      <c r="AA254">
        <f t="shared" si="150"/>
        <v>0.91842105263157892</v>
      </c>
      <c r="AC254" s="1">
        <f t="shared" si="151"/>
        <v>0.99455006567068394</v>
      </c>
      <c r="AD254">
        <f t="shared" si="152"/>
        <v>9.6574102805043638E-2</v>
      </c>
      <c r="AE254">
        <f t="shared" si="153"/>
        <v>8</v>
      </c>
      <c r="AF254" s="1">
        <f t="shared" si="154"/>
        <v>3.6501579873047252E-2</v>
      </c>
    </row>
    <row r="255" spans="1:32" x14ac:dyDescent="0.25">
      <c r="A255">
        <v>11.166668899999999</v>
      </c>
      <c r="B255">
        <v>60.731999999999999</v>
      </c>
      <c r="C255">
        <v>70.046999999999997</v>
      </c>
      <c r="D255">
        <v>65.408000000000001</v>
      </c>
      <c r="E255">
        <v>46.475000000000001</v>
      </c>
      <c r="F255">
        <v>61.38</v>
      </c>
      <c r="G255">
        <v>49.628</v>
      </c>
      <c r="H255">
        <v>26.923999999999999</v>
      </c>
      <c r="I255">
        <v>24.344000000000001</v>
      </c>
      <c r="T255">
        <f t="shared" si="143"/>
        <v>0.93004594180704447</v>
      </c>
      <c r="U255">
        <f t="shared" si="144"/>
        <v>1.0694198473282441</v>
      </c>
      <c r="V255">
        <f t="shared" si="145"/>
        <v>0.99859541984732825</v>
      </c>
      <c r="W255">
        <f t="shared" si="146"/>
        <v>0.88523809523809527</v>
      </c>
      <c r="X255">
        <f t="shared" si="147"/>
        <v>1.1691428571428573</v>
      </c>
      <c r="Y255">
        <f t="shared" si="148"/>
        <v>0.94529523809523808</v>
      </c>
      <c r="Z255">
        <f t="shared" si="149"/>
        <v>1.0575019638648859</v>
      </c>
      <c r="AA255">
        <f t="shared" si="150"/>
        <v>0.9561665357423409</v>
      </c>
      <c r="AC255" s="1">
        <f t="shared" si="151"/>
        <v>1.0014257373832545</v>
      </c>
      <c r="AD255">
        <f t="shared" si="152"/>
        <v>9.2349071314604736E-2</v>
      </c>
      <c r="AE255">
        <f t="shared" si="153"/>
        <v>8</v>
      </c>
      <c r="AF255" s="1">
        <f t="shared" si="154"/>
        <v>3.4904668072316118E-2</v>
      </c>
    </row>
    <row r="256" spans="1:32" x14ac:dyDescent="0.25">
      <c r="A256">
        <v>11.3333356</v>
      </c>
      <c r="B256">
        <v>61.823</v>
      </c>
      <c r="C256">
        <v>71.23</v>
      </c>
      <c r="D256">
        <v>61.933</v>
      </c>
      <c r="E256">
        <v>46.404000000000003</v>
      </c>
      <c r="F256">
        <v>58.707000000000001</v>
      </c>
      <c r="G256">
        <v>49.567999999999998</v>
      </c>
      <c r="H256">
        <v>27.721</v>
      </c>
      <c r="I256">
        <v>24.331</v>
      </c>
      <c r="T256">
        <f t="shared" si="143"/>
        <v>0.94675344563552832</v>
      </c>
      <c r="U256">
        <f t="shared" si="144"/>
        <v>1.0874809160305343</v>
      </c>
      <c r="V256">
        <f t="shared" si="145"/>
        <v>0.94554198473282447</v>
      </c>
      <c r="W256">
        <f t="shared" si="146"/>
        <v>0.88388571428571439</v>
      </c>
      <c r="X256">
        <f t="shared" si="147"/>
        <v>1.1182285714285713</v>
      </c>
      <c r="Y256">
        <f t="shared" si="148"/>
        <v>0.94415238095238097</v>
      </c>
      <c r="Z256">
        <f t="shared" si="149"/>
        <v>1.0888059701492536</v>
      </c>
      <c r="AA256">
        <f t="shared" si="150"/>
        <v>0.95565593087195599</v>
      </c>
      <c r="AC256" s="1">
        <f t="shared" si="151"/>
        <v>0.99631311426084523</v>
      </c>
      <c r="AD256">
        <f t="shared" si="152"/>
        <v>8.7649800292895874E-2</v>
      </c>
      <c r="AE256">
        <f t="shared" si="153"/>
        <v>8</v>
      </c>
      <c r="AF256" s="1">
        <f t="shared" si="154"/>
        <v>3.31285105770684E-2</v>
      </c>
    </row>
    <row r="257" spans="1:32" x14ac:dyDescent="0.25">
      <c r="A257">
        <v>11.5000023</v>
      </c>
      <c r="B257">
        <v>60.146999999999998</v>
      </c>
      <c r="C257">
        <v>71.894000000000005</v>
      </c>
      <c r="D257">
        <v>64.878</v>
      </c>
      <c r="E257">
        <v>47.188000000000002</v>
      </c>
      <c r="F257">
        <v>59.826999999999998</v>
      </c>
      <c r="G257">
        <v>52.131</v>
      </c>
      <c r="H257">
        <v>27.318999999999999</v>
      </c>
      <c r="I257">
        <v>23.256</v>
      </c>
      <c r="T257">
        <f t="shared" si="143"/>
        <v>0.92108728943338436</v>
      </c>
      <c r="U257">
        <f t="shared" si="144"/>
        <v>1.0976183206106871</v>
      </c>
      <c r="V257">
        <f t="shared" si="145"/>
        <v>0.9905038167938931</v>
      </c>
      <c r="W257">
        <f t="shared" si="146"/>
        <v>0.89881904761904763</v>
      </c>
      <c r="X257">
        <f t="shared" si="147"/>
        <v>1.1395619047619048</v>
      </c>
      <c r="Y257">
        <f t="shared" si="148"/>
        <v>0.99297142857142862</v>
      </c>
      <c r="Z257">
        <f t="shared" si="149"/>
        <v>1.073016496465043</v>
      </c>
      <c r="AA257">
        <f t="shared" si="150"/>
        <v>0.91343283582089552</v>
      </c>
      <c r="AC257" s="1">
        <f t="shared" si="151"/>
        <v>1.0033763925095356</v>
      </c>
      <c r="AD257">
        <f t="shared" si="152"/>
        <v>9.1296474321014356E-2</v>
      </c>
      <c r="AE257">
        <f t="shared" si="153"/>
        <v>8</v>
      </c>
      <c r="AF257" s="1">
        <f t="shared" si="154"/>
        <v>3.4506823804342633E-2</v>
      </c>
    </row>
    <row r="258" spans="1:32" x14ac:dyDescent="0.25">
      <c r="A258">
        <v>11.666669000000001</v>
      </c>
      <c r="B258">
        <v>61.332999999999998</v>
      </c>
      <c r="C258">
        <v>68.888000000000005</v>
      </c>
      <c r="D258">
        <v>67.596999999999994</v>
      </c>
      <c r="E258">
        <v>45.756999999999998</v>
      </c>
      <c r="F258">
        <v>59.406999999999996</v>
      </c>
      <c r="G258">
        <v>49.204999999999998</v>
      </c>
      <c r="H258">
        <v>27.241</v>
      </c>
      <c r="I258">
        <v>24.324999999999999</v>
      </c>
      <c r="T258">
        <f t="shared" si="143"/>
        <v>0.93924961715160793</v>
      </c>
      <c r="U258">
        <f t="shared" si="144"/>
        <v>1.0517251908396947</v>
      </c>
      <c r="V258">
        <f t="shared" si="145"/>
        <v>1.0320152671755725</v>
      </c>
      <c r="W258">
        <f t="shared" si="146"/>
        <v>0.87156190476190476</v>
      </c>
      <c r="X258">
        <f t="shared" si="147"/>
        <v>1.1315619047619048</v>
      </c>
      <c r="Y258">
        <f t="shared" si="148"/>
        <v>0.9372380952380952</v>
      </c>
      <c r="Z258">
        <f t="shared" si="149"/>
        <v>1.0699528672427336</v>
      </c>
      <c r="AA258">
        <f t="shared" si="150"/>
        <v>0.95542026708562444</v>
      </c>
      <c r="AC258" s="1">
        <f t="shared" si="151"/>
        <v>0.9985906392821422</v>
      </c>
      <c r="AD258">
        <f t="shared" si="152"/>
        <v>8.6189064055546369E-2</v>
      </c>
      <c r="AE258">
        <f t="shared" si="153"/>
        <v>8</v>
      </c>
      <c r="AF258" s="1">
        <f t="shared" si="154"/>
        <v>3.2576404174913108E-2</v>
      </c>
    </row>
    <row r="259" spans="1:32" x14ac:dyDescent="0.25">
      <c r="A259">
        <v>11.833335699999999</v>
      </c>
      <c r="B259">
        <v>61.447000000000003</v>
      </c>
      <c r="C259">
        <v>70.673000000000002</v>
      </c>
      <c r="D259">
        <v>62.823999999999998</v>
      </c>
      <c r="E259">
        <v>46.783999999999999</v>
      </c>
      <c r="F259">
        <v>60.993000000000002</v>
      </c>
      <c r="G259">
        <v>51.53</v>
      </c>
      <c r="H259">
        <v>26.056000000000001</v>
      </c>
      <c r="I259">
        <v>24.568000000000001</v>
      </c>
      <c r="T259">
        <f t="shared" si="143"/>
        <v>0.94099540581929564</v>
      </c>
      <c r="U259">
        <f t="shared" si="144"/>
        <v>1.0789770992366412</v>
      </c>
      <c r="V259">
        <f t="shared" si="145"/>
        <v>0.95914503816793895</v>
      </c>
      <c r="W259">
        <f t="shared" si="146"/>
        <v>0.89112380952380954</v>
      </c>
      <c r="X259">
        <f t="shared" si="147"/>
        <v>1.1617714285714287</v>
      </c>
      <c r="Y259">
        <f t="shared" si="148"/>
        <v>0.98152380952380958</v>
      </c>
      <c r="Z259">
        <f t="shared" si="149"/>
        <v>1.0234092694422623</v>
      </c>
      <c r="AA259">
        <f t="shared" si="150"/>
        <v>0.96496465043205026</v>
      </c>
      <c r="AC259" s="1">
        <f t="shared" si="151"/>
        <v>1.0002388138396545</v>
      </c>
      <c r="AD259">
        <f t="shared" si="152"/>
        <v>8.5797481791627744E-2</v>
      </c>
      <c r="AE259">
        <f t="shared" si="153"/>
        <v>8</v>
      </c>
      <c r="AF259" s="1">
        <f t="shared" si="154"/>
        <v>3.2428399990891345E-2</v>
      </c>
    </row>
    <row r="260" spans="1:32" x14ac:dyDescent="0.25">
      <c r="A260">
        <v>12.0000024</v>
      </c>
      <c r="B260">
        <v>62.173999999999999</v>
      </c>
      <c r="C260">
        <v>69.866</v>
      </c>
      <c r="D260">
        <v>63.088000000000001</v>
      </c>
      <c r="E260">
        <v>11.372999999999999</v>
      </c>
      <c r="F260">
        <v>15.42</v>
      </c>
      <c r="G260">
        <v>10.945</v>
      </c>
      <c r="H260">
        <v>7.07</v>
      </c>
      <c r="I260">
        <v>16.010000000000002</v>
      </c>
      <c r="T260">
        <f t="shared" si="143"/>
        <v>0.95212863705972439</v>
      </c>
      <c r="U260">
        <f t="shared" si="144"/>
        <v>1.0666564885496184</v>
      </c>
      <c r="V260">
        <f t="shared" si="145"/>
        <v>0.96317557251908403</v>
      </c>
      <c r="W260">
        <f t="shared" si="146"/>
        <v>0.21662857142857142</v>
      </c>
      <c r="X260">
        <f t="shared" si="147"/>
        <v>0.29371428571428571</v>
      </c>
      <c r="Y260">
        <f t="shared" si="148"/>
        <v>0.20847619047619048</v>
      </c>
      <c r="Z260">
        <f t="shared" si="149"/>
        <v>0.27769049489395131</v>
      </c>
      <c r="AA260">
        <f t="shared" si="150"/>
        <v>0.62882953652788687</v>
      </c>
      <c r="AC260" s="1">
        <f t="shared" si="151"/>
        <v>0.57591247214616414</v>
      </c>
      <c r="AD260">
        <f t="shared" si="152"/>
        <v>0.37183093768448283</v>
      </c>
      <c r="AE260">
        <f t="shared" si="153"/>
        <v>8</v>
      </c>
      <c r="AF260" s="1">
        <f t="shared" si="154"/>
        <v>0.14053888441044235</v>
      </c>
    </row>
    <row r="261" spans="1:32" x14ac:dyDescent="0.25">
      <c r="A261">
        <v>12.1666691</v>
      </c>
      <c r="B261">
        <v>22.774999999999999</v>
      </c>
      <c r="C261">
        <v>38.363999999999997</v>
      </c>
      <c r="D261">
        <v>24.651</v>
      </c>
      <c r="E261">
        <v>5.2939999999999996</v>
      </c>
      <c r="F261">
        <v>6.6070000000000002</v>
      </c>
      <c r="G261">
        <v>5.8769999999999998</v>
      </c>
      <c r="H261">
        <v>4.2249999999999996</v>
      </c>
      <c r="I261">
        <v>5.4870000000000001</v>
      </c>
      <c r="T261">
        <f t="shared" si="143"/>
        <v>0.34877488514548238</v>
      </c>
      <c r="U261">
        <f t="shared" si="144"/>
        <v>0.58570992366412211</v>
      </c>
      <c r="V261">
        <f t="shared" si="145"/>
        <v>0.37635114503816791</v>
      </c>
      <c r="W261">
        <f t="shared" si="146"/>
        <v>0.10083809523809523</v>
      </c>
      <c r="X261">
        <f t="shared" si="147"/>
        <v>0.12584761904761904</v>
      </c>
      <c r="Y261">
        <f t="shared" si="148"/>
        <v>0.11194285714285714</v>
      </c>
      <c r="Z261">
        <f t="shared" si="149"/>
        <v>0.16594658287509817</v>
      </c>
      <c r="AA261">
        <f t="shared" si="150"/>
        <v>0.2155145326001571</v>
      </c>
      <c r="AC261" s="1">
        <f t="shared" si="151"/>
        <v>0.25386570509394984</v>
      </c>
      <c r="AD261">
        <f t="shared" si="152"/>
        <v>0.1704111749529538</v>
      </c>
      <c r="AE261">
        <f t="shared" si="153"/>
        <v>8</v>
      </c>
      <c r="AF261" s="1">
        <f t="shared" si="154"/>
        <v>6.4409369935976402E-2</v>
      </c>
    </row>
    <row r="262" spans="1:32" x14ac:dyDescent="0.25">
      <c r="A262">
        <v>12.3333358</v>
      </c>
      <c r="B262">
        <v>9.8190000000000008</v>
      </c>
      <c r="C262">
        <v>12.648</v>
      </c>
      <c r="D262">
        <v>11.445</v>
      </c>
      <c r="E262">
        <v>5.431</v>
      </c>
      <c r="F262">
        <v>5.89</v>
      </c>
      <c r="G262">
        <v>5.4729999999999999</v>
      </c>
      <c r="H262">
        <v>3.835</v>
      </c>
      <c r="I262">
        <v>4.5549999999999997</v>
      </c>
      <c r="T262">
        <f t="shared" si="143"/>
        <v>0.15036753445635531</v>
      </c>
      <c r="U262">
        <f t="shared" si="144"/>
        <v>0.19309923664122136</v>
      </c>
      <c r="V262">
        <f t="shared" si="145"/>
        <v>0.17473282442748092</v>
      </c>
      <c r="W262">
        <f t="shared" si="146"/>
        <v>0.10344761904761905</v>
      </c>
      <c r="X262">
        <f t="shared" si="147"/>
        <v>0.11219047619047619</v>
      </c>
      <c r="Y262">
        <f t="shared" si="148"/>
        <v>0.10424761904761905</v>
      </c>
      <c r="Z262">
        <f t="shared" si="149"/>
        <v>0.15062843676355067</v>
      </c>
      <c r="AA262">
        <f t="shared" si="150"/>
        <v>0.1789080911233307</v>
      </c>
      <c r="AC262" s="1">
        <f t="shared" si="151"/>
        <v>0.14595272971220663</v>
      </c>
      <c r="AD262">
        <f t="shared" si="152"/>
        <v>3.5585683320171084E-2</v>
      </c>
      <c r="AE262">
        <f t="shared" si="153"/>
        <v>8</v>
      </c>
      <c r="AF262" s="1">
        <f t="shared" si="154"/>
        <v>1.3450124042781711E-2</v>
      </c>
    </row>
    <row r="263" spans="1:32" x14ac:dyDescent="0.25">
      <c r="A263">
        <v>12.500002500000001</v>
      </c>
      <c r="B263">
        <v>7.1929999999999996</v>
      </c>
      <c r="C263">
        <v>8.9689999999999994</v>
      </c>
      <c r="D263">
        <v>8.782</v>
      </c>
      <c r="E263">
        <v>4.859</v>
      </c>
      <c r="F263">
        <v>5.2670000000000003</v>
      </c>
      <c r="G263">
        <v>5.0250000000000004</v>
      </c>
      <c r="H263">
        <v>3.4319999999999999</v>
      </c>
      <c r="I263">
        <v>3.5059999999999998</v>
      </c>
      <c r="T263">
        <f t="shared" si="143"/>
        <v>0.1101531393568147</v>
      </c>
      <c r="U263">
        <f t="shared" si="144"/>
        <v>0.13693129770992366</v>
      </c>
      <c r="V263">
        <f t="shared" si="145"/>
        <v>0.13407633587786261</v>
      </c>
      <c r="W263">
        <f t="shared" si="146"/>
        <v>9.2552380952380955E-2</v>
      </c>
      <c r="X263">
        <f t="shared" si="147"/>
        <v>0.10032380952380954</v>
      </c>
      <c r="Y263">
        <f t="shared" si="148"/>
        <v>9.5714285714285724E-2</v>
      </c>
      <c r="Z263">
        <f t="shared" si="149"/>
        <v>0.13479968578161822</v>
      </c>
      <c r="AA263">
        <f t="shared" si="150"/>
        <v>0.13770620581304005</v>
      </c>
      <c r="AC263" s="1">
        <f t="shared" si="151"/>
        <v>0.11778214259121692</v>
      </c>
      <c r="AD263">
        <f t="shared" si="152"/>
        <v>2.0018856152079309E-2</v>
      </c>
      <c r="AE263">
        <f t="shared" si="153"/>
        <v>8</v>
      </c>
      <c r="AF263" s="1">
        <f t="shared" si="154"/>
        <v>7.5664164157681823E-3</v>
      </c>
    </row>
    <row r="264" spans="1:32" x14ac:dyDescent="0.25">
      <c r="A264">
        <v>12.666669199999999</v>
      </c>
      <c r="B264">
        <v>7.1719999999999997</v>
      </c>
      <c r="C264">
        <v>8.2379999999999995</v>
      </c>
      <c r="D264">
        <v>7.95</v>
      </c>
      <c r="E264">
        <v>5.5179999999999998</v>
      </c>
      <c r="F264">
        <v>6.07</v>
      </c>
      <c r="G264">
        <v>5</v>
      </c>
      <c r="H264">
        <v>3.0859999999999999</v>
      </c>
      <c r="I264">
        <v>3.36</v>
      </c>
      <c r="T264">
        <f t="shared" si="143"/>
        <v>0.10983154670750384</v>
      </c>
      <c r="U264">
        <f t="shared" si="144"/>
        <v>0.1257709923664122</v>
      </c>
      <c r="V264">
        <f t="shared" si="145"/>
        <v>0.12137404580152672</v>
      </c>
      <c r="W264">
        <f t="shared" si="146"/>
        <v>0.1051047619047619</v>
      </c>
      <c r="X264">
        <f t="shared" si="147"/>
        <v>0.11561904761904762</v>
      </c>
      <c r="Y264">
        <f t="shared" si="148"/>
        <v>9.5238095238095233E-2</v>
      </c>
      <c r="Z264">
        <f t="shared" si="149"/>
        <v>0.12120974076983503</v>
      </c>
      <c r="AA264">
        <f t="shared" si="150"/>
        <v>0.1319717203456402</v>
      </c>
      <c r="AC264" s="1">
        <f t="shared" si="151"/>
        <v>0.11576499384410284</v>
      </c>
      <c r="AD264">
        <f t="shared" si="152"/>
        <v>1.1917010230732765E-2</v>
      </c>
      <c r="AE264">
        <f t="shared" si="153"/>
        <v>8</v>
      </c>
      <c r="AF264" s="1">
        <f t="shared" si="154"/>
        <v>4.5042064917044785E-3</v>
      </c>
    </row>
    <row r="265" spans="1:32" x14ac:dyDescent="0.25">
      <c r="A265">
        <v>12.8333359</v>
      </c>
      <c r="B265">
        <v>6.9950000000000001</v>
      </c>
      <c r="C265">
        <v>7.8659999999999997</v>
      </c>
      <c r="D265">
        <v>8.1259999999999994</v>
      </c>
      <c r="E265">
        <v>5.1920000000000002</v>
      </c>
      <c r="F265">
        <v>5.7770000000000001</v>
      </c>
      <c r="G265">
        <v>4.9509999999999996</v>
      </c>
      <c r="H265">
        <v>2.944</v>
      </c>
      <c r="I265">
        <v>3.0489999999999999</v>
      </c>
      <c r="T265">
        <f t="shared" si="143"/>
        <v>0.10712098009188362</v>
      </c>
      <c r="U265">
        <f t="shared" si="144"/>
        <v>0.12009160305343511</v>
      </c>
      <c r="V265">
        <f t="shared" si="145"/>
        <v>0.12406106870229007</v>
      </c>
      <c r="W265">
        <f t="shared" si="146"/>
        <v>9.8895238095238092E-2</v>
      </c>
      <c r="X265">
        <f t="shared" si="147"/>
        <v>0.11003809523809524</v>
      </c>
      <c r="Y265">
        <f t="shared" si="148"/>
        <v>9.4304761904761891E-2</v>
      </c>
      <c r="Z265">
        <f t="shared" si="149"/>
        <v>0.11563236449332286</v>
      </c>
      <c r="AA265">
        <f t="shared" si="150"/>
        <v>0.11975648075412411</v>
      </c>
      <c r="AC265" s="1">
        <f t="shared" si="151"/>
        <v>0.11123757404164387</v>
      </c>
      <c r="AD265">
        <f t="shared" si="152"/>
        <v>1.0637939370597881E-2</v>
      </c>
      <c r="AE265">
        <f t="shared" si="153"/>
        <v>8</v>
      </c>
      <c r="AF265" s="1">
        <f t="shared" si="154"/>
        <v>4.0207631481121381E-3</v>
      </c>
    </row>
    <row r="266" spans="1:32" x14ac:dyDescent="0.25">
      <c r="A266">
        <v>13.0000026</v>
      </c>
      <c r="B266">
        <v>6.7869999999999999</v>
      </c>
      <c r="C266">
        <v>7.6559999999999997</v>
      </c>
      <c r="D266">
        <v>8.2650000000000006</v>
      </c>
      <c r="E266">
        <v>4.141</v>
      </c>
      <c r="F266">
        <v>6.3730000000000002</v>
      </c>
      <c r="G266">
        <v>4.8220000000000001</v>
      </c>
      <c r="H266">
        <v>3.177</v>
      </c>
      <c r="I266">
        <v>2.6070000000000002</v>
      </c>
      <c r="T266">
        <f t="shared" si="143"/>
        <v>0.10393568147013783</v>
      </c>
      <c r="U266">
        <f t="shared" si="144"/>
        <v>0.11688549618320611</v>
      </c>
      <c r="V266">
        <f t="shared" si="145"/>
        <v>0.12618320610687023</v>
      </c>
      <c r="W266">
        <f t="shared" si="146"/>
        <v>7.8876190476190475E-2</v>
      </c>
      <c r="X266">
        <f t="shared" si="147"/>
        <v>0.1213904761904762</v>
      </c>
      <c r="Y266">
        <f t="shared" si="148"/>
        <v>9.1847619047619053E-2</v>
      </c>
      <c r="Z266">
        <f t="shared" si="149"/>
        <v>0.12478397486252946</v>
      </c>
      <c r="AA266">
        <f t="shared" si="150"/>
        <v>0.10239591516103692</v>
      </c>
      <c r="AC266" s="1">
        <f t="shared" si="151"/>
        <v>0.10828731993725829</v>
      </c>
      <c r="AD266">
        <f t="shared" si="152"/>
        <v>1.7016577686706797E-2</v>
      </c>
      <c r="AE266">
        <f t="shared" si="153"/>
        <v>8</v>
      </c>
      <c r="AF266" s="1">
        <f t="shared" si="154"/>
        <v>6.4316618177767092E-3</v>
      </c>
    </row>
    <row r="267" spans="1:32" x14ac:dyDescent="0.25">
      <c r="A267">
        <v>13.166669300000001</v>
      </c>
      <c r="B267">
        <v>6.1150000000000002</v>
      </c>
      <c r="C267">
        <v>6.9489999999999998</v>
      </c>
      <c r="D267">
        <v>7.7270000000000003</v>
      </c>
      <c r="E267">
        <v>5.0780000000000003</v>
      </c>
      <c r="F267">
        <v>6.01</v>
      </c>
      <c r="G267">
        <v>5.3250000000000002</v>
      </c>
      <c r="H267">
        <v>3.09</v>
      </c>
      <c r="I267">
        <v>2.4609999999999999</v>
      </c>
      <c r="T267">
        <f t="shared" si="143"/>
        <v>9.3644716692189905E-2</v>
      </c>
      <c r="U267">
        <f t="shared" si="144"/>
        <v>0.10609160305343511</v>
      </c>
      <c r="V267">
        <f t="shared" si="145"/>
        <v>0.11796946564885497</v>
      </c>
      <c r="W267">
        <f t="shared" si="146"/>
        <v>9.6723809523809531E-2</v>
      </c>
      <c r="X267">
        <f t="shared" si="147"/>
        <v>0.11447619047619047</v>
      </c>
      <c r="Y267">
        <f t="shared" si="148"/>
        <v>0.10142857142857144</v>
      </c>
      <c r="Z267">
        <f t="shared" si="149"/>
        <v>0.12136684996072269</v>
      </c>
      <c r="AA267">
        <f t="shared" si="150"/>
        <v>9.6661429693637071E-2</v>
      </c>
      <c r="AC267" s="1">
        <f t="shared" si="151"/>
        <v>0.1060453295596764</v>
      </c>
      <c r="AD267">
        <f t="shared" si="152"/>
        <v>1.067743637976881E-2</v>
      </c>
      <c r="AE267">
        <f t="shared" si="153"/>
        <v>8</v>
      </c>
      <c r="AF267" s="1">
        <f t="shared" si="154"/>
        <v>4.0356916143688693E-3</v>
      </c>
    </row>
    <row r="268" spans="1:32" x14ac:dyDescent="0.25">
      <c r="A268">
        <v>13.333335999999999</v>
      </c>
      <c r="B268">
        <v>6.282</v>
      </c>
      <c r="C268">
        <v>7.3620000000000001</v>
      </c>
      <c r="D268">
        <v>7.0880000000000001</v>
      </c>
      <c r="E268">
        <v>4.0469999999999997</v>
      </c>
      <c r="F268">
        <v>5.35</v>
      </c>
      <c r="G268">
        <v>5.2460000000000004</v>
      </c>
      <c r="H268">
        <v>2.7869999999999999</v>
      </c>
      <c r="I268">
        <v>2.6139999999999999</v>
      </c>
      <c r="T268">
        <f t="shared" si="143"/>
        <v>9.6202143950995411E-2</v>
      </c>
      <c r="U268">
        <f t="shared" si="144"/>
        <v>0.1123969465648855</v>
      </c>
      <c r="V268">
        <f t="shared" si="145"/>
        <v>0.10821374045801527</v>
      </c>
      <c r="W268">
        <f t="shared" si="146"/>
        <v>7.7085714285714285E-2</v>
      </c>
      <c r="X268">
        <f t="shared" si="147"/>
        <v>0.1019047619047619</v>
      </c>
      <c r="Y268">
        <f t="shared" si="148"/>
        <v>9.9923809523809526E-2</v>
      </c>
      <c r="Z268">
        <f t="shared" si="149"/>
        <v>0.10946582875098193</v>
      </c>
      <c r="AA268">
        <f t="shared" si="150"/>
        <v>0.10267085624509033</v>
      </c>
      <c r="AC268" s="1">
        <f t="shared" si="151"/>
        <v>0.10098297521053178</v>
      </c>
      <c r="AD268">
        <f t="shared" si="152"/>
        <v>1.104068712031174E-2</v>
      </c>
      <c r="AE268">
        <f t="shared" si="153"/>
        <v>8</v>
      </c>
      <c r="AF268" s="1">
        <f t="shared" si="154"/>
        <v>4.1729874890883891E-3</v>
      </c>
    </row>
    <row r="269" spans="1:32" x14ac:dyDescent="0.25">
      <c r="A269">
        <v>13.5000027</v>
      </c>
      <c r="B269">
        <v>6.2960000000000003</v>
      </c>
      <c r="C269">
        <v>6.9429999999999996</v>
      </c>
      <c r="D269">
        <v>7.1340000000000003</v>
      </c>
      <c r="E269">
        <v>4.1760000000000002</v>
      </c>
      <c r="F269">
        <v>5.84</v>
      </c>
      <c r="G269">
        <v>5.0960000000000001</v>
      </c>
      <c r="H269">
        <v>2.7010000000000001</v>
      </c>
      <c r="I269">
        <v>2.234</v>
      </c>
      <c r="T269">
        <f t="shared" si="143"/>
        <v>9.6416539050536001E-2</v>
      </c>
      <c r="U269">
        <f t="shared" si="144"/>
        <v>0.106</v>
      </c>
      <c r="V269">
        <f t="shared" si="145"/>
        <v>0.10891603053435114</v>
      </c>
      <c r="W269">
        <f t="shared" si="146"/>
        <v>7.9542857142857151E-2</v>
      </c>
      <c r="X269">
        <f t="shared" si="147"/>
        <v>0.11123809523809523</v>
      </c>
      <c r="Y269">
        <f t="shared" si="148"/>
        <v>9.7066666666666662E-2</v>
      </c>
      <c r="Z269">
        <f t="shared" si="149"/>
        <v>0.10608798114689709</v>
      </c>
      <c r="AA269">
        <f t="shared" si="150"/>
        <v>8.7745483110761982E-2</v>
      </c>
      <c r="AC269" s="1">
        <f t="shared" si="151"/>
        <v>9.9126706611270654E-2</v>
      </c>
      <c r="AD269">
        <f t="shared" si="152"/>
        <v>1.1102549795040842E-2</v>
      </c>
      <c r="AE269">
        <f t="shared" si="153"/>
        <v>8</v>
      </c>
      <c r="AF269" s="1">
        <f t="shared" si="154"/>
        <v>4.196369382341315E-3</v>
      </c>
    </row>
    <row r="270" spans="1:32" x14ac:dyDescent="0.25">
      <c r="A270">
        <v>13.6666694</v>
      </c>
      <c r="B270">
        <v>6.22</v>
      </c>
      <c r="C270">
        <v>6.726</v>
      </c>
      <c r="D270">
        <v>6.601</v>
      </c>
      <c r="E270">
        <v>4.2039999999999997</v>
      </c>
      <c r="F270">
        <v>5.9429999999999996</v>
      </c>
      <c r="G270">
        <v>4.9560000000000004</v>
      </c>
      <c r="H270">
        <v>2.7010000000000001</v>
      </c>
      <c r="I270">
        <v>2.7309999999999999</v>
      </c>
      <c r="T270">
        <f t="shared" si="143"/>
        <v>9.5252679938744256E-2</v>
      </c>
      <c r="U270">
        <f t="shared" si="144"/>
        <v>0.10268702290076336</v>
      </c>
      <c r="V270">
        <f t="shared" si="145"/>
        <v>0.10077862595419847</v>
      </c>
      <c r="W270">
        <f t="shared" si="146"/>
        <v>8.0076190476190467E-2</v>
      </c>
      <c r="X270">
        <f t="shared" si="147"/>
        <v>0.1132</v>
      </c>
      <c r="Y270">
        <f t="shared" si="148"/>
        <v>9.4400000000000012E-2</v>
      </c>
      <c r="Z270">
        <f t="shared" si="149"/>
        <v>0.10608798114689709</v>
      </c>
      <c r="AA270">
        <f t="shared" si="150"/>
        <v>0.10726630007855459</v>
      </c>
      <c r="AC270" s="1">
        <f t="shared" si="151"/>
        <v>9.9968600061918544E-2</v>
      </c>
      <c r="AD270">
        <f t="shared" si="152"/>
        <v>1.0161385786949303E-2</v>
      </c>
      <c r="AE270">
        <f t="shared" si="153"/>
        <v>8</v>
      </c>
      <c r="AF270" s="1">
        <f t="shared" si="154"/>
        <v>3.8406428240077449E-3</v>
      </c>
    </row>
    <row r="271" spans="1:32" x14ac:dyDescent="0.25">
      <c r="A271">
        <v>13.8333361</v>
      </c>
      <c r="B271">
        <v>6.0730000000000004</v>
      </c>
      <c r="C271">
        <v>7.0119999999999996</v>
      </c>
      <c r="D271">
        <v>7.29</v>
      </c>
      <c r="E271">
        <v>4.5330000000000004</v>
      </c>
      <c r="F271">
        <v>6.093</v>
      </c>
      <c r="G271">
        <v>4.8609999999999998</v>
      </c>
      <c r="H271">
        <v>2.7869999999999999</v>
      </c>
      <c r="I271">
        <v>2.61</v>
      </c>
      <c r="T271">
        <f t="shared" si="143"/>
        <v>9.3001531393568163E-2</v>
      </c>
      <c r="U271">
        <f t="shared" si="144"/>
        <v>0.10705343511450381</v>
      </c>
      <c r="V271">
        <f t="shared" si="145"/>
        <v>0.11129770992366413</v>
      </c>
      <c r="W271">
        <f t="shared" si="146"/>
        <v>8.6342857142857152E-2</v>
      </c>
      <c r="X271">
        <f t="shared" si="147"/>
        <v>0.11605714285714286</v>
      </c>
      <c r="Y271">
        <f t="shared" si="148"/>
        <v>9.2590476190476181E-2</v>
      </c>
      <c r="Z271">
        <f t="shared" si="149"/>
        <v>0.10946582875098193</v>
      </c>
      <c r="AA271">
        <f t="shared" si="150"/>
        <v>0.10251374705420266</v>
      </c>
      <c r="AC271" s="1">
        <f t="shared" si="151"/>
        <v>0.10229034105342462</v>
      </c>
      <c r="AD271">
        <f t="shared" si="152"/>
        <v>1.0553088452306273E-2</v>
      </c>
      <c r="AE271">
        <f t="shared" si="153"/>
        <v>8</v>
      </c>
      <c r="AF271" s="1">
        <f t="shared" si="154"/>
        <v>3.988692515495702E-3</v>
      </c>
    </row>
    <row r="272" spans="1:32" x14ac:dyDescent="0.25">
      <c r="A272">
        <v>14.000002800000001</v>
      </c>
      <c r="B272">
        <v>6.5869999999999997</v>
      </c>
      <c r="C272">
        <v>7.1559999999999997</v>
      </c>
      <c r="D272">
        <v>7.4450000000000003</v>
      </c>
      <c r="E272">
        <v>3.9449999999999998</v>
      </c>
      <c r="F272">
        <v>5.7930000000000001</v>
      </c>
      <c r="G272">
        <v>4.5220000000000002</v>
      </c>
      <c r="H272">
        <v>2.516</v>
      </c>
      <c r="I272">
        <v>2.3180000000000001</v>
      </c>
      <c r="T272">
        <f t="shared" si="143"/>
        <v>0.1008728943338438</v>
      </c>
      <c r="U272">
        <f t="shared" si="144"/>
        <v>0.10925190839694655</v>
      </c>
      <c r="V272">
        <f t="shared" si="145"/>
        <v>0.11366412213740458</v>
      </c>
      <c r="W272">
        <f t="shared" si="146"/>
        <v>7.5142857142857136E-2</v>
      </c>
      <c r="X272">
        <f t="shared" si="147"/>
        <v>0.11034285714285715</v>
      </c>
      <c r="Y272">
        <f t="shared" si="148"/>
        <v>8.613333333333334E-2</v>
      </c>
      <c r="Z272">
        <f t="shared" si="149"/>
        <v>9.8821681068342493E-2</v>
      </c>
      <c r="AA272">
        <f t="shared" si="150"/>
        <v>9.1044776119402981E-2</v>
      </c>
      <c r="AC272" s="1">
        <f t="shared" si="151"/>
        <v>9.8159303709373494E-2</v>
      </c>
      <c r="AD272">
        <f t="shared" si="152"/>
        <v>1.3334615770422401E-2</v>
      </c>
      <c r="AE272">
        <f t="shared" si="153"/>
        <v>8</v>
      </c>
      <c r="AF272" s="1">
        <f t="shared" si="154"/>
        <v>5.040011022448233E-3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6E52-0A9D-43D8-BA8C-6D4854308B3B}">
  <dimension ref="A1:P132"/>
  <sheetViews>
    <sheetView topLeftCell="A112" workbookViewId="0">
      <selection activeCell="M7" sqref="M7:P7"/>
    </sheetView>
  </sheetViews>
  <sheetFormatPr defaultRowHeight="15" x14ac:dyDescent="0.25"/>
  <sheetData>
    <row r="1" spans="1:16" x14ac:dyDescent="0.25">
      <c r="A1" t="s">
        <v>20</v>
      </c>
    </row>
    <row r="3" spans="1:16" x14ac:dyDescent="0.25">
      <c r="A3" t="s">
        <v>29</v>
      </c>
      <c r="H3" t="s">
        <v>27</v>
      </c>
    </row>
    <row r="4" spans="1:16" x14ac:dyDescent="0.25">
      <c r="A4" t="s">
        <v>21</v>
      </c>
    </row>
    <row r="5" spans="1:16" x14ac:dyDescent="0.25">
      <c r="B5" t="s">
        <v>3</v>
      </c>
      <c r="C5" t="s">
        <v>3</v>
      </c>
      <c r="D5" t="s">
        <v>3</v>
      </c>
      <c r="H5" t="s">
        <v>14</v>
      </c>
    </row>
    <row r="6" spans="1:16" x14ac:dyDescent="0.25">
      <c r="A6" t="s">
        <v>15</v>
      </c>
      <c r="B6" t="s">
        <v>23</v>
      </c>
      <c r="C6" t="s">
        <v>24</v>
      </c>
      <c r="D6" t="s">
        <v>8</v>
      </c>
      <c r="I6" t="s">
        <v>6</v>
      </c>
      <c r="J6" t="s">
        <v>7</v>
      </c>
      <c r="K6" t="s">
        <v>8</v>
      </c>
      <c r="M6" t="s">
        <v>16</v>
      </c>
      <c r="N6" t="s">
        <v>17</v>
      </c>
      <c r="O6" t="s">
        <v>18</v>
      </c>
      <c r="P6" t="s">
        <v>19</v>
      </c>
    </row>
    <row r="7" spans="1:16" x14ac:dyDescent="0.25">
      <c r="A7">
        <v>0</v>
      </c>
      <c r="B7">
        <v>1.099</v>
      </c>
      <c r="C7">
        <v>1.054</v>
      </c>
      <c r="D7">
        <v>0.65700000000000003</v>
      </c>
      <c r="E7" s="1">
        <f>AVERAGE('Sulfo-Cy5_Permeation'!J101)</f>
        <v>0.16500000000000001</v>
      </c>
      <c r="F7" s="1">
        <f>AVERAGE(C130:C132)</f>
        <v>24.371333333333336</v>
      </c>
      <c r="G7" s="1">
        <f>AVERAGE(D130:D132)</f>
        <v>23.33</v>
      </c>
      <c r="I7" s="1">
        <f t="shared" ref="I7:I38" si="0">B7/22.46</f>
        <v>4.8931433659839714E-2</v>
      </c>
      <c r="J7" s="1">
        <f t="shared" ref="J7:J38" si="1">C7/24.37</f>
        <v>4.3249897414854327E-2</v>
      </c>
      <c r="K7" s="1">
        <f t="shared" ref="K7:K38" si="2">D7/23.33</f>
        <v>2.8161165880840125E-2</v>
      </c>
      <c r="M7" s="1">
        <f t="shared" ref="M7:M38" si="3">AVERAGE(I7:K7)</f>
        <v>4.0114165651844717E-2</v>
      </c>
      <c r="N7">
        <f t="shared" ref="N7:N38" si="4">STDEV(I7:K7)</f>
        <v>1.0734319548532077E-2</v>
      </c>
      <c r="O7">
        <f t="shared" ref="O7:O38" si="5">COUNT(I7:K7)</f>
        <v>3</v>
      </c>
      <c r="P7" s="1">
        <f>N7/SQRT(O7-1)</f>
        <v>7.5903101441903501E-3</v>
      </c>
    </row>
    <row r="8" spans="1:16" x14ac:dyDescent="0.25">
      <c r="A8">
        <v>0.1666667</v>
      </c>
      <c r="B8">
        <v>0.89200000000000002</v>
      </c>
      <c r="C8">
        <v>0.86499999999999999</v>
      </c>
      <c r="D8">
        <v>0.66100000000000003</v>
      </c>
      <c r="I8" s="1">
        <f t="shared" si="0"/>
        <v>3.9715048975957255E-2</v>
      </c>
      <c r="J8" s="1">
        <f t="shared" si="1"/>
        <v>3.5494460402133769E-2</v>
      </c>
      <c r="K8" s="1">
        <f t="shared" si="2"/>
        <v>2.8332618945563656E-2</v>
      </c>
      <c r="M8" s="1">
        <f t="shared" si="3"/>
        <v>3.4514042774551563E-2</v>
      </c>
      <c r="N8">
        <f t="shared" si="4"/>
        <v>5.7542021508248178E-3</v>
      </c>
      <c r="O8">
        <f t="shared" si="5"/>
        <v>3</v>
      </c>
      <c r="P8" s="1">
        <f t="shared" ref="P8:P71" si="6">N8/SQRT(O8-1)</f>
        <v>4.0688353611664455E-3</v>
      </c>
    </row>
    <row r="9" spans="1:16" x14ac:dyDescent="0.25">
      <c r="A9">
        <v>0.3333334</v>
      </c>
      <c r="B9">
        <v>1.071</v>
      </c>
      <c r="C9">
        <v>0.90400000000000003</v>
      </c>
      <c r="D9">
        <v>0.70599999999999996</v>
      </c>
      <c r="I9" s="1">
        <f t="shared" si="0"/>
        <v>4.7684772929652709E-2</v>
      </c>
      <c r="J9" s="1">
        <f t="shared" si="1"/>
        <v>3.7094788674599914E-2</v>
      </c>
      <c r="K9" s="1">
        <f t="shared" si="2"/>
        <v>3.0261465923703386E-2</v>
      </c>
      <c r="M9" s="1">
        <f t="shared" si="3"/>
        <v>3.8347009175985332E-2</v>
      </c>
      <c r="N9">
        <f t="shared" si="4"/>
        <v>8.7788922361513606E-3</v>
      </c>
      <c r="O9">
        <f t="shared" si="5"/>
        <v>3</v>
      </c>
      <c r="P9" s="1">
        <f t="shared" si="6"/>
        <v>6.2076142314885603E-3</v>
      </c>
    </row>
    <row r="10" spans="1:16" x14ac:dyDescent="0.25">
      <c r="A10">
        <v>0.50000009999999995</v>
      </c>
      <c r="B10">
        <v>1.0089999999999999</v>
      </c>
      <c r="C10">
        <v>0.91300000000000003</v>
      </c>
      <c r="D10">
        <v>0.71799999999999997</v>
      </c>
      <c r="I10" s="1">
        <f t="shared" si="0"/>
        <v>4.4924309884238643E-2</v>
      </c>
      <c r="J10" s="1">
        <f t="shared" si="1"/>
        <v>3.7464095199015182E-2</v>
      </c>
      <c r="K10" s="1">
        <f t="shared" si="2"/>
        <v>3.0775825117873985E-2</v>
      </c>
      <c r="M10" s="1">
        <f t="shared" si="3"/>
        <v>3.7721410067042598E-2</v>
      </c>
      <c r="N10">
        <f t="shared" si="4"/>
        <v>7.0777513026380277E-3</v>
      </c>
      <c r="O10">
        <f t="shared" si="5"/>
        <v>3</v>
      </c>
      <c r="P10" s="1">
        <f t="shared" si="6"/>
        <v>5.0047259416472695E-3</v>
      </c>
    </row>
    <row r="11" spans="1:16" x14ac:dyDescent="0.25">
      <c r="A11">
        <v>0.6666668</v>
      </c>
      <c r="B11">
        <v>1.0109999999999999</v>
      </c>
      <c r="C11">
        <v>0.80800000000000005</v>
      </c>
      <c r="D11">
        <v>0.77600000000000002</v>
      </c>
      <c r="I11" s="1">
        <f t="shared" si="0"/>
        <v>4.5013357079251998E-2</v>
      </c>
      <c r="J11" s="1">
        <f t="shared" si="1"/>
        <v>3.3155519080837095E-2</v>
      </c>
      <c r="K11" s="1">
        <f t="shared" si="2"/>
        <v>3.3261894556365197E-2</v>
      </c>
      <c r="M11" s="1">
        <f t="shared" si="3"/>
        <v>3.7143590238818101E-2</v>
      </c>
      <c r="N11">
        <f t="shared" si="4"/>
        <v>6.8156255419105222E-3</v>
      </c>
      <c r="O11">
        <f t="shared" si="5"/>
        <v>3</v>
      </c>
      <c r="P11" s="1">
        <f t="shared" si="6"/>
        <v>4.819375038713168E-3</v>
      </c>
    </row>
    <row r="12" spans="1:16" x14ac:dyDescent="0.25">
      <c r="A12">
        <v>0.83333349999999995</v>
      </c>
      <c r="B12">
        <v>0.98699999999999999</v>
      </c>
      <c r="C12">
        <v>0.79100000000000004</v>
      </c>
      <c r="D12">
        <v>0.64400000000000002</v>
      </c>
      <c r="I12" s="1">
        <f t="shared" si="0"/>
        <v>4.3944790739091716E-2</v>
      </c>
      <c r="J12" s="1">
        <f t="shared" si="1"/>
        <v>3.2457940090274931E-2</v>
      </c>
      <c r="K12" s="1">
        <f t="shared" si="2"/>
        <v>2.7603943420488643E-2</v>
      </c>
      <c r="M12" s="1">
        <f t="shared" si="3"/>
        <v>3.4668891416618434E-2</v>
      </c>
      <c r="N12">
        <f t="shared" si="4"/>
        <v>8.3917847981266457E-3</v>
      </c>
      <c r="O12">
        <f t="shared" si="5"/>
        <v>3</v>
      </c>
      <c r="P12" s="1">
        <f t="shared" si="6"/>
        <v>5.9338879370135333E-3</v>
      </c>
    </row>
    <row r="13" spans="1:16" x14ac:dyDescent="0.25">
      <c r="A13">
        <v>1.0000001999999999</v>
      </c>
      <c r="B13">
        <v>1.069</v>
      </c>
      <c r="C13">
        <v>0.83099999999999996</v>
      </c>
      <c r="D13">
        <v>0.55300000000000005</v>
      </c>
      <c r="I13" s="1">
        <f t="shared" si="0"/>
        <v>4.7595725734639355E-2</v>
      </c>
      <c r="J13" s="1">
        <f t="shared" si="1"/>
        <v>3.4099302421009434E-2</v>
      </c>
      <c r="K13" s="1">
        <f t="shared" si="2"/>
        <v>2.3703386198028295E-2</v>
      </c>
      <c r="M13" s="1">
        <f t="shared" si="3"/>
        <v>3.5132804784559026E-2</v>
      </c>
      <c r="N13">
        <f t="shared" si="4"/>
        <v>1.1979652227204854E-2</v>
      </c>
      <c r="O13">
        <f t="shared" si="5"/>
        <v>3</v>
      </c>
      <c r="P13" s="1">
        <f t="shared" si="6"/>
        <v>8.4708933261130794E-3</v>
      </c>
    </row>
    <row r="14" spans="1:16" x14ac:dyDescent="0.25">
      <c r="A14">
        <v>1.1666669000000001</v>
      </c>
      <c r="B14">
        <v>0.97099999999999997</v>
      </c>
      <c r="C14">
        <v>0.74199999999999999</v>
      </c>
      <c r="D14">
        <v>0.624</v>
      </c>
      <c r="I14" s="1">
        <f t="shared" si="0"/>
        <v>4.3232413178984859E-2</v>
      </c>
      <c r="J14" s="1">
        <f t="shared" si="1"/>
        <v>3.0447271235125153E-2</v>
      </c>
      <c r="K14" s="1">
        <f t="shared" si="2"/>
        <v>2.6746678096870983E-2</v>
      </c>
      <c r="M14" s="1">
        <f t="shared" si="3"/>
        <v>3.3475454170326997E-2</v>
      </c>
      <c r="N14">
        <f t="shared" si="4"/>
        <v>8.649987526938737E-3</v>
      </c>
      <c r="O14">
        <f t="shared" si="5"/>
        <v>3</v>
      </c>
      <c r="P14" s="1">
        <f t="shared" si="6"/>
        <v>6.1164648374774349E-3</v>
      </c>
    </row>
    <row r="15" spans="1:16" x14ac:dyDescent="0.25">
      <c r="A15">
        <v>1.3333336</v>
      </c>
      <c r="B15">
        <v>0.90800000000000003</v>
      </c>
      <c r="C15">
        <v>0.82799999999999996</v>
      </c>
      <c r="D15">
        <v>0.59599999999999997</v>
      </c>
      <c r="I15" s="1">
        <f t="shared" si="0"/>
        <v>4.0427426536064112E-2</v>
      </c>
      <c r="J15" s="1">
        <f t="shared" si="1"/>
        <v>3.3976200246204347E-2</v>
      </c>
      <c r="K15" s="1">
        <f t="shared" si="2"/>
        <v>2.5546506643806258E-2</v>
      </c>
      <c r="M15" s="1">
        <f t="shared" si="3"/>
        <v>3.3316711142024905E-2</v>
      </c>
      <c r="N15">
        <f t="shared" si="4"/>
        <v>7.4623480633676798E-3</v>
      </c>
      <c r="O15">
        <f t="shared" si="5"/>
        <v>3</v>
      </c>
      <c r="P15" s="1">
        <f t="shared" si="6"/>
        <v>5.276676919181586E-3</v>
      </c>
    </row>
    <row r="16" spans="1:16" x14ac:dyDescent="0.25">
      <c r="A16">
        <v>1.5000003</v>
      </c>
      <c r="B16">
        <v>1.07</v>
      </c>
      <c r="C16">
        <v>0.75800000000000001</v>
      </c>
      <c r="D16">
        <v>0.68200000000000005</v>
      </c>
      <c r="I16" s="1">
        <f t="shared" si="0"/>
        <v>4.7640249332146035E-2</v>
      </c>
      <c r="J16" s="1">
        <f t="shared" si="1"/>
        <v>3.1103816167418957E-2</v>
      </c>
      <c r="K16" s="1">
        <f t="shared" si="2"/>
        <v>2.9232747535362199E-2</v>
      </c>
      <c r="M16" s="1">
        <f t="shared" si="3"/>
        <v>3.5992271011642395E-2</v>
      </c>
      <c r="N16">
        <f t="shared" si="4"/>
        <v>1.0130734113215037E-2</v>
      </c>
      <c r="O16">
        <f t="shared" si="5"/>
        <v>3</v>
      </c>
      <c r="P16" s="1">
        <f t="shared" si="6"/>
        <v>7.1635107898522371E-3</v>
      </c>
    </row>
    <row r="17" spans="1:16" x14ac:dyDescent="0.25">
      <c r="A17">
        <v>1.6666669999999999</v>
      </c>
      <c r="B17">
        <v>0.86899999999999999</v>
      </c>
      <c r="C17">
        <v>0.69</v>
      </c>
      <c r="D17">
        <v>0.60599999999999998</v>
      </c>
      <c r="I17" s="1">
        <f t="shared" si="0"/>
        <v>3.8691006233303647E-2</v>
      </c>
      <c r="J17" s="1">
        <f t="shared" si="1"/>
        <v>2.8313500205170289E-2</v>
      </c>
      <c r="K17" s="1">
        <f t="shared" si="2"/>
        <v>2.597513930561509E-2</v>
      </c>
      <c r="M17" s="1">
        <f t="shared" si="3"/>
        <v>3.0993215248029681E-2</v>
      </c>
      <c r="N17">
        <f t="shared" si="4"/>
        <v>6.7682325952840407E-3</v>
      </c>
      <c r="O17">
        <f t="shared" si="5"/>
        <v>3</v>
      </c>
      <c r="P17" s="1">
        <f t="shared" si="6"/>
        <v>4.7858631647731704E-3</v>
      </c>
    </row>
    <row r="18" spans="1:16" x14ac:dyDescent="0.25">
      <c r="A18">
        <v>1.8333337000000001</v>
      </c>
      <c r="B18">
        <v>0.96</v>
      </c>
      <c r="C18">
        <v>0.73899999999999999</v>
      </c>
      <c r="D18">
        <v>0.59699999999999998</v>
      </c>
      <c r="I18" s="1">
        <f t="shared" si="0"/>
        <v>4.2742653606411392E-2</v>
      </c>
      <c r="J18" s="1">
        <f t="shared" si="1"/>
        <v>3.0324169060320063E-2</v>
      </c>
      <c r="K18" s="1">
        <f t="shared" si="2"/>
        <v>2.5589369909987142E-2</v>
      </c>
      <c r="M18" s="1">
        <f t="shared" si="3"/>
        <v>3.2885397525572867E-2</v>
      </c>
      <c r="N18">
        <f t="shared" si="4"/>
        <v>8.8588206794651646E-3</v>
      </c>
      <c r="O18">
        <f t="shared" si="5"/>
        <v>3</v>
      </c>
      <c r="P18" s="1">
        <f t="shared" si="6"/>
        <v>6.2641321757654356E-3</v>
      </c>
    </row>
    <row r="19" spans="1:16" x14ac:dyDescent="0.25">
      <c r="A19">
        <v>2.0000003999999998</v>
      </c>
      <c r="B19">
        <v>0.872</v>
      </c>
      <c r="C19">
        <v>0.66900000000000004</v>
      </c>
      <c r="D19">
        <v>0.58699999999999997</v>
      </c>
      <c r="I19" s="1">
        <f t="shared" si="0"/>
        <v>3.8824577025823682E-2</v>
      </c>
      <c r="J19" s="1">
        <f t="shared" si="1"/>
        <v>2.7451784981534673E-2</v>
      </c>
      <c r="K19" s="1">
        <f t="shared" si="2"/>
        <v>2.516073724817831E-2</v>
      </c>
      <c r="M19" s="1">
        <f t="shared" si="3"/>
        <v>3.0479033085178891E-2</v>
      </c>
      <c r="N19">
        <f t="shared" si="4"/>
        <v>7.3176705773117376E-3</v>
      </c>
      <c r="O19">
        <f t="shared" si="5"/>
        <v>3</v>
      </c>
      <c r="P19" s="1">
        <f t="shared" si="6"/>
        <v>5.1743744877064072E-3</v>
      </c>
    </row>
    <row r="20" spans="1:16" x14ac:dyDescent="0.25">
      <c r="A20">
        <v>2.1666671000000002</v>
      </c>
      <c r="B20">
        <v>0.95</v>
      </c>
      <c r="C20">
        <v>0.68</v>
      </c>
      <c r="D20">
        <v>0.63200000000000001</v>
      </c>
      <c r="I20" s="1">
        <f t="shared" si="0"/>
        <v>4.2297417631344612E-2</v>
      </c>
      <c r="J20" s="1">
        <f t="shared" si="1"/>
        <v>2.7903159622486663E-2</v>
      </c>
      <c r="K20" s="1">
        <f t="shared" si="2"/>
        <v>2.7089584226318048E-2</v>
      </c>
      <c r="M20" s="1">
        <f t="shared" si="3"/>
        <v>3.2430053826716439E-2</v>
      </c>
      <c r="N20">
        <f t="shared" si="4"/>
        <v>8.5550644399079428E-3</v>
      </c>
      <c r="O20">
        <f t="shared" si="5"/>
        <v>3</v>
      </c>
      <c r="P20" s="1">
        <f t="shared" si="6"/>
        <v>6.0493440789467987E-3</v>
      </c>
    </row>
    <row r="21" spans="1:16" x14ac:dyDescent="0.25">
      <c r="A21">
        <v>2.3333338000000001</v>
      </c>
      <c r="B21">
        <v>0.96</v>
      </c>
      <c r="C21">
        <v>0.79200000000000004</v>
      </c>
      <c r="D21">
        <v>0.64500000000000002</v>
      </c>
      <c r="I21" s="1">
        <f t="shared" si="0"/>
        <v>4.2742653606411392E-2</v>
      </c>
      <c r="J21" s="1">
        <f t="shared" si="1"/>
        <v>3.2498974148543289E-2</v>
      </c>
      <c r="K21" s="1">
        <f t="shared" si="2"/>
        <v>2.7646806686669526E-2</v>
      </c>
      <c r="M21" s="1">
        <f t="shared" si="3"/>
        <v>3.4296144813874739E-2</v>
      </c>
      <c r="N21">
        <f t="shared" si="4"/>
        <v>7.7067188450283958E-3</v>
      </c>
      <c r="O21">
        <f t="shared" si="5"/>
        <v>3</v>
      </c>
      <c r="P21" s="1">
        <f t="shared" si="6"/>
        <v>5.4494731560177359E-3</v>
      </c>
    </row>
    <row r="22" spans="1:16" x14ac:dyDescent="0.25">
      <c r="A22">
        <v>2.5000005000000001</v>
      </c>
      <c r="B22">
        <v>0.85199999999999998</v>
      </c>
      <c r="C22">
        <v>0.69</v>
      </c>
      <c r="D22">
        <v>0.58299999999999996</v>
      </c>
      <c r="I22" s="1">
        <f t="shared" si="0"/>
        <v>3.7934105075690117E-2</v>
      </c>
      <c r="J22" s="1">
        <f t="shared" si="1"/>
        <v>2.8313500205170289E-2</v>
      </c>
      <c r="K22" s="1">
        <f t="shared" si="2"/>
        <v>2.498928418345478E-2</v>
      </c>
      <c r="M22" s="1">
        <f t="shared" si="3"/>
        <v>3.0412296488105062E-2</v>
      </c>
      <c r="N22">
        <f t="shared" si="4"/>
        <v>6.7227826352603973E-3</v>
      </c>
      <c r="O22">
        <f t="shared" si="5"/>
        <v>3</v>
      </c>
      <c r="P22" s="1">
        <f t="shared" si="6"/>
        <v>4.753725189835795E-3</v>
      </c>
    </row>
    <row r="23" spans="1:16" x14ac:dyDescent="0.25">
      <c r="A23">
        <v>2.6666672</v>
      </c>
      <c r="B23">
        <v>0.82199999999999995</v>
      </c>
      <c r="C23">
        <v>0.85399999999999998</v>
      </c>
      <c r="D23">
        <v>0.66100000000000003</v>
      </c>
      <c r="I23" s="1">
        <f t="shared" si="0"/>
        <v>3.6598397150489757E-2</v>
      </c>
      <c r="J23" s="1">
        <f t="shared" si="1"/>
        <v>3.5043085761181779E-2</v>
      </c>
      <c r="K23" s="1">
        <f t="shared" si="2"/>
        <v>2.8332618945563656E-2</v>
      </c>
      <c r="M23" s="1">
        <f t="shared" si="3"/>
        <v>3.3324700619078398E-2</v>
      </c>
      <c r="N23">
        <f t="shared" si="4"/>
        <v>4.3926538624969175E-3</v>
      </c>
      <c r="O23">
        <f t="shared" si="5"/>
        <v>3</v>
      </c>
      <c r="P23" s="1">
        <f t="shared" si="6"/>
        <v>3.1060753335768504E-3</v>
      </c>
    </row>
    <row r="24" spans="1:16" x14ac:dyDescent="0.25">
      <c r="A24">
        <v>2.8333339</v>
      </c>
      <c r="B24">
        <v>0.90300000000000002</v>
      </c>
      <c r="C24">
        <v>0.80100000000000005</v>
      </c>
      <c r="D24">
        <v>0.79200000000000004</v>
      </c>
      <c r="I24" s="1">
        <f t="shared" si="0"/>
        <v>4.0204808548530722E-2</v>
      </c>
      <c r="J24" s="1">
        <f t="shared" si="1"/>
        <v>3.2868280672958557E-2</v>
      </c>
      <c r="K24" s="1">
        <f t="shared" si="2"/>
        <v>3.3947706815259326E-2</v>
      </c>
      <c r="M24" s="1">
        <f t="shared" si="3"/>
        <v>3.5673598678916202E-2</v>
      </c>
      <c r="N24">
        <f t="shared" si="4"/>
        <v>3.9610841143605637E-3</v>
      </c>
      <c r="O24">
        <f t="shared" si="5"/>
        <v>3</v>
      </c>
      <c r="P24" s="1">
        <f t="shared" si="6"/>
        <v>2.8009094381146642E-3</v>
      </c>
    </row>
    <row r="25" spans="1:16" x14ac:dyDescent="0.25">
      <c r="A25">
        <v>3.0000005999999999</v>
      </c>
      <c r="B25">
        <v>1.099</v>
      </c>
      <c r="C25">
        <v>0.80500000000000005</v>
      </c>
      <c r="D25">
        <v>0.72399999999999998</v>
      </c>
      <c r="I25" s="1">
        <f t="shared" si="0"/>
        <v>4.8931433659839714E-2</v>
      </c>
      <c r="J25" s="1">
        <f t="shared" si="1"/>
        <v>3.3032416906032008E-2</v>
      </c>
      <c r="K25" s="1">
        <f t="shared" si="2"/>
        <v>3.1033004714959282E-2</v>
      </c>
      <c r="M25" s="1">
        <f t="shared" si="3"/>
        <v>3.7665618426943666E-2</v>
      </c>
      <c r="N25">
        <f t="shared" si="4"/>
        <v>9.8075663099347482E-3</v>
      </c>
      <c r="O25">
        <f t="shared" si="5"/>
        <v>3</v>
      </c>
      <c r="P25" s="1">
        <f t="shared" si="6"/>
        <v>6.9349966446915845E-3</v>
      </c>
    </row>
    <row r="26" spans="1:16" x14ac:dyDescent="0.25">
      <c r="A26">
        <v>3.1666672999999999</v>
      </c>
      <c r="B26">
        <v>1.0389999999999999</v>
      </c>
      <c r="C26">
        <v>0.83899999999999997</v>
      </c>
      <c r="D26">
        <v>0.74399999999999999</v>
      </c>
      <c r="I26" s="1">
        <f t="shared" si="0"/>
        <v>4.6260017809438995E-2</v>
      </c>
      <c r="J26" s="1">
        <f t="shared" si="1"/>
        <v>3.4427574887156337E-2</v>
      </c>
      <c r="K26" s="1">
        <f t="shared" si="2"/>
        <v>3.1890270038576939E-2</v>
      </c>
      <c r="M26" s="1">
        <f t="shared" si="3"/>
        <v>3.7525954245057426E-2</v>
      </c>
      <c r="N26">
        <f t="shared" si="4"/>
        <v>7.6695748730714591E-3</v>
      </c>
      <c r="O26">
        <f t="shared" si="5"/>
        <v>3</v>
      </c>
      <c r="P26" s="1">
        <f t="shared" si="6"/>
        <v>5.423208401566783E-3</v>
      </c>
    </row>
    <row r="27" spans="1:16" x14ac:dyDescent="0.25">
      <c r="A27">
        <v>3.3333339999999998</v>
      </c>
      <c r="B27">
        <v>1.123</v>
      </c>
      <c r="C27">
        <v>0.99199999999999999</v>
      </c>
      <c r="D27">
        <v>0.69599999999999995</v>
      </c>
      <c r="I27" s="1">
        <f t="shared" si="0"/>
        <v>4.9999999999999996E-2</v>
      </c>
      <c r="J27" s="1">
        <f t="shared" si="1"/>
        <v>4.0705785802215837E-2</v>
      </c>
      <c r="K27" s="1">
        <f t="shared" si="2"/>
        <v>2.9832833261894558E-2</v>
      </c>
      <c r="M27" s="1">
        <f t="shared" si="3"/>
        <v>4.0179539688036801E-2</v>
      </c>
      <c r="N27">
        <f t="shared" si="4"/>
        <v>1.0093877094068107E-2</v>
      </c>
      <c r="O27">
        <f t="shared" si="5"/>
        <v>3</v>
      </c>
      <c r="P27" s="1">
        <f t="shared" si="6"/>
        <v>7.1374489416791203E-3</v>
      </c>
    </row>
    <row r="28" spans="1:16" x14ac:dyDescent="0.25">
      <c r="A28">
        <v>3.5000007000000002</v>
      </c>
      <c r="B28">
        <v>1.181</v>
      </c>
      <c r="C28">
        <v>1.1599999999999999</v>
      </c>
      <c r="D28">
        <v>0.83199999999999996</v>
      </c>
      <c r="I28" s="1">
        <f t="shared" si="0"/>
        <v>5.2582368655387353E-2</v>
      </c>
      <c r="J28" s="1">
        <f t="shared" si="1"/>
        <v>4.7599507591300771E-2</v>
      </c>
      <c r="K28" s="1">
        <f t="shared" si="2"/>
        <v>3.5662237462494646E-2</v>
      </c>
      <c r="M28" s="1">
        <f t="shared" si="3"/>
        <v>4.5281371236394252E-2</v>
      </c>
      <c r="N28">
        <f t="shared" si="4"/>
        <v>8.6950001159362099E-3</v>
      </c>
      <c r="O28">
        <f t="shared" si="5"/>
        <v>3</v>
      </c>
      <c r="P28" s="1">
        <f t="shared" si="6"/>
        <v>6.1482935443963101E-3</v>
      </c>
    </row>
    <row r="29" spans="1:16" x14ac:dyDescent="0.25">
      <c r="A29">
        <v>3.6666674000000001</v>
      </c>
      <c r="B29">
        <v>1.24</v>
      </c>
      <c r="C29">
        <v>1.048</v>
      </c>
      <c r="D29">
        <v>0.93799999999999994</v>
      </c>
      <c r="I29" s="1">
        <f t="shared" si="0"/>
        <v>5.5209260908281384E-2</v>
      </c>
      <c r="J29" s="1">
        <f t="shared" si="1"/>
        <v>4.3003693065244153E-2</v>
      </c>
      <c r="K29" s="1">
        <f t="shared" si="2"/>
        <v>4.0205743677668236E-2</v>
      </c>
      <c r="M29" s="1">
        <f t="shared" si="3"/>
        <v>4.6139565883731255E-2</v>
      </c>
      <c r="N29">
        <f t="shared" si="4"/>
        <v>7.9781987987653721E-3</v>
      </c>
      <c r="O29">
        <f t="shared" si="5"/>
        <v>3</v>
      </c>
      <c r="P29" s="1">
        <f t="shared" si="6"/>
        <v>5.6414384722613623E-3</v>
      </c>
    </row>
    <row r="30" spans="1:16" x14ac:dyDescent="0.25">
      <c r="A30">
        <v>3.8333341000000001</v>
      </c>
      <c r="B30">
        <v>1.2709999999999999</v>
      </c>
      <c r="C30">
        <v>1.1879999999999999</v>
      </c>
      <c r="D30">
        <v>1.034</v>
      </c>
      <c r="I30" s="1">
        <f t="shared" si="0"/>
        <v>5.6589492430988417E-2</v>
      </c>
      <c r="J30" s="1">
        <f t="shared" si="1"/>
        <v>4.8748461222814933E-2</v>
      </c>
      <c r="K30" s="1">
        <f t="shared" si="2"/>
        <v>4.4320617231033012E-2</v>
      </c>
      <c r="M30" s="1">
        <f t="shared" si="3"/>
        <v>4.9886190294945454E-2</v>
      </c>
      <c r="N30">
        <f t="shared" si="4"/>
        <v>6.2130624694427808E-3</v>
      </c>
      <c r="O30">
        <f t="shared" si="5"/>
        <v>3</v>
      </c>
      <c r="P30" s="1">
        <f t="shared" si="6"/>
        <v>4.3932986040786269E-3</v>
      </c>
    </row>
    <row r="31" spans="1:16" x14ac:dyDescent="0.25">
      <c r="A31">
        <v>4.0000007999999996</v>
      </c>
      <c r="B31">
        <v>1.3759999999999999</v>
      </c>
      <c r="C31">
        <v>1.161</v>
      </c>
      <c r="D31">
        <v>0.92700000000000005</v>
      </c>
      <c r="I31" s="1">
        <f t="shared" si="0"/>
        <v>6.1264470169189664E-2</v>
      </c>
      <c r="J31" s="1">
        <f t="shared" si="1"/>
        <v>4.7640541649569143E-2</v>
      </c>
      <c r="K31" s="1">
        <f t="shared" si="2"/>
        <v>3.9734247749678528E-2</v>
      </c>
      <c r="M31" s="1">
        <f t="shared" si="3"/>
        <v>4.9546419856145774E-2</v>
      </c>
      <c r="N31">
        <f t="shared" si="4"/>
        <v>1.0890908968590908E-2</v>
      </c>
      <c r="O31">
        <f t="shared" si="5"/>
        <v>3</v>
      </c>
      <c r="P31" s="1">
        <f t="shared" si="6"/>
        <v>7.7010355849760192E-3</v>
      </c>
    </row>
    <row r="32" spans="1:16" x14ac:dyDescent="0.25">
      <c r="A32">
        <v>4.1666675</v>
      </c>
      <c r="B32">
        <v>1.369</v>
      </c>
      <c r="C32">
        <v>1.161</v>
      </c>
      <c r="D32">
        <v>1.1919999999999999</v>
      </c>
      <c r="I32" s="1">
        <f t="shared" si="0"/>
        <v>6.0952804986642919E-2</v>
      </c>
      <c r="J32" s="1">
        <f t="shared" si="1"/>
        <v>4.7640541649569143E-2</v>
      </c>
      <c r="K32" s="1">
        <f t="shared" si="2"/>
        <v>5.1093013287612517E-2</v>
      </c>
      <c r="M32" s="1">
        <f t="shared" si="3"/>
        <v>5.322878664127486E-2</v>
      </c>
      <c r="N32">
        <f t="shared" si="4"/>
        <v>6.9083452904845624E-3</v>
      </c>
      <c r="O32">
        <f t="shared" si="5"/>
        <v>3</v>
      </c>
      <c r="P32" s="1">
        <f t="shared" si="6"/>
        <v>4.8849378016797831E-3</v>
      </c>
    </row>
    <row r="33" spans="1:16" x14ac:dyDescent="0.25">
      <c r="A33">
        <v>4.3333342000000004</v>
      </c>
      <c r="B33">
        <v>1.46</v>
      </c>
      <c r="C33">
        <v>1.304</v>
      </c>
      <c r="D33">
        <v>1.109</v>
      </c>
      <c r="I33" s="1">
        <f t="shared" si="0"/>
        <v>6.5004452359750664E-2</v>
      </c>
      <c r="J33" s="1">
        <f t="shared" si="1"/>
        <v>5.3508411981945017E-2</v>
      </c>
      <c r="K33" s="1">
        <f t="shared" si="2"/>
        <v>4.753536219459923E-2</v>
      </c>
      <c r="M33" s="1">
        <f t="shared" si="3"/>
        <v>5.5349408845431637E-2</v>
      </c>
      <c r="N33">
        <f t="shared" si="4"/>
        <v>8.8788642228650409E-3</v>
      </c>
      <c r="O33">
        <f t="shared" si="5"/>
        <v>3</v>
      </c>
      <c r="P33" s="1">
        <f t="shared" si="6"/>
        <v>6.2783051012224953E-3</v>
      </c>
    </row>
    <row r="34" spans="1:16" x14ac:dyDescent="0.25">
      <c r="A34">
        <v>4.5000008999999999</v>
      </c>
      <c r="B34">
        <v>1.3939999999999999</v>
      </c>
      <c r="C34">
        <v>1.385</v>
      </c>
      <c r="D34">
        <v>1.1759999999999999</v>
      </c>
      <c r="I34" s="1">
        <f t="shared" si="0"/>
        <v>6.2065894924309875E-2</v>
      </c>
      <c r="J34" s="1">
        <f t="shared" si="1"/>
        <v>5.6832170701682394E-2</v>
      </c>
      <c r="K34" s="1">
        <f t="shared" si="2"/>
        <v>5.0407201028718387E-2</v>
      </c>
      <c r="M34" s="1">
        <f t="shared" si="3"/>
        <v>5.6435088884903555E-2</v>
      </c>
      <c r="N34">
        <f t="shared" si="4"/>
        <v>5.8394812539032817E-3</v>
      </c>
      <c r="O34">
        <f t="shared" si="5"/>
        <v>3</v>
      </c>
      <c r="P34" s="1">
        <f t="shared" si="6"/>
        <v>4.1291367932467333E-3</v>
      </c>
    </row>
    <row r="35" spans="1:16" x14ac:dyDescent="0.25">
      <c r="A35">
        <v>4.6666676000000002</v>
      </c>
      <c r="B35">
        <v>1.4239999999999999</v>
      </c>
      <c r="C35">
        <v>1.41</v>
      </c>
      <c r="D35">
        <v>1.1910000000000001</v>
      </c>
      <c r="I35" s="1">
        <f t="shared" si="0"/>
        <v>6.3401602849510241E-2</v>
      </c>
      <c r="J35" s="1">
        <f t="shared" si="1"/>
        <v>5.7858022158391462E-2</v>
      </c>
      <c r="K35" s="1">
        <f t="shared" si="2"/>
        <v>5.1050150021431637E-2</v>
      </c>
      <c r="M35" s="1">
        <f t="shared" si="3"/>
        <v>5.7436591676444444E-2</v>
      </c>
      <c r="N35">
        <f t="shared" si="4"/>
        <v>6.1865013924995048E-3</v>
      </c>
      <c r="O35">
        <f t="shared" si="5"/>
        <v>3</v>
      </c>
      <c r="P35" s="1">
        <f t="shared" si="6"/>
        <v>4.3745170864564189E-3</v>
      </c>
    </row>
    <row r="36" spans="1:16" x14ac:dyDescent="0.25">
      <c r="A36">
        <v>4.8333342999999998</v>
      </c>
      <c r="B36">
        <v>1.6890000000000001</v>
      </c>
      <c r="C36">
        <v>1.5640000000000001</v>
      </c>
      <c r="D36">
        <v>1.228</v>
      </c>
      <c r="I36" s="1">
        <f t="shared" si="0"/>
        <v>7.5200356188780057E-2</v>
      </c>
      <c r="J36" s="1">
        <f t="shared" si="1"/>
        <v>6.4177267131719326E-2</v>
      </c>
      <c r="K36" s="1">
        <f t="shared" si="2"/>
        <v>5.2636090870124309E-2</v>
      </c>
      <c r="M36" s="1">
        <f t="shared" si="3"/>
        <v>6.4004571396874557E-2</v>
      </c>
      <c r="N36">
        <f t="shared" si="4"/>
        <v>1.1283123911634508E-2</v>
      </c>
      <c r="O36">
        <f t="shared" si="5"/>
        <v>3</v>
      </c>
      <c r="P36" s="1">
        <f t="shared" si="6"/>
        <v>7.9783734308848438E-3</v>
      </c>
    </row>
    <row r="37" spans="1:16" x14ac:dyDescent="0.25">
      <c r="A37">
        <v>5.0000010000000001</v>
      </c>
      <c r="B37">
        <v>1.698</v>
      </c>
      <c r="C37">
        <v>1.694</v>
      </c>
      <c r="D37">
        <v>1.2569999999999999</v>
      </c>
      <c r="I37" s="1">
        <f t="shared" si="0"/>
        <v>7.5601068566340149E-2</v>
      </c>
      <c r="J37" s="1">
        <f t="shared" si="1"/>
        <v>6.9511694706606481E-2</v>
      </c>
      <c r="K37" s="1">
        <f t="shared" si="2"/>
        <v>5.3879125589369907E-2</v>
      </c>
      <c r="M37" s="1">
        <f t="shared" si="3"/>
        <v>6.6330629620772186E-2</v>
      </c>
      <c r="N37">
        <f t="shared" si="4"/>
        <v>1.1204913341205333E-2</v>
      </c>
      <c r="O37">
        <f t="shared" si="5"/>
        <v>3</v>
      </c>
      <c r="P37" s="1">
        <f t="shared" si="6"/>
        <v>7.9230702061739069E-3</v>
      </c>
    </row>
    <row r="38" spans="1:16" x14ac:dyDescent="0.25">
      <c r="A38">
        <v>5.1666676999999996</v>
      </c>
      <c r="B38">
        <v>1.7549999999999999</v>
      </c>
      <c r="C38">
        <v>1.8089999999999999</v>
      </c>
      <c r="D38">
        <v>1.5329999999999999</v>
      </c>
      <c r="I38" s="1">
        <f t="shared" si="0"/>
        <v>7.8138913624220832E-2</v>
      </c>
      <c r="J38" s="1">
        <f t="shared" si="1"/>
        <v>7.42306114074682E-2</v>
      </c>
      <c r="K38" s="1">
        <f t="shared" si="2"/>
        <v>6.5709387055293611E-2</v>
      </c>
      <c r="M38" s="1">
        <f t="shared" si="3"/>
        <v>7.2692970695660886E-2</v>
      </c>
      <c r="N38">
        <f t="shared" si="4"/>
        <v>6.3558270036929432E-3</v>
      </c>
      <c r="O38">
        <f t="shared" si="5"/>
        <v>3</v>
      </c>
      <c r="P38" s="1">
        <f t="shared" si="6"/>
        <v>4.4942483743598558E-3</v>
      </c>
    </row>
    <row r="39" spans="1:16" x14ac:dyDescent="0.25">
      <c r="A39">
        <v>5.3333344</v>
      </c>
      <c r="B39">
        <v>1.8169999999999999</v>
      </c>
      <c r="C39">
        <v>1.8540000000000001</v>
      </c>
      <c r="D39">
        <v>1.5149999999999999</v>
      </c>
      <c r="I39" s="1">
        <f t="shared" ref="I39:I70" si="7">B39/22.46</f>
        <v>8.0899376669634898E-2</v>
      </c>
      <c r="J39" s="1">
        <f t="shared" ref="J39:J70" si="8">C39/24.37</f>
        <v>7.6077144029544519E-2</v>
      </c>
      <c r="K39" s="1">
        <f t="shared" ref="K39:K70" si="9">D39/23.33</f>
        <v>6.4937848264037715E-2</v>
      </c>
      <c r="M39" s="1">
        <f t="shared" ref="M39:M70" si="10">AVERAGE(I39:K39)</f>
        <v>7.3971456321072382E-2</v>
      </c>
      <c r="N39">
        <f t="shared" ref="N39:N70" si="11">STDEV(I39:K39)</f>
        <v>8.1864545320229701E-3</v>
      </c>
      <c r="O39">
        <f t="shared" ref="O39:O70" si="12">COUNT(I39:K39)</f>
        <v>3</v>
      </c>
      <c r="P39" s="1">
        <f t="shared" si="6"/>
        <v>5.7886975134687864E-3</v>
      </c>
    </row>
    <row r="40" spans="1:16" x14ac:dyDescent="0.25">
      <c r="A40">
        <v>5.5000011000000004</v>
      </c>
      <c r="B40">
        <v>1.875</v>
      </c>
      <c r="C40">
        <v>2.0489999999999999</v>
      </c>
      <c r="D40">
        <v>1.6279999999999999</v>
      </c>
      <c r="I40" s="1">
        <f t="shared" si="7"/>
        <v>8.3481745325022255E-2</v>
      </c>
      <c r="J40" s="1">
        <f t="shared" si="8"/>
        <v>8.4078785391875244E-2</v>
      </c>
      <c r="K40" s="1">
        <f t="shared" si="9"/>
        <v>6.97813973424775E-2</v>
      </c>
      <c r="M40" s="1">
        <f t="shared" si="10"/>
        <v>7.9113976019791657E-2</v>
      </c>
      <c r="N40">
        <f t="shared" si="11"/>
        <v>8.0877612963385134E-3</v>
      </c>
      <c r="O40">
        <f t="shared" si="12"/>
        <v>3</v>
      </c>
      <c r="P40" s="1">
        <f t="shared" si="6"/>
        <v>5.7189108572590647E-3</v>
      </c>
    </row>
    <row r="41" spans="1:16" x14ac:dyDescent="0.25">
      <c r="A41">
        <v>5.6666677999999999</v>
      </c>
      <c r="B41">
        <v>2.0649999999999999</v>
      </c>
      <c r="C41">
        <v>1.8129999999999999</v>
      </c>
      <c r="D41">
        <v>1.8859999999999999</v>
      </c>
      <c r="I41" s="1">
        <f t="shared" si="7"/>
        <v>9.1941228851291176E-2</v>
      </c>
      <c r="J41" s="1">
        <f t="shared" si="8"/>
        <v>7.4394747640541645E-2</v>
      </c>
      <c r="K41" s="1">
        <f t="shared" si="9"/>
        <v>8.0840120017145314E-2</v>
      </c>
      <c r="M41" s="1">
        <f t="shared" si="10"/>
        <v>8.2392032169659388E-2</v>
      </c>
      <c r="N41">
        <f t="shared" si="11"/>
        <v>8.8755886687383843E-3</v>
      </c>
      <c r="O41">
        <f t="shared" si="12"/>
        <v>3</v>
      </c>
      <c r="P41" s="1">
        <f t="shared" si="6"/>
        <v>6.2759889346873932E-3</v>
      </c>
    </row>
    <row r="42" spans="1:16" x14ac:dyDescent="0.25">
      <c r="A42">
        <v>5.8333345000000003</v>
      </c>
      <c r="B42">
        <v>2.085</v>
      </c>
      <c r="C42">
        <v>2.3239999999999998</v>
      </c>
      <c r="D42">
        <v>1.714</v>
      </c>
      <c r="I42" s="1">
        <f t="shared" si="7"/>
        <v>9.2831700801424749E-2</v>
      </c>
      <c r="J42" s="1">
        <f t="shared" si="8"/>
        <v>9.5363151415675002E-2</v>
      </c>
      <c r="K42" s="1">
        <f t="shared" si="9"/>
        <v>7.3467638234033433E-2</v>
      </c>
      <c r="M42" s="1">
        <f t="shared" si="10"/>
        <v>8.7220830150377737E-2</v>
      </c>
      <c r="N42">
        <f t="shared" si="11"/>
        <v>1.1977678258700393E-2</v>
      </c>
      <c r="O42">
        <f t="shared" si="12"/>
        <v>3</v>
      </c>
      <c r="P42" s="1">
        <f t="shared" si="6"/>
        <v>8.4694975195977254E-3</v>
      </c>
    </row>
    <row r="43" spans="1:16" x14ac:dyDescent="0.25">
      <c r="A43">
        <v>6.0000011999999998</v>
      </c>
      <c r="B43">
        <v>2.1469999999999998</v>
      </c>
      <c r="C43">
        <v>2.1480000000000001</v>
      </c>
      <c r="D43">
        <v>1.87</v>
      </c>
      <c r="I43" s="1">
        <f t="shared" si="7"/>
        <v>9.5592163846838815E-2</v>
      </c>
      <c r="J43" s="1">
        <f t="shared" si="8"/>
        <v>8.814115716044317E-2</v>
      </c>
      <c r="K43" s="1">
        <f t="shared" si="9"/>
        <v>8.0154307758251192E-2</v>
      </c>
      <c r="M43" s="1">
        <f t="shared" si="10"/>
        <v>8.7962542921844397E-2</v>
      </c>
      <c r="N43">
        <f t="shared" si="11"/>
        <v>7.7204777985341137E-3</v>
      </c>
      <c r="O43">
        <f t="shared" si="12"/>
        <v>3</v>
      </c>
      <c r="P43" s="1">
        <f t="shared" si="6"/>
        <v>5.4592022053436594E-3</v>
      </c>
    </row>
    <row r="44" spans="1:16" x14ac:dyDescent="0.25">
      <c r="A44">
        <v>6.1666679000000002</v>
      </c>
      <c r="B44">
        <v>2.2730000000000001</v>
      </c>
      <c r="C44">
        <v>2.2749999999999999</v>
      </c>
      <c r="D44">
        <v>2.0630000000000002</v>
      </c>
      <c r="I44" s="1">
        <f t="shared" si="7"/>
        <v>0.10120213713268032</v>
      </c>
      <c r="J44" s="1">
        <f t="shared" si="8"/>
        <v>9.3352482560525224E-2</v>
      </c>
      <c r="K44" s="1">
        <f t="shared" si="9"/>
        <v>8.8426918131161603E-2</v>
      </c>
      <c r="M44" s="1">
        <f t="shared" si="10"/>
        <v>9.432717927478905E-2</v>
      </c>
      <c r="N44">
        <f t="shared" si="11"/>
        <v>6.4431421214954402E-3</v>
      </c>
      <c r="O44">
        <f t="shared" si="12"/>
        <v>3</v>
      </c>
      <c r="P44" s="1">
        <f t="shared" si="6"/>
        <v>4.555989486258104E-3</v>
      </c>
    </row>
    <row r="45" spans="1:16" x14ac:dyDescent="0.25">
      <c r="A45">
        <v>6.3333345999999997</v>
      </c>
      <c r="B45">
        <v>2.4289999999999998</v>
      </c>
      <c r="C45">
        <v>2.339</v>
      </c>
      <c r="D45">
        <v>2.202</v>
      </c>
      <c r="I45" s="1">
        <f t="shared" si="7"/>
        <v>0.10814781834372215</v>
      </c>
      <c r="J45" s="1">
        <f t="shared" si="8"/>
        <v>9.597866228970045E-2</v>
      </c>
      <c r="K45" s="1">
        <f t="shared" si="9"/>
        <v>9.4384912130304338E-2</v>
      </c>
      <c r="M45" s="1">
        <f t="shared" si="10"/>
        <v>9.950379758790899E-2</v>
      </c>
      <c r="N45">
        <f t="shared" si="11"/>
        <v>7.5282355843079522E-3</v>
      </c>
      <c r="O45">
        <f t="shared" si="12"/>
        <v>3</v>
      </c>
      <c r="P45" s="1">
        <f t="shared" si="6"/>
        <v>5.3232664320340232E-3</v>
      </c>
    </row>
    <row r="46" spans="1:16" x14ac:dyDescent="0.25">
      <c r="A46">
        <v>6.5000013000000001</v>
      </c>
      <c r="B46">
        <v>2.25</v>
      </c>
      <c r="C46">
        <v>2.4700000000000002</v>
      </c>
      <c r="D46">
        <v>2.113</v>
      </c>
      <c r="I46" s="1">
        <f t="shared" si="7"/>
        <v>0.10017809439002671</v>
      </c>
      <c r="J46" s="1">
        <f t="shared" si="8"/>
        <v>0.10135412392285598</v>
      </c>
      <c r="K46" s="1">
        <f t="shared" si="9"/>
        <v>9.0570081440205744E-2</v>
      </c>
      <c r="M46" s="1">
        <f t="shared" si="10"/>
        <v>9.7367433251029478E-2</v>
      </c>
      <c r="N46">
        <f t="shared" si="11"/>
        <v>5.9159745685392513E-3</v>
      </c>
      <c r="O46">
        <f t="shared" si="12"/>
        <v>3</v>
      </c>
      <c r="P46" s="1">
        <f t="shared" si="6"/>
        <v>4.183225734741264E-3</v>
      </c>
    </row>
    <row r="47" spans="1:16" x14ac:dyDescent="0.25">
      <c r="A47">
        <v>6.6666679999999996</v>
      </c>
      <c r="B47">
        <v>2.5790000000000002</v>
      </c>
      <c r="C47">
        <v>2.5630000000000002</v>
      </c>
      <c r="D47">
        <v>2.2040000000000002</v>
      </c>
      <c r="I47" s="1">
        <f t="shared" si="7"/>
        <v>0.11482635796972396</v>
      </c>
      <c r="J47" s="1">
        <f t="shared" si="8"/>
        <v>0.1051702913418137</v>
      </c>
      <c r="K47" s="1">
        <f t="shared" si="9"/>
        <v>9.4470638662666112E-2</v>
      </c>
      <c r="M47" s="1">
        <f t="shared" si="10"/>
        <v>0.10482242932473458</v>
      </c>
      <c r="N47">
        <f t="shared" si="11"/>
        <v>1.0182317178035982E-2</v>
      </c>
      <c r="O47">
        <f t="shared" si="12"/>
        <v>3</v>
      </c>
      <c r="P47" s="1">
        <f t="shared" si="6"/>
        <v>7.1999855247815124E-3</v>
      </c>
    </row>
    <row r="48" spans="1:16" x14ac:dyDescent="0.25">
      <c r="A48">
        <v>6.8333347</v>
      </c>
      <c r="B48">
        <v>2.617</v>
      </c>
      <c r="C48">
        <v>2.83</v>
      </c>
      <c r="D48">
        <v>2.327</v>
      </c>
      <c r="I48" s="1">
        <f t="shared" si="7"/>
        <v>0.11651825467497773</v>
      </c>
      <c r="J48" s="1">
        <f t="shared" si="8"/>
        <v>0.11612638489946656</v>
      </c>
      <c r="K48" s="1">
        <f t="shared" si="9"/>
        <v>9.9742820402914711E-2</v>
      </c>
      <c r="M48" s="1">
        <f t="shared" si="10"/>
        <v>0.11079581999245298</v>
      </c>
      <c r="N48">
        <f t="shared" si="11"/>
        <v>9.5741835382966191E-3</v>
      </c>
      <c r="O48">
        <f t="shared" si="12"/>
        <v>3</v>
      </c>
      <c r="P48" s="1">
        <f t="shared" si="6"/>
        <v>6.7699701042541523E-3</v>
      </c>
    </row>
    <row r="49" spans="1:16" x14ac:dyDescent="0.25">
      <c r="A49">
        <v>7.0000014000000004</v>
      </c>
      <c r="B49">
        <v>2.657</v>
      </c>
      <c r="C49">
        <v>3.0009999999999999</v>
      </c>
      <c r="D49">
        <v>2.2989999999999999</v>
      </c>
      <c r="I49" s="1">
        <f t="shared" si="7"/>
        <v>0.11829919857524487</v>
      </c>
      <c r="J49" s="1">
        <f t="shared" si="8"/>
        <v>0.12314320886335657</v>
      </c>
      <c r="K49" s="1">
        <f t="shared" si="9"/>
        <v>9.8542648949849987E-2</v>
      </c>
      <c r="M49" s="1">
        <f t="shared" si="10"/>
        <v>0.11332835212948382</v>
      </c>
      <c r="N49">
        <f t="shared" si="11"/>
        <v>1.3031840729728411E-2</v>
      </c>
      <c r="O49">
        <f t="shared" si="12"/>
        <v>3</v>
      </c>
      <c r="P49" s="1">
        <f t="shared" si="6"/>
        <v>9.2149029513340051E-3</v>
      </c>
    </row>
    <row r="50" spans="1:16" x14ac:dyDescent="0.25">
      <c r="A50">
        <v>7.1666680999999999</v>
      </c>
      <c r="B50">
        <v>2.734</v>
      </c>
      <c r="C50">
        <v>2.8559999999999999</v>
      </c>
      <c r="D50">
        <v>2.5139999999999998</v>
      </c>
      <c r="I50" s="1">
        <f t="shared" si="7"/>
        <v>0.12172751558325912</v>
      </c>
      <c r="J50" s="1">
        <f t="shared" si="8"/>
        <v>0.11719327041444398</v>
      </c>
      <c r="K50" s="1">
        <f t="shared" si="9"/>
        <v>0.10775825117873981</v>
      </c>
      <c r="M50" s="1">
        <f t="shared" si="10"/>
        <v>0.11555967905881431</v>
      </c>
      <c r="N50">
        <f t="shared" si="11"/>
        <v>7.1264684478873205E-3</v>
      </c>
      <c r="O50">
        <f t="shared" si="12"/>
        <v>3</v>
      </c>
      <c r="P50" s="1">
        <f t="shared" si="6"/>
        <v>5.0391741654130942E-3</v>
      </c>
    </row>
    <row r="51" spans="1:16" x14ac:dyDescent="0.25">
      <c r="A51">
        <v>7.3333348000000003</v>
      </c>
      <c r="B51">
        <v>3.1110000000000002</v>
      </c>
      <c r="C51">
        <v>3.1160000000000001</v>
      </c>
      <c r="D51">
        <v>2.5619999999999998</v>
      </c>
      <c r="I51" s="1">
        <f t="shared" si="7"/>
        <v>0.13851291184327694</v>
      </c>
      <c r="J51" s="1">
        <f t="shared" si="8"/>
        <v>0.1278621255642183</v>
      </c>
      <c r="K51" s="1">
        <f t="shared" si="9"/>
        <v>0.10981568795542221</v>
      </c>
      <c r="M51" s="1">
        <f t="shared" si="10"/>
        <v>0.12539690845430582</v>
      </c>
      <c r="N51">
        <f t="shared" si="11"/>
        <v>1.4506572174937433E-2</v>
      </c>
      <c r="O51">
        <f t="shared" si="12"/>
        <v>3</v>
      </c>
      <c r="P51" s="1">
        <f t="shared" si="6"/>
        <v>1.0257695556670342E-2</v>
      </c>
    </row>
    <row r="52" spans="1:16" x14ac:dyDescent="0.25">
      <c r="A52">
        <v>7.5000014999999998</v>
      </c>
      <c r="B52">
        <v>2.944</v>
      </c>
      <c r="C52">
        <v>3.105</v>
      </c>
      <c r="D52">
        <v>2.702</v>
      </c>
      <c r="I52" s="1">
        <f t="shared" si="7"/>
        <v>0.13107747105966161</v>
      </c>
      <c r="J52" s="1">
        <f t="shared" si="8"/>
        <v>0.12741075092326631</v>
      </c>
      <c r="K52" s="1">
        <f t="shared" si="9"/>
        <v>0.11581654522074583</v>
      </c>
      <c r="M52" s="1">
        <f t="shared" si="10"/>
        <v>0.12476825573455792</v>
      </c>
      <c r="N52">
        <f t="shared" si="11"/>
        <v>7.9662444088781301E-3</v>
      </c>
      <c r="O52">
        <f t="shared" si="12"/>
        <v>3</v>
      </c>
      <c r="P52" s="1">
        <f t="shared" si="6"/>
        <v>5.6329854421071452E-3</v>
      </c>
    </row>
    <row r="53" spans="1:16" x14ac:dyDescent="0.25">
      <c r="A53">
        <v>7.6666682000000002</v>
      </c>
      <c r="B53">
        <v>3.024</v>
      </c>
      <c r="C53">
        <v>3.2029999999999998</v>
      </c>
      <c r="D53">
        <v>2.8210000000000002</v>
      </c>
      <c r="I53" s="1">
        <f t="shared" si="7"/>
        <v>0.1346393588601959</v>
      </c>
      <c r="J53" s="1">
        <f t="shared" si="8"/>
        <v>0.13143208863356584</v>
      </c>
      <c r="K53" s="1">
        <f t="shared" si="9"/>
        <v>0.12091727389627091</v>
      </c>
      <c r="M53" s="1">
        <f t="shared" si="10"/>
        <v>0.12899624046334424</v>
      </c>
      <c r="N53">
        <f t="shared" si="11"/>
        <v>7.1780165206394662E-3</v>
      </c>
      <c r="O53">
        <f t="shared" si="12"/>
        <v>3</v>
      </c>
      <c r="P53" s="1">
        <f t="shared" si="6"/>
        <v>5.0756241572132337E-3</v>
      </c>
    </row>
    <row r="54" spans="1:16" x14ac:dyDescent="0.25">
      <c r="A54">
        <v>7.8333348999999997</v>
      </c>
      <c r="B54">
        <v>3.3740000000000001</v>
      </c>
      <c r="C54">
        <v>3.3450000000000002</v>
      </c>
      <c r="D54">
        <v>3.05</v>
      </c>
      <c r="I54" s="1">
        <f t="shared" si="7"/>
        <v>0.15022261798753339</v>
      </c>
      <c r="J54" s="1">
        <f t="shared" si="8"/>
        <v>0.13725892490767336</v>
      </c>
      <c r="K54" s="1">
        <f t="shared" si="9"/>
        <v>0.13073296185169311</v>
      </c>
      <c r="M54" s="1">
        <f t="shared" si="10"/>
        <v>0.1394048349156333</v>
      </c>
      <c r="N54">
        <f t="shared" si="11"/>
        <v>9.9204521769434024E-3</v>
      </c>
      <c r="O54">
        <f t="shared" si="12"/>
        <v>3</v>
      </c>
      <c r="P54" s="1">
        <f t="shared" si="6"/>
        <v>7.0148190067535268E-3</v>
      </c>
    </row>
    <row r="55" spans="1:16" x14ac:dyDescent="0.25">
      <c r="A55">
        <v>8.0000015999999992</v>
      </c>
      <c r="B55">
        <v>3.3929999999999998</v>
      </c>
      <c r="C55">
        <v>3.8780000000000001</v>
      </c>
      <c r="D55">
        <v>2.8660000000000001</v>
      </c>
      <c r="I55" s="1">
        <f t="shared" si="7"/>
        <v>0.15106856634016028</v>
      </c>
      <c r="J55" s="1">
        <f t="shared" si="8"/>
        <v>0.15913007796471071</v>
      </c>
      <c r="K55" s="1">
        <f t="shared" si="9"/>
        <v>0.12284612087441064</v>
      </c>
      <c r="M55" s="1">
        <f t="shared" si="10"/>
        <v>0.14434825505976054</v>
      </c>
      <c r="N55">
        <f t="shared" si="11"/>
        <v>1.9052646097374185E-2</v>
      </c>
      <c r="O55">
        <f t="shared" si="12"/>
        <v>3</v>
      </c>
      <c r="P55" s="1">
        <f t="shared" si="6"/>
        <v>1.3472255255000695E-2</v>
      </c>
    </row>
    <row r="56" spans="1:16" x14ac:dyDescent="0.25">
      <c r="A56">
        <v>8.1666682999999995</v>
      </c>
      <c r="B56">
        <v>3.4830000000000001</v>
      </c>
      <c r="C56">
        <v>3.66</v>
      </c>
      <c r="D56">
        <v>2.9660000000000002</v>
      </c>
      <c r="I56" s="1">
        <f t="shared" si="7"/>
        <v>0.15507569011576136</v>
      </c>
      <c r="J56" s="1">
        <f t="shared" si="8"/>
        <v>0.15018465326220765</v>
      </c>
      <c r="K56" s="1">
        <f t="shared" si="9"/>
        <v>0.12713244749249894</v>
      </c>
      <c r="M56" s="1">
        <f t="shared" si="10"/>
        <v>0.144130930290156</v>
      </c>
      <c r="N56">
        <f t="shared" si="11"/>
        <v>1.4922864116595947E-2</v>
      </c>
      <c r="O56">
        <f t="shared" si="12"/>
        <v>3</v>
      </c>
      <c r="P56" s="1">
        <f t="shared" si="6"/>
        <v>1.0552058411570392E-2</v>
      </c>
    </row>
    <row r="57" spans="1:16" x14ac:dyDescent="0.25">
      <c r="A57">
        <v>8.3333349999999999</v>
      </c>
      <c r="B57">
        <v>3.585</v>
      </c>
      <c r="C57">
        <v>3.8740000000000001</v>
      </c>
      <c r="D57">
        <v>3.2250000000000001</v>
      </c>
      <c r="I57" s="1">
        <f t="shared" si="7"/>
        <v>0.15961709706144256</v>
      </c>
      <c r="J57" s="1">
        <f t="shared" si="8"/>
        <v>0.15896594173163725</v>
      </c>
      <c r="K57" s="1">
        <f t="shared" si="9"/>
        <v>0.13823403343334764</v>
      </c>
      <c r="M57" s="1">
        <f t="shared" si="10"/>
        <v>0.15227235740880915</v>
      </c>
      <c r="N57">
        <f t="shared" si="11"/>
        <v>1.2161903874225307E-2</v>
      </c>
      <c r="O57">
        <f t="shared" si="12"/>
        <v>3</v>
      </c>
      <c r="P57" s="1">
        <f t="shared" si="6"/>
        <v>8.5997647016036582E-3</v>
      </c>
    </row>
    <row r="58" spans="1:16" x14ac:dyDescent="0.25">
      <c r="A58">
        <v>8.5000017000000003</v>
      </c>
      <c r="B58">
        <v>3.6829999999999998</v>
      </c>
      <c r="C58">
        <v>3.8849999999999998</v>
      </c>
      <c r="D58">
        <v>3.4510000000000001</v>
      </c>
      <c r="I58" s="1">
        <f t="shared" si="7"/>
        <v>0.16398040961709703</v>
      </c>
      <c r="J58" s="1">
        <f t="shared" si="8"/>
        <v>0.15941731637258924</v>
      </c>
      <c r="K58" s="1">
        <f t="shared" si="9"/>
        <v>0.14792113159022718</v>
      </c>
      <c r="M58" s="1">
        <f t="shared" si="10"/>
        <v>0.15710628585997116</v>
      </c>
      <c r="N58">
        <f t="shared" si="11"/>
        <v>8.2753096140727612E-3</v>
      </c>
      <c r="O58">
        <f t="shared" si="12"/>
        <v>3</v>
      </c>
      <c r="P58" s="1">
        <f t="shared" si="6"/>
        <v>5.8515275445290803E-3</v>
      </c>
    </row>
    <row r="59" spans="1:16" x14ac:dyDescent="0.25">
      <c r="A59">
        <v>8.6666684000000007</v>
      </c>
      <c r="B59">
        <v>3.8620000000000001</v>
      </c>
      <c r="C59">
        <v>4.3520000000000003</v>
      </c>
      <c r="D59">
        <v>3.3820000000000001</v>
      </c>
      <c r="I59" s="1">
        <f t="shared" si="7"/>
        <v>0.17195013357079253</v>
      </c>
      <c r="J59" s="1">
        <f t="shared" si="8"/>
        <v>0.17858022158391465</v>
      </c>
      <c r="K59" s="1">
        <f t="shared" si="9"/>
        <v>0.14496356622374626</v>
      </c>
      <c r="M59" s="1">
        <f t="shared" si="10"/>
        <v>0.16516464045948451</v>
      </c>
      <c r="N59">
        <f t="shared" si="11"/>
        <v>1.7805955941026904E-2</v>
      </c>
      <c r="O59">
        <f t="shared" si="12"/>
        <v>3</v>
      </c>
      <c r="P59" s="1">
        <f t="shared" si="6"/>
        <v>1.2590712191409016E-2</v>
      </c>
    </row>
    <row r="60" spans="1:16" x14ac:dyDescent="0.25">
      <c r="A60">
        <v>8.8333350999999993</v>
      </c>
      <c r="B60">
        <v>4.0149999999999997</v>
      </c>
      <c r="C60">
        <v>4.3159999999999998</v>
      </c>
      <c r="D60">
        <v>3.653</v>
      </c>
      <c r="I60" s="1">
        <f t="shared" si="7"/>
        <v>0.17876224398931431</v>
      </c>
      <c r="J60" s="1">
        <f t="shared" si="8"/>
        <v>0.17710299548625358</v>
      </c>
      <c r="K60" s="1">
        <f t="shared" si="9"/>
        <v>0.15657951135876555</v>
      </c>
      <c r="M60" s="1">
        <f t="shared" si="10"/>
        <v>0.17081491694477782</v>
      </c>
      <c r="N60">
        <f t="shared" si="11"/>
        <v>1.2356106002597631E-2</v>
      </c>
      <c r="O60">
        <f t="shared" si="12"/>
        <v>3</v>
      </c>
      <c r="P60" s="1">
        <f t="shared" si="6"/>
        <v>8.7370863434965886E-3</v>
      </c>
    </row>
    <row r="61" spans="1:16" x14ac:dyDescent="0.25">
      <c r="A61">
        <v>9.0000017999999997</v>
      </c>
      <c r="B61">
        <v>4.202</v>
      </c>
      <c r="C61">
        <v>4.202</v>
      </c>
      <c r="D61">
        <v>3.7450000000000001</v>
      </c>
      <c r="I61" s="1">
        <f t="shared" si="7"/>
        <v>0.18708815672306323</v>
      </c>
      <c r="J61" s="1">
        <f t="shared" si="8"/>
        <v>0.17242511284366022</v>
      </c>
      <c r="K61" s="1">
        <f t="shared" si="9"/>
        <v>0.16052293184740679</v>
      </c>
      <c r="M61" s="1">
        <f t="shared" si="10"/>
        <v>0.17334540047137673</v>
      </c>
      <c r="N61">
        <f t="shared" si="11"/>
        <v>1.3306501800317203E-2</v>
      </c>
      <c r="O61">
        <f t="shared" si="12"/>
        <v>3</v>
      </c>
      <c r="P61" s="1">
        <f t="shared" si="6"/>
        <v>9.409117656875297E-3</v>
      </c>
    </row>
    <row r="62" spans="1:16" x14ac:dyDescent="0.25">
      <c r="A62">
        <v>9.1666685000000001</v>
      </c>
      <c r="B62">
        <v>4.2709999999999999</v>
      </c>
      <c r="C62">
        <v>4.5389999999999997</v>
      </c>
      <c r="D62">
        <v>3.9540000000000002</v>
      </c>
      <c r="I62" s="1">
        <f t="shared" si="7"/>
        <v>0.19016028495102402</v>
      </c>
      <c r="J62" s="1">
        <f t="shared" si="8"/>
        <v>0.18625359048009846</v>
      </c>
      <c r="K62" s="1">
        <f t="shared" si="9"/>
        <v>0.16948135447921134</v>
      </c>
      <c r="M62" s="1">
        <f t="shared" si="10"/>
        <v>0.18196507663677794</v>
      </c>
      <c r="N62">
        <f t="shared" si="11"/>
        <v>1.0986266636249986E-2</v>
      </c>
      <c r="O62">
        <f t="shared" si="12"/>
        <v>3</v>
      </c>
      <c r="P62" s="1">
        <f t="shared" si="6"/>
        <v>7.7684636384158859E-3</v>
      </c>
    </row>
    <row r="63" spans="1:16" x14ac:dyDescent="0.25">
      <c r="A63">
        <v>9.3333352000000005</v>
      </c>
      <c r="B63">
        <v>4.0940000000000003</v>
      </c>
      <c r="C63">
        <v>4.6840000000000002</v>
      </c>
      <c r="D63">
        <v>4.0010000000000003</v>
      </c>
      <c r="I63" s="1">
        <f t="shared" si="7"/>
        <v>0.18227960819234196</v>
      </c>
      <c r="J63" s="1">
        <f t="shared" si="8"/>
        <v>0.19220352892901107</v>
      </c>
      <c r="K63" s="1">
        <f t="shared" si="9"/>
        <v>0.17149592798971283</v>
      </c>
      <c r="M63" s="1">
        <f t="shared" si="10"/>
        <v>0.18199302170368861</v>
      </c>
      <c r="N63">
        <f t="shared" si="11"/>
        <v>1.0356774740570316E-2</v>
      </c>
      <c r="O63">
        <f t="shared" si="12"/>
        <v>3</v>
      </c>
      <c r="P63" s="1">
        <f t="shared" si="6"/>
        <v>7.3233456502788162E-3</v>
      </c>
    </row>
    <row r="64" spans="1:16" x14ac:dyDescent="0.25">
      <c r="A64">
        <v>9.5000019000000009</v>
      </c>
      <c r="B64">
        <v>4.57</v>
      </c>
      <c r="C64">
        <v>4.7140000000000004</v>
      </c>
      <c r="D64">
        <v>4.2619999999999996</v>
      </c>
      <c r="I64" s="1">
        <f t="shared" si="7"/>
        <v>0.20347284060552093</v>
      </c>
      <c r="J64" s="1">
        <f t="shared" si="8"/>
        <v>0.19343455067706197</v>
      </c>
      <c r="K64" s="1">
        <f t="shared" si="9"/>
        <v>0.18268324046292328</v>
      </c>
      <c r="M64" s="1">
        <f t="shared" si="10"/>
        <v>0.19319687724850207</v>
      </c>
      <c r="N64">
        <f t="shared" si="11"/>
        <v>1.0396837741171909E-2</v>
      </c>
      <c r="O64">
        <f t="shared" si="12"/>
        <v>3</v>
      </c>
      <c r="P64" s="1">
        <f t="shared" si="6"/>
        <v>7.3516744696788842E-3</v>
      </c>
    </row>
    <row r="65" spans="1:16" x14ac:dyDescent="0.25">
      <c r="A65">
        <v>9.6666685999999995</v>
      </c>
      <c r="B65">
        <v>4.5830000000000002</v>
      </c>
      <c r="C65">
        <v>4.9729999999999999</v>
      </c>
      <c r="D65">
        <v>4.2370000000000001</v>
      </c>
      <c r="I65" s="1">
        <f t="shared" si="7"/>
        <v>0.20405164737310774</v>
      </c>
      <c r="J65" s="1">
        <f t="shared" si="8"/>
        <v>0.2040623717685679</v>
      </c>
      <c r="K65" s="1">
        <f t="shared" si="9"/>
        <v>0.18161165880840122</v>
      </c>
      <c r="M65" s="1">
        <f t="shared" si="10"/>
        <v>0.19657522598335897</v>
      </c>
      <c r="N65">
        <f t="shared" si="11"/>
        <v>1.2958830414152698E-2</v>
      </c>
      <c r="O65">
        <f t="shared" si="12"/>
        <v>3</v>
      </c>
      <c r="P65" s="1">
        <f t="shared" si="6"/>
        <v>9.1632768620938474E-3</v>
      </c>
    </row>
    <row r="66" spans="1:16" x14ac:dyDescent="0.25">
      <c r="A66">
        <v>9.8333352999999999</v>
      </c>
      <c r="B66">
        <v>5.0510000000000002</v>
      </c>
      <c r="C66">
        <v>5.31</v>
      </c>
      <c r="D66">
        <v>4.3369999999999997</v>
      </c>
      <c r="I66" s="1">
        <f t="shared" si="7"/>
        <v>0.22488869100623329</v>
      </c>
      <c r="J66" s="1">
        <f t="shared" si="8"/>
        <v>0.21789084940500614</v>
      </c>
      <c r="K66" s="1">
        <f t="shared" si="9"/>
        <v>0.1858979854264895</v>
      </c>
      <c r="M66" s="1">
        <f t="shared" si="10"/>
        <v>0.20955917527924298</v>
      </c>
      <c r="N66">
        <f t="shared" si="11"/>
        <v>2.0787769858861712E-2</v>
      </c>
      <c r="O66">
        <f t="shared" si="12"/>
        <v>3</v>
      </c>
      <c r="P66" s="1">
        <f t="shared" si="6"/>
        <v>1.4699173032946435E-2</v>
      </c>
    </row>
    <row r="67" spans="1:16" x14ac:dyDescent="0.25">
      <c r="A67">
        <v>10.000002</v>
      </c>
      <c r="B67">
        <v>5.4260000000000002</v>
      </c>
      <c r="C67">
        <v>5.306</v>
      </c>
      <c r="D67">
        <v>4.7119999999999997</v>
      </c>
      <c r="I67" s="1">
        <f t="shared" si="7"/>
        <v>0.24158504007123777</v>
      </c>
      <c r="J67" s="1">
        <f t="shared" si="8"/>
        <v>0.21772671317193271</v>
      </c>
      <c r="K67" s="1">
        <f t="shared" si="9"/>
        <v>0.20197171024432062</v>
      </c>
      <c r="M67" s="1">
        <f t="shared" si="10"/>
        <v>0.22042782116249704</v>
      </c>
      <c r="N67">
        <f t="shared" si="11"/>
        <v>1.9944321579751685E-2</v>
      </c>
      <c r="O67">
        <f t="shared" si="12"/>
        <v>3</v>
      </c>
      <c r="P67" s="1">
        <f t="shared" si="6"/>
        <v>1.4102765035207611E-2</v>
      </c>
    </row>
    <row r="68" spans="1:16" x14ac:dyDescent="0.25">
      <c r="A68">
        <v>10.166668700000001</v>
      </c>
      <c r="B68">
        <v>5.048</v>
      </c>
      <c r="C68">
        <v>5.4530000000000003</v>
      </c>
      <c r="D68">
        <v>4.8869999999999996</v>
      </c>
      <c r="I68" s="1">
        <f t="shared" si="7"/>
        <v>0.22475512021371327</v>
      </c>
      <c r="J68" s="1">
        <f t="shared" si="8"/>
        <v>0.22375871973738204</v>
      </c>
      <c r="K68" s="1">
        <f t="shared" si="9"/>
        <v>0.20947278182597515</v>
      </c>
      <c r="M68" s="1">
        <f t="shared" si="10"/>
        <v>0.21932887392569014</v>
      </c>
      <c r="N68">
        <f t="shared" si="11"/>
        <v>8.550153044586787E-3</v>
      </c>
      <c r="O68">
        <f t="shared" si="12"/>
        <v>3</v>
      </c>
      <c r="P68" s="1">
        <f t="shared" si="6"/>
        <v>6.0458711980101217E-3</v>
      </c>
    </row>
    <row r="69" spans="1:16" x14ac:dyDescent="0.25">
      <c r="A69">
        <v>10.333335399999999</v>
      </c>
      <c r="B69">
        <v>5.3470000000000004</v>
      </c>
      <c r="C69">
        <v>5.54</v>
      </c>
      <c r="D69">
        <v>5.3449999999999998</v>
      </c>
      <c r="I69" s="1">
        <f t="shared" si="7"/>
        <v>0.23806767586821015</v>
      </c>
      <c r="J69" s="1">
        <f t="shared" si="8"/>
        <v>0.22732868280672958</v>
      </c>
      <c r="K69" s="1">
        <f t="shared" si="9"/>
        <v>0.22910415773681955</v>
      </c>
      <c r="M69" s="1">
        <f t="shared" si="10"/>
        <v>0.23150017213725307</v>
      </c>
      <c r="N69">
        <f t="shared" si="11"/>
        <v>5.7564882305921241E-3</v>
      </c>
      <c r="O69">
        <f t="shared" si="12"/>
        <v>3</v>
      </c>
      <c r="P69" s="1">
        <f t="shared" si="6"/>
        <v>4.0704518636722406E-3</v>
      </c>
    </row>
    <row r="70" spans="1:16" x14ac:dyDescent="0.25">
      <c r="A70">
        <v>10.5000021</v>
      </c>
      <c r="B70">
        <v>5.798</v>
      </c>
      <c r="C70">
        <v>6.1550000000000002</v>
      </c>
      <c r="D70">
        <v>5.0220000000000002</v>
      </c>
      <c r="I70" s="1">
        <f t="shared" si="7"/>
        <v>0.25814781834372219</v>
      </c>
      <c r="J70" s="1">
        <f t="shared" si="8"/>
        <v>0.25256462864177265</v>
      </c>
      <c r="K70" s="1">
        <f t="shared" si="9"/>
        <v>0.21525932276039436</v>
      </c>
      <c r="M70" s="1">
        <f t="shared" si="10"/>
        <v>0.24199058991529643</v>
      </c>
      <c r="N70">
        <f t="shared" si="11"/>
        <v>2.3317664647044895E-2</v>
      </c>
      <c r="O70">
        <f t="shared" si="12"/>
        <v>3</v>
      </c>
      <c r="P70" s="1">
        <f t="shared" si="6"/>
        <v>1.6488078793359267E-2</v>
      </c>
    </row>
    <row r="71" spans="1:16" x14ac:dyDescent="0.25">
      <c r="A71">
        <v>10.6666688</v>
      </c>
      <c r="B71">
        <v>5.7869999999999999</v>
      </c>
      <c r="C71">
        <v>6.1980000000000004</v>
      </c>
      <c r="D71">
        <v>5.3449999999999998</v>
      </c>
      <c r="I71" s="1">
        <f t="shared" ref="I71:I102" si="13">B71/22.46</f>
        <v>0.25765805877114867</v>
      </c>
      <c r="J71" s="1">
        <f t="shared" ref="J71:J102" si="14">C71/24.37</f>
        <v>0.25432909314731228</v>
      </c>
      <c r="K71" s="1">
        <f t="shared" ref="K71:K102" si="15">D71/23.33</f>
        <v>0.22910415773681955</v>
      </c>
      <c r="M71" s="1">
        <f t="shared" ref="M71:M102" si="16">AVERAGE(I71:K71)</f>
        <v>0.24703043655176016</v>
      </c>
      <c r="N71">
        <f t="shared" ref="N71:N102" si="17">STDEV(I71:K71)</f>
        <v>1.5613587260601344E-2</v>
      </c>
      <c r="O71">
        <f t="shared" ref="O71:O102" si="18">COUNT(I71:K71)</f>
        <v>3</v>
      </c>
      <c r="P71" s="1">
        <f t="shared" si="6"/>
        <v>1.10404734306191E-2</v>
      </c>
    </row>
    <row r="72" spans="1:16" x14ac:dyDescent="0.25">
      <c r="A72">
        <v>10.8333355</v>
      </c>
      <c r="B72">
        <v>6.2450000000000001</v>
      </c>
      <c r="C72">
        <v>6.6619999999999999</v>
      </c>
      <c r="D72">
        <v>5.6070000000000002</v>
      </c>
      <c r="I72" s="1">
        <f t="shared" si="13"/>
        <v>0.27804986642920748</v>
      </c>
      <c r="J72" s="1">
        <f t="shared" si="14"/>
        <v>0.27336889618383259</v>
      </c>
      <c r="K72" s="1">
        <f t="shared" si="15"/>
        <v>0.24033433347621092</v>
      </c>
      <c r="M72" s="1">
        <f t="shared" si="16"/>
        <v>0.26391769869641696</v>
      </c>
      <c r="N72">
        <f t="shared" si="17"/>
        <v>2.0557461101549979E-2</v>
      </c>
      <c r="O72">
        <f t="shared" si="18"/>
        <v>3</v>
      </c>
      <c r="P72" s="1">
        <f t="shared" ref="P72:P132" si="19">N72/SQRT(O72-1)</f>
        <v>1.4536320148884662E-2</v>
      </c>
    </row>
    <row r="73" spans="1:16" x14ac:dyDescent="0.25">
      <c r="A73">
        <v>11.000002200000001</v>
      </c>
      <c r="B73">
        <v>6.6639999999999997</v>
      </c>
      <c r="C73">
        <v>6.7850000000000001</v>
      </c>
      <c r="D73">
        <v>5.8789999999999996</v>
      </c>
      <c r="I73" s="1">
        <f t="shared" si="13"/>
        <v>0.29670525378450574</v>
      </c>
      <c r="J73" s="1">
        <f t="shared" si="14"/>
        <v>0.27841608535084117</v>
      </c>
      <c r="K73" s="1">
        <f t="shared" si="15"/>
        <v>0.25199314187741106</v>
      </c>
      <c r="M73" s="1">
        <f t="shared" si="16"/>
        <v>0.27570482700425264</v>
      </c>
      <c r="N73">
        <f t="shared" si="17"/>
        <v>2.2479021979716973E-2</v>
      </c>
      <c r="O73">
        <f t="shared" si="18"/>
        <v>3</v>
      </c>
      <c r="P73" s="1">
        <f t="shared" si="19"/>
        <v>1.589506887629932E-2</v>
      </c>
    </row>
    <row r="74" spans="1:16" x14ac:dyDescent="0.25">
      <c r="A74">
        <v>11.166668899999999</v>
      </c>
      <c r="B74">
        <v>6.6070000000000002</v>
      </c>
      <c r="C74">
        <v>6.6619999999999999</v>
      </c>
      <c r="D74">
        <v>6.1050000000000004</v>
      </c>
      <c r="I74" s="1">
        <f t="shared" si="13"/>
        <v>0.29416740872662511</v>
      </c>
      <c r="J74" s="1">
        <f t="shared" si="14"/>
        <v>0.27336889618383259</v>
      </c>
      <c r="K74" s="1">
        <f t="shared" si="15"/>
        <v>0.26168024003429063</v>
      </c>
      <c r="M74" s="1">
        <f t="shared" si="16"/>
        <v>0.27640551498158278</v>
      </c>
      <c r="N74">
        <f t="shared" si="17"/>
        <v>1.6455085010512304E-2</v>
      </c>
      <c r="O74">
        <f t="shared" si="18"/>
        <v>3</v>
      </c>
      <c r="P74" s="1">
        <f t="shared" si="19"/>
        <v>1.1635502195934361E-2</v>
      </c>
    </row>
    <row r="75" spans="1:16" x14ac:dyDescent="0.25">
      <c r="A75">
        <v>11.3333356</v>
      </c>
      <c r="B75">
        <v>6.9420000000000002</v>
      </c>
      <c r="C75">
        <v>7.6040000000000001</v>
      </c>
      <c r="D75">
        <v>6.4329999999999998</v>
      </c>
      <c r="I75" s="1">
        <f t="shared" si="13"/>
        <v>0.30908281389136244</v>
      </c>
      <c r="J75" s="1">
        <f t="shared" si="14"/>
        <v>0.31202297907263027</v>
      </c>
      <c r="K75" s="1">
        <f t="shared" si="15"/>
        <v>0.27573939134162023</v>
      </c>
      <c r="M75" s="1">
        <f t="shared" si="16"/>
        <v>0.29894839476853763</v>
      </c>
      <c r="N75">
        <f t="shared" si="17"/>
        <v>2.0153275735628765E-2</v>
      </c>
      <c r="O75">
        <f t="shared" si="18"/>
        <v>3</v>
      </c>
      <c r="P75" s="1">
        <f t="shared" si="19"/>
        <v>1.4250517935785405E-2</v>
      </c>
    </row>
    <row r="76" spans="1:16" x14ac:dyDescent="0.25">
      <c r="A76">
        <v>11.5000023</v>
      </c>
      <c r="B76">
        <v>7.0919999999999996</v>
      </c>
      <c r="C76">
        <v>7.4710000000000001</v>
      </c>
      <c r="D76">
        <v>6.69</v>
      </c>
      <c r="I76" s="1">
        <f t="shared" si="13"/>
        <v>0.31576135351736417</v>
      </c>
      <c r="J76" s="1">
        <f t="shared" si="14"/>
        <v>0.30656544932293806</v>
      </c>
      <c r="K76" s="1">
        <f t="shared" si="15"/>
        <v>0.28675525075010722</v>
      </c>
      <c r="M76" s="1">
        <f t="shared" si="16"/>
        <v>0.30302735119680313</v>
      </c>
      <c r="N76">
        <f t="shared" si="17"/>
        <v>1.4823194770318153E-2</v>
      </c>
      <c r="O76">
        <f t="shared" si="18"/>
        <v>3</v>
      </c>
      <c r="P76" s="1">
        <f t="shared" si="19"/>
        <v>1.0481581540940933E-2</v>
      </c>
    </row>
    <row r="77" spans="1:16" x14ac:dyDescent="0.25">
      <c r="A77">
        <v>11.666669000000001</v>
      </c>
      <c r="B77">
        <v>7.4169999999999998</v>
      </c>
      <c r="C77">
        <v>7.9279999999999999</v>
      </c>
      <c r="D77">
        <v>6.6769999999999996</v>
      </c>
      <c r="I77" s="1">
        <f t="shared" si="13"/>
        <v>0.33023152270703471</v>
      </c>
      <c r="J77" s="1">
        <f t="shared" si="14"/>
        <v>0.32531801395157978</v>
      </c>
      <c r="K77" s="1">
        <f t="shared" si="15"/>
        <v>0.28619802828975566</v>
      </c>
      <c r="M77" s="1">
        <f t="shared" si="16"/>
        <v>0.31391585498279007</v>
      </c>
      <c r="N77">
        <f t="shared" si="17"/>
        <v>2.4129734343985229E-2</v>
      </c>
      <c r="O77">
        <f t="shared" si="18"/>
        <v>3</v>
      </c>
      <c r="P77" s="1">
        <f t="shared" si="19"/>
        <v>1.7062298782861883E-2</v>
      </c>
    </row>
    <row r="78" spans="1:16" x14ac:dyDescent="0.25">
      <c r="A78">
        <v>11.833335699999999</v>
      </c>
      <c r="B78">
        <v>7.77</v>
      </c>
      <c r="C78">
        <v>8.0210000000000008</v>
      </c>
      <c r="D78">
        <v>6.7210000000000001</v>
      </c>
      <c r="I78" s="1">
        <f t="shared" si="13"/>
        <v>0.34594835262689222</v>
      </c>
      <c r="J78" s="1">
        <f t="shared" si="14"/>
        <v>0.32913418137053757</v>
      </c>
      <c r="K78" s="1">
        <f t="shared" si="15"/>
        <v>0.28808401200171457</v>
      </c>
      <c r="M78" s="1">
        <f t="shared" si="16"/>
        <v>0.3210555153330481</v>
      </c>
      <c r="N78">
        <f t="shared" si="17"/>
        <v>2.9766073182494364E-2</v>
      </c>
      <c r="O78">
        <f t="shared" si="18"/>
        <v>3</v>
      </c>
      <c r="P78" s="1">
        <f t="shared" si="19"/>
        <v>2.10477921966368E-2</v>
      </c>
    </row>
    <row r="79" spans="1:16" x14ac:dyDescent="0.25">
      <c r="A79">
        <v>12.0000024</v>
      </c>
      <c r="B79">
        <v>7.8490000000000002</v>
      </c>
      <c r="C79">
        <v>8.5950000000000006</v>
      </c>
      <c r="D79">
        <v>6.9950000000000001</v>
      </c>
      <c r="I79" s="1">
        <f t="shared" si="13"/>
        <v>0.34946571682991984</v>
      </c>
      <c r="J79" s="1">
        <f t="shared" si="14"/>
        <v>0.35268773081657778</v>
      </c>
      <c r="K79" s="1">
        <f t="shared" si="15"/>
        <v>0.2998285469352765</v>
      </c>
      <c r="M79" s="1">
        <f t="shared" si="16"/>
        <v>0.33399399819392467</v>
      </c>
      <c r="N79">
        <f t="shared" si="17"/>
        <v>2.9631974087341105E-2</v>
      </c>
      <c r="O79">
        <f t="shared" si="18"/>
        <v>3</v>
      </c>
      <c r="P79" s="1">
        <f t="shared" si="19"/>
        <v>2.0952969817102953E-2</v>
      </c>
    </row>
    <row r="80" spans="1:16" x14ac:dyDescent="0.25">
      <c r="A80">
        <v>12.1666691</v>
      </c>
      <c r="B80">
        <v>8.5150000000000006</v>
      </c>
      <c r="C80">
        <v>8.9179999999999993</v>
      </c>
      <c r="D80">
        <v>7.593</v>
      </c>
      <c r="I80" s="1">
        <f t="shared" si="13"/>
        <v>0.3791184327693678</v>
      </c>
      <c r="J80" s="1">
        <f t="shared" si="14"/>
        <v>0.3659417316372589</v>
      </c>
      <c r="K80" s="1">
        <f t="shared" si="15"/>
        <v>0.32546078011144453</v>
      </c>
      <c r="M80" s="1">
        <f t="shared" si="16"/>
        <v>0.35684031483935708</v>
      </c>
      <c r="N80">
        <f t="shared" si="17"/>
        <v>2.796270307009736E-2</v>
      </c>
      <c r="O80">
        <f t="shared" si="18"/>
        <v>3</v>
      </c>
      <c r="P80" s="1">
        <f t="shared" si="19"/>
        <v>1.9772616961171732E-2</v>
      </c>
    </row>
    <row r="81" spans="1:16" x14ac:dyDescent="0.25">
      <c r="A81">
        <v>12.3333358</v>
      </c>
      <c r="B81">
        <v>8.4120000000000008</v>
      </c>
      <c r="C81">
        <v>9.2070000000000007</v>
      </c>
      <c r="D81">
        <v>7.8280000000000003</v>
      </c>
      <c r="I81" s="1">
        <f t="shared" si="13"/>
        <v>0.3745325022261799</v>
      </c>
      <c r="J81" s="1">
        <f t="shared" si="14"/>
        <v>0.37780057447681575</v>
      </c>
      <c r="K81" s="1">
        <f t="shared" si="15"/>
        <v>0.33553364766395205</v>
      </c>
      <c r="M81" s="1">
        <f t="shared" si="16"/>
        <v>0.36262224145564925</v>
      </c>
      <c r="N81">
        <f t="shared" si="17"/>
        <v>2.3516249898049763E-2</v>
      </c>
      <c r="O81">
        <f t="shared" si="18"/>
        <v>3</v>
      </c>
      <c r="P81" s="1">
        <f t="shared" si="19"/>
        <v>1.6628499770988441E-2</v>
      </c>
    </row>
    <row r="82" spans="1:16" x14ac:dyDescent="0.25">
      <c r="A82">
        <v>12.500002500000001</v>
      </c>
      <c r="B82">
        <v>8.7479999999999993</v>
      </c>
      <c r="C82">
        <v>9.73</v>
      </c>
      <c r="D82">
        <v>7.9770000000000003</v>
      </c>
      <c r="I82" s="1">
        <f t="shared" si="13"/>
        <v>0.38949243098842384</v>
      </c>
      <c r="J82" s="1">
        <f t="shared" si="14"/>
        <v>0.39926138695116947</v>
      </c>
      <c r="K82" s="1">
        <f t="shared" si="15"/>
        <v>0.34192027432490357</v>
      </c>
      <c r="M82" s="1">
        <f t="shared" si="16"/>
        <v>0.37689136408816565</v>
      </c>
      <c r="N82">
        <f t="shared" si="17"/>
        <v>3.0677205944693121E-2</v>
      </c>
      <c r="O82">
        <f t="shared" si="18"/>
        <v>3</v>
      </c>
      <c r="P82" s="1">
        <f t="shared" si="19"/>
        <v>2.1692060351348772E-2</v>
      </c>
    </row>
    <row r="83" spans="1:16" x14ac:dyDescent="0.25">
      <c r="A83">
        <v>12.666669199999999</v>
      </c>
      <c r="B83">
        <v>9.3390000000000004</v>
      </c>
      <c r="C83">
        <v>9.4179999999999993</v>
      </c>
      <c r="D83">
        <v>7.9489999999999998</v>
      </c>
      <c r="I83" s="1">
        <f t="shared" si="13"/>
        <v>0.41580587711487088</v>
      </c>
      <c r="J83" s="1">
        <f t="shared" si="14"/>
        <v>0.38645876077144026</v>
      </c>
      <c r="K83" s="1">
        <f t="shared" si="15"/>
        <v>0.34072010287183885</v>
      </c>
      <c r="M83" s="1">
        <f t="shared" si="16"/>
        <v>0.38099491358605003</v>
      </c>
      <c r="N83">
        <f t="shared" si="17"/>
        <v>3.7839907412252821E-2</v>
      </c>
      <c r="O83">
        <f t="shared" si="18"/>
        <v>3</v>
      </c>
      <c r="P83" s="1">
        <f t="shared" si="19"/>
        <v>2.6756855130675071E-2</v>
      </c>
    </row>
    <row r="84" spans="1:16" x14ac:dyDescent="0.25">
      <c r="A84">
        <v>12.8333359</v>
      </c>
      <c r="B84">
        <v>9.625</v>
      </c>
      <c r="C84">
        <v>10.226000000000001</v>
      </c>
      <c r="D84">
        <v>8.5950000000000006</v>
      </c>
      <c r="I84" s="1">
        <f t="shared" si="13"/>
        <v>0.42853962600178092</v>
      </c>
      <c r="J84" s="1">
        <f t="shared" si="14"/>
        <v>0.41961427985227739</v>
      </c>
      <c r="K84" s="1">
        <f t="shared" si="15"/>
        <v>0.36840977282468929</v>
      </c>
      <c r="M84" s="1">
        <f t="shared" si="16"/>
        <v>0.40552122622624925</v>
      </c>
      <c r="N84">
        <f t="shared" si="17"/>
        <v>3.2447810883852068E-2</v>
      </c>
      <c r="O84">
        <f t="shared" si="18"/>
        <v>3</v>
      </c>
      <c r="P84" s="1">
        <f t="shared" si="19"/>
        <v>2.2944067110630458E-2</v>
      </c>
    </row>
    <row r="85" spans="1:16" x14ac:dyDescent="0.25">
      <c r="A85">
        <v>13.0000026</v>
      </c>
      <c r="B85">
        <v>9.7680000000000007</v>
      </c>
      <c r="C85">
        <v>10.112</v>
      </c>
      <c r="D85">
        <v>8.6489999999999991</v>
      </c>
      <c r="I85" s="1">
        <f t="shared" si="13"/>
        <v>0.43490650044523599</v>
      </c>
      <c r="J85" s="1">
        <f t="shared" si="14"/>
        <v>0.414936397209684</v>
      </c>
      <c r="K85" s="1">
        <f t="shared" si="15"/>
        <v>0.37072438919845691</v>
      </c>
      <c r="M85" s="1">
        <f t="shared" si="16"/>
        <v>0.40685576228445891</v>
      </c>
      <c r="N85">
        <f t="shared" si="17"/>
        <v>3.2845218017537293E-2</v>
      </c>
      <c r="O85">
        <f t="shared" si="18"/>
        <v>3</v>
      </c>
      <c r="P85" s="1">
        <f t="shared" si="19"/>
        <v>2.322507638975119E-2</v>
      </c>
    </row>
    <row r="86" spans="1:16" x14ac:dyDescent="0.25">
      <c r="A86">
        <v>13.166669300000001</v>
      </c>
      <c r="B86">
        <v>10.207000000000001</v>
      </c>
      <c r="C86">
        <v>10.654</v>
      </c>
      <c r="D86">
        <v>9.1530000000000005</v>
      </c>
      <c r="I86" s="1">
        <f t="shared" si="13"/>
        <v>0.45445235975066789</v>
      </c>
      <c r="J86" s="1">
        <f t="shared" si="14"/>
        <v>0.4371768567911366</v>
      </c>
      <c r="K86" s="1">
        <f t="shared" si="15"/>
        <v>0.392327475353622</v>
      </c>
      <c r="M86" s="1">
        <f t="shared" si="16"/>
        <v>0.4279855639651422</v>
      </c>
      <c r="N86">
        <f t="shared" si="17"/>
        <v>3.206610692298742E-2</v>
      </c>
      <c r="O86">
        <f t="shared" si="18"/>
        <v>3</v>
      </c>
      <c r="P86" s="1">
        <f t="shared" si="19"/>
        <v>2.2674161651497299E-2</v>
      </c>
    </row>
    <row r="87" spans="1:16" x14ac:dyDescent="0.25">
      <c r="A87">
        <v>13.333335999999999</v>
      </c>
      <c r="B87">
        <v>10.436</v>
      </c>
      <c r="C87">
        <v>10.999000000000001</v>
      </c>
      <c r="D87">
        <v>9.5129999999999999</v>
      </c>
      <c r="I87" s="1">
        <f t="shared" si="13"/>
        <v>0.46464826357969724</v>
      </c>
      <c r="J87" s="1">
        <f t="shared" si="14"/>
        <v>0.45133360689372182</v>
      </c>
      <c r="K87" s="1">
        <f t="shared" si="15"/>
        <v>0.40775825117873987</v>
      </c>
      <c r="M87" s="1">
        <f t="shared" si="16"/>
        <v>0.44124670721738629</v>
      </c>
      <c r="N87">
        <f t="shared" si="17"/>
        <v>2.9756134435702731E-2</v>
      </c>
      <c r="O87">
        <f t="shared" si="18"/>
        <v>3</v>
      </c>
      <c r="P87" s="1">
        <f t="shared" si="19"/>
        <v>2.104076444138394E-2</v>
      </c>
    </row>
    <row r="88" spans="1:16" x14ac:dyDescent="0.25">
      <c r="A88">
        <v>13.5000027</v>
      </c>
      <c r="B88">
        <v>10.641</v>
      </c>
      <c r="C88">
        <v>11.712999999999999</v>
      </c>
      <c r="D88">
        <v>9.7569999999999997</v>
      </c>
      <c r="I88" s="1">
        <f t="shared" si="13"/>
        <v>0.47377560106856631</v>
      </c>
      <c r="J88" s="1">
        <f t="shared" si="14"/>
        <v>0.48063192449733272</v>
      </c>
      <c r="K88" s="1">
        <f t="shared" si="15"/>
        <v>0.4182168881268753</v>
      </c>
      <c r="M88" s="1">
        <f t="shared" si="16"/>
        <v>0.45754147123092476</v>
      </c>
      <c r="N88">
        <f t="shared" si="17"/>
        <v>3.422819627106332E-2</v>
      </c>
      <c r="O88">
        <f t="shared" si="18"/>
        <v>3</v>
      </c>
      <c r="P88" s="1">
        <f t="shared" si="19"/>
        <v>2.4202989691052973E-2</v>
      </c>
    </row>
    <row r="89" spans="1:16" x14ac:dyDescent="0.25">
      <c r="A89">
        <v>13.6666694</v>
      </c>
      <c r="B89">
        <v>11.112</v>
      </c>
      <c r="C89">
        <v>11.51</v>
      </c>
      <c r="D89">
        <v>10.196</v>
      </c>
      <c r="I89" s="1">
        <f t="shared" si="13"/>
        <v>0.49474621549421194</v>
      </c>
      <c r="J89" s="1">
        <f t="shared" si="14"/>
        <v>0.47230201066885513</v>
      </c>
      <c r="K89" s="1">
        <f t="shared" si="15"/>
        <v>0.43703386198028293</v>
      </c>
      <c r="M89" s="1">
        <f t="shared" si="16"/>
        <v>0.46802736271445</v>
      </c>
      <c r="N89">
        <f t="shared" si="17"/>
        <v>2.9092669151862868E-2</v>
      </c>
      <c r="O89">
        <f t="shared" si="18"/>
        <v>3</v>
      </c>
      <c r="P89" s="1">
        <f t="shared" si="19"/>
        <v>2.0571623640098916E-2</v>
      </c>
    </row>
    <row r="90" spans="1:16" x14ac:dyDescent="0.25">
      <c r="A90">
        <v>13.8333361</v>
      </c>
      <c r="B90">
        <v>11.625999999999999</v>
      </c>
      <c r="C90">
        <v>12.37</v>
      </c>
      <c r="D90">
        <v>10.433999999999999</v>
      </c>
      <c r="I90" s="1">
        <f t="shared" si="13"/>
        <v>0.51763134461264471</v>
      </c>
      <c r="J90" s="1">
        <f t="shared" si="14"/>
        <v>0.50759130077964709</v>
      </c>
      <c r="K90" s="1">
        <f t="shared" si="15"/>
        <v>0.44723531933133304</v>
      </c>
      <c r="M90" s="1">
        <f t="shared" si="16"/>
        <v>0.49081932157454161</v>
      </c>
      <c r="N90">
        <f t="shared" si="17"/>
        <v>3.8077218368653666E-2</v>
      </c>
      <c r="O90">
        <f t="shared" si="18"/>
        <v>3</v>
      </c>
      <c r="P90" s="1">
        <f t="shared" si="19"/>
        <v>2.6924659317195974E-2</v>
      </c>
    </row>
    <row r="91" spans="1:16" x14ac:dyDescent="0.25">
      <c r="A91">
        <v>14.000002800000001</v>
      </c>
      <c r="B91">
        <v>12.021000000000001</v>
      </c>
      <c r="C91">
        <v>12.567</v>
      </c>
      <c r="D91">
        <v>10.688000000000001</v>
      </c>
      <c r="I91" s="1">
        <f t="shared" si="13"/>
        <v>0.53521816562778279</v>
      </c>
      <c r="J91" s="1">
        <f t="shared" si="14"/>
        <v>0.51567501025851459</v>
      </c>
      <c r="K91" s="1">
        <f t="shared" si="15"/>
        <v>0.45812258894127739</v>
      </c>
      <c r="M91" s="1">
        <f t="shared" si="16"/>
        <v>0.5030052549425249</v>
      </c>
      <c r="N91">
        <f t="shared" si="17"/>
        <v>4.0078972179704103E-2</v>
      </c>
      <c r="O91">
        <f t="shared" si="18"/>
        <v>3</v>
      </c>
      <c r="P91" s="1">
        <f t="shared" si="19"/>
        <v>2.8340113011255753E-2</v>
      </c>
    </row>
    <row r="92" spans="1:16" x14ac:dyDescent="0.25">
      <c r="A92">
        <v>14.166669499999999</v>
      </c>
      <c r="B92">
        <v>12.401</v>
      </c>
      <c r="C92">
        <v>12.912000000000001</v>
      </c>
      <c r="D92">
        <v>11.669</v>
      </c>
      <c r="I92" s="1">
        <f t="shared" si="13"/>
        <v>0.5521371326803205</v>
      </c>
      <c r="J92" s="1">
        <f t="shared" si="14"/>
        <v>0.52983176036109969</v>
      </c>
      <c r="K92" s="1">
        <f t="shared" si="15"/>
        <v>0.50017145306472355</v>
      </c>
      <c r="M92" s="1">
        <f t="shared" si="16"/>
        <v>0.52738011536871454</v>
      </c>
      <c r="N92">
        <f t="shared" si="17"/>
        <v>2.6069443547076958E-2</v>
      </c>
      <c r="O92">
        <f t="shared" si="18"/>
        <v>3</v>
      </c>
      <c r="P92" s="1">
        <f t="shared" si="19"/>
        <v>1.8433880313897998E-2</v>
      </c>
    </row>
    <row r="93" spans="1:16" x14ac:dyDescent="0.25">
      <c r="A93">
        <v>14.3333362</v>
      </c>
      <c r="B93">
        <v>13.032</v>
      </c>
      <c r="C93">
        <v>13.26</v>
      </c>
      <c r="D93">
        <v>11.925000000000001</v>
      </c>
      <c r="I93" s="1">
        <f t="shared" si="13"/>
        <v>0.58023152270703471</v>
      </c>
      <c r="J93" s="1">
        <f t="shared" si="14"/>
        <v>0.54411161263848995</v>
      </c>
      <c r="K93" s="1">
        <f t="shared" si="15"/>
        <v>0.51114444920702962</v>
      </c>
      <c r="M93" s="1">
        <f t="shared" si="16"/>
        <v>0.54516252818418476</v>
      </c>
      <c r="N93">
        <f t="shared" si="17"/>
        <v>3.4555524143209192E-2</v>
      </c>
      <c r="O93">
        <f t="shared" si="18"/>
        <v>3</v>
      </c>
      <c r="P93" s="1">
        <f t="shared" si="19"/>
        <v>2.4434445449118679E-2</v>
      </c>
    </row>
    <row r="94" spans="1:16" x14ac:dyDescent="0.25">
      <c r="A94">
        <v>14.5000029</v>
      </c>
      <c r="B94">
        <v>13.717000000000001</v>
      </c>
      <c r="C94">
        <v>13.928000000000001</v>
      </c>
      <c r="D94">
        <v>12.37</v>
      </c>
      <c r="I94" s="1">
        <f t="shared" si="13"/>
        <v>0.61073018699910953</v>
      </c>
      <c r="J94" s="1">
        <f t="shared" si="14"/>
        <v>0.57152236356175623</v>
      </c>
      <c r="K94" s="1">
        <f t="shared" si="15"/>
        <v>0.53021860265752252</v>
      </c>
      <c r="M94" s="1">
        <f t="shared" si="16"/>
        <v>0.57082371773946283</v>
      </c>
      <c r="N94">
        <f t="shared" si="17"/>
        <v>4.0260338830999366E-2</v>
      </c>
      <c r="O94">
        <f t="shared" si="18"/>
        <v>3</v>
      </c>
      <c r="P94" s="1">
        <f t="shared" si="19"/>
        <v>2.8468358600267731E-2</v>
      </c>
    </row>
    <row r="95" spans="1:16" x14ac:dyDescent="0.25">
      <c r="A95">
        <v>14.666669600000001</v>
      </c>
      <c r="B95">
        <v>13.888</v>
      </c>
      <c r="C95">
        <v>14.124000000000001</v>
      </c>
      <c r="D95">
        <v>12.737</v>
      </c>
      <c r="I95" s="1">
        <f t="shared" si="13"/>
        <v>0.61834372217275158</v>
      </c>
      <c r="J95" s="1">
        <f t="shared" si="14"/>
        <v>0.57956503898235534</v>
      </c>
      <c r="K95" s="1">
        <f t="shared" si="15"/>
        <v>0.54594942134590663</v>
      </c>
      <c r="M95" s="1">
        <f t="shared" si="16"/>
        <v>0.58128606083367118</v>
      </c>
      <c r="N95">
        <f t="shared" si="17"/>
        <v>3.6227822667274125E-2</v>
      </c>
      <c r="O95">
        <f t="shared" si="18"/>
        <v>3</v>
      </c>
      <c r="P95" s="1">
        <f t="shared" si="19"/>
        <v>2.5616939075653249E-2</v>
      </c>
    </row>
    <row r="96" spans="1:16" x14ac:dyDescent="0.25">
      <c r="A96">
        <v>14.833336299999999</v>
      </c>
      <c r="B96">
        <v>14.173999999999999</v>
      </c>
      <c r="C96">
        <v>14.557</v>
      </c>
      <c r="D96">
        <v>12.398999999999999</v>
      </c>
      <c r="I96" s="1">
        <f t="shared" si="13"/>
        <v>0.63107747105966161</v>
      </c>
      <c r="J96" s="1">
        <f t="shared" si="14"/>
        <v>0.59733278621255637</v>
      </c>
      <c r="K96" s="1">
        <f t="shared" si="15"/>
        <v>0.5314616373767681</v>
      </c>
      <c r="M96" s="1">
        <f t="shared" si="16"/>
        <v>0.58662396488299529</v>
      </c>
      <c r="N96">
        <f t="shared" si="17"/>
        <v>5.0663968663990588E-2</v>
      </c>
      <c r="O96">
        <f t="shared" si="18"/>
        <v>3</v>
      </c>
      <c r="P96" s="1">
        <f t="shared" si="19"/>
        <v>3.5824835804130491E-2</v>
      </c>
    </row>
    <row r="97" spans="1:16" x14ac:dyDescent="0.25">
      <c r="A97">
        <v>15.000003</v>
      </c>
      <c r="B97">
        <v>14.18</v>
      </c>
      <c r="C97">
        <v>14.567</v>
      </c>
      <c r="D97">
        <v>13.038</v>
      </c>
      <c r="I97" s="1">
        <f t="shared" si="13"/>
        <v>0.63134461264470165</v>
      </c>
      <c r="J97" s="1">
        <f t="shared" si="14"/>
        <v>0.59774312679524</v>
      </c>
      <c r="K97" s="1">
        <f t="shared" si="15"/>
        <v>0.55885126446635236</v>
      </c>
      <c r="M97" s="1">
        <f t="shared" si="16"/>
        <v>0.59597966796876467</v>
      </c>
      <c r="N97">
        <f t="shared" si="17"/>
        <v>3.6278832985659148E-2</v>
      </c>
      <c r="O97">
        <f t="shared" si="18"/>
        <v>3</v>
      </c>
      <c r="P97" s="1">
        <f t="shared" si="19"/>
        <v>2.5653008817693786E-2</v>
      </c>
    </row>
    <row r="98" spans="1:16" x14ac:dyDescent="0.25">
      <c r="A98">
        <v>15.1666697</v>
      </c>
      <c r="B98">
        <v>14.787000000000001</v>
      </c>
      <c r="C98">
        <v>15.090999999999999</v>
      </c>
      <c r="D98">
        <v>13.644</v>
      </c>
      <c r="I98" s="1">
        <f t="shared" si="13"/>
        <v>0.65837043633125558</v>
      </c>
      <c r="J98" s="1">
        <f t="shared" si="14"/>
        <v>0.6192449733278621</v>
      </c>
      <c r="K98" s="1">
        <f t="shared" si="15"/>
        <v>0.58482640377196748</v>
      </c>
      <c r="M98" s="1">
        <f t="shared" si="16"/>
        <v>0.62081393781036176</v>
      </c>
      <c r="N98">
        <f t="shared" si="17"/>
        <v>3.6797111550105614E-2</v>
      </c>
      <c r="O98">
        <f t="shared" si="18"/>
        <v>3</v>
      </c>
      <c r="P98" s="1">
        <f t="shared" si="19"/>
        <v>2.6019487105157509E-2</v>
      </c>
    </row>
    <row r="99" spans="1:16" x14ac:dyDescent="0.25">
      <c r="A99">
        <v>15.3333364</v>
      </c>
      <c r="B99">
        <v>15.363</v>
      </c>
      <c r="C99">
        <v>15.763999999999999</v>
      </c>
      <c r="D99">
        <v>14.114000000000001</v>
      </c>
      <c r="I99" s="1">
        <f t="shared" si="13"/>
        <v>0.68401602849510235</v>
      </c>
      <c r="J99" s="1">
        <f t="shared" si="14"/>
        <v>0.6468608945424702</v>
      </c>
      <c r="K99" s="1">
        <f t="shared" si="15"/>
        <v>0.60497213887698253</v>
      </c>
      <c r="M99" s="1">
        <f t="shared" si="16"/>
        <v>0.64528302063818499</v>
      </c>
      <c r="N99">
        <f t="shared" si="17"/>
        <v>3.9545560889102903E-2</v>
      </c>
      <c r="O99">
        <f t="shared" si="18"/>
        <v>3</v>
      </c>
      <c r="P99" s="1">
        <f t="shared" si="19"/>
        <v>2.7962934270510175E-2</v>
      </c>
    </row>
    <row r="100" spans="1:16" x14ac:dyDescent="0.25">
      <c r="A100">
        <v>15.500003100000001</v>
      </c>
      <c r="B100">
        <v>15.669</v>
      </c>
      <c r="C100">
        <v>16.152000000000001</v>
      </c>
      <c r="D100">
        <v>14.183</v>
      </c>
      <c r="I100" s="1">
        <f t="shared" si="13"/>
        <v>0.69764024933214608</v>
      </c>
      <c r="J100" s="1">
        <f t="shared" si="14"/>
        <v>0.66278210915059499</v>
      </c>
      <c r="K100" s="1">
        <f t="shared" si="15"/>
        <v>0.60792970424346338</v>
      </c>
      <c r="M100" s="1">
        <f t="shared" si="16"/>
        <v>0.65611735424206818</v>
      </c>
      <c r="N100">
        <f t="shared" si="17"/>
        <v>4.5225100259924163E-2</v>
      </c>
      <c r="O100">
        <f t="shared" si="18"/>
        <v>3</v>
      </c>
      <c r="P100" s="1">
        <f t="shared" si="19"/>
        <v>3.197897507363387E-2</v>
      </c>
    </row>
    <row r="101" spans="1:16" x14ac:dyDescent="0.25">
      <c r="A101">
        <v>15.666669799999999</v>
      </c>
      <c r="B101">
        <v>15.895</v>
      </c>
      <c r="C101">
        <v>16.963999999999999</v>
      </c>
      <c r="D101">
        <v>14.414999999999999</v>
      </c>
      <c r="I101" s="1">
        <f t="shared" si="13"/>
        <v>0.70770258236865535</v>
      </c>
      <c r="J101" s="1">
        <f t="shared" si="14"/>
        <v>0.69610176446450545</v>
      </c>
      <c r="K101" s="1">
        <f t="shared" si="15"/>
        <v>0.61787398199742827</v>
      </c>
      <c r="M101" s="1">
        <f t="shared" si="16"/>
        <v>0.67389277627686306</v>
      </c>
      <c r="N101">
        <f t="shared" si="17"/>
        <v>4.8859223575518834E-2</v>
      </c>
      <c r="O101">
        <f t="shared" si="18"/>
        <v>3</v>
      </c>
      <c r="P101" s="1">
        <f t="shared" si="19"/>
        <v>3.4548688313758999E-2</v>
      </c>
    </row>
    <row r="102" spans="1:16" x14ac:dyDescent="0.25">
      <c r="A102">
        <v>15.8333365</v>
      </c>
      <c r="B102">
        <v>16.503</v>
      </c>
      <c r="C102">
        <v>16.702999999999999</v>
      </c>
      <c r="D102">
        <v>15.62</v>
      </c>
      <c r="I102" s="1">
        <f t="shared" si="13"/>
        <v>0.7347729296527159</v>
      </c>
      <c r="J102" s="1">
        <f t="shared" si="14"/>
        <v>0.68539187525646283</v>
      </c>
      <c r="K102" s="1">
        <f t="shared" si="15"/>
        <v>0.66952421774539217</v>
      </c>
      <c r="M102" s="1">
        <f t="shared" si="16"/>
        <v>0.69656300755152356</v>
      </c>
      <c r="N102">
        <f t="shared" si="17"/>
        <v>3.4028579884510982E-2</v>
      </c>
      <c r="O102">
        <f t="shared" si="18"/>
        <v>3</v>
      </c>
      <c r="P102" s="1">
        <f t="shared" si="19"/>
        <v>2.4061839590485856E-2</v>
      </c>
    </row>
    <row r="103" spans="1:16" x14ac:dyDescent="0.25">
      <c r="A103">
        <v>16.000003199999998</v>
      </c>
      <c r="B103">
        <v>16.286999999999999</v>
      </c>
      <c r="C103">
        <v>17.559999999999999</v>
      </c>
      <c r="D103">
        <v>15.654999999999999</v>
      </c>
      <c r="I103" s="1">
        <f t="shared" ref="I103:I132" si="20">B103/22.46</f>
        <v>0.72515583259127325</v>
      </c>
      <c r="J103" s="1">
        <f t="shared" ref="J103:J132" si="21">C103/24.37</f>
        <v>0.72055806319244964</v>
      </c>
      <c r="K103" s="1">
        <f t="shared" ref="K103:K132" si="22">D103/23.33</f>
        <v>0.67102443206172313</v>
      </c>
      <c r="M103" s="1">
        <f t="shared" ref="M103:M132" si="23">AVERAGE(I103:K103)</f>
        <v>0.7055794426151486</v>
      </c>
      <c r="N103">
        <f t="shared" ref="N103:N132" si="24">STDEV(I103:K103)</f>
        <v>3.0013687487906292E-2</v>
      </c>
      <c r="O103">
        <f t="shared" ref="O103:O132" si="25">COUNT(I103:K103)</f>
        <v>3</v>
      </c>
      <c r="P103" s="1">
        <f t="shared" si="19"/>
        <v>2.1222881951112372E-2</v>
      </c>
    </row>
    <row r="104" spans="1:16" x14ac:dyDescent="0.25">
      <c r="A104">
        <v>16.166669899999999</v>
      </c>
      <c r="B104">
        <v>17.178999999999998</v>
      </c>
      <c r="C104">
        <v>17.913</v>
      </c>
      <c r="D104">
        <v>15.542</v>
      </c>
      <c r="I104" s="1">
        <f t="shared" si="20"/>
        <v>0.76487088156723049</v>
      </c>
      <c r="J104" s="1">
        <f t="shared" si="21"/>
        <v>0.73504308576118171</v>
      </c>
      <c r="K104" s="1">
        <f t="shared" si="22"/>
        <v>0.66618088298328337</v>
      </c>
      <c r="M104" s="1">
        <f t="shared" si="23"/>
        <v>0.72203161677056527</v>
      </c>
      <c r="N104">
        <f t="shared" si="24"/>
        <v>5.061524176663787E-2</v>
      </c>
      <c r="O104">
        <f t="shared" si="25"/>
        <v>3</v>
      </c>
      <c r="P104" s="1">
        <f t="shared" si="19"/>
        <v>3.5790380684586204E-2</v>
      </c>
    </row>
    <row r="105" spans="1:16" x14ac:dyDescent="0.25">
      <c r="A105">
        <v>16.333336599999999</v>
      </c>
      <c r="B105">
        <v>17.279</v>
      </c>
      <c r="C105">
        <v>17.978999999999999</v>
      </c>
      <c r="D105">
        <v>16.765000000000001</v>
      </c>
      <c r="I105" s="1">
        <f t="shared" si="20"/>
        <v>0.76932324131789842</v>
      </c>
      <c r="J105" s="1">
        <f t="shared" si="21"/>
        <v>0.73775133360689371</v>
      </c>
      <c r="K105" s="1">
        <f t="shared" si="22"/>
        <v>0.7186026575225033</v>
      </c>
      <c r="M105" s="1">
        <f t="shared" si="23"/>
        <v>0.74189241081576507</v>
      </c>
      <c r="N105">
        <f t="shared" si="24"/>
        <v>2.5612610087099683E-2</v>
      </c>
      <c r="O105">
        <f t="shared" si="25"/>
        <v>3</v>
      </c>
      <c r="P105" s="1">
        <f t="shared" si="19"/>
        <v>1.8110850276475153E-2</v>
      </c>
    </row>
    <row r="106" spans="1:16" x14ac:dyDescent="0.25">
      <c r="A106">
        <v>16.500003299999999</v>
      </c>
      <c r="B106">
        <v>17.931999999999999</v>
      </c>
      <c r="C106">
        <v>18.753</v>
      </c>
      <c r="D106">
        <v>16.861999999999998</v>
      </c>
      <c r="I106" s="1">
        <f t="shared" si="20"/>
        <v>0.79839715048975946</v>
      </c>
      <c r="J106" s="1">
        <f t="shared" si="21"/>
        <v>0.76951169470660641</v>
      </c>
      <c r="K106" s="1">
        <f t="shared" si="22"/>
        <v>0.72276039434204886</v>
      </c>
      <c r="M106" s="1">
        <f t="shared" si="23"/>
        <v>0.76355641317947154</v>
      </c>
      <c r="N106">
        <f t="shared" si="24"/>
        <v>3.8168426135847339E-2</v>
      </c>
      <c r="O106">
        <f t="shared" si="25"/>
        <v>3</v>
      </c>
      <c r="P106" s="1">
        <f t="shared" si="19"/>
        <v>2.6989152947875503E-2</v>
      </c>
    </row>
    <row r="107" spans="1:16" x14ac:dyDescent="0.25">
      <c r="A107">
        <v>16.66667</v>
      </c>
      <c r="B107">
        <v>17.802</v>
      </c>
      <c r="C107">
        <v>19.172000000000001</v>
      </c>
      <c r="D107">
        <v>17.010999999999999</v>
      </c>
      <c r="I107" s="1">
        <f t="shared" si="20"/>
        <v>0.79260908281389131</v>
      </c>
      <c r="J107" s="1">
        <f t="shared" si="21"/>
        <v>0.78670496512105048</v>
      </c>
      <c r="K107" s="1">
        <f t="shared" si="22"/>
        <v>0.72914702100300044</v>
      </c>
      <c r="M107" s="1">
        <f t="shared" si="23"/>
        <v>0.76948702297931415</v>
      </c>
      <c r="N107">
        <f t="shared" si="24"/>
        <v>3.5059969638028356E-2</v>
      </c>
      <c r="O107">
        <f t="shared" si="25"/>
        <v>3</v>
      </c>
      <c r="P107" s="1">
        <f t="shared" si="19"/>
        <v>2.4791142279244314E-2</v>
      </c>
    </row>
    <row r="108" spans="1:16" x14ac:dyDescent="0.25">
      <c r="A108">
        <v>16.8333367</v>
      </c>
      <c r="B108">
        <v>18.257000000000001</v>
      </c>
      <c r="C108">
        <v>19.510999999999999</v>
      </c>
      <c r="D108">
        <v>17.795999999999999</v>
      </c>
      <c r="I108" s="1">
        <f t="shared" si="20"/>
        <v>0.81286731967943016</v>
      </c>
      <c r="J108" s="1">
        <f t="shared" si="21"/>
        <v>0.80061551087402538</v>
      </c>
      <c r="K108" s="1">
        <f t="shared" si="22"/>
        <v>0.76279468495499358</v>
      </c>
      <c r="M108" s="1">
        <f t="shared" si="23"/>
        <v>0.79209250516948304</v>
      </c>
      <c r="N108">
        <f t="shared" si="24"/>
        <v>2.6101693560791391E-2</v>
      </c>
      <c r="O108">
        <f t="shared" si="25"/>
        <v>3</v>
      </c>
      <c r="P108" s="1">
        <f t="shared" si="19"/>
        <v>1.8456684517288834E-2</v>
      </c>
    </row>
    <row r="109" spans="1:16" x14ac:dyDescent="0.25">
      <c r="A109">
        <v>17.000003400000001</v>
      </c>
      <c r="B109">
        <v>18.626000000000001</v>
      </c>
      <c r="C109">
        <v>19.751000000000001</v>
      </c>
      <c r="D109">
        <v>18.138000000000002</v>
      </c>
      <c r="I109" s="1">
        <f t="shared" si="20"/>
        <v>0.8292965271593945</v>
      </c>
      <c r="J109" s="1">
        <f t="shared" si="21"/>
        <v>0.81046368485843256</v>
      </c>
      <c r="K109" s="1">
        <f t="shared" si="22"/>
        <v>0.77745392198885566</v>
      </c>
      <c r="M109" s="1">
        <f t="shared" si="23"/>
        <v>0.8057380446688942</v>
      </c>
      <c r="N109">
        <f t="shared" si="24"/>
        <v>2.6242383354372182E-2</v>
      </c>
      <c r="O109">
        <f t="shared" si="25"/>
        <v>3</v>
      </c>
      <c r="P109" s="1">
        <f t="shared" si="19"/>
        <v>1.8556167224373546E-2</v>
      </c>
    </row>
    <row r="110" spans="1:16" x14ac:dyDescent="0.25">
      <c r="A110">
        <v>17.166670100000001</v>
      </c>
      <c r="B110">
        <v>19.206</v>
      </c>
      <c r="C110">
        <v>20.498000000000001</v>
      </c>
      <c r="D110">
        <v>18.274999999999999</v>
      </c>
      <c r="I110" s="1">
        <f t="shared" si="20"/>
        <v>0.85512021371326796</v>
      </c>
      <c r="J110" s="1">
        <f t="shared" si="21"/>
        <v>0.84111612638489952</v>
      </c>
      <c r="K110" s="1">
        <f t="shared" si="22"/>
        <v>0.78332618945563648</v>
      </c>
      <c r="M110" s="1">
        <f t="shared" si="23"/>
        <v>0.82652084318460128</v>
      </c>
      <c r="N110">
        <f t="shared" si="24"/>
        <v>3.8057354066579889E-2</v>
      </c>
      <c r="O110">
        <f t="shared" si="25"/>
        <v>3</v>
      </c>
      <c r="P110" s="1">
        <f t="shared" si="19"/>
        <v>2.6910613134496067E-2</v>
      </c>
    </row>
    <row r="111" spans="1:16" x14ac:dyDescent="0.25">
      <c r="A111">
        <v>17.333336800000001</v>
      </c>
      <c r="B111">
        <v>18.847999999999999</v>
      </c>
      <c r="C111">
        <v>20.701000000000001</v>
      </c>
      <c r="D111">
        <v>18.913</v>
      </c>
      <c r="I111" s="1">
        <f t="shared" si="20"/>
        <v>0.83918076580587708</v>
      </c>
      <c r="J111" s="1">
        <f t="shared" si="21"/>
        <v>0.84944604021337711</v>
      </c>
      <c r="K111" s="1">
        <f t="shared" si="22"/>
        <v>0.81067295327903999</v>
      </c>
      <c r="M111" s="1">
        <f t="shared" si="23"/>
        <v>0.8330999197660981</v>
      </c>
      <c r="N111">
        <f t="shared" si="24"/>
        <v>2.008906628054271E-2</v>
      </c>
      <c r="O111">
        <f t="shared" si="25"/>
        <v>3</v>
      </c>
      <c r="P111" s="1">
        <f t="shared" si="19"/>
        <v>1.4205114994677763E-2</v>
      </c>
    </row>
    <row r="112" spans="1:16" x14ac:dyDescent="0.25">
      <c r="A112">
        <v>17.500003499999998</v>
      </c>
      <c r="B112">
        <v>19.402999999999999</v>
      </c>
      <c r="C112">
        <v>20.648</v>
      </c>
      <c r="D112">
        <v>18.850999999999999</v>
      </c>
      <c r="I112" s="1">
        <f t="shared" si="20"/>
        <v>0.86389136242208364</v>
      </c>
      <c r="J112" s="1">
        <f t="shared" si="21"/>
        <v>0.84727123512515379</v>
      </c>
      <c r="K112" s="1">
        <f t="shared" si="22"/>
        <v>0.80801543077582516</v>
      </c>
      <c r="M112" s="1">
        <f t="shared" si="23"/>
        <v>0.83972600944102072</v>
      </c>
      <c r="N112">
        <f t="shared" si="24"/>
        <v>2.8691945861211848E-2</v>
      </c>
      <c r="O112">
        <f t="shared" si="25"/>
        <v>3</v>
      </c>
      <c r="P112" s="1">
        <f t="shared" si="19"/>
        <v>2.0288269483900192E-2</v>
      </c>
    </row>
    <row r="113" spans="1:16" x14ac:dyDescent="0.25">
      <c r="A113">
        <v>17.666670199999999</v>
      </c>
      <c r="B113">
        <v>20.164000000000001</v>
      </c>
      <c r="C113">
        <v>21.228000000000002</v>
      </c>
      <c r="D113">
        <v>19.309999999999999</v>
      </c>
      <c r="I113" s="1">
        <f t="shared" si="20"/>
        <v>0.89777382012466611</v>
      </c>
      <c r="J113" s="1">
        <f t="shared" si="21"/>
        <v>0.87107098892080426</v>
      </c>
      <c r="K113" s="1">
        <f t="shared" si="22"/>
        <v>0.82768966995285043</v>
      </c>
      <c r="M113" s="1">
        <f t="shared" si="23"/>
        <v>0.86551149299944019</v>
      </c>
      <c r="N113">
        <f t="shared" si="24"/>
        <v>3.5371288109159245E-2</v>
      </c>
      <c r="O113">
        <f t="shared" si="25"/>
        <v>3</v>
      </c>
      <c r="P113" s="1">
        <f t="shared" si="19"/>
        <v>2.5011277681289596E-2</v>
      </c>
    </row>
    <row r="114" spans="1:16" x14ac:dyDescent="0.25">
      <c r="A114">
        <v>17.833336899999999</v>
      </c>
      <c r="B114">
        <v>20.010999999999999</v>
      </c>
      <c r="C114">
        <v>21.484000000000002</v>
      </c>
      <c r="D114">
        <v>19.690999999999999</v>
      </c>
      <c r="I114" s="1">
        <f t="shared" si="20"/>
        <v>0.89096170970614419</v>
      </c>
      <c r="J114" s="1">
        <f t="shared" si="21"/>
        <v>0.88157570783750516</v>
      </c>
      <c r="K114" s="1">
        <f t="shared" si="22"/>
        <v>0.8440205743677669</v>
      </c>
      <c r="M114" s="1">
        <f t="shared" si="23"/>
        <v>0.87218599730380542</v>
      </c>
      <c r="N114">
        <f t="shared" si="24"/>
        <v>2.4839334625628911E-2</v>
      </c>
      <c r="O114">
        <f t="shared" si="25"/>
        <v>3</v>
      </c>
      <c r="P114" s="1">
        <f t="shared" si="19"/>
        <v>1.7564061953944013E-2</v>
      </c>
    </row>
    <row r="115" spans="1:16" x14ac:dyDescent="0.25">
      <c r="A115">
        <v>18.000003599999999</v>
      </c>
      <c r="B115">
        <v>20.887</v>
      </c>
      <c r="C115">
        <v>21.707000000000001</v>
      </c>
      <c r="D115">
        <v>20.385999999999999</v>
      </c>
      <c r="I115" s="1">
        <f t="shared" si="20"/>
        <v>0.92996438112199464</v>
      </c>
      <c r="J115" s="1">
        <f t="shared" si="21"/>
        <v>0.89072630283135001</v>
      </c>
      <c r="K115" s="1">
        <f t="shared" si="22"/>
        <v>0.87381054436348049</v>
      </c>
      <c r="M115" s="1">
        <f t="shared" si="23"/>
        <v>0.89816707610560831</v>
      </c>
      <c r="N115">
        <f t="shared" si="24"/>
        <v>2.8806894589050242E-2</v>
      </c>
      <c r="O115">
        <f t="shared" si="25"/>
        <v>3</v>
      </c>
      <c r="P115" s="1">
        <f t="shared" si="19"/>
        <v>2.0369550508843488E-2</v>
      </c>
    </row>
    <row r="116" spans="1:16" x14ac:dyDescent="0.25">
      <c r="A116">
        <v>18.1666703</v>
      </c>
      <c r="B116">
        <v>20.928000000000001</v>
      </c>
      <c r="C116">
        <v>21.631</v>
      </c>
      <c r="D116">
        <v>20.657</v>
      </c>
      <c r="I116" s="1">
        <f t="shared" si="20"/>
        <v>0.93178984861976843</v>
      </c>
      <c r="J116" s="1">
        <f t="shared" si="21"/>
        <v>0.88760771440295438</v>
      </c>
      <c r="K116" s="1">
        <f t="shared" si="22"/>
        <v>0.88542648949849989</v>
      </c>
      <c r="M116" s="1">
        <f t="shared" si="23"/>
        <v>0.90160801750707431</v>
      </c>
      <c r="N116">
        <f t="shared" si="24"/>
        <v>2.6160975373776676E-2</v>
      </c>
      <c r="O116">
        <f t="shared" si="25"/>
        <v>3</v>
      </c>
      <c r="P116" s="1">
        <f t="shared" si="19"/>
        <v>1.8498603089251761E-2</v>
      </c>
    </row>
    <row r="117" spans="1:16" x14ac:dyDescent="0.25">
      <c r="A117">
        <v>18.333337</v>
      </c>
      <c r="B117">
        <v>20.876000000000001</v>
      </c>
      <c r="C117">
        <v>22.523</v>
      </c>
      <c r="D117">
        <v>20.998999999999999</v>
      </c>
      <c r="I117" s="1">
        <f t="shared" si="20"/>
        <v>0.92947462154942118</v>
      </c>
      <c r="J117" s="1">
        <f t="shared" si="21"/>
        <v>0.92421009437833401</v>
      </c>
      <c r="K117" s="1">
        <f t="shared" si="22"/>
        <v>0.90008572653236174</v>
      </c>
      <c r="M117" s="1">
        <f t="shared" si="23"/>
        <v>0.91792348082003894</v>
      </c>
      <c r="N117">
        <f t="shared" si="24"/>
        <v>1.5670606883731064E-2</v>
      </c>
      <c r="O117">
        <f t="shared" si="25"/>
        <v>3</v>
      </c>
      <c r="P117" s="1">
        <f t="shared" si="19"/>
        <v>1.1080792392794827E-2</v>
      </c>
    </row>
    <row r="118" spans="1:16" x14ac:dyDescent="0.25">
      <c r="A118">
        <v>18.500003700000001</v>
      </c>
      <c r="B118">
        <v>21.06</v>
      </c>
      <c r="C118">
        <v>22.565999999999999</v>
      </c>
      <c r="D118">
        <v>20.831</v>
      </c>
      <c r="I118" s="1">
        <f t="shared" si="20"/>
        <v>0.93766696349064993</v>
      </c>
      <c r="J118" s="1">
        <f t="shared" si="21"/>
        <v>0.92597455888387359</v>
      </c>
      <c r="K118" s="1">
        <f t="shared" si="22"/>
        <v>0.8928846978139735</v>
      </c>
      <c r="M118" s="1">
        <f t="shared" si="23"/>
        <v>0.91884207339616564</v>
      </c>
      <c r="N118">
        <f t="shared" si="24"/>
        <v>2.3227507221145815E-2</v>
      </c>
      <c r="O118">
        <f t="shared" si="25"/>
        <v>3</v>
      </c>
      <c r="P118" s="1">
        <f t="shared" si="19"/>
        <v>1.6424327866131704E-2</v>
      </c>
    </row>
    <row r="119" spans="1:16" x14ac:dyDescent="0.25">
      <c r="A119">
        <v>18.666670400000001</v>
      </c>
      <c r="B119">
        <v>20.51</v>
      </c>
      <c r="C119">
        <v>22.327999999999999</v>
      </c>
      <c r="D119">
        <v>21.181000000000001</v>
      </c>
      <c r="I119" s="1">
        <f t="shared" si="20"/>
        <v>0.91317898486197691</v>
      </c>
      <c r="J119" s="1">
        <f t="shared" si="21"/>
        <v>0.91620845301600318</v>
      </c>
      <c r="K119" s="1">
        <f t="shared" si="22"/>
        <v>0.90788684097728256</v>
      </c>
      <c r="M119" s="1">
        <f t="shared" si="23"/>
        <v>0.91242475961842084</v>
      </c>
      <c r="N119">
        <f t="shared" si="24"/>
        <v>4.2117631129086341E-3</v>
      </c>
      <c r="O119">
        <f t="shared" si="25"/>
        <v>3</v>
      </c>
      <c r="P119" s="1">
        <f t="shared" si="19"/>
        <v>2.9781662578890577E-3</v>
      </c>
    </row>
    <row r="120" spans="1:16" x14ac:dyDescent="0.25">
      <c r="A120">
        <v>18.833337100000001</v>
      </c>
      <c r="B120">
        <v>21.132999999999999</v>
      </c>
      <c r="C120">
        <v>22.9</v>
      </c>
      <c r="D120">
        <v>21.271999999999998</v>
      </c>
      <c r="I120" s="1">
        <f t="shared" si="20"/>
        <v>0.9409171861086375</v>
      </c>
      <c r="J120" s="1">
        <f t="shared" si="21"/>
        <v>0.93967993434550667</v>
      </c>
      <c r="K120" s="1">
        <f t="shared" si="22"/>
        <v>0.91178739819974286</v>
      </c>
      <c r="M120" s="1">
        <f t="shared" si="23"/>
        <v>0.93079483955129572</v>
      </c>
      <c r="N120">
        <f t="shared" si="24"/>
        <v>1.6472547405634703E-2</v>
      </c>
      <c r="O120">
        <f t="shared" si="25"/>
        <v>3</v>
      </c>
      <c r="P120" s="1">
        <f t="shared" si="19"/>
        <v>1.1647849973941169E-2</v>
      </c>
    </row>
    <row r="121" spans="1:16" x14ac:dyDescent="0.25">
      <c r="A121">
        <v>19.000003800000002</v>
      </c>
      <c r="B121">
        <v>21.690999999999999</v>
      </c>
      <c r="C121">
        <v>23.242999999999999</v>
      </c>
      <c r="D121">
        <v>21.466999999999999</v>
      </c>
      <c r="I121" s="1">
        <f t="shared" si="20"/>
        <v>0.96576135351736414</v>
      </c>
      <c r="J121" s="1">
        <f t="shared" si="21"/>
        <v>0.95375461633155512</v>
      </c>
      <c r="K121" s="1">
        <f t="shared" si="22"/>
        <v>0.92014573510501496</v>
      </c>
      <c r="M121" s="1">
        <f t="shared" si="23"/>
        <v>0.94655390165131148</v>
      </c>
      <c r="N121">
        <f t="shared" si="24"/>
        <v>2.3644954635502483E-2</v>
      </c>
      <c r="O121">
        <f t="shared" si="25"/>
        <v>3</v>
      </c>
      <c r="P121" s="1">
        <f t="shared" si="19"/>
        <v>1.6719507763612095E-2</v>
      </c>
    </row>
    <row r="122" spans="1:16" x14ac:dyDescent="0.25">
      <c r="A122">
        <v>19.166670499999999</v>
      </c>
      <c r="B122">
        <v>21.338000000000001</v>
      </c>
      <c r="C122">
        <v>23.068999999999999</v>
      </c>
      <c r="D122">
        <v>22.074999999999999</v>
      </c>
      <c r="I122" s="1">
        <f t="shared" si="20"/>
        <v>0.95004452359750668</v>
      </c>
      <c r="J122" s="1">
        <f t="shared" si="21"/>
        <v>0.94661469019286004</v>
      </c>
      <c r="K122" s="1">
        <f t="shared" si="22"/>
        <v>0.94620660094299192</v>
      </c>
      <c r="M122" s="1">
        <f t="shared" si="23"/>
        <v>0.94762193824445295</v>
      </c>
      <c r="N122">
        <f t="shared" si="24"/>
        <v>2.1079193660070586E-3</v>
      </c>
      <c r="O122">
        <f t="shared" si="25"/>
        <v>3</v>
      </c>
      <c r="P122" s="1">
        <f t="shared" si="19"/>
        <v>1.4905240778980392E-3</v>
      </c>
    </row>
    <row r="123" spans="1:16" x14ac:dyDescent="0.25">
      <c r="A123">
        <v>19.333337199999999</v>
      </c>
      <c r="B123">
        <v>21.523</v>
      </c>
      <c r="C123">
        <v>22.998000000000001</v>
      </c>
      <c r="D123">
        <v>21.957999999999998</v>
      </c>
      <c r="I123" s="1">
        <f t="shared" si="20"/>
        <v>0.95828138913624217</v>
      </c>
      <c r="J123" s="1">
        <f t="shared" si="21"/>
        <v>0.94370127205580634</v>
      </c>
      <c r="K123" s="1">
        <f t="shared" si="22"/>
        <v>0.9411915987998285</v>
      </c>
      <c r="M123" s="1">
        <f t="shared" si="23"/>
        <v>0.94772475333062578</v>
      </c>
      <c r="N123">
        <f t="shared" si="24"/>
        <v>9.2280298337327048E-3</v>
      </c>
      <c r="O123">
        <f t="shared" si="25"/>
        <v>3</v>
      </c>
      <c r="P123" s="1">
        <f t="shared" si="19"/>
        <v>6.5252024724241639E-3</v>
      </c>
    </row>
    <row r="124" spans="1:16" x14ac:dyDescent="0.25">
      <c r="A124">
        <v>19.500003899999999</v>
      </c>
      <c r="B124">
        <v>21.952000000000002</v>
      </c>
      <c r="C124">
        <v>23.64</v>
      </c>
      <c r="D124">
        <v>22.388000000000002</v>
      </c>
      <c r="I124" s="1">
        <f t="shared" si="20"/>
        <v>0.97738201246660739</v>
      </c>
      <c r="J124" s="1">
        <f t="shared" si="21"/>
        <v>0.97004513746409515</v>
      </c>
      <c r="K124" s="1">
        <f t="shared" si="22"/>
        <v>0.9596228032576084</v>
      </c>
      <c r="M124" s="1">
        <f t="shared" si="23"/>
        <v>0.96901665106277035</v>
      </c>
      <c r="N124">
        <f t="shared" si="24"/>
        <v>8.9241647306922307E-3</v>
      </c>
      <c r="O124">
        <f t="shared" si="25"/>
        <v>3</v>
      </c>
      <c r="P124" s="1">
        <f t="shared" si="19"/>
        <v>6.3103373974982956E-3</v>
      </c>
    </row>
    <row r="125" spans="1:16" x14ac:dyDescent="0.25">
      <c r="A125">
        <v>19.6666706</v>
      </c>
      <c r="B125">
        <v>22.100999999999999</v>
      </c>
      <c r="C125">
        <v>23.53</v>
      </c>
      <c r="D125">
        <v>22.33</v>
      </c>
      <c r="I125" s="1">
        <f t="shared" si="20"/>
        <v>0.98401602849510228</v>
      </c>
      <c r="J125" s="1">
        <f t="shared" si="21"/>
        <v>0.96553139105457531</v>
      </c>
      <c r="K125" s="1">
        <f t="shared" si="22"/>
        <v>0.95713673381911701</v>
      </c>
      <c r="M125" s="1">
        <f t="shared" si="23"/>
        <v>0.96889471778959813</v>
      </c>
      <c r="N125">
        <f t="shared" si="24"/>
        <v>1.3751657922392569E-2</v>
      </c>
      <c r="O125">
        <f t="shared" si="25"/>
        <v>3</v>
      </c>
      <c r="P125" s="1">
        <f t="shared" si="19"/>
        <v>9.7238905694814939E-3</v>
      </c>
    </row>
    <row r="126" spans="1:16" x14ac:dyDescent="0.25">
      <c r="A126">
        <v>19.8333373</v>
      </c>
      <c r="B126">
        <v>22.166</v>
      </c>
      <c r="C126">
        <v>23.356999999999999</v>
      </c>
      <c r="D126">
        <v>22.515000000000001</v>
      </c>
      <c r="I126" s="1">
        <f t="shared" si="20"/>
        <v>0.98691006233303646</v>
      </c>
      <c r="J126" s="1">
        <f t="shared" si="21"/>
        <v>0.95843249897414851</v>
      </c>
      <c r="K126" s="1">
        <f t="shared" si="22"/>
        <v>0.96506643806258041</v>
      </c>
      <c r="M126" s="1">
        <f t="shared" si="23"/>
        <v>0.97013633312325498</v>
      </c>
      <c r="N126">
        <f t="shared" si="24"/>
        <v>1.4900361762707641E-2</v>
      </c>
      <c r="O126">
        <f t="shared" si="25"/>
        <v>3</v>
      </c>
      <c r="P126" s="1">
        <f t="shared" si="19"/>
        <v>1.053614684454331E-2</v>
      </c>
    </row>
    <row r="127" spans="1:16" x14ac:dyDescent="0.25">
      <c r="A127">
        <v>20.000004000000001</v>
      </c>
      <c r="B127">
        <v>22.175999999999998</v>
      </c>
      <c r="C127">
        <v>24.463000000000001</v>
      </c>
      <c r="D127">
        <v>23.111000000000001</v>
      </c>
      <c r="I127" s="1">
        <f t="shared" si="20"/>
        <v>0.9873552983081032</v>
      </c>
      <c r="J127" s="1">
        <f t="shared" si="21"/>
        <v>1.0038161674189576</v>
      </c>
      <c r="K127" s="1">
        <f t="shared" si="22"/>
        <v>0.99061294470638672</v>
      </c>
      <c r="M127" s="1">
        <f t="shared" si="23"/>
        <v>0.99392813681114911</v>
      </c>
      <c r="N127">
        <f t="shared" si="24"/>
        <v>8.7168186277896062E-3</v>
      </c>
      <c r="O127">
        <f t="shared" si="25"/>
        <v>3</v>
      </c>
      <c r="P127" s="1">
        <f t="shared" si="19"/>
        <v>6.1637215620832459E-3</v>
      </c>
    </row>
    <row r="128" spans="1:16" x14ac:dyDescent="0.25">
      <c r="A128">
        <v>20.166670700000001</v>
      </c>
      <c r="B128">
        <v>22.585000000000001</v>
      </c>
      <c r="C128">
        <v>24.439</v>
      </c>
      <c r="D128">
        <v>22.847000000000001</v>
      </c>
      <c r="I128" s="1">
        <f t="shared" si="20"/>
        <v>1.0055654496883348</v>
      </c>
      <c r="J128" s="1">
        <f t="shared" si="21"/>
        <v>1.002831350020517</v>
      </c>
      <c r="K128" s="1">
        <f t="shared" si="22"/>
        <v>0.97929704243463367</v>
      </c>
      <c r="M128" s="1">
        <f t="shared" si="23"/>
        <v>0.99589794738116189</v>
      </c>
      <c r="N128">
        <f t="shared" si="24"/>
        <v>1.4441653611381841E-2</v>
      </c>
      <c r="O128">
        <f t="shared" si="25"/>
        <v>3</v>
      </c>
      <c r="P128" s="1">
        <f t="shared" si="19"/>
        <v>1.0211791200155293E-2</v>
      </c>
    </row>
    <row r="129" spans="1:16" x14ac:dyDescent="0.25">
      <c r="A129">
        <v>20.333337400000001</v>
      </c>
      <c r="B129">
        <v>22.265999999999998</v>
      </c>
      <c r="C129">
        <v>24.52</v>
      </c>
      <c r="D129">
        <v>23.550999999999998</v>
      </c>
      <c r="I129" s="1">
        <f t="shared" si="20"/>
        <v>0.99136242208370429</v>
      </c>
      <c r="J129" s="1">
        <f t="shared" si="21"/>
        <v>1.0061551087402543</v>
      </c>
      <c r="K129" s="1">
        <f t="shared" si="22"/>
        <v>1.0094727818259752</v>
      </c>
      <c r="M129" s="1">
        <f t="shared" si="23"/>
        <v>1.0023301042166446</v>
      </c>
      <c r="N129">
        <f t="shared" si="24"/>
        <v>9.6420577265873483E-3</v>
      </c>
      <c r="O129">
        <f t="shared" si="25"/>
        <v>3</v>
      </c>
      <c r="P129" s="1">
        <f t="shared" si="19"/>
        <v>6.8179644030620596E-3</v>
      </c>
    </row>
    <row r="130" spans="1:16" x14ac:dyDescent="0.25">
      <c r="A130">
        <v>20.500004100000002</v>
      </c>
      <c r="B130">
        <v>21.757999999999999</v>
      </c>
      <c r="C130">
        <v>24.535</v>
      </c>
      <c r="D130">
        <v>23.2</v>
      </c>
      <c r="I130" s="1">
        <f t="shared" si="20"/>
        <v>0.96874443455031156</v>
      </c>
      <c r="J130" s="1">
        <f t="shared" si="21"/>
        <v>1.0067706196142798</v>
      </c>
      <c r="K130" s="1">
        <f t="shared" si="22"/>
        <v>0.9944277753964853</v>
      </c>
      <c r="M130" s="1">
        <f t="shared" si="23"/>
        <v>0.98998094318702556</v>
      </c>
      <c r="N130">
        <f t="shared" si="24"/>
        <v>1.9399186198243143E-2</v>
      </c>
      <c r="O130">
        <f t="shared" si="25"/>
        <v>3</v>
      </c>
      <c r="P130" s="1">
        <f t="shared" si="19"/>
        <v>1.3717296110278205E-2</v>
      </c>
    </row>
    <row r="131" spans="1:16" x14ac:dyDescent="0.25">
      <c r="A131">
        <v>20.666670799999999</v>
      </c>
      <c r="B131">
        <v>22.756</v>
      </c>
      <c r="C131">
        <v>24.411000000000001</v>
      </c>
      <c r="D131">
        <v>23.329000000000001</v>
      </c>
      <c r="I131" s="1">
        <f t="shared" si="20"/>
        <v>1.0131789848619768</v>
      </c>
      <c r="J131" s="1">
        <f t="shared" si="21"/>
        <v>1.0016823963890029</v>
      </c>
      <c r="K131" s="1">
        <f t="shared" si="22"/>
        <v>0.99995713673381925</v>
      </c>
      <c r="M131" s="1">
        <f t="shared" si="23"/>
        <v>1.0049395059949331</v>
      </c>
      <c r="N131">
        <f t="shared" si="24"/>
        <v>7.1875509890224126E-3</v>
      </c>
      <c r="O131">
        <f t="shared" si="25"/>
        <v>3</v>
      </c>
      <c r="P131" s="1">
        <f t="shared" si="19"/>
        <v>5.0823660444618236E-3</v>
      </c>
    </row>
    <row r="132" spans="1:16" x14ac:dyDescent="0.25">
      <c r="A132">
        <v>20.833337499999999</v>
      </c>
      <c r="B132">
        <v>22.864000000000001</v>
      </c>
      <c r="C132">
        <v>24.167999999999999</v>
      </c>
      <c r="D132">
        <v>23.460999999999999</v>
      </c>
      <c r="I132" s="1">
        <f t="shared" si="20"/>
        <v>1.0179875333926982</v>
      </c>
      <c r="J132" s="1">
        <f t="shared" si="21"/>
        <v>0.99171112022979069</v>
      </c>
      <c r="K132" s="1">
        <f t="shared" si="22"/>
        <v>1.0056150878696957</v>
      </c>
      <c r="M132" s="1">
        <f t="shared" si="23"/>
        <v>1.0051045804973948</v>
      </c>
      <c r="N132">
        <f t="shared" si="24"/>
        <v>1.3145643214001929E-2</v>
      </c>
      <c r="O132">
        <f t="shared" si="25"/>
        <v>3</v>
      </c>
      <c r="P132" s="1">
        <f t="shared" si="19"/>
        <v>9.2953734596796841E-3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934F7-24FC-42A6-993B-E736CE55E24A}">
  <dimension ref="A1:S80"/>
  <sheetViews>
    <sheetView topLeftCell="A19" workbookViewId="0">
      <selection activeCell="H42" sqref="H42"/>
    </sheetView>
  </sheetViews>
  <sheetFormatPr defaultRowHeight="15" x14ac:dyDescent="0.25"/>
  <sheetData>
    <row r="1" spans="1:19" x14ac:dyDescent="0.25">
      <c r="A1" t="s">
        <v>20</v>
      </c>
    </row>
    <row r="3" spans="1:19" x14ac:dyDescent="0.25">
      <c r="A3" t="s">
        <v>28</v>
      </c>
      <c r="G3" t="s">
        <v>25</v>
      </c>
    </row>
    <row r="4" spans="1:19" x14ac:dyDescent="0.25">
      <c r="A4" t="s">
        <v>26</v>
      </c>
    </row>
    <row r="5" spans="1:19" x14ac:dyDescent="0.25">
      <c r="B5" t="s">
        <v>36</v>
      </c>
      <c r="F5" t="s">
        <v>14</v>
      </c>
      <c r="K5" t="s">
        <v>35</v>
      </c>
    </row>
    <row r="6" spans="1:19" x14ac:dyDescent="0.25">
      <c r="A6" t="s">
        <v>15</v>
      </c>
      <c r="B6" t="s">
        <v>0</v>
      </c>
      <c r="C6" t="s">
        <v>1</v>
      </c>
      <c r="D6" t="s">
        <v>4</v>
      </c>
      <c r="E6" t="s">
        <v>5</v>
      </c>
      <c r="K6" t="s">
        <v>0</v>
      </c>
      <c r="L6" t="s">
        <v>1</v>
      </c>
      <c r="M6" t="s">
        <v>4</v>
      </c>
      <c r="N6" t="s">
        <v>5</v>
      </c>
      <c r="P6" t="s">
        <v>16</v>
      </c>
      <c r="Q6" t="s">
        <v>17</v>
      </c>
      <c r="R6" t="s">
        <v>18</v>
      </c>
      <c r="S6" t="s">
        <v>19</v>
      </c>
    </row>
    <row r="7" spans="1:19" x14ac:dyDescent="0.25">
      <c r="A7">
        <v>0</v>
      </c>
      <c r="B7">
        <v>1.8049999999999999</v>
      </c>
      <c r="C7">
        <v>1.214</v>
      </c>
      <c r="D7">
        <v>0.80300000000000005</v>
      </c>
      <c r="E7">
        <v>0.876</v>
      </c>
      <c r="F7" s="1">
        <f>AVERAGE(B48:B50)</f>
        <v>71.625</v>
      </c>
      <c r="G7" s="1">
        <f t="shared" ref="G7:I7" si="0">AVERAGE(C48:C50)</f>
        <v>63.891999999999996</v>
      </c>
      <c r="H7" s="1">
        <f t="shared" si="0"/>
        <v>29.375</v>
      </c>
      <c r="I7" s="1">
        <f t="shared" si="0"/>
        <v>35.120000000000005</v>
      </c>
      <c r="K7" s="1">
        <f>B7/71.63</f>
        <v>2.5198938992042442E-2</v>
      </c>
      <c r="L7" s="1">
        <f>C7/63.89</f>
        <v>1.9001408671153543E-2</v>
      </c>
      <c r="M7" s="1">
        <f>D7/29.38</f>
        <v>2.7331518039482645E-2</v>
      </c>
      <c r="N7" s="1">
        <f>E7/35.12</f>
        <v>2.4943052391799548E-2</v>
      </c>
      <c r="P7" s="1">
        <f>AVERAGE(K7:N7)</f>
        <v>2.4118729523619546E-2</v>
      </c>
      <c r="Q7">
        <f>STDEV(K7:N7)</f>
        <v>3.5756278442356654E-3</v>
      </c>
      <c r="R7">
        <f>COUNT(K7:N7)</f>
        <v>4</v>
      </c>
      <c r="S7" s="1">
        <f>Q7/SQRT(R7-1)</f>
        <v>2.0643896983913827E-3</v>
      </c>
    </row>
    <row r="8" spans="1:19" x14ac:dyDescent="0.25">
      <c r="A8">
        <v>0.1666667</v>
      </c>
      <c r="B8">
        <v>1.4419999999999999</v>
      </c>
      <c r="C8">
        <v>1.2450000000000001</v>
      </c>
      <c r="D8">
        <v>0.92500000000000004</v>
      </c>
      <c r="E8">
        <v>0.69299999999999995</v>
      </c>
      <c r="K8" s="1">
        <f t="shared" ref="K8:K71" si="1">B8/71.63</f>
        <v>2.0131229931592907E-2</v>
      </c>
      <c r="L8" s="1">
        <f t="shared" ref="L8:L71" si="2">C8/63.89</f>
        <v>1.9486617624041323E-2</v>
      </c>
      <c r="M8" s="1">
        <f t="shared" ref="M8:M71" si="3">D8/29.38</f>
        <v>3.1484002722940781E-2</v>
      </c>
      <c r="N8" s="1">
        <f t="shared" ref="N8:N71" si="4">E8/35.12</f>
        <v>1.9732346241457858E-2</v>
      </c>
      <c r="P8" s="1">
        <f t="shared" ref="P8:P71" si="5">AVERAGE(K8:N8)</f>
        <v>2.2708549130008221E-2</v>
      </c>
      <c r="Q8">
        <f t="shared" ref="Q8:Q71" si="6">STDEV(K8:N8)</f>
        <v>5.8563295181421737E-3</v>
      </c>
      <c r="R8">
        <f t="shared" ref="R8:R71" si="7">COUNT(K8:N8)</f>
        <v>4</v>
      </c>
      <c r="S8" s="1">
        <f t="shared" ref="S8:S71" si="8">Q8/SQRT(R8-1)</f>
        <v>3.3811534237625355E-3</v>
      </c>
    </row>
    <row r="9" spans="1:19" x14ac:dyDescent="0.25">
      <c r="A9">
        <v>0.3333334</v>
      </c>
      <c r="B9">
        <v>1.2769999999999999</v>
      </c>
      <c r="C9">
        <v>1.254</v>
      </c>
      <c r="D9">
        <v>0.91600000000000004</v>
      </c>
      <c r="E9">
        <v>0.80500000000000005</v>
      </c>
      <c r="K9" s="1">
        <f t="shared" si="1"/>
        <v>1.7827725813206758E-2</v>
      </c>
      <c r="L9" s="1">
        <f t="shared" si="2"/>
        <v>1.9627484739395837E-2</v>
      </c>
      <c r="M9" s="1">
        <f t="shared" si="3"/>
        <v>3.1177671885636488E-2</v>
      </c>
      <c r="N9" s="1">
        <f t="shared" si="4"/>
        <v>2.2921412300683373E-2</v>
      </c>
      <c r="P9" s="1">
        <f t="shared" si="5"/>
        <v>2.2888573684730611E-2</v>
      </c>
      <c r="Q9">
        <f t="shared" si="6"/>
        <v>5.9148713608736967E-3</v>
      </c>
      <c r="R9">
        <f t="shared" si="7"/>
        <v>4</v>
      </c>
      <c r="S9" s="1">
        <f t="shared" si="8"/>
        <v>3.4149525724224369E-3</v>
      </c>
    </row>
    <row r="10" spans="1:19" x14ac:dyDescent="0.25">
      <c r="A10">
        <v>0.50000009999999995</v>
      </c>
      <c r="B10">
        <v>1.4550000000000001</v>
      </c>
      <c r="C10">
        <v>1.0409999999999999</v>
      </c>
      <c r="D10">
        <v>0.98899999999999999</v>
      </c>
      <c r="E10">
        <v>0.78600000000000003</v>
      </c>
      <c r="K10" s="1">
        <f t="shared" si="1"/>
        <v>2.0312718134859697E-2</v>
      </c>
      <c r="L10" s="1">
        <f t="shared" si="2"/>
        <v>1.6293629676005634E-2</v>
      </c>
      <c r="M10" s="1">
        <f t="shared" si="3"/>
        <v>3.3662355343771273E-2</v>
      </c>
      <c r="N10" s="1">
        <f t="shared" si="4"/>
        <v>2.2380410022779046E-2</v>
      </c>
      <c r="P10" s="1">
        <f t="shared" si="5"/>
        <v>2.3162278294353911E-2</v>
      </c>
      <c r="Q10">
        <f t="shared" si="6"/>
        <v>7.4422501745711233E-3</v>
      </c>
      <c r="R10">
        <f t="shared" si="7"/>
        <v>4</v>
      </c>
      <c r="S10" s="1">
        <f t="shared" si="8"/>
        <v>4.2967851416651779E-3</v>
      </c>
    </row>
    <row r="11" spans="1:19" x14ac:dyDescent="0.25">
      <c r="A11">
        <v>0.6666668</v>
      </c>
      <c r="B11">
        <v>1.5649999999999999</v>
      </c>
      <c r="C11">
        <v>1.0640000000000001</v>
      </c>
      <c r="D11">
        <v>0.76500000000000001</v>
      </c>
      <c r="E11">
        <v>0.72199999999999998</v>
      </c>
      <c r="K11" s="1">
        <f t="shared" si="1"/>
        <v>2.184838754711713E-2</v>
      </c>
      <c r="L11" s="1">
        <f t="shared" si="2"/>
        <v>1.6653623415244952E-2</v>
      </c>
      <c r="M11" s="1">
        <f t="shared" si="3"/>
        <v>2.6038121170864535E-2</v>
      </c>
      <c r="N11" s="1">
        <f t="shared" si="4"/>
        <v>2.0558086560364466E-2</v>
      </c>
      <c r="P11" s="1">
        <f t="shared" si="5"/>
        <v>2.1274554673397773E-2</v>
      </c>
      <c r="Q11">
        <f t="shared" si="6"/>
        <v>3.8681253940514083E-3</v>
      </c>
      <c r="R11">
        <f t="shared" si="7"/>
        <v>4</v>
      </c>
      <c r="S11" s="1">
        <f t="shared" si="8"/>
        <v>2.2332632375148078E-3</v>
      </c>
    </row>
    <row r="12" spans="1:19" x14ac:dyDescent="0.25">
      <c r="A12">
        <v>0.83333349999999995</v>
      </c>
      <c r="B12">
        <v>1.929</v>
      </c>
      <c r="C12">
        <v>1.111</v>
      </c>
      <c r="D12">
        <v>0.65600000000000003</v>
      </c>
      <c r="E12">
        <v>0.65900000000000003</v>
      </c>
      <c r="K12" s="1">
        <f t="shared" si="1"/>
        <v>2.6930057238587185E-2</v>
      </c>
      <c r="L12" s="1">
        <f t="shared" si="2"/>
        <v>1.7389262795429645E-2</v>
      </c>
      <c r="M12" s="1">
        <f t="shared" si="3"/>
        <v>2.2328114363512595E-2</v>
      </c>
      <c r="N12" s="1">
        <f t="shared" si="4"/>
        <v>1.8764236902050115E-2</v>
      </c>
      <c r="P12" s="1">
        <f t="shared" si="5"/>
        <v>2.1352917824894884E-2</v>
      </c>
      <c r="Q12">
        <f t="shared" si="6"/>
        <v>4.260959298937177E-3</v>
      </c>
      <c r="R12">
        <f t="shared" si="7"/>
        <v>4</v>
      </c>
      <c r="S12" s="1">
        <f t="shared" si="8"/>
        <v>2.4600659982474183E-3</v>
      </c>
    </row>
    <row r="13" spans="1:19" x14ac:dyDescent="0.25">
      <c r="A13">
        <v>1.0000001999999999</v>
      </c>
      <c r="B13">
        <v>1.7170000000000001</v>
      </c>
      <c r="C13">
        <v>1.0820000000000001</v>
      </c>
      <c r="D13">
        <v>0.69399999999999995</v>
      </c>
      <c r="E13">
        <v>0.55800000000000005</v>
      </c>
      <c r="K13" s="1">
        <f t="shared" si="1"/>
        <v>2.3970403462236497E-2</v>
      </c>
      <c r="L13" s="1">
        <f t="shared" si="2"/>
        <v>1.6935357645953983E-2</v>
      </c>
      <c r="M13" s="1">
        <f t="shared" si="3"/>
        <v>2.3621511232130701E-2</v>
      </c>
      <c r="N13" s="1">
        <f t="shared" si="4"/>
        <v>1.5888382687927111E-2</v>
      </c>
      <c r="P13" s="1">
        <f t="shared" si="5"/>
        <v>2.0103913757062074E-2</v>
      </c>
      <c r="Q13">
        <f t="shared" si="6"/>
        <v>4.2869447030455757E-3</v>
      </c>
      <c r="R13">
        <f t="shared" si="7"/>
        <v>4</v>
      </c>
      <c r="S13" s="1">
        <f t="shared" si="8"/>
        <v>2.4750686783044035E-3</v>
      </c>
    </row>
    <row r="14" spans="1:19" x14ac:dyDescent="0.25">
      <c r="A14">
        <v>1.1666669000000001</v>
      </c>
      <c r="B14">
        <v>1.625</v>
      </c>
      <c r="C14">
        <v>1.292</v>
      </c>
      <c r="D14">
        <v>0.90500000000000003</v>
      </c>
      <c r="E14">
        <v>0.70499999999999996</v>
      </c>
      <c r="K14" s="1">
        <f t="shared" si="1"/>
        <v>2.2686025408348458E-2</v>
      </c>
      <c r="L14" s="1">
        <f t="shared" si="2"/>
        <v>2.0222257004226012E-2</v>
      </c>
      <c r="M14" s="1">
        <f t="shared" si="3"/>
        <v>3.0803267528931248E-2</v>
      </c>
      <c r="N14" s="1">
        <f t="shared" si="4"/>
        <v>2.0074031890660593E-2</v>
      </c>
      <c r="P14" s="1">
        <f t="shared" si="5"/>
        <v>2.3446395458041579E-2</v>
      </c>
      <c r="Q14">
        <f t="shared" si="6"/>
        <v>5.0487501449988309E-3</v>
      </c>
      <c r="R14">
        <f t="shared" si="7"/>
        <v>4</v>
      </c>
      <c r="S14" s="1">
        <f t="shared" si="8"/>
        <v>2.9148972552862375E-3</v>
      </c>
    </row>
    <row r="15" spans="1:19" x14ac:dyDescent="0.25">
      <c r="A15">
        <v>1.3333336</v>
      </c>
      <c r="B15">
        <v>1.9830000000000001</v>
      </c>
      <c r="C15">
        <v>0.98799999999999999</v>
      </c>
      <c r="D15">
        <v>0.752</v>
      </c>
      <c r="E15">
        <v>0.69</v>
      </c>
      <c r="K15" s="1">
        <f t="shared" si="1"/>
        <v>2.7683931313695381E-2</v>
      </c>
      <c r="L15" s="1">
        <f t="shared" si="2"/>
        <v>1.5464078885584598E-2</v>
      </c>
      <c r="M15" s="1">
        <f t="shared" si="3"/>
        <v>2.5595643294758341E-2</v>
      </c>
      <c r="N15" s="1">
        <f t="shared" si="4"/>
        <v>1.9646924829157177E-2</v>
      </c>
      <c r="P15" s="1">
        <f t="shared" si="5"/>
        <v>2.2097644580798874E-2</v>
      </c>
      <c r="Q15">
        <f t="shared" si="6"/>
        <v>5.5813025838898946E-3</v>
      </c>
      <c r="R15">
        <f t="shared" si="7"/>
        <v>4</v>
      </c>
      <c r="S15" s="1">
        <f t="shared" si="8"/>
        <v>3.2223665492375846E-3</v>
      </c>
    </row>
    <row r="16" spans="1:19" x14ac:dyDescent="0.25">
      <c r="A16">
        <v>1.5000003</v>
      </c>
      <c r="B16">
        <v>1.794</v>
      </c>
      <c r="C16">
        <v>1.145</v>
      </c>
      <c r="D16">
        <v>0.71799999999999997</v>
      </c>
      <c r="E16">
        <v>0.61699999999999999</v>
      </c>
      <c r="K16" s="1">
        <f t="shared" si="1"/>
        <v>2.5045372050816698E-2</v>
      </c>
      <c r="L16" s="1">
        <f t="shared" si="2"/>
        <v>1.7921427453435591E-2</v>
      </c>
      <c r="M16" s="1">
        <f t="shared" si="3"/>
        <v>2.4438393464942136E-2</v>
      </c>
      <c r="N16" s="1">
        <f t="shared" si="4"/>
        <v>1.7568337129840548E-2</v>
      </c>
      <c r="P16" s="1">
        <f t="shared" si="5"/>
        <v>2.1243382524758742E-2</v>
      </c>
      <c r="Q16">
        <f t="shared" si="6"/>
        <v>4.0498791510671442E-3</v>
      </c>
      <c r="R16">
        <f t="shared" si="7"/>
        <v>4</v>
      </c>
      <c r="S16" s="1">
        <f t="shared" si="8"/>
        <v>2.338198818054069E-3</v>
      </c>
    </row>
    <row r="17" spans="1:19" x14ac:dyDescent="0.25">
      <c r="A17">
        <v>1.6666669999999999</v>
      </c>
      <c r="B17">
        <v>1.32</v>
      </c>
      <c r="C17">
        <v>1.151</v>
      </c>
      <c r="D17">
        <v>0.76500000000000001</v>
      </c>
      <c r="E17">
        <v>0.61599999999999999</v>
      </c>
      <c r="K17" s="1">
        <f t="shared" si="1"/>
        <v>1.842803294708921E-2</v>
      </c>
      <c r="L17" s="1">
        <f t="shared" si="2"/>
        <v>1.8015338863671935E-2</v>
      </c>
      <c r="M17" s="1">
        <f t="shared" si="3"/>
        <v>2.6038121170864535E-2</v>
      </c>
      <c r="N17" s="1">
        <f t="shared" si="4"/>
        <v>1.7539863325740319E-2</v>
      </c>
      <c r="P17" s="1">
        <f t="shared" si="5"/>
        <v>2.0005339076841499E-2</v>
      </c>
      <c r="Q17">
        <f t="shared" si="6"/>
        <v>4.0381937360079671E-3</v>
      </c>
      <c r="R17">
        <f t="shared" si="7"/>
        <v>4</v>
      </c>
      <c r="S17" s="1">
        <f t="shared" si="8"/>
        <v>2.3314522405240607E-3</v>
      </c>
    </row>
    <row r="18" spans="1:19" x14ac:dyDescent="0.25">
      <c r="A18">
        <v>1.8333337000000001</v>
      </c>
      <c r="B18">
        <v>1.42</v>
      </c>
      <c r="C18">
        <v>0.90700000000000003</v>
      </c>
      <c r="D18">
        <v>0.65</v>
      </c>
      <c r="E18">
        <v>0.58799999999999997</v>
      </c>
      <c r="K18" s="1">
        <f t="shared" si="1"/>
        <v>1.9824096049141423E-2</v>
      </c>
      <c r="L18" s="1">
        <f t="shared" si="2"/>
        <v>1.4196274847393959E-2</v>
      </c>
      <c r="M18" s="1">
        <f t="shared" si="3"/>
        <v>2.2123893805309738E-2</v>
      </c>
      <c r="N18" s="1">
        <f t="shared" si="4"/>
        <v>1.674259681093394E-2</v>
      </c>
      <c r="P18" s="1">
        <f t="shared" si="5"/>
        <v>1.8221715378194767E-2</v>
      </c>
      <c r="Q18">
        <f t="shared" si="6"/>
        <v>3.4730670160870078E-3</v>
      </c>
      <c r="R18">
        <f t="shared" si="7"/>
        <v>4</v>
      </c>
      <c r="S18" s="1">
        <f t="shared" si="8"/>
        <v>2.0051761766514443E-3</v>
      </c>
    </row>
    <row r="19" spans="1:19" x14ac:dyDescent="0.25">
      <c r="A19">
        <v>2.0000003999999998</v>
      </c>
      <c r="B19">
        <v>2.3010000000000002</v>
      </c>
      <c r="C19">
        <v>2.4689999999999999</v>
      </c>
      <c r="D19">
        <v>3.2130000000000001</v>
      </c>
      <c r="E19">
        <v>2.0289999999999999</v>
      </c>
      <c r="K19" s="1">
        <f t="shared" si="1"/>
        <v>3.2123411978221418E-2</v>
      </c>
      <c r="L19" s="1">
        <f t="shared" si="2"/>
        <v>3.8644545312255439E-2</v>
      </c>
      <c r="M19" s="1">
        <f t="shared" si="3"/>
        <v>0.10936010891763105</v>
      </c>
      <c r="N19" s="1">
        <f t="shared" si="4"/>
        <v>5.7773348519362187E-2</v>
      </c>
      <c r="P19" s="1">
        <f t="shared" si="5"/>
        <v>5.9475353681867522E-2</v>
      </c>
      <c r="Q19">
        <f t="shared" si="6"/>
        <v>3.4992555964549504E-2</v>
      </c>
      <c r="R19">
        <f t="shared" si="7"/>
        <v>4</v>
      </c>
      <c r="S19" s="1">
        <f t="shared" si="8"/>
        <v>2.0202961605765703E-2</v>
      </c>
    </row>
    <row r="20" spans="1:19" x14ac:dyDescent="0.25">
      <c r="A20">
        <v>2.1666671000000002</v>
      </c>
      <c r="B20">
        <v>4.5449999999999999</v>
      </c>
      <c r="C20">
        <v>4.8049999999999997</v>
      </c>
      <c r="D20">
        <v>5.3789999999999996</v>
      </c>
      <c r="E20">
        <v>3.8</v>
      </c>
      <c r="K20" s="1">
        <f t="shared" si="1"/>
        <v>6.3451067988273074E-2</v>
      </c>
      <c r="L20" s="1">
        <f t="shared" si="2"/>
        <v>7.5207387697605252E-2</v>
      </c>
      <c r="M20" s="1">
        <f t="shared" si="3"/>
        <v>0.18308373042886317</v>
      </c>
      <c r="N20" s="1">
        <f t="shared" si="4"/>
        <v>0.10820045558086561</v>
      </c>
      <c r="P20" s="1">
        <f t="shared" si="5"/>
        <v>0.10748566042390177</v>
      </c>
      <c r="Q20">
        <f t="shared" si="6"/>
        <v>5.3840849862524083E-2</v>
      </c>
      <c r="R20">
        <f t="shared" si="7"/>
        <v>4</v>
      </c>
      <c r="S20" s="1">
        <f t="shared" si="8"/>
        <v>3.1085029161526508E-2</v>
      </c>
    </row>
    <row r="21" spans="1:19" x14ac:dyDescent="0.25">
      <c r="A21">
        <v>2.3333338000000001</v>
      </c>
      <c r="B21">
        <v>7.8949999999999996</v>
      </c>
      <c r="C21">
        <v>7.7930000000000001</v>
      </c>
      <c r="D21">
        <v>7.3730000000000002</v>
      </c>
      <c r="E21">
        <v>5.5039999999999996</v>
      </c>
      <c r="K21" s="1">
        <f t="shared" si="1"/>
        <v>0.11021918190702219</v>
      </c>
      <c r="L21" s="1">
        <f t="shared" si="2"/>
        <v>0.12197526999530443</v>
      </c>
      <c r="M21" s="1">
        <f t="shared" si="3"/>
        <v>0.25095302927161334</v>
      </c>
      <c r="N21" s="1">
        <f t="shared" si="4"/>
        <v>0.15671981776765376</v>
      </c>
      <c r="P21" s="1">
        <f t="shared" si="5"/>
        <v>0.15996682473539842</v>
      </c>
      <c r="Q21">
        <f t="shared" si="6"/>
        <v>6.3789285068637749E-2</v>
      </c>
      <c r="R21">
        <f t="shared" si="7"/>
        <v>4</v>
      </c>
      <c r="S21" s="1">
        <f t="shared" si="8"/>
        <v>3.6828760905791784E-2</v>
      </c>
    </row>
    <row r="22" spans="1:19" x14ac:dyDescent="0.25">
      <c r="A22">
        <v>2.5000005000000001</v>
      </c>
      <c r="B22">
        <v>10.391999999999999</v>
      </c>
      <c r="C22">
        <v>10.127000000000001</v>
      </c>
      <c r="D22">
        <v>8.3729999999999993</v>
      </c>
      <c r="E22">
        <v>7.8230000000000004</v>
      </c>
      <c r="K22" s="1">
        <f t="shared" si="1"/>
        <v>0.14507887756526594</v>
      </c>
      <c r="L22" s="1">
        <f t="shared" si="2"/>
        <v>0.15850680857724214</v>
      </c>
      <c r="M22" s="1">
        <f t="shared" si="3"/>
        <v>0.28498978897208982</v>
      </c>
      <c r="N22" s="1">
        <f t="shared" si="4"/>
        <v>0.22275056947608204</v>
      </c>
      <c r="P22" s="1">
        <f t="shared" si="5"/>
        <v>0.20283151114767001</v>
      </c>
      <c r="Q22">
        <f t="shared" si="6"/>
        <v>6.4412207547497102E-2</v>
      </c>
      <c r="R22">
        <f t="shared" si="7"/>
        <v>4</v>
      </c>
      <c r="S22" s="1">
        <f t="shared" si="8"/>
        <v>3.7188405366645499E-2</v>
      </c>
    </row>
    <row r="23" spans="1:19" x14ac:dyDescent="0.25">
      <c r="A23">
        <v>2.6666672</v>
      </c>
      <c r="B23">
        <v>13.465999999999999</v>
      </c>
      <c r="C23">
        <v>12.563000000000001</v>
      </c>
      <c r="D23">
        <v>9.6120000000000001</v>
      </c>
      <c r="E23">
        <v>9.4060000000000006</v>
      </c>
      <c r="K23" s="1">
        <f t="shared" si="1"/>
        <v>0.18799385732235097</v>
      </c>
      <c r="L23" s="1">
        <f t="shared" si="2"/>
        <v>0.19663484113319768</v>
      </c>
      <c r="M23" s="1">
        <f t="shared" si="3"/>
        <v>0.32716133424098026</v>
      </c>
      <c r="N23" s="1">
        <f t="shared" si="4"/>
        <v>0.26782460136674263</v>
      </c>
      <c r="P23" s="1">
        <f t="shared" si="5"/>
        <v>0.24490365851581791</v>
      </c>
      <c r="Q23">
        <f t="shared" si="6"/>
        <v>6.5473401826690689E-2</v>
      </c>
      <c r="R23">
        <f t="shared" si="7"/>
        <v>4</v>
      </c>
      <c r="S23" s="1">
        <f t="shared" si="8"/>
        <v>3.7801086169400408E-2</v>
      </c>
    </row>
    <row r="24" spans="1:19" x14ac:dyDescent="0.25">
      <c r="A24">
        <v>2.8333339</v>
      </c>
      <c r="B24">
        <v>16.331</v>
      </c>
      <c r="C24">
        <v>14.391999999999999</v>
      </c>
      <c r="D24">
        <v>10.725</v>
      </c>
      <c r="E24">
        <v>10.147</v>
      </c>
      <c r="K24" s="1">
        <f t="shared" si="1"/>
        <v>0.22799106519614687</v>
      </c>
      <c r="L24" s="1">
        <f t="shared" si="2"/>
        <v>0.22526216935357646</v>
      </c>
      <c r="M24" s="1">
        <f t="shared" si="3"/>
        <v>0.36504424778761063</v>
      </c>
      <c r="N24" s="1">
        <f t="shared" si="4"/>
        <v>0.28892369020501141</v>
      </c>
      <c r="P24" s="1">
        <f t="shared" si="5"/>
        <v>0.27680529313558633</v>
      </c>
      <c r="Q24">
        <f t="shared" si="6"/>
        <v>6.5758373672472184E-2</v>
      </c>
      <c r="R24">
        <f t="shared" si="7"/>
        <v>4</v>
      </c>
      <c r="S24" s="1">
        <f t="shared" si="8"/>
        <v>3.7965614741273815E-2</v>
      </c>
    </row>
    <row r="25" spans="1:19" x14ac:dyDescent="0.25">
      <c r="A25">
        <v>3.0000005999999999</v>
      </c>
      <c r="B25">
        <v>18.515000000000001</v>
      </c>
      <c r="C25">
        <v>15.916</v>
      </c>
      <c r="D25">
        <v>12.398999999999999</v>
      </c>
      <c r="E25">
        <v>10.972</v>
      </c>
      <c r="K25" s="1">
        <f t="shared" si="1"/>
        <v>0.25848108334496722</v>
      </c>
      <c r="L25" s="1">
        <f t="shared" si="2"/>
        <v>0.24911566755360776</v>
      </c>
      <c r="M25" s="1">
        <f t="shared" si="3"/>
        <v>0.42202178352620828</v>
      </c>
      <c r="N25" s="1">
        <f t="shared" si="4"/>
        <v>0.31241457858769933</v>
      </c>
      <c r="P25" s="1">
        <f t="shared" si="5"/>
        <v>0.31050827825312066</v>
      </c>
      <c r="Q25">
        <f t="shared" si="6"/>
        <v>7.9403563097570309E-2</v>
      </c>
      <c r="R25">
        <f t="shared" si="7"/>
        <v>4</v>
      </c>
      <c r="S25" s="1">
        <f t="shared" si="8"/>
        <v>4.5843668528997655E-2</v>
      </c>
    </row>
    <row r="26" spans="1:19" x14ac:dyDescent="0.25">
      <c r="A26">
        <v>3.1666672999999999</v>
      </c>
      <c r="B26">
        <v>20.396999999999998</v>
      </c>
      <c r="C26">
        <v>18.215</v>
      </c>
      <c r="D26">
        <v>12.335000000000001</v>
      </c>
      <c r="E26">
        <v>12.75</v>
      </c>
      <c r="K26" s="1">
        <f t="shared" si="1"/>
        <v>0.28475499092558981</v>
      </c>
      <c r="L26" s="1">
        <f t="shared" si="2"/>
        <v>0.28509938957583347</v>
      </c>
      <c r="M26" s="1">
        <f t="shared" si="3"/>
        <v>0.41984343090537785</v>
      </c>
      <c r="N26" s="1">
        <f t="shared" si="4"/>
        <v>0.36304100227790437</v>
      </c>
      <c r="P26" s="1">
        <f t="shared" si="5"/>
        <v>0.33818470342117635</v>
      </c>
      <c r="Q26">
        <f t="shared" si="6"/>
        <v>6.5723583008977196E-2</v>
      </c>
      <c r="R26">
        <f t="shared" si="7"/>
        <v>4</v>
      </c>
      <c r="S26" s="1">
        <f t="shared" si="8"/>
        <v>3.7945528342339697E-2</v>
      </c>
    </row>
    <row r="27" spans="1:19" x14ac:dyDescent="0.25">
      <c r="A27">
        <v>3.3333339999999998</v>
      </c>
      <c r="B27">
        <v>22.47</v>
      </c>
      <c r="C27">
        <v>19.420999999999999</v>
      </c>
      <c r="D27">
        <v>13.188000000000001</v>
      </c>
      <c r="E27">
        <v>13.574</v>
      </c>
      <c r="K27" s="1">
        <f t="shared" si="1"/>
        <v>0.3136953790311322</v>
      </c>
      <c r="L27" s="1">
        <f t="shared" si="2"/>
        <v>0.30397558303333855</v>
      </c>
      <c r="M27" s="1">
        <f t="shared" si="3"/>
        <v>0.44887678692988431</v>
      </c>
      <c r="N27" s="1">
        <f t="shared" si="4"/>
        <v>0.38650341685649203</v>
      </c>
      <c r="P27" s="1">
        <f t="shared" si="5"/>
        <v>0.36326279146271173</v>
      </c>
      <c r="Q27">
        <f t="shared" si="6"/>
        <v>6.7925901655302309E-2</v>
      </c>
      <c r="R27">
        <f t="shared" si="7"/>
        <v>4</v>
      </c>
      <c r="S27" s="1">
        <f t="shared" si="8"/>
        <v>3.9217037605636836E-2</v>
      </c>
    </row>
    <row r="28" spans="1:19" x14ac:dyDescent="0.25">
      <c r="A28">
        <v>3.5000007000000002</v>
      </c>
      <c r="B28">
        <v>24.545999999999999</v>
      </c>
      <c r="C28">
        <v>21.655000000000001</v>
      </c>
      <c r="D28">
        <v>15.69</v>
      </c>
      <c r="E28">
        <v>14.406000000000001</v>
      </c>
      <c r="K28" s="1">
        <f t="shared" si="1"/>
        <v>0.34267764902973613</v>
      </c>
      <c r="L28" s="1">
        <f t="shared" si="2"/>
        <v>0.33894193144467055</v>
      </c>
      <c r="M28" s="1">
        <f t="shared" si="3"/>
        <v>0.53403675970047648</v>
      </c>
      <c r="N28" s="1">
        <f t="shared" si="4"/>
        <v>0.41019362186788161</v>
      </c>
      <c r="P28" s="1">
        <f t="shared" si="5"/>
        <v>0.40646249051069122</v>
      </c>
      <c r="Q28">
        <f t="shared" si="6"/>
        <v>9.113478552826923E-2</v>
      </c>
      <c r="R28">
        <f t="shared" si="7"/>
        <v>4</v>
      </c>
      <c r="S28" s="1">
        <f t="shared" si="8"/>
        <v>5.2616692957285056E-2</v>
      </c>
    </row>
    <row r="29" spans="1:19" x14ac:dyDescent="0.25">
      <c r="A29">
        <v>3.6666674000000001</v>
      </c>
      <c r="B29">
        <v>27.736000000000001</v>
      </c>
      <c r="C29">
        <v>22.443000000000001</v>
      </c>
      <c r="D29">
        <v>16.603000000000002</v>
      </c>
      <c r="E29">
        <v>14.712999999999999</v>
      </c>
      <c r="K29" s="1">
        <f t="shared" si="1"/>
        <v>0.38721206198520175</v>
      </c>
      <c r="L29" s="1">
        <f t="shared" si="2"/>
        <v>0.35127562998904371</v>
      </c>
      <c r="M29" s="1">
        <f t="shared" si="3"/>
        <v>0.56511232130701161</v>
      </c>
      <c r="N29" s="1">
        <f t="shared" si="4"/>
        <v>0.4189350797266515</v>
      </c>
      <c r="P29" s="1">
        <f t="shared" si="5"/>
        <v>0.43063377325197716</v>
      </c>
      <c r="Q29">
        <f t="shared" si="6"/>
        <v>9.3816308512371077E-2</v>
      </c>
      <c r="R29">
        <f t="shared" si="7"/>
        <v>4</v>
      </c>
      <c r="S29" s="1">
        <f t="shared" si="8"/>
        <v>5.4164870973994424E-2</v>
      </c>
    </row>
    <row r="30" spans="1:19" x14ac:dyDescent="0.25">
      <c r="A30">
        <v>3.8333341000000001</v>
      </c>
      <c r="B30">
        <v>28.643000000000001</v>
      </c>
      <c r="C30">
        <v>24.724</v>
      </c>
      <c r="D30">
        <v>18.542999999999999</v>
      </c>
      <c r="E30">
        <v>16.474</v>
      </c>
      <c r="K30" s="1">
        <f t="shared" si="1"/>
        <v>0.39987435432081536</v>
      </c>
      <c r="L30" s="1">
        <f t="shared" si="2"/>
        <v>0.38697761778056033</v>
      </c>
      <c r="M30" s="1">
        <f t="shared" si="3"/>
        <v>0.63114363512593596</v>
      </c>
      <c r="N30" s="1">
        <f t="shared" si="4"/>
        <v>0.46907744874715268</v>
      </c>
      <c r="P30" s="1">
        <f t="shared" si="5"/>
        <v>0.4717682639936161</v>
      </c>
      <c r="Q30">
        <f t="shared" si="6"/>
        <v>0.11219913449387468</v>
      </c>
      <c r="R30">
        <f t="shared" si="7"/>
        <v>4</v>
      </c>
      <c r="S30" s="1">
        <f t="shared" si="8"/>
        <v>6.4778200502881578E-2</v>
      </c>
    </row>
    <row r="31" spans="1:19" x14ac:dyDescent="0.25">
      <c r="A31">
        <v>4.0000007999999996</v>
      </c>
      <c r="B31">
        <v>30.791</v>
      </c>
      <c r="C31">
        <v>25.818999999999999</v>
      </c>
      <c r="D31">
        <v>18.236999999999998</v>
      </c>
      <c r="E31">
        <v>17.138000000000002</v>
      </c>
      <c r="K31" s="1">
        <f t="shared" si="1"/>
        <v>0.42986178975289685</v>
      </c>
      <c r="L31" s="1">
        <f t="shared" si="2"/>
        <v>0.40411645014869307</v>
      </c>
      <c r="M31" s="1">
        <f t="shared" si="3"/>
        <v>0.62072838665759011</v>
      </c>
      <c r="N31" s="1">
        <f t="shared" si="4"/>
        <v>0.48798405466970396</v>
      </c>
      <c r="P31" s="1">
        <f t="shared" si="5"/>
        <v>0.48567267030722094</v>
      </c>
      <c r="Q31">
        <f t="shared" si="6"/>
        <v>9.6629292403801373E-2</v>
      </c>
      <c r="R31">
        <f t="shared" si="7"/>
        <v>4</v>
      </c>
      <c r="S31" s="1">
        <f t="shared" si="8"/>
        <v>5.5788947980937788E-2</v>
      </c>
    </row>
    <row r="32" spans="1:19" x14ac:dyDescent="0.25">
      <c r="A32">
        <v>4.1666675</v>
      </c>
      <c r="B32">
        <v>33.500999999999998</v>
      </c>
      <c r="C32">
        <v>27.687000000000001</v>
      </c>
      <c r="D32">
        <v>20.486000000000001</v>
      </c>
      <c r="E32">
        <v>17.777000000000001</v>
      </c>
      <c r="K32" s="1">
        <f t="shared" si="1"/>
        <v>0.46769509981851182</v>
      </c>
      <c r="L32" s="1">
        <f t="shared" si="2"/>
        <v>0.43335420253560808</v>
      </c>
      <c r="M32" s="1">
        <f t="shared" si="3"/>
        <v>0.69727705922396188</v>
      </c>
      <c r="N32" s="1">
        <f t="shared" si="4"/>
        <v>0.50617881548974952</v>
      </c>
      <c r="P32" s="1">
        <f t="shared" si="5"/>
        <v>0.52612629426695778</v>
      </c>
      <c r="Q32">
        <f t="shared" si="6"/>
        <v>0.11791430750594124</v>
      </c>
      <c r="R32">
        <f t="shared" si="7"/>
        <v>4</v>
      </c>
      <c r="S32" s="1">
        <f t="shared" si="8"/>
        <v>6.8077857179863491E-2</v>
      </c>
    </row>
    <row r="33" spans="1:19" x14ac:dyDescent="0.25">
      <c r="A33">
        <v>4.3333342000000004</v>
      </c>
      <c r="B33">
        <v>35.978000000000002</v>
      </c>
      <c r="C33">
        <v>29.187999999999999</v>
      </c>
      <c r="D33">
        <v>20.274999999999999</v>
      </c>
      <c r="E33">
        <v>19.13</v>
      </c>
      <c r="K33" s="1">
        <f t="shared" si="1"/>
        <v>0.50227558285634522</v>
      </c>
      <c r="L33" s="1">
        <f t="shared" si="2"/>
        <v>0.45684770699640004</v>
      </c>
      <c r="M33" s="1">
        <f t="shared" si="3"/>
        <v>0.69009530292716126</v>
      </c>
      <c r="N33" s="1">
        <f t="shared" si="4"/>
        <v>0.54470387243735763</v>
      </c>
      <c r="P33" s="1">
        <f t="shared" si="5"/>
        <v>0.5484806163043161</v>
      </c>
      <c r="Q33">
        <f t="shared" si="6"/>
        <v>0.10099583893356519</v>
      </c>
      <c r="R33">
        <f t="shared" si="7"/>
        <v>4</v>
      </c>
      <c r="S33" s="1">
        <f t="shared" si="8"/>
        <v>5.8309974795325951E-2</v>
      </c>
    </row>
    <row r="34" spans="1:19" x14ac:dyDescent="0.25">
      <c r="A34">
        <v>4.5000008999999999</v>
      </c>
      <c r="B34">
        <v>36.216000000000001</v>
      </c>
      <c r="C34">
        <v>31.635999999999999</v>
      </c>
      <c r="D34">
        <v>20.321999999999999</v>
      </c>
      <c r="E34">
        <v>20.254000000000001</v>
      </c>
      <c r="K34" s="1">
        <f t="shared" si="1"/>
        <v>0.50559821303922947</v>
      </c>
      <c r="L34" s="1">
        <f t="shared" si="2"/>
        <v>0.49516356237282827</v>
      </c>
      <c r="M34" s="1">
        <f t="shared" si="3"/>
        <v>0.69169503063308369</v>
      </c>
      <c r="N34" s="1">
        <f t="shared" si="4"/>
        <v>0.57670842824601376</v>
      </c>
      <c r="P34" s="1">
        <f t="shared" si="5"/>
        <v>0.56729130857278875</v>
      </c>
      <c r="Q34">
        <f t="shared" si="6"/>
        <v>9.0504913335858889E-2</v>
      </c>
      <c r="R34">
        <f t="shared" si="7"/>
        <v>4</v>
      </c>
      <c r="S34" s="1">
        <f t="shared" si="8"/>
        <v>5.2253036077441882E-2</v>
      </c>
    </row>
    <row r="35" spans="1:19" x14ac:dyDescent="0.25">
      <c r="A35">
        <v>4.6666676000000002</v>
      </c>
      <c r="B35">
        <v>38.901000000000003</v>
      </c>
      <c r="C35">
        <v>33.381999999999998</v>
      </c>
      <c r="D35">
        <v>21.093</v>
      </c>
      <c r="E35">
        <v>21.084</v>
      </c>
      <c r="K35" s="1">
        <f t="shared" si="1"/>
        <v>0.54308250732933139</v>
      </c>
      <c r="L35" s="1">
        <f t="shared" si="2"/>
        <v>0.52249178275160424</v>
      </c>
      <c r="M35" s="1">
        <f t="shared" si="3"/>
        <v>0.71793737236215116</v>
      </c>
      <c r="N35" s="1">
        <f t="shared" si="4"/>
        <v>0.60034168564920276</v>
      </c>
      <c r="P35" s="1">
        <f t="shared" si="5"/>
        <v>0.59596333702307236</v>
      </c>
      <c r="Q35">
        <f t="shared" si="6"/>
        <v>8.7733092710703287E-2</v>
      </c>
      <c r="R35">
        <f t="shared" si="7"/>
        <v>4</v>
      </c>
      <c r="S35" s="1">
        <f t="shared" si="8"/>
        <v>5.065272469336294E-2</v>
      </c>
    </row>
    <row r="36" spans="1:19" x14ac:dyDescent="0.25">
      <c r="A36">
        <v>4.8333342999999998</v>
      </c>
      <c r="B36">
        <v>40.28</v>
      </c>
      <c r="C36">
        <v>34.871000000000002</v>
      </c>
      <c r="D36">
        <v>21.271000000000001</v>
      </c>
      <c r="E36">
        <v>21.957000000000001</v>
      </c>
      <c r="K36" s="1">
        <f t="shared" si="1"/>
        <v>0.56233421750663137</v>
      </c>
      <c r="L36" s="1">
        <f t="shared" si="2"/>
        <v>0.54579746439192367</v>
      </c>
      <c r="M36" s="1">
        <f t="shared" si="3"/>
        <v>0.72399591558883603</v>
      </c>
      <c r="N36" s="1">
        <f t="shared" si="4"/>
        <v>0.62519931662870165</v>
      </c>
      <c r="P36" s="1">
        <f t="shared" si="5"/>
        <v>0.61433172852902318</v>
      </c>
      <c r="Q36">
        <f t="shared" si="6"/>
        <v>8.0715601358373135E-2</v>
      </c>
      <c r="R36">
        <f t="shared" si="7"/>
        <v>4</v>
      </c>
      <c r="S36" s="1">
        <f t="shared" si="8"/>
        <v>4.6601174172059258E-2</v>
      </c>
    </row>
    <row r="37" spans="1:19" x14ac:dyDescent="0.25">
      <c r="A37">
        <v>5.0000010000000001</v>
      </c>
      <c r="B37">
        <v>42.923999999999999</v>
      </c>
      <c r="C37">
        <v>36.694000000000003</v>
      </c>
      <c r="D37">
        <v>21.216999999999999</v>
      </c>
      <c r="E37">
        <v>22.754999999999999</v>
      </c>
      <c r="K37" s="1">
        <f t="shared" si="1"/>
        <v>0.59924612592489179</v>
      </c>
      <c r="L37" s="1">
        <f t="shared" si="2"/>
        <v>0.5743308812020661</v>
      </c>
      <c r="M37" s="1">
        <f t="shared" si="3"/>
        <v>0.72215793056501021</v>
      </c>
      <c r="N37" s="1">
        <f t="shared" si="4"/>
        <v>0.64792141230068334</v>
      </c>
      <c r="P37" s="1">
        <f t="shared" si="5"/>
        <v>0.63591408749816281</v>
      </c>
      <c r="Q37">
        <f t="shared" si="6"/>
        <v>6.5113252669224228E-2</v>
      </c>
      <c r="R37">
        <f t="shared" si="7"/>
        <v>4</v>
      </c>
      <c r="S37" s="1">
        <f t="shared" si="8"/>
        <v>3.7593153956388729E-2</v>
      </c>
    </row>
    <row r="38" spans="1:19" x14ac:dyDescent="0.25">
      <c r="A38">
        <v>5.1666676999999996</v>
      </c>
      <c r="B38">
        <v>45.485999999999997</v>
      </c>
      <c r="C38">
        <v>39.237000000000002</v>
      </c>
      <c r="D38">
        <v>22.965</v>
      </c>
      <c r="E38">
        <v>24.081</v>
      </c>
      <c r="K38" s="1">
        <f t="shared" si="1"/>
        <v>0.63501326259946944</v>
      </c>
      <c r="L38" s="1">
        <f t="shared" si="2"/>
        <v>0.61413366724056973</v>
      </c>
      <c r="M38" s="1">
        <f t="shared" si="3"/>
        <v>0.78165418652144314</v>
      </c>
      <c r="N38" s="1">
        <f t="shared" si="4"/>
        <v>0.68567767653758549</v>
      </c>
      <c r="P38" s="1">
        <f t="shared" si="5"/>
        <v>0.67911969822476703</v>
      </c>
      <c r="Q38">
        <f t="shared" si="6"/>
        <v>7.466567764923894E-2</v>
      </c>
      <c r="R38">
        <f t="shared" si="7"/>
        <v>4</v>
      </c>
      <c r="S38" s="1">
        <f t="shared" si="8"/>
        <v>4.3108249090013928E-2</v>
      </c>
    </row>
    <row r="39" spans="1:19" x14ac:dyDescent="0.25">
      <c r="A39">
        <v>5.3333344</v>
      </c>
      <c r="B39">
        <v>49.195999999999998</v>
      </c>
      <c r="C39">
        <v>41.414999999999999</v>
      </c>
      <c r="D39">
        <v>23.704999999999998</v>
      </c>
      <c r="E39">
        <v>24.684000000000001</v>
      </c>
      <c r="K39" s="1">
        <f t="shared" si="1"/>
        <v>0.68680720368560666</v>
      </c>
      <c r="L39" s="1">
        <f t="shared" si="2"/>
        <v>0.64822350915636251</v>
      </c>
      <c r="M39" s="1">
        <f t="shared" si="3"/>
        <v>0.80684138869979571</v>
      </c>
      <c r="N39" s="1">
        <f t="shared" si="4"/>
        <v>0.70284738041002282</v>
      </c>
      <c r="P39" s="1">
        <f t="shared" si="5"/>
        <v>0.71117987048794695</v>
      </c>
      <c r="Q39">
        <f t="shared" si="6"/>
        <v>6.776942962886609E-2</v>
      </c>
      <c r="R39">
        <f t="shared" si="7"/>
        <v>4</v>
      </c>
      <c r="S39" s="1">
        <f t="shared" si="8"/>
        <v>3.912669843905324E-2</v>
      </c>
    </row>
    <row r="40" spans="1:19" x14ac:dyDescent="0.25">
      <c r="A40">
        <v>5.5000011000000004</v>
      </c>
      <c r="B40">
        <v>52.204000000000001</v>
      </c>
      <c r="C40">
        <v>42.691000000000003</v>
      </c>
      <c r="D40">
        <v>23.756</v>
      </c>
      <c r="E40">
        <v>25.952000000000002</v>
      </c>
      <c r="K40" s="1">
        <f t="shared" si="1"/>
        <v>0.72880078179533725</v>
      </c>
      <c r="L40" s="1">
        <f t="shared" si="2"/>
        <v>0.6681953357332916</v>
      </c>
      <c r="M40" s="1">
        <f t="shared" si="3"/>
        <v>0.80857726344452008</v>
      </c>
      <c r="N40" s="1">
        <f t="shared" si="4"/>
        <v>0.73895216400911168</v>
      </c>
      <c r="P40" s="1">
        <f t="shared" si="5"/>
        <v>0.73613138624556518</v>
      </c>
      <c r="Q40">
        <f t="shared" si="6"/>
        <v>5.7519291346843686E-2</v>
      </c>
      <c r="R40">
        <f t="shared" si="7"/>
        <v>4</v>
      </c>
      <c r="S40" s="1">
        <f t="shared" si="8"/>
        <v>3.3208778342696713E-2</v>
      </c>
    </row>
    <row r="41" spans="1:19" x14ac:dyDescent="0.25">
      <c r="A41">
        <v>5.6666677999999999</v>
      </c>
      <c r="B41">
        <v>52.811</v>
      </c>
      <c r="C41">
        <v>44.88</v>
      </c>
      <c r="D41">
        <v>25.341000000000001</v>
      </c>
      <c r="E41">
        <v>25.835999999999999</v>
      </c>
      <c r="K41" s="1">
        <f t="shared" si="1"/>
        <v>0.73727488482479409</v>
      </c>
      <c r="L41" s="1">
        <f t="shared" si="2"/>
        <v>0.70245734856785103</v>
      </c>
      <c r="M41" s="1">
        <f t="shared" si="3"/>
        <v>0.86252552756977541</v>
      </c>
      <c r="N41" s="1">
        <f t="shared" si="4"/>
        <v>0.73564920273348522</v>
      </c>
      <c r="P41" s="1">
        <f t="shared" si="5"/>
        <v>0.75947674092397632</v>
      </c>
      <c r="Q41">
        <f t="shared" si="6"/>
        <v>7.0547708501177378E-2</v>
      </c>
      <c r="R41">
        <f t="shared" si="7"/>
        <v>4</v>
      </c>
      <c r="S41" s="1">
        <f t="shared" si="8"/>
        <v>4.0730738493866013E-2</v>
      </c>
    </row>
    <row r="42" spans="1:19" x14ac:dyDescent="0.25">
      <c r="A42">
        <v>5.8333345000000003</v>
      </c>
      <c r="B42">
        <v>53.965000000000003</v>
      </c>
      <c r="C42">
        <v>47.628</v>
      </c>
      <c r="D42">
        <v>27.460999999999999</v>
      </c>
      <c r="E42">
        <v>28.625</v>
      </c>
      <c r="K42" s="1">
        <f t="shared" si="1"/>
        <v>0.75338545302247673</v>
      </c>
      <c r="L42" s="1">
        <f t="shared" si="2"/>
        <v>0.74546877445609638</v>
      </c>
      <c r="M42" s="1">
        <f t="shared" si="3"/>
        <v>0.93468345813478559</v>
      </c>
      <c r="N42" s="1">
        <f t="shared" si="4"/>
        <v>0.8150626423690206</v>
      </c>
      <c r="P42" s="1">
        <f t="shared" si="5"/>
        <v>0.81215008199559469</v>
      </c>
      <c r="Q42">
        <f t="shared" si="6"/>
        <v>8.7412031341081539E-2</v>
      </c>
      <c r="R42">
        <f t="shared" si="7"/>
        <v>4</v>
      </c>
      <c r="S42" s="1">
        <f t="shared" si="8"/>
        <v>5.046735982518543E-2</v>
      </c>
    </row>
    <row r="43" spans="1:19" x14ac:dyDescent="0.25">
      <c r="A43">
        <v>6.0000011999999998</v>
      </c>
      <c r="B43">
        <v>55.930999999999997</v>
      </c>
      <c r="C43">
        <v>49.811</v>
      </c>
      <c r="D43">
        <v>27.945</v>
      </c>
      <c r="E43">
        <v>29.742999999999999</v>
      </c>
      <c r="K43" s="1">
        <f t="shared" si="1"/>
        <v>0.78083205360882313</v>
      </c>
      <c r="L43" s="1">
        <f t="shared" si="2"/>
        <v>0.77963687588041941</v>
      </c>
      <c r="M43" s="1">
        <f t="shared" si="3"/>
        <v>0.9511572498298162</v>
      </c>
      <c r="N43" s="1">
        <f t="shared" si="4"/>
        <v>0.84689635535307517</v>
      </c>
      <c r="P43" s="1">
        <f t="shared" si="5"/>
        <v>0.83963063366803348</v>
      </c>
      <c r="Q43">
        <f t="shared" si="6"/>
        <v>8.0720713604709032E-2</v>
      </c>
      <c r="R43">
        <f t="shared" si="7"/>
        <v>4</v>
      </c>
      <c r="S43" s="1">
        <f t="shared" si="8"/>
        <v>4.660412572885745E-2</v>
      </c>
    </row>
    <row r="44" spans="1:19" x14ac:dyDescent="0.25">
      <c r="A44">
        <v>6.1666679000000002</v>
      </c>
      <c r="B44">
        <v>58.997</v>
      </c>
      <c r="C44">
        <v>52.253</v>
      </c>
      <c r="D44">
        <v>28.626999999999999</v>
      </c>
      <c r="E44">
        <v>29.946999999999999</v>
      </c>
      <c r="K44" s="1">
        <f t="shared" si="1"/>
        <v>0.82363534831774399</v>
      </c>
      <c r="L44" s="1">
        <f t="shared" si="2"/>
        <v>0.81785881984661135</v>
      </c>
      <c r="M44" s="1">
        <f t="shared" si="3"/>
        <v>0.97437031994554113</v>
      </c>
      <c r="N44" s="1">
        <f t="shared" si="4"/>
        <v>0.85270501138952171</v>
      </c>
      <c r="P44" s="1">
        <f t="shared" si="5"/>
        <v>0.86714237487485457</v>
      </c>
      <c r="Q44">
        <f t="shared" si="6"/>
        <v>7.3093546966775849E-2</v>
      </c>
      <c r="R44">
        <f t="shared" si="7"/>
        <v>4</v>
      </c>
      <c r="S44" s="1">
        <f t="shared" si="8"/>
        <v>4.2200579017292593E-2</v>
      </c>
    </row>
    <row r="45" spans="1:19" x14ac:dyDescent="0.25">
      <c r="A45">
        <v>6.3333345999999997</v>
      </c>
      <c r="B45">
        <v>60.478999999999999</v>
      </c>
      <c r="C45">
        <v>53.639000000000003</v>
      </c>
      <c r="D45">
        <v>30.344000000000001</v>
      </c>
      <c r="E45">
        <v>30.84</v>
      </c>
      <c r="K45" s="1">
        <f t="shared" si="1"/>
        <v>0.84432500349015782</v>
      </c>
      <c r="L45" s="1">
        <f t="shared" si="2"/>
        <v>0.83955235561120678</v>
      </c>
      <c r="M45" s="1">
        <f t="shared" si="3"/>
        <v>1.0328114363512595</v>
      </c>
      <c r="N45" s="1">
        <f t="shared" si="4"/>
        <v>0.87813211845102512</v>
      </c>
      <c r="P45" s="1">
        <f t="shared" si="5"/>
        <v>0.89870522847591228</v>
      </c>
      <c r="Q45">
        <f t="shared" si="6"/>
        <v>9.1038451737807363E-2</v>
      </c>
      <c r="R45">
        <f t="shared" si="7"/>
        <v>4</v>
      </c>
      <c r="S45" s="1">
        <f t="shared" si="8"/>
        <v>5.2561074617429836E-2</v>
      </c>
    </row>
    <row r="46" spans="1:19" x14ac:dyDescent="0.25">
      <c r="A46">
        <v>6.5000013000000001</v>
      </c>
      <c r="B46">
        <v>63.223999999999997</v>
      </c>
      <c r="C46">
        <v>55.203000000000003</v>
      </c>
      <c r="D46">
        <v>29.591999999999999</v>
      </c>
      <c r="E46">
        <v>31.628</v>
      </c>
      <c r="K46" s="1">
        <f t="shared" si="1"/>
        <v>0.88264693564149099</v>
      </c>
      <c r="L46" s="1">
        <f t="shared" si="2"/>
        <v>0.86403192987948041</v>
      </c>
      <c r="M46" s="1">
        <f t="shared" si="3"/>
        <v>1.0072157930565011</v>
      </c>
      <c r="N46" s="1">
        <f t="shared" si="4"/>
        <v>0.90056947608200466</v>
      </c>
      <c r="P46" s="1">
        <f t="shared" si="5"/>
        <v>0.91361603366486932</v>
      </c>
      <c r="Q46">
        <f t="shared" si="6"/>
        <v>6.4158127579484428E-2</v>
      </c>
      <c r="R46">
        <f t="shared" si="7"/>
        <v>4</v>
      </c>
      <c r="S46" s="1">
        <f t="shared" si="8"/>
        <v>3.7041712228717688E-2</v>
      </c>
    </row>
    <row r="47" spans="1:19" x14ac:dyDescent="0.25">
      <c r="A47">
        <v>6.6666679999999996</v>
      </c>
      <c r="B47">
        <v>66.716999999999999</v>
      </c>
      <c r="C47">
        <v>58.762</v>
      </c>
      <c r="D47">
        <v>30.288</v>
      </c>
      <c r="E47">
        <v>33.488</v>
      </c>
      <c r="K47" s="1">
        <f t="shared" si="1"/>
        <v>0.93141141979617481</v>
      </c>
      <c r="L47" s="1">
        <f t="shared" si="2"/>
        <v>0.91973704805133827</v>
      </c>
      <c r="M47" s="1">
        <f t="shared" si="3"/>
        <v>1.0309053778080328</v>
      </c>
      <c r="N47" s="1">
        <f t="shared" si="4"/>
        <v>0.95353075170842827</v>
      </c>
      <c r="P47" s="1">
        <f t="shared" si="5"/>
        <v>0.95889614934099343</v>
      </c>
      <c r="Q47">
        <f t="shared" si="6"/>
        <v>5.0009872519130694E-2</v>
      </c>
      <c r="R47">
        <f t="shared" si="7"/>
        <v>4</v>
      </c>
      <c r="S47" s="1">
        <f t="shared" si="8"/>
        <v>2.8873213361058976E-2</v>
      </c>
    </row>
    <row r="48" spans="1:19" x14ac:dyDescent="0.25">
      <c r="A48">
        <v>6.8333347</v>
      </c>
      <c r="B48">
        <v>69.677999999999997</v>
      </c>
      <c r="C48">
        <v>62.372</v>
      </c>
      <c r="D48">
        <v>30.015999999999998</v>
      </c>
      <c r="E48">
        <v>34.645000000000003</v>
      </c>
      <c r="K48" s="1">
        <f t="shared" si="1"/>
        <v>0.97274884824794083</v>
      </c>
      <c r="L48" s="1">
        <f t="shared" si="2"/>
        <v>0.97624041321020505</v>
      </c>
      <c r="M48" s="1">
        <f t="shared" si="3"/>
        <v>1.0216473791695031</v>
      </c>
      <c r="N48" s="1">
        <f t="shared" si="4"/>
        <v>0.98647494305239192</v>
      </c>
      <c r="P48" s="1">
        <f t="shared" si="5"/>
        <v>0.98927789592001025</v>
      </c>
      <c r="Q48">
        <f t="shared" si="6"/>
        <v>2.2351922832807181E-2</v>
      </c>
      <c r="R48">
        <f t="shared" si="7"/>
        <v>4</v>
      </c>
      <c r="S48" s="1">
        <f t="shared" si="8"/>
        <v>1.290488866442697E-2</v>
      </c>
    </row>
    <row r="49" spans="1:19" x14ac:dyDescent="0.25">
      <c r="A49">
        <v>7.0000014000000004</v>
      </c>
      <c r="B49">
        <v>72.155000000000001</v>
      </c>
      <c r="C49">
        <v>64.040999999999997</v>
      </c>
      <c r="D49">
        <v>29.355</v>
      </c>
      <c r="E49">
        <v>36.338000000000001</v>
      </c>
      <c r="K49" s="1">
        <f t="shared" si="1"/>
        <v>1.0073293312857743</v>
      </c>
      <c r="L49" s="1">
        <f t="shared" si="2"/>
        <v>1.0023634371576147</v>
      </c>
      <c r="M49" s="1">
        <f t="shared" si="3"/>
        <v>0.99914908100748812</v>
      </c>
      <c r="N49" s="1">
        <f t="shared" si="4"/>
        <v>1.0346810933940775</v>
      </c>
      <c r="P49" s="1">
        <f t="shared" si="5"/>
        <v>1.0108807357112386</v>
      </c>
      <c r="Q49">
        <f t="shared" si="6"/>
        <v>1.6219798559824691E-2</v>
      </c>
      <c r="R49">
        <f t="shared" si="7"/>
        <v>4</v>
      </c>
      <c r="S49" s="1">
        <f t="shared" si="8"/>
        <v>9.36450506471629E-3</v>
      </c>
    </row>
    <row r="50" spans="1:19" x14ac:dyDescent="0.25">
      <c r="A50">
        <v>7.1666680999999999</v>
      </c>
      <c r="B50">
        <v>73.042000000000002</v>
      </c>
      <c r="C50">
        <v>65.263000000000005</v>
      </c>
      <c r="D50">
        <v>28.754000000000001</v>
      </c>
      <c r="E50">
        <v>34.377000000000002</v>
      </c>
      <c r="K50" s="1">
        <f t="shared" si="1"/>
        <v>1.0197124110009774</v>
      </c>
      <c r="L50" s="1">
        <f t="shared" si="2"/>
        <v>1.0214900610424167</v>
      </c>
      <c r="M50" s="1">
        <f t="shared" si="3"/>
        <v>0.97869298842750174</v>
      </c>
      <c r="N50" s="1">
        <f t="shared" si="4"/>
        <v>0.97884396355353087</v>
      </c>
      <c r="P50" s="1">
        <f t="shared" si="5"/>
        <v>0.99968485600610668</v>
      </c>
      <c r="Q50">
        <f t="shared" si="6"/>
        <v>2.4163134650438105E-2</v>
      </c>
      <c r="R50">
        <f t="shared" si="7"/>
        <v>4</v>
      </c>
      <c r="S50" s="1">
        <f t="shared" si="8"/>
        <v>1.3950592294895614E-2</v>
      </c>
    </row>
    <row r="51" spans="1:19" x14ac:dyDescent="0.25">
      <c r="A51">
        <v>7.3333348000000003</v>
      </c>
      <c r="B51">
        <v>71.700999999999993</v>
      </c>
      <c r="C51">
        <v>64.177999999999997</v>
      </c>
      <c r="D51">
        <v>27.766999999999999</v>
      </c>
      <c r="E51">
        <v>33.973999999999997</v>
      </c>
      <c r="K51" s="1">
        <f t="shared" si="1"/>
        <v>1.000991204802457</v>
      </c>
      <c r="L51" s="1">
        <f t="shared" si="2"/>
        <v>1.0045077476913444</v>
      </c>
      <c r="M51" s="1">
        <f t="shared" si="3"/>
        <v>0.94509870660313144</v>
      </c>
      <c r="N51" s="1">
        <f t="shared" si="4"/>
        <v>0.96736902050113893</v>
      </c>
      <c r="P51" s="1">
        <f t="shared" si="5"/>
        <v>0.97949166989951797</v>
      </c>
      <c r="Q51">
        <f t="shared" si="6"/>
        <v>2.8389368326141712E-2</v>
      </c>
      <c r="R51">
        <f t="shared" si="7"/>
        <v>4</v>
      </c>
      <c r="S51" s="1">
        <f t="shared" si="8"/>
        <v>1.6390609445221353E-2</v>
      </c>
    </row>
    <row r="52" spans="1:19" x14ac:dyDescent="0.25">
      <c r="A52">
        <v>7.5000014999999998</v>
      </c>
      <c r="B52">
        <v>69.188999999999993</v>
      </c>
      <c r="C52">
        <v>62.933</v>
      </c>
      <c r="D52">
        <v>25.916</v>
      </c>
      <c r="E52">
        <v>32.597000000000001</v>
      </c>
      <c r="K52" s="1">
        <f t="shared" si="1"/>
        <v>0.96592209967890541</v>
      </c>
      <c r="L52" s="1">
        <f t="shared" si="2"/>
        <v>0.98502113006730319</v>
      </c>
      <c r="M52" s="1">
        <f t="shared" si="3"/>
        <v>0.88209666439754941</v>
      </c>
      <c r="N52" s="1">
        <f t="shared" si="4"/>
        <v>0.92816059225512537</v>
      </c>
      <c r="P52" s="1">
        <f t="shared" si="5"/>
        <v>0.94030012159972087</v>
      </c>
      <c r="Q52">
        <f t="shared" si="6"/>
        <v>4.5429303912933705E-2</v>
      </c>
      <c r="R52">
        <f t="shared" si="7"/>
        <v>4</v>
      </c>
      <c r="S52" s="1">
        <f t="shared" si="8"/>
        <v>2.6228620843229595E-2</v>
      </c>
    </row>
    <row r="53" spans="1:19" x14ac:dyDescent="0.25">
      <c r="A53">
        <v>7.6666682000000002</v>
      </c>
      <c r="B53">
        <v>67.11</v>
      </c>
      <c r="C53">
        <v>60.213999999999999</v>
      </c>
      <c r="D53">
        <v>23.795999999999999</v>
      </c>
      <c r="E53">
        <v>30.904</v>
      </c>
      <c r="K53" s="1">
        <f t="shared" si="1"/>
        <v>0.93689794778724</v>
      </c>
      <c r="L53" s="1">
        <f t="shared" si="2"/>
        <v>0.94246360932853335</v>
      </c>
      <c r="M53" s="1">
        <f t="shared" si="3"/>
        <v>0.80993873383253912</v>
      </c>
      <c r="N53" s="1">
        <f t="shared" si="4"/>
        <v>0.87995444191343974</v>
      </c>
      <c r="P53" s="1">
        <f t="shared" si="5"/>
        <v>0.89231368321543802</v>
      </c>
      <c r="Q53">
        <f t="shared" si="6"/>
        <v>6.1755309806670433E-2</v>
      </c>
      <c r="R53">
        <f t="shared" si="7"/>
        <v>4</v>
      </c>
      <c r="S53" s="1">
        <f t="shared" si="8"/>
        <v>3.5654444740769911E-2</v>
      </c>
    </row>
    <row r="54" spans="1:19" x14ac:dyDescent="0.25">
      <c r="A54">
        <v>7.8333348999999997</v>
      </c>
      <c r="B54">
        <v>64.549000000000007</v>
      </c>
      <c r="C54">
        <v>60.674999999999997</v>
      </c>
      <c r="D54">
        <v>24.492000000000001</v>
      </c>
      <c r="E54">
        <v>29.204999999999998</v>
      </c>
      <c r="K54" s="1">
        <f t="shared" si="1"/>
        <v>0.90114477174368302</v>
      </c>
      <c r="L54" s="1">
        <f t="shared" si="2"/>
        <v>0.94967913601502574</v>
      </c>
      <c r="M54" s="1">
        <f t="shared" si="3"/>
        <v>0.83362831858407083</v>
      </c>
      <c r="N54" s="1">
        <f t="shared" si="4"/>
        <v>0.83157744874715267</v>
      </c>
      <c r="P54" s="1">
        <f t="shared" si="5"/>
        <v>0.87900741877248301</v>
      </c>
      <c r="Q54">
        <f t="shared" si="6"/>
        <v>5.7135566287835969E-2</v>
      </c>
      <c r="R54">
        <f t="shared" si="7"/>
        <v>4</v>
      </c>
      <c r="S54" s="1">
        <f t="shared" si="8"/>
        <v>3.2987234576583806E-2</v>
      </c>
    </row>
    <row r="55" spans="1:19" x14ac:dyDescent="0.25">
      <c r="A55">
        <v>8.0000015999999992</v>
      </c>
      <c r="B55">
        <v>63.107999999999997</v>
      </c>
      <c r="C55">
        <v>59.58</v>
      </c>
      <c r="D55">
        <v>23.071000000000002</v>
      </c>
      <c r="E55">
        <v>28.966999999999999</v>
      </c>
      <c r="K55" s="1">
        <f t="shared" si="1"/>
        <v>0.88102750244311046</v>
      </c>
      <c r="L55" s="1">
        <f t="shared" si="2"/>
        <v>0.93254030364689311</v>
      </c>
      <c r="M55" s="1">
        <f t="shared" si="3"/>
        <v>0.78526208304969369</v>
      </c>
      <c r="N55" s="1">
        <f t="shared" si="4"/>
        <v>0.82480068337129842</v>
      </c>
      <c r="P55" s="1">
        <f t="shared" si="5"/>
        <v>0.85590764312774892</v>
      </c>
      <c r="Q55">
        <f t="shared" si="6"/>
        <v>6.4451558280353718E-2</v>
      </c>
      <c r="R55">
        <f t="shared" si="7"/>
        <v>4</v>
      </c>
      <c r="S55" s="1">
        <f t="shared" si="8"/>
        <v>3.7211124522853072E-2</v>
      </c>
    </row>
    <row r="56" spans="1:19" x14ac:dyDescent="0.25">
      <c r="A56">
        <v>8.1666682999999995</v>
      </c>
      <c r="B56">
        <v>62.466999999999999</v>
      </c>
      <c r="C56">
        <v>59.86</v>
      </c>
      <c r="D56">
        <v>23.172999999999998</v>
      </c>
      <c r="E56">
        <v>28.335999999999999</v>
      </c>
      <c r="K56" s="1">
        <f t="shared" si="1"/>
        <v>0.87207873795895574</v>
      </c>
      <c r="L56" s="1">
        <f t="shared" si="2"/>
        <v>0.93692283612458915</v>
      </c>
      <c r="M56" s="1">
        <f t="shared" si="3"/>
        <v>0.7887338325391422</v>
      </c>
      <c r="N56" s="1">
        <f t="shared" si="4"/>
        <v>0.80683371298405471</v>
      </c>
      <c r="P56" s="1">
        <f t="shared" si="5"/>
        <v>0.85114227990168545</v>
      </c>
      <c r="Q56">
        <f t="shared" si="6"/>
        <v>6.7465305914452739E-2</v>
      </c>
      <c r="R56">
        <f t="shared" si="7"/>
        <v>4</v>
      </c>
      <c r="S56" s="1">
        <f t="shared" si="8"/>
        <v>3.895111253066974E-2</v>
      </c>
    </row>
    <row r="57" spans="1:19" x14ac:dyDescent="0.25">
      <c r="A57">
        <v>8.3333349999999999</v>
      </c>
      <c r="B57">
        <v>62.316000000000003</v>
      </c>
      <c r="C57">
        <v>58.304000000000002</v>
      </c>
      <c r="D57">
        <v>22.408000000000001</v>
      </c>
      <c r="E57">
        <v>28.042999999999999</v>
      </c>
      <c r="K57" s="1">
        <f t="shared" si="1"/>
        <v>0.869970682674857</v>
      </c>
      <c r="L57" s="1">
        <f t="shared" si="2"/>
        <v>0.91256847706996402</v>
      </c>
      <c r="M57" s="1">
        <f t="shared" si="3"/>
        <v>0.76269571136827785</v>
      </c>
      <c r="N57" s="1">
        <f t="shared" si="4"/>
        <v>0.798490888382688</v>
      </c>
      <c r="P57" s="1">
        <f t="shared" si="5"/>
        <v>0.83593143987394669</v>
      </c>
      <c r="Q57">
        <f t="shared" si="6"/>
        <v>6.7816350895558847E-2</v>
      </c>
      <c r="R57">
        <f t="shared" si="7"/>
        <v>4</v>
      </c>
      <c r="S57" s="1">
        <f t="shared" si="8"/>
        <v>3.9153788445009018E-2</v>
      </c>
    </row>
    <row r="58" spans="1:19" x14ac:dyDescent="0.25">
      <c r="A58">
        <v>8.5000017000000003</v>
      </c>
      <c r="B58">
        <v>58.743000000000002</v>
      </c>
      <c r="C58">
        <v>57.113</v>
      </c>
      <c r="D58">
        <v>21.527999999999999</v>
      </c>
      <c r="E58">
        <v>27.010999999999999</v>
      </c>
      <c r="K58" s="1">
        <f t="shared" si="1"/>
        <v>0.8200893480385314</v>
      </c>
      <c r="L58" s="1">
        <f t="shared" si="2"/>
        <v>0.89392706213804973</v>
      </c>
      <c r="M58" s="1">
        <f t="shared" si="3"/>
        <v>0.73274336283185837</v>
      </c>
      <c r="N58" s="1">
        <f t="shared" si="4"/>
        <v>0.76910592255125287</v>
      </c>
      <c r="P58" s="1">
        <f t="shared" si="5"/>
        <v>0.80396642388992312</v>
      </c>
      <c r="Q58">
        <f t="shared" si="6"/>
        <v>6.9859010626585907E-2</v>
      </c>
      <c r="R58">
        <f t="shared" si="7"/>
        <v>4</v>
      </c>
      <c r="S58" s="1">
        <f t="shared" si="8"/>
        <v>4.0333118590580301E-2</v>
      </c>
    </row>
    <row r="59" spans="1:19" x14ac:dyDescent="0.25">
      <c r="A59">
        <v>8.6666684000000007</v>
      </c>
      <c r="B59">
        <v>58.173000000000002</v>
      </c>
      <c r="C59">
        <v>57.335000000000001</v>
      </c>
      <c r="D59">
        <v>21.094999999999999</v>
      </c>
      <c r="E59">
        <v>27.512</v>
      </c>
      <c r="K59" s="1">
        <f t="shared" si="1"/>
        <v>0.81213178835683375</v>
      </c>
      <c r="L59" s="1">
        <f t="shared" si="2"/>
        <v>0.89740178431679452</v>
      </c>
      <c r="M59" s="1">
        <f t="shared" si="3"/>
        <v>0.71800544588155202</v>
      </c>
      <c r="N59" s="1">
        <f t="shared" si="4"/>
        <v>0.78337129840546704</v>
      </c>
      <c r="P59" s="1">
        <f t="shared" si="5"/>
        <v>0.8027275792401618</v>
      </c>
      <c r="Q59">
        <f t="shared" si="6"/>
        <v>7.439567582547621E-2</v>
      </c>
      <c r="R59">
        <f t="shared" si="7"/>
        <v>4</v>
      </c>
      <c r="S59" s="1">
        <f t="shared" si="8"/>
        <v>4.2952363464382824E-2</v>
      </c>
    </row>
    <row r="60" spans="1:19" x14ac:dyDescent="0.25">
      <c r="A60">
        <v>8.8333350999999993</v>
      </c>
      <c r="B60">
        <v>56.972999999999999</v>
      </c>
      <c r="C60">
        <v>54.887</v>
      </c>
      <c r="D60">
        <v>20.224</v>
      </c>
      <c r="E60">
        <v>27.321999999999999</v>
      </c>
      <c r="K60" s="1">
        <f t="shared" si="1"/>
        <v>0.7953790311322072</v>
      </c>
      <c r="L60" s="1">
        <f t="shared" si="2"/>
        <v>0.85908592894036628</v>
      </c>
      <c r="M60" s="1">
        <f t="shared" si="3"/>
        <v>0.68835942818243712</v>
      </c>
      <c r="N60" s="1">
        <f t="shared" si="4"/>
        <v>0.7779612756264237</v>
      </c>
      <c r="P60" s="1">
        <f t="shared" si="5"/>
        <v>0.7801964159703586</v>
      </c>
      <c r="Q60">
        <f t="shared" si="6"/>
        <v>7.0458250612481454E-2</v>
      </c>
      <c r="R60">
        <f t="shared" si="7"/>
        <v>4</v>
      </c>
      <c r="S60" s="1">
        <f t="shared" si="8"/>
        <v>4.0679089957746287E-2</v>
      </c>
    </row>
    <row r="61" spans="1:19" x14ac:dyDescent="0.25">
      <c r="A61">
        <v>9.0000017999999997</v>
      </c>
      <c r="B61">
        <v>53.462000000000003</v>
      </c>
      <c r="C61">
        <v>55.965000000000003</v>
      </c>
      <c r="D61">
        <v>20.396999999999998</v>
      </c>
      <c r="E61">
        <v>26.298999999999999</v>
      </c>
      <c r="K61" s="1">
        <f t="shared" si="1"/>
        <v>0.74636325561915406</v>
      </c>
      <c r="L61" s="1">
        <f t="shared" si="2"/>
        <v>0.87595867897949609</v>
      </c>
      <c r="M61" s="1">
        <f t="shared" si="3"/>
        <v>0.69424778761061945</v>
      </c>
      <c r="N61" s="1">
        <f t="shared" si="4"/>
        <v>0.74883257403189074</v>
      </c>
      <c r="P61" s="1">
        <f t="shared" si="5"/>
        <v>0.76635057406029006</v>
      </c>
      <c r="Q61">
        <f t="shared" si="6"/>
        <v>7.7285448611513874E-2</v>
      </c>
      <c r="R61">
        <f t="shared" si="7"/>
        <v>4</v>
      </c>
      <c r="S61" s="1">
        <f t="shared" si="8"/>
        <v>4.4620774560298525E-2</v>
      </c>
    </row>
    <row r="62" spans="1:19" x14ac:dyDescent="0.25">
      <c r="A62">
        <v>9.1666685000000001</v>
      </c>
      <c r="B62">
        <v>54.44</v>
      </c>
      <c r="C62">
        <v>54.74</v>
      </c>
      <c r="D62">
        <v>19.084</v>
      </c>
      <c r="E62">
        <v>25.283999999999999</v>
      </c>
      <c r="K62" s="1">
        <f t="shared" si="1"/>
        <v>0.76001675275722469</v>
      </c>
      <c r="L62" s="1">
        <f t="shared" si="2"/>
        <v>0.85678509938957581</v>
      </c>
      <c r="M62" s="1">
        <f t="shared" si="3"/>
        <v>0.64955752212389384</v>
      </c>
      <c r="N62" s="1">
        <f t="shared" si="4"/>
        <v>0.71993166287015953</v>
      </c>
      <c r="P62" s="1">
        <f t="shared" si="5"/>
        <v>0.74657275928521338</v>
      </c>
      <c r="Q62">
        <f t="shared" si="6"/>
        <v>8.6504730374352759E-2</v>
      </c>
      <c r="R62">
        <f t="shared" si="7"/>
        <v>4</v>
      </c>
      <c r="S62" s="1">
        <f t="shared" si="8"/>
        <v>4.9943529367808562E-2</v>
      </c>
    </row>
    <row r="63" spans="1:19" x14ac:dyDescent="0.25">
      <c r="A63">
        <v>9.3333352000000005</v>
      </c>
      <c r="B63">
        <v>53.951999999999998</v>
      </c>
      <c r="C63">
        <v>52.081000000000003</v>
      </c>
      <c r="D63">
        <v>18.989000000000001</v>
      </c>
      <c r="E63">
        <v>25.881</v>
      </c>
      <c r="K63" s="1">
        <f t="shared" si="1"/>
        <v>0.75320396481920981</v>
      </c>
      <c r="L63" s="1">
        <f t="shared" si="2"/>
        <v>0.81516669275316955</v>
      </c>
      <c r="M63" s="1">
        <f t="shared" si="3"/>
        <v>0.64632402995234861</v>
      </c>
      <c r="N63" s="1">
        <f t="shared" si="4"/>
        <v>0.73693052391799552</v>
      </c>
      <c r="P63" s="1">
        <f t="shared" si="5"/>
        <v>0.73790630286068093</v>
      </c>
      <c r="Q63">
        <f t="shared" si="6"/>
        <v>6.9741071503426233E-2</v>
      </c>
      <c r="R63">
        <f t="shared" si="7"/>
        <v>4</v>
      </c>
      <c r="S63" s="1">
        <f t="shared" si="8"/>
        <v>4.0265026406076078E-2</v>
      </c>
    </row>
    <row r="64" spans="1:19" x14ac:dyDescent="0.25">
      <c r="A64">
        <v>9.5000019000000009</v>
      </c>
      <c r="B64">
        <v>52.088999999999999</v>
      </c>
      <c r="C64">
        <v>53.101999999999997</v>
      </c>
      <c r="D64">
        <v>18.326000000000001</v>
      </c>
      <c r="E64">
        <v>25.581</v>
      </c>
      <c r="K64" s="1">
        <f t="shared" si="1"/>
        <v>0.72719530922797715</v>
      </c>
      <c r="L64" s="1">
        <f t="shared" si="2"/>
        <v>0.83114728439505392</v>
      </c>
      <c r="M64" s="1">
        <f t="shared" si="3"/>
        <v>0.62375765827093266</v>
      </c>
      <c r="N64" s="1">
        <f t="shared" si="4"/>
        <v>0.72838838268792716</v>
      </c>
      <c r="P64" s="1">
        <f t="shared" si="5"/>
        <v>0.72762215864547275</v>
      </c>
      <c r="Q64">
        <f t="shared" si="6"/>
        <v>8.4668088044291906E-2</v>
      </c>
      <c r="R64">
        <f t="shared" si="7"/>
        <v>4</v>
      </c>
      <c r="S64" s="1">
        <f t="shared" si="8"/>
        <v>4.8883143424142871E-2</v>
      </c>
    </row>
    <row r="65" spans="1:19" x14ac:dyDescent="0.25">
      <c r="A65">
        <v>9.6666685999999995</v>
      </c>
      <c r="B65">
        <v>50.795999999999999</v>
      </c>
      <c r="C65">
        <v>51.968000000000004</v>
      </c>
      <c r="D65">
        <v>17.965</v>
      </c>
      <c r="E65">
        <v>25.123999999999999</v>
      </c>
      <c r="K65" s="1">
        <f t="shared" si="1"/>
        <v>0.70914421331844202</v>
      </c>
      <c r="L65" s="1">
        <f t="shared" si="2"/>
        <v>0.81339802786038506</v>
      </c>
      <c r="M65" s="1">
        <f t="shared" si="3"/>
        <v>0.61147038801906062</v>
      </c>
      <c r="N65" s="1">
        <f t="shared" si="4"/>
        <v>0.71537585421412297</v>
      </c>
      <c r="P65" s="1">
        <f t="shared" si="5"/>
        <v>0.71234712085300267</v>
      </c>
      <c r="Q65">
        <f t="shared" si="6"/>
        <v>8.2475921489674545E-2</v>
      </c>
      <c r="R65">
        <f t="shared" si="7"/>
        <v>4</v>
      </c>
      <c r="S65" s="1">
        <f t="shared" si="8"/>
        <v>4.761749547372604E-2</v>
      </c>
    </row>
    <row r="66" spans="1:19" x14ac:dyDescent="0.25">
      <c r="A66">
        <v>9.8333352999999999</v>
      </c>
      <c r="B66">
        <v>50.165999999999997</v>
      </c>
      <c r="C66">
        <v>50.975000000000001</v>
      </c>
      <c r="D66">
        <v>18.12</v>
      </c>
      <c r="E66">
        <v>24.73</v>
      </c>
      <c r="K66" s="1">
        <f t="shared" si="1"/>
        <v>0.70034901577551301</v>
      </c>
      <c r="L66" s="1">
        <f t="shared" si="2"/>
        <v>0.79785568946627017</v>
      </c>
      <c r="M66" s="1">
        <f t="shared" si="3"/>
        <v>0.61674608577263446</v>
      </c>
      <c r="N66" s="1">
        <f t="shared" si="4"/>
        <v>0.70415717539863332</v>
      </c>
      <c r="P66" s="1">
        <f t="shared" si="5"/>
        <v>0.70477699160326268</v>
      </c>
      <c r="Q66">
        <f t="shared" si="6"/>
        <v>7.4011430466950232E-2</v>
      </c>
      <c r="R66">
        <f t="shared" si="7"/>
        <v>4</v>
      </c>
      <c r="S66" s="1">
        <f t="shared" si="8"/>
        <v>4.2730519303202985E-2</v>
      </c>
    </row>
    <row r="67" spans="1:19" x14ac:dyDescent="0.25">
      <c r="A67">
        <v>10.000002</v>
      </c>
      <c r="B67">
        <v>51.235999999999997</v>
      </c>
      <c r="C67">
        <v>50.658999999999999</v>
      </c>
      <c r="D67">
        <v>18.044</v>
      </c>
      <c r="E67">
        <v>24.87</v>
      </c>
      <c r="K67" s="1">
        <f t="shared" si="1"/>
        <v>0.71528689096747178</v>
      </c>
      <c r="L67" s="1">
        <f t="shared" si="2"/>
        <v>0.79290968852715604</v>
      </c>
      <c r="M67" s="1">
        <f t="shared" si="3"/>
        <v>0.61415929203539832</v>
      </c>
      <c r="N67" s="1">
        <f t="shared" si="4"/>
        <v>0.70814350797266523</v>
      </c>
      <c r="P67" s="1">
        <f t="shared" si="5"/>
        <v>0.70762484487567279</v>
      </c>
      <c r="Q67">
        <f t="shared" si="6"/>
        <v>7.3185358476763454E-2</v>
      </c>
      <c r="R67">
        <f t="shared" si="7"/>
        <v>4</v>
      </c>
      <c r="S67" s="1">
        <f t="shared" si="8"/>
        <v>4.2253586417298643E-2</v>
      </c>
    </row>
    <row r="68" spans="1:19" x14ac:dyDescent="0.25">
      <c r="A68">
        <v>10.166668700000001</v>
      </c>
      <c r="B68">
        <v>49.658000000000001</v>
      </c>
      <c r="C68">
        <v>50.595999999999997</v>
      </c>
      <c r="D68">
        <v>17.454999999999998</v>
      </c>
      <c r="E68">
        <v>23.991</v>
      </c>
      <c r="K68" s="1">
        <f t="shared" si="1"/>
        <v>0.69325701521708782</v>
      </c>
      <c r="L68" s="1">
        <f t="shared" si="2"/>
        <v>0.79192361871967443</v>
      </c>
      <c r="M68" s="1">
        <f t="shared" si="3"/>
        <v>0.59411164057181753</v>
      </c>
      <c r="N68" s="1">
        <f t="shared" si="4"/>
        <v>0.68311503416856501</v>
      </c>
      <c r="P68" s="1">
        <f t="shared" si="5"/>
        <v>0.6906018271692862</v>
      </c>
      <c r="Q68">
        <f t="shared" si="6"/>
        <v>8.0910575422498576E-2</v>
      </c>
      <c r="R68">
        <f t="shared" si="7"/>
        <v>4</v>
      </c>
      <c r="S68" s="1">
        <f t="shared" si="8"/>
        <v>4.6713742500467073E-2</v>
      </c>
    </row>
    <row r="69" spans="1:19" x14ac:dyDescent="0.25">
      <c r="A69">
        <v>10.333335399999999</v>
      </c>
      <c r="B69">
        <v>48.301000000000002</v>
      </c>
      <c r="C69">
        <v>50.542999999999999</v>
      </c>
      <c r="D69">
        <v>17.477</v>
      </c>
      <c r="E69">
        <v>23.994</v>
      </c>
      <c r="K69" s="1">
        <f t="shared" si="1"/>
        <v>0.67431243892223935</v>
      </c>
      <c r="L69" s="1">
        <f t="shared" si="2"/>
        <v>0.79109406792925341</v>
      </c>
      <c r="M69" s="1">
        <f t="shared" si="3"/>
        <v>0.59486044928522808</v>
      </c>
      <c r="N69" s="1">
        <f t="shared" si="4"/>
        <v>0.68320045558086562</v>
      </c>
      <c r="P69" s="1">
        <f t="shared" si="5"/>
        <v>0.68586685292939664</v>
      </c>
      <c r="Q69">
        <f t="shared" si="6"/>
        <v>8.0613370352442773E-2</v>
      </c>
      <c r="R69">
        <f t="shared" si="7"/>
        <v>4</v>
      </c>
      <c r="S69" s="1">
        <f t="shared" si="8"/>
        <v>4.6542151073265835E-2</v>
      </c>
    </row>
    <row r="70" spans="1:19" x14ac:dyDescent="0.25">
      <c r="A70">
        <v>10.5000021</v>
      </c>
      <c r="B70">
        <v>49.341999999999999</v>
      </c>
      <c r="C70">
        <v>50.28</v>
      </c>
      <c r="D70">
        <v>15.946999999999999</v>
      </c>
      <c r="E70">
        <v>23.285</v>
      </c>
      <c r="K70" s="1">
        <f t="shared" si="1"/>
        <v>0.68884545581460288</v>
      </c>
      <c r="L70" s="1">
        <f t="shared" si="2"/>
        <v>0.7869776177805603</v>
      </c>
      <c r="M70" s="1">
        <f t="shared" si="3"/>
        <v>0.54278420694349894</v>
      </c>
      <c r="N70" s="1">
        <f t="shared" si="4"/>
        <v>0.66301252847380421</v>
      </c>
      <c r="P70" s="1">
        <f t="shared" si="5"/>
        <v>0.67040495225311658</v>
      </c>
      <c r="Q70">
        <f t="shared" si="6"/>
        <v>0.10045055347863031</v>
      </c>
      <c r="R70">
        <f t="shared" si="7"/>
        <v>4</v>
      </c>
      <c r="S70" s="1">
        <f t="shared" si="8"/>
        <v>5.7995154091134114E-2</v>
      </c>
    </row>
    <row r="71" spans="1:19" x14ac:dyDescent="0.25">
      <c r="A71">
        <v>10.6666688</v>
      </c>
      <c r="B71">
        <v>47.042000000000002</v>
      </c>
      <c r="C71">
        <v>49.149000000000001</v>
      </c>
      <c r="D71">
        <v>15.455</v>
      </c>
      <c r="E71">
        <v>23.974</v>
      </c>
      <c r="K71" s="1">
        <f t="shared" si="1"/>
        <v>0.65673600446740199</v>
      </c>
      <c r="L71" s="1">
        <f t="shared" si="2"/>
        <v>0.76927531695100959</v>
      </c>
      <c r="M71" s="1">
        <f t="shared" si="3"/>
        <v>0.52603812117086457</v>
      </c>
      <c r="N71" s="1">
        <f t="shared" si="4"/>
        <v>0.68263097949886109</v>
      </c>
      <c r="P71" s="1">
        <f t="shared" si="5"/>
        <v>0.65867010552203431</v>
      </c>
      <c r="Q71">
        <f t="shared" si="6"/>
        <v>0.1006687973783336</v>
      </c>
      <c r="R71">
        <f t="shared" si="7"/>
        <v>4</v>
      </c>
      <c r="S71" s="1">
        <f t="shared" si="8"/>
        <v>5.8121157265376804E-2</v>
      </c>
    </row>
    <row r="72" spans="1:19" x14ac:dyDescent="0.25">
      <c r="A72">
        <v>10.8333355</v>
      </c>
      <c r="B72">
        <v>46.353999999999999</v>
      </c>
      <c r="C72">
        <v>48.472000000000001</v>
      </c>
      <c r="D72">
        <v>15.113</v>
      </c>
      <c r="E72">
        <v>24.236000000000001</v>
      </c>
      <c r="K72" s="1">
        <f t="shared" ref="K72:K80" si="9">B72/71.63</f>
        <v>0.64713109032528271</v>
      </c>
      <c r="L72" s="1">
        <f t="shared" ref="L72:L80" si="10">C72/63.89</f>
        <v>0.75867897949600882</v>
      </c>
      <c r="M72" s="1">
        <f t="shared" ref="M72:M80" si="11">D72/29.38</f>
        <v>0.51439754935330162</v>
      </c>
      <c r="N72" s="1">
        <f t="shared" ref="N72:N80" si="12">E72/35.12</f>
        <v>0.6900911161731208</v>
      </c>
      <c r="P72" s="1">
        <f t="shared" ref="P72:P80" si="13">AVERAGE(K72:N72)</f>
        <v>0.65257468383692852</v>
      </c>
      <c r="Q72">
        <f t="shared" ref="Q72:Q80" si="14">STDEV(K72:N72)</f>
        <v>0.10293712880033754</v>
      </c>
      <c r="R72">
        <f t="shared" ref="R72:R80" si="15">COUNT(K72:N72)</f>
        <v>4</v>
      </c>
      <c r="S72" s="1">
        <f t="shared" ref="S72:S80" si="16">Q72/SQRT(R72-1)</f>
        <v>5.9430779022482061E-2</v>
      </c>
    </row>
    <row r="73" spans="1:19" x14ac:dyDescent="0.25">
      <c r="A73">
        <v>11.000002200000001</v>
      </c>
      <c r="B73">
        <v>46.042999999999999</v>
      </c>
      <c r="C73">
        <v>48.267000000000003</v>
      </c>
      <c r="D73">
        <v>15.157</v>
      </c>
      <c r="E73">
        <v>23.475999999999999</v>
      </c>
      <c r="K73" s="1">
        <f t="shared" si="9"/>
        <v>0.6427893340779004</v>
      </c>
      <c r="L73" s="1">
        <f t="shared" si="10"/>
        <v>0.75547033964626709</v>
      </c>
      <c r="M73" s="1">
        <f t="shared" si="11"/>
        <v>0.51589516678012259</v>
      </c>
      <c r="N73" s="1">
        <f t="shared" si="12"/>
        <v>0.66845102505694765</v>
      </c>
      <c r="P73" s="1">
        <f t="shared" si="13"/>
        <v>0.64565146639030946</v>
      </c>
      <c r="Q73">
        <f t="shared" si="14"/>
        <v>9.9036851539387058E-2</v>
      </c>
      <c r="R73">
        <f t="shared" si="15"/>
        <v>4</v>
      </c>
      <c r="S73" s="1">
        <f t="shared" si="16"/>
        <v>5.7178952895958125E-2</v>
      </c>
    </row>
    <row r="74" spans="1:19" x14ac:dyDescent="0.25">
      <c r="A74">
        <v>11.166668899999999</v>
      </c>
      <c r="B74">
        <v>46.106000000000002</v>
      </c>
      <c r="C74">
        <v>46.838000000000001</v>
      </c>
      <c r="D74">
        <v>15.002000000000001</v>
      </c>
      <c r="E74">
        <v>23.478000000000002</v>
      </c>
      <c r="K74" s="1">
        <f t="shared" si="9"/>
        <v>0.6436688538321933</v>
      </c>
      <c r="L74" s="1">
        <f t="shared" si="10"/>
        <v>0.73310377210831112</v>
      </c>
      <c r="M74" s="1">
        <f t="shared" si="11"/>
        <v>0.51061946902654876</v>
      </c>
      <c r="N74" s="1">
        <f t="shared" si="12"/>
        <v>0.66850797266514816</v>
      </c>
      <c r="P74" s="1">
        <f t="shared" si="13"/>
        <v>0.63897501690805036</v>
      </c>
      <c r="Q74">
        <f t="shared" si="14"/>
        <v>9.3505074386958889E-2</v>
      </c>
      <c r="R74">
        <f t="shared" si="15"/>
        <v>4</v>
      </c>
      <c r="S74" s="1">
        <f t="shared" si="16"/>
        <v>5.3985179867906699E-2</v>
      </c>
    </row>
    <row r="75" spans="1:19" x14ac:dyDescent="0.25">
      <c r="A75">
        <v>11.3333356</v>
      </c>
      <c r="B75">
        <v>44.712000000000003</v>
      </c>
      <c r="C75">
        <v>46.695999999999998</v>
      </c>
      <c r="D75">
        <v>15.162000000000001</v>
      </c>
      <c r="E75">
        <v>23.085000000000001</v>
      </c>
      <c r="K75" s="1">
        <f t="shared" si="9"/>
        <v>0.62420773418958542</v>
      </c>
      <c r="L75" s="1">
        <f t="shared" si="10"/>
        <v>0.73088120206605101</v>
      </c>
      <c r="M75" s="1">
        <f t="shared" si="11"/>
        <v>0.51606535057862502</v>
      </c>
      <c r="N75" s="1">
        <f t="shared" si="12"/>
        <v>0.6573177676537586</v>
      </c>
      <c r="P75" s="1">
        <f t="shared" si="13"/>
        <v>0.63211801362200504</v>
      </c>
      <c r="Q75">
        <f t="shared" si="14"/>
        <v>8.9293501284722548E-2</v>
      </c>
      <c r="R75">
        <f t="shared" si="15"/>
        <v>4</v>
      </c>
      <c r="S75" s="1">
        <f t="shared" si="16"/>
        <v>5.1553627003618763E-2</v>
      </c>
    </row>
    <row r="76" spans="1:19" x14ac:dyDescent="0.25">
      <c r="A76">
        <v>11.5000023</v>
      </c>
      <c r="B76">
        <v>45.628999999999998</v>
      </c>
      <c r="C76">
        <v>47.723999999999997</v>
      </c>
      <c r="D76">
        <v>14.195</v>
      </c>
      <c r="E76">
        <v>23.46</v>
      </c>
      <c r="K76" s="1">
        <f t="shared" si="9"/>
        <v>0.63700963283540413</v>
      </c>
      <c r="L76" s="1">
        <f t="shared" si="10"/>
        <v>0.74697135701987782</v>
      </c>
      <c r="M76" s="1">
        <f t="shared" si="11"/>
        <v>0.48315180394826412</v>
      </c>
      <c r="N76" s="1">
        <f t="shared" si="12"/>
        <v>0.66799544419134405</v>
      </c>
      <c r="P76" s="1">
        <f t="shared" si="13"/>
        <v>0.63378205949872246</v>
      </c>
      <c r="Q76">
        <f t="shared" si="14"/>
        <v>0.11057767086577401</v>
      </c>
      <c r="R76">
        <f t="shared" si="15"/>
        <v>4</v>
      </c>
      <c r="S76" s="1">
        <f t="shared" si="16"/>
        <v>6.384204804071647E-2</v>
      </c>
    </row>
    <row r="77" spans="1:19" x14ac:dyDescent="0.25">
      <c r="A77">
        <v>11.666669000000001</v>
      </c>
      <c r="B77">
        <v>45.42</v>
      </c>
      <c r="C77">
        <v>47.622999999999998</v>
      </c>
      <c r="D77">
        <v>14.423999999999999</v>
      </c>
      <c r="E77">
        <v>23.309000000000001</v>
      </c>
      <c r="K77" s="1">
        <f t="shared" si="9"/>
        <v>0.63409186095211512</v>
      </c>
      <c r="L77" s="1">
        <f t="shared" si="10"/>
        <v>0.74539051494756603</v>
      </c>
      <c r="M77" s="1">
        <f t="shared" si="11"/>
        <v>0.49094622191967324</v>
      </c>
      <c r="N77" s="1">
        <f t="shared" si="12"/>
        <v>0.66369589977220966</v>
      </c>
      <c r="P77" s="1">
        <f t="shared" si="13"/>
        <v>0.63353112439789094</v>
      </c>
      <c r="Q77">
        <f t="shared" si="14"/>
        <v>0.10607105443637699</v>
      </c>
      <c r="R77">
        <f t="shared" si="15"/>
        <v>4</v>
      </c>
      <c r="S77" s="1">
        <f t="shared" si="16"/>
        <v>6.1240151832069704E-2</v>
      </c>
    </row>
    <row r="78" spans="1:19" x14ac:dyDescent="0.25">
      <c r="A78">
        <v>11.833335699999999</v>
      </c>
      <c r="B78">
        <v>43.923000000000002</v>
      </c>
      <c r="C78">
        <v>46.662999999999997</v>
      </c>
      <c r="D78">
        <v>12.929</v>
      </c>
      <c r="E78">
        <v>23.722000000000001</v>
      </c>
      <c r="K78" s="1">
        <f t="shared" si="9"/>
        <v>0.6131927963143935</v>
      </c>
      <c r="L78" s="1">
        <f t="shared" si="10"/>
        <v>0.73036468930975107</v>
      </c>
      <c r="M78" s="1">
        <f t="shared" si="11"/>
        <v>0.44006126616746088</v>
      </c>
      <c r="N78" s="1">
        <f t="shared" si="12"/>
        <v>0.67545558086560376</v>
      </c>
      <c r="P78" s="1">
        <f t="shared" si="13"/>
        <v>0.61476858316430238</v>
      </c>
      <c r="Q78">
        <f t="shared" si="14"/>
        <v>0.12592392036784031</v>
      </c>
      <c r="R78">
        <f t="shared" si="15"/>
        <v>4</v>
      </c>
      <c r="S78" s="1">
        <f t="shared" si="16"/>
        <v>7.2702209321785602E-2</v>
      </c>
    </row>
    <row r="79" spans="1:19" x14ac:dyDescent="0.25">
      <c r="A79">
        <v>12.0000024</v>
      </c>
      <c r="B79">
        <v>43.292000000000002</v>
      </c>
      <c r="C79">
        <v>46.456000000000003</v>
      </c>
      <c r="D79">
        <v>12.829000000000001</v>
      </c>
      <c r="E79">
        <v>22.783999999999999</v>
      </c>
      <c r="K79" s="1">
        <f t="shared" si="9"/>
        <v>0.60438363814044405</v>
      </c>
      <c r="L79" s="1">
        <f t="shared" si="10"/>
        <v>0.72712474565659735</v>
      </c>
      <c r="M79" s="1">
        <f t="shared" si="11"/>
        <v>0.43665759019741324</v>
      </c>
      <c r="N79" s="1">
        <f t="shared" si="12"/>
        <v>0.64874715261959004</v>
      </c>
      <c r="P79" s="1">
        <f t="shared" si="13"/>
        <v>0.60422828165351117</v>
      </c>
      <c r="Q79">
        <f t="shared" si="14"/>
        <v>0.1226994043822397</v>
      </c>
      <c r="R79">
        <f t="shared" si="15"/>
        <v>4</v>
      </c>
      <c r="S79" s="1">
        <f t="shared" si="16"/>
        <v>7.0840534149492845E-2</v>
      </c>
    </row>
    <row r="80" spans="1:19" x14ac:dyDescent="0.25">
      <c r="A80">
        <v>12.1666691</v>
      </c>
      <c r="B80">
        <v>42.469000000000001</v>
      </c>
      <c r="C80">
        <v>47.185000000000002</v>
      </c>
      <c r="D80">
        <v>13.404</v>
      </c>
      <c r="E80">
        <v>21.402999999999999</v>
      </c>
      <c r="K80" s="1">
        <f t="shared" si="9"/>
        <v>0.59289403881055425</v>
      </c>
      <c r="L80" s="1">
        <f t="shared" si="10"/>
        <v>0.73853498200031309</v>
      </c>
      <c r="M80" s="1">
        <f t="shared" si="11"/>
        <v>0.45622872702518724</v>
      </c>
      <c r="N80" s="1">
        <f t="shared" si="12"/>
        <v>0.60942482915717544</v>
      </c>
      <c r="P80" s="1">
        <f t="shared" si="13"/>
        <v>0.59927064424830745</v>
      </c>
      <c r="Q80">
        <f t="shared" si="14"/>
        <v>0.11546906428483075</v>
      </c>
      <c r="R80">
        <f t="shared" si="15"/>
        <v>4</v>
      </c>
      <c r="S80" s="1">
        <f t="shared" si="16"/>
        <v>6.6666095347921242E-2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TAMRA_permeation</vt:lpstr>
      <vt:lpstr>Sulfo-Cy5_Permeation</vt:lpstr>
      <vt:lpstr>Fluorescein_Permeation</vt:lpstr>
      <vt:lpstr>JF_Permeation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</dc:creator>
  <cp:lastModifiedBy>Koh</cp:lastModifiedBy>
  <dcterms:created xsi:type="dcterms:W3CDTF">2023-07-21T06:35:57Z</dcterms:created>
  <dcterms:modified xsi:type="dcterms:W3CDTF">2024-06-25T22:33:14Z</dcterms:modified>
</cp:coreProperties>
</file>