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/>
  <mc:AlternateContent xmlns:mc="http://schemas.openxmlformats.org/markup-compatibility/2006">
    <mc:Choice Requires="x15">
      <x15ac:absPath xmlns:x15ac="http://schemas.microsoft.com/office/spreadsheetml/2010/11/ac" url="/Users/alainnoelmarty/Desktop/"/>
    </mc:Choice>
  </mc:AlternateContent>
  <xr:revisionPtr revIDLastSave="0" documentId="8_{2E923E4B-EEBE-7247-A5CE-D44D2F346D75}" xr6:coauthVersionLast="41" xr6:coauthVersionMax="41" xr10:uidLastSave="{00000000-0000-0000-0000-000000000000}"/>
  <bookViews>
    <workbookView xWindow="0" yWindow="460" windowWidth="15960" windowHeight="1808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6" i="1" l="1"/>
  <c r="D56" i="1"/>
  <c r="C56" i="1"/>
  <c r="E55" i="1"/>
  <c r="D55" i="1"/>
  <c r="C55" i="1"/>
  <c r="L44" i="1"/>
  <c r="K44" i="1"/>
  <c r="L43" i="1"/>
  <c r="K43" i="1"/>
  <c r="L42" i="1"/>
  <c r="K42" i="1"/>
  <c r="M29" i="1"/>
  <c r="L29" i="1"/>
  <c r="M28" i="1"/>
  <c r="L28" i="1"/>
  <c r="M27" i="1"/>
  <c r="L27" i="1"/>
  <c r="M26" i="1"/>
  <c r="L26" i="1"/>
  <c r="M25" i="1"/>
  <c r="L25" i="1"/>
  <c r="M24" i="1"/>
  <c r="L24" i="1"/>
  <c r="O22" i="1"/>
  <c r="O21" i="1"/>
  <c r="M16" i="1"/>
  <c r="N9" i="1" s="1"/>
  <c r="M15" i="1"/>
  <c r="O9" i="1"/>
</calcChain>
</file>

<file path=xl/sharedStrings.xml><?xml version="1.0" encoding="utf-8"?>
<sst xmlns="http://schemas.openxmlformats.org/spreadsheetml/2006/main" count="96" uniqueCount="44">
  <si>
    <t>Table 1</t>
  </si>
  <si>
    <t xml:space="preserve">Name </t>
  </si>
  <si>
    <t>N</t>
  </si>
  <si>
    <t>Control</t>
  </si>
  <si>
    <t>4-AP</t>
  </si>
  <si>
    <t>PTP</t>
  </si>
  <si>
    <t>200Hz</t>
  </si>
  <si>
    <t>S1</t>
  </si>
  <si>
    <t>S2</t>
  </si>
  <si>
    <t>Cell Number</t>
  </si>
  <si>
    <t>1+2 in 200hz</t>
  </si>
  <si>
    <t>Sv/DS</t>
  </si>
  <si>
    <t>Jun03a</t>
  </si>
  <si>
    <t>May12a</t>
  </si>
  <si>
    <t>May11a</t>
  </si>
  <si>
    <t>Apr21b</t>
  </si>
  <si>
    <t>Apr12a</t>
  </si>
  <si>
    <t>AVG 200HZ</t>
  </si>
  <si>
    <t>SEM</t>
  </si>
  <si>
    <t>Jul05b</t>
  </si>
  <si>
    <t>Jul09b</t>
  </si>
  <si>
    <t>Jul1221a</t>
  </si>
  <si>
    <t>Ag1721a</t>
  </si>
  <si>
    <t>Ag2521a</t>
  </si>
  <si>
    <t>Sep1621b</t>
  </si>
  <si>
    <t>Sep3021b</t>
  </si>
  <si>
    <t>200 Hz P2</t>
  </si>
  <si>
    <t>Oct0721b</t>
  </si>
  <si>
    <t>Oct2121b</t>
  </si>
  <si>
    <t>Avg P2 200 hz</t>
  </si>
  <si>
    <t>Normalized to DS</t>
  </si>
  <si>
    <t>AVERAGE</t>
  </si>
  <si>
    <t>Ctrl S1</t>
  </si>
  <si>
    <t>Ctrl S2</t>
  </si>
  <si>
    <t>4-AP S1</t>
  </si>
  <si>
    <t>4-AP S2</t>
  </si>
  <si>
    <t>Apr21b (manual S2 for 4AP)</t>
  </si>
  <si>
    <t>PTP S1</t>
  </si>
  <si>
    <t>PTP S2</t>
  </si>
  <si>
    <t xml:space="preserve">Normalized S1+S2 </t>
  </si>
  <si>
    <t>DS</t>
  </si>
  <si>
    <t>Ctrl S1+S2</t>
  </si>
  <si>
    <t>4-AP S1+S2</t>
  </si>
  <si>
    <t>PTP S1+S2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</si>
</sst>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0"/>
      <color indexed="8"/>
      <name val="Helvetica Neue"/>
    </font>
    <font>
      <sz val="12"/>
      <color indexed="8"/>
      <name val="Helvetica Neue"/>
    </font>
    <font>
      <b/>
      <sz val="10"/>
      <color indexed="8"/>
      <name val="Helvetica Neue"/>
    </font>
    <font>
      <b/>
      <sz val="10"/>
      <color indexed="13"/>
      <name val="Helvetica Neue"/>
    </font>
    <font>
      <b/>
      <sz val="15"/>
      <color indexed="14"/>
      <name val="Helvetica Neue"/>
    </font>
    <font>
      <sz val="10"/>
      <color indexed="15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3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2" fillId="2" borderId="1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49" fontId="2" fillId="2" borderId="2" xfId="0" applyNumberFormat="1" applyFont="1" applyFill="1" applyBorder="1" applyAlignment="1">
      <alignment vertical="top" wrapText="1"/>
    </xf>
    <xf numFmtId="49" fontId="2" fillId="3" borderId="3" xfId="0" applyNumberFormat="1" applyFont="1" applyFill="1" applyBorder="1" applyAlignment="1">
      <alignment vertical="top" wrapText="1"/>
    </xf>
    <xf numFmtId="0" fontId="0" fillId="0" borderId="4" xfId="0" applyNumberFormat="1" applyFont="1" applyBorder="1" applyAlignment="1">
      <alignment vertical="top" wrapText="1"/>
    </xf>
    <xf numFmtId="0" fontId="0" fillId="0" borderId="5" xfId="0" applyNumberFormat="1" applyFont="1" applyBorder="1" applyAlignment="1">
      <alignment vertical="top" wrapText="1"/>
    </xf>
    <xf numFmtId="0" fontId="0" fillId="0" borderId="5" xfId="0" applyFont="1" applyBorder="1" applyAlignment="1">
      <alignment vertical="top" wrapText="1"/>
    </xf>
    <xf numFmtId="49" fontId="2" fillId="3" borderId="6" xfId="0" applyNumberFormat="1" applyFont="1" applyFill="1" applyBorder="1" applyAlignment="1">
      <alignment vertical="top" wrapText="1"/>
    </xf>
    <xf numFmtId="0" fontId="0" fillId="0" borderId="7" xfId="0" applyNumberFormat="1" applyFont="1" applyBorder="1" applyAlignment="1">
      <alignment vertical="top" wrapText="1"/>
    </xf>
    <xf numFmtId="0" fontId="0" fillId="0" borderId="1" xfId="0" applyNumberFormat="1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vertical="top" wrapText="1"/>
    </xf>
    <xf numFmtId="164" fontId="0" fillId="0" borderId="1" xfId="0" applyNumberFormat="1" applyFont="1" applyBorder="1" applyAlignment="1">
      <alignment vertical="top" wrapText="1"/>
    </xf>
    <xf numFmtId="0" fontId="2" fillId="3" borderId="6" xfId="0" applyFont="1" applyFill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49" fontId="2" fillId="0" borderId="7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1" xfId="0" applyNumberFormat="1" applyFont="1" applyBorder="1" applyAlignment="1">
      <alignment vertical="top" wrapText="1"/>
    </xf>
    <xf numFmtId="0" fontId="0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right" vertical="top" wrapText="1"/>
    </xf>
    <xf numFmtId="0" fontId="4" fillId="3" borderId="6" xfId="0" applyFont="1" applyFill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49" fontId="2" fillId="0" borderId="1" xfId="0" applyNumberFormat="1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932092"/>
      <rgbColor rgb="FF00A1FE"/>
      <rgbColor rgb="FF004C7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3"/>
  <sheetViews>
    <sheetView showGridLines="0" tabSelected="1" workbookViewId="0">
      <pane xSplit="1" ySplit="3" topLeftCell="B4" activePane="bottomRight" state="frozen"/>
      <selection pane="topRight"/>
      <selection pane="bottomLeft"/>
      <selection pane="bottomRight" activeCell="B4" sqref="B4"/>
    </sheetView>
  </sheetViews>
  <sheetFormatPr baseColWidth="10" defaultColWidth="16.33203125" defaultRowHeight="20" customHeight="1" x14ac:dyDescent="0.15"/>
  <cols>
    <col min="1" max="1" width="16.33203125" style="1" customWidth="1"/>
    <col min="2" max="2" width="7.6640625" style="1" customWidth="1"/>
    <col min="3" max="3" width="11.1640625" style="1" customWidth="1"/>
    <col min="4" max="4" width="12.5" style="1" customWidth="1"/>
    <col min="5" max="5" width="11.1640625" style="1" customWidth="1"/>
    <col min="6" max="6" width="13.83203125" style="1" customWidth="1"/>
    <col min="7" max="16" width="16.33203125" style="1" customWidth="1"/>
    <col min="17" max="16384" width="16.33203125" style="1"/>
  </cols>
  <sheetData>
    <row r="1" spans="1:15" ht="27.75" customHeight="1" x14ac:dyDescent="0.1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20" customHeight="1" x14ac:dyDescent="0.15">
      <c r="A2" s="2" t="s">
        <v>1</v>
      </c>
      <c r="B2" s="2" t="s">
        <v>2</v>
      </c>
      <c r="C2" s="29" t="s">
        <v>3</v>
      </c>
      <c r="D2" s="30"/>
      <c r="E2" s="29" t="s">
        <v>4</v>
      </c>
      <c r="F2" s="30"/>
      <c r="G2" s="29" t="s">
        <v>5</v>
      </c>
      <c r="H2" s="30"/>
      <c r="I2" s="3"/>
      <c r="J2" s="2" t="s">
        <v>6</v>
      </c>
      <c r="K2" s="3"/>
      <c r="L2" s="30"/>
      <c r="M2" s="30"/>
      <c r="N2" s="3"/>
      <c r="O2" s="3"/>
    </row>
    <row r="3" spans="1:15" ht="20.25" customHeight="1" x14ac:dyDescent="0.15">
      <c r="A3" s="4"/>
      <c r="B3" s="4"/>
      <c r="C3" s="5" t="s">
        <v>7</v>
      </c>
      <c r="D3" s="5" t="s">
        <v>8</v>
      </c>
      <c r="E3" s="5" t="s">
        <v>7</v>
      </c>
      <c r="F3" s="5" t="s">
        <v>8</v>
      </c>
      <c r="G3" s="5" t="s">
        <v>7</v>
      </c>
      <c r="H3" s="5" t="s">
        <v>8</v>
      </c>
      <c r="I3" s="5" t="s">
        <v>9</v>
      </c>
      <c r="J3" s="5" t="s">
        <v>7</v>
      </c>
      <c r="K3" s="5" t="s">
        <v>8</v>
      </c>
      <c r="L3" s="5" t="s">
        <v>10</v>
      </c>
      <c r="M3" s="5" t="s">
        <v>11</v>
      </c>
      <c r="N3" s="4"/>
      <c r="O3" s="4"/>
    </row>
    <row r="4" spans="1:15" ht="20.25" customHeight="1" x14ac:dyDescent="0.15">
      <c r="A4" s="6" t="s">
        <v>12</v>
      </c>
      <c r="B4" s="7">
        <v>4</v>
      </c>
      <c r="C4" s="8">
        <v>1.917</v>
      </c>
      <c r="D4" s="8">
        <v>1.667</v>
      </c>
      <c r="E4" s="8">
        <v>2.6150000000000002</v>
      </c>
      <c r="F4" s="8">
        <v>1.962</v>
      </c>
      <c r="G4" s="9"/>
      <c r="H4" s="9"/>
      <c r="I4" s="8">
        <v>0</v>
      </c>
      <c r="J4" s="9"/>
      <c r="K4" s="9"/>
      <c r="L4" s="9"/>
      <c r="M4" s="9"/>
      <c r="N4" s="9"/>
      <c r="O4" s="9"/>
    </row>
    <row r="5" spans="1:15" ht="20" customHeight="1" x14ac:dyDescent="0.15">
      <c r="A5" s="10" t="s">
        <v>13</v>
      </c>
      <c r="B5" s="11">
        <v>6</v>
      </c>
      <c r="C5" s="12">
        <v>2.5329999999999999</v>
      </c>
      <c r="D5" s="12">
        <v>3.2</v>
      </c>
      <c r="E5" s="12">
        <v>4.5330000000000004</v>
      </c>
      <c r="F5" s="12">
        <v>4.2670000000000003</v>
      </c>
      <c r="G5" s="12">
        <v>4.8330000000000002</v>
      </c>
      <c r="H5" s="12">
        <v>4.5999999999999996</v>
      </c>
      <c r="I5" s="12">
        <v>1</v>
      </c>
      <c r="J5" s="13"/>
      <c r="K5" s="13"/>
      <c r="L5" s="13"/>
      <c r="M5" s="13"/>
      <c r="N5" s="13"/>
      <c r="O5" s="13"/>
    </row>
    <row r="6" spans="1:15" ht="20" customHeight="1" x14ac:dyDescent="0.15">
      <c r="A6" s="10" t="s">
        <v>14</v>
      </c>
      <c r="B6" s="11">
        <v>3</v>
      </c>
      <c r="C6" s="12">
        <v>0.96699999999999997</v>
      </c>
      <c r="D6" s="12">
        <v>1.333</v>
      </c>
      <c r="E6" s="12">
        <v>1.75</v>
      </c>
      <c r="F6" s="12">
        <v>2.25</v>
      </c>
      <c r="G6" s="13"/>
      <c r="H6" s="13"/>
      <c r="I6" s="12">
        <v>2</v>
      </c>
      <c r="J6" s="13"/>
      <c r="K6" s="13"/>
      <c r="L6" s="13"/>
      <c r="M6" s="13"/>
      <c r="N6" s="13"/>
      <c r="O6" s="13"/>
    </row>
    <row r="7" spans="1:15" ht="20" customHeight="1" x14ac:dyDescent="0.15">
      <c r="A7" s="10" t="s">
        <v>15</v>
      </c>
      <c r="B7" s="11">
        <v>2</v>
      </c>
      <c r="C7" s="12">
        <v>1.5</v>
      </c>
      <c r="D7" s="12">
        <v>1.633</v>
      </c>
      <c r="E7" s="12">
        <v>1.65</v>
      </c>
      <c r="F7" s="12">
        <v>1.6839999999999999</v>
      </c>
      <c r="G7" s="13"/>
      <c r="H7" s="13"/>
      <c r="I7" s="12">
        <v>3</v>
      </c>
      <c r="J7" s="13"/>
      <c r="K7" s="13"/>
      <c r="L7" s="13"/>
      <c r="M7" s="13"/>
      <c r="N7" s="13"/>
      <c r="O7" s="13"/>
    </row>
    <row r="8" spans="1:15" ht="20" customHeight="1" x14ac:dyDescent="0.15">
      <c r="A8" s="10" t="s">
        <v>16</v>
      </c>
      <c r="B8" s="11">
        <v>4</v>
      </c>
      <c r="C8" s="12">
        <v>2.0670000000000002</v>
      </c>
      <c r="D8" s="12">
        <v>2.1</v>
      </c>
      <c r="E8" s="12">
        <v>2.2999999999999998</v>
      </c>
      <c r="F8" s="12">
        <v>2.7</v>
      </c>
      <c r="G8" s="13"/>
      <c r="H8" s="13"/>
      <c r="I8" s="12">
        <v>4</v>
      </c>
      <c r="J8" s="13"/>
      <c r="K8" s="13"/>
      <c r="L8" s="13"/>
      <c r="M8" s="13"/>
      <c r="N8" s="14" t="s">
        <v>17</v>
      </c>
      <c r="O8" s="14" t="s">
        <v>18</v>
      </c>
    </row>
    <row r="9" spans="1:15" ht="20" customHeight="1" x14ac:dyDescent="0.15">
      <c r="A9" s="10" t="s">
        <v>19</v>
      </c>
      <c r="B9" s="11">
        <v>4</v>
      </c>
      <c r="C9" s="12">
        <v>1.48</v>
      </c>
      <c r="D9" s="12">
        <v>2.36</v>
      </c>
      <c r="E9" s="12">
        <v>2.4670000000000001</v>
      </c>
      <c r="F9" s="12">
        <v>3.2</v>
      </c>
      <c r="G9" s="12">
        <v>2.867</v>
      </c>
      <c r="H9" s="12">
        <v>3.0670000000000002</v>
      </c>
      <c r="I9" s="12">
        <v>5</v>
      </c>
      <c r="J9" s="12">
        <v>3.65</v>
      </c>
      <c r="K9" s="12">
        <v>2.74</v>
      </c>
      <c r="L9" s="12">
        <v>6.4</v>
      </c>
      <c r="M9" s="12">
        <v>1.6</v>
      </c>
      <c r="N9" s="15">
        <f>AVERAGE(M9:M16)</f>
        <v>1.45445</v>
      </c>
      <c r="O9" s="15">
        <f>STDEV(M9:M16)/SQRT(4)</f>
        <v>7.9695926025111219E-2</v>
      </c>
    </row>
    <row r="10" spans="1:15" ht="20" customHeight="1" x14ac:dyDescent="0.15">
      <c r="A10" s="10" t="s">
        <v>20</v>
      </c>
      <c r="B10" s="11">
        <v>2</v>
      </c>
      <c r="C10" s="12">
        <v>0.36699999999999999</v>
      </c>
      <c r="D10" s="12">
        <v>0.46700000000000003</v>
      </c>
      <c r="E10" s="12">
        <v>1.2669999999999999</v>
      </c>
      <c r="F10" s="12">
        <v>1.2330000000000001</v>
      </c>
      <c r="G10" s="13"/>
      <c r="H10" s="13"/>
      <c r="I10" s="12">
        <v>6</v>
      </c>
      <c r="J10" s="13"/>
      <c r="K10" s="13"/>
      <c r="L10" s="13"/>
      <c r="M10" s="13"/>
      <c r="N10" s="15"/>
      <c r="O10" s="13"/>
    </row>
    <row r="11" spans="1:15" ht="20" customHeight="1" x14ac:dyDescent="0.15">
      <c r="A11" s="10" t="s">
        <v>21</v>
      </c>
      <c r="B11" s="11">
        <v>3</v>
      </c>
      <c r="C11" s="12">
        <v>1.133</v>
      </c>
      <c r="D11" s="12">
        <v>1.367</v>
      </c>
      <c r="E11" s="12">
        <v>1.571</v>
      </c>
      <c r="F11" s="12">
        <v>1.821</v>
      </c>
      <c r="G11" s="13"/>
      <c r="H11" s="13"/>
      <c r="I11" s="12">
        <v>7</v>
      </c>
      <c r="J11" s="13"/>
      <c r="K11" s="13"/>
      <c r="L11" s="13"/>
      <c r="M11" s="13"/>
      <c r="N11" s="15"/>
      <c r="O11" s="13"/>
    </row>
    <row r="12" spans="1:15" ht="20" customHeight="1" x14ac:dyDescent="0.15">
      <c r="A12" s="10" t="s">
        <v>22</v>
      </c>
      <c r="B12" s="11">
        <v>4</v>
      </c>
      <c r="C12" s="12">
        <v>1.45</v>
      </c>
      <c r="D12" s="12">
        <v>1.9</v>
      </c>
      <c r="E12" s="12">
        <v>2.4</v>
      </c>
      <c r="F12" s="12">
        <v>2.2999999999999998</v>
      </c>
      <c r="G12" s="12">
        <v>3.39</v>
      </c>
      <c r="H12" s="12">
        <v>2.4700000000000002</v>
      </c>
      <c r="I12" s="12">
        <v>8</v>
      </c>
      <c r="J12" s="12">
        <v>3.1669999999999998</v>
      </c>
      <c r="K12" s="12">
        <v>3.25</v>
      </c>
      <c r="L12" s="12">
        <v>6.4169999999999998</v>
      </c>
      <c r="M12" s="12">
        <v>1.6040000000000001</v>
      </c>
      <c r="N12" s="13"/>
      <c r="O12" s="13"/>
    </row>
    <row r="13" spans="1:15" ht="20" customHeight="1" x14ac:dyDescent="0.15">
      <c r="A13" s="10" t="s">
        <v>23</v>
      </c>
      <c r="B13" s="11">
        <v>3</v>
      </c>
      <c r="C13" s="12">
        <v>0.96699999999999997</v>
      </c>
      <c r="D13" s="12">
        <v>0.93300000000000005</v>
      </c>
      <c r="E13" s="12">
        <v>2.65</v>
      </c>
      <c r="F13" s="12">
        <v>1.4</v>
      </c>
      <c r="G13" s="12">
        <v>2.867</v>
      </c>
      <c r="H13" s="12">
        <v>1.7330000000000001</v>
      </c>
      <c r="I13" s="12">
        <v>9</v>
      </c>
      <c r="J13" s="13"/>
      <c r="K13" s="13"/>
      <c r="L13" s="13"/>
      <c r="M13" s="13"/>
      <c r="N13" s="13"/>
      <c r="O13" s="13"/>
    </row>
    <row r="14" spans="1:15" ht="20" customHeight="1" x14ac:dyDescent="0.15">
      <c r="A14" s="10" t="s">
        <v>24</v>
      </c>
      <c r="B14" s="11">
        <v>3</v>
      </c>
      <c r="C14" s="12">
        <v>1</v>
      </c>
      <c r="D14" s="12">
        <v>1.3</v>
      </c>
      <c r="E14" s="12">
        <v>1.867</v>
      </c>
      <c r="F14" s="12">
        <v>1.8</v>
      </c>
      <c r="G14" s="12">
        <v>2.9670000000000001</v>
      </c>
      <c r="H14" s="12">
        <v>1.2170000000000001</v>
      </c>
      <c r="I14" s="12">
        <v>10</v>
      </c>
      <c r="J14" s="12">
        <v>2.867</v>
      </c>
      <c r="K14" s="12">
        <v>1.5</v>
      </c>
      <c r="L14" s="12">
        <v>4.367</v>
      </c>
      <c r="M14" s="12">
        <v>1.456</v>
      </c>
      <c r="N14" s="13"/>
      <c r="O14" s="13"/>
    </row>
    <row r="15" spans="1:15" ht="20" customHeight="1" x14ac:dyDescent="0.15">
      <c r="A15" s="10" t="s">
        <v>25</v>
      </c>
      <c r="B15" s="11">
        <v>4</v>
      </c>
      <c r="C15" s="12">
        <v>1.115</v>
      </c>
      <c r="D15" s="12">
        <v>1.7689999999999999</v>
      </c>
      <c r="E15" s="12">
        <v>3.5630000000000002</v>
      </c>
      <c r="F15" s="12">
        <v>2.9380000000000002</v>
      </c>
      <c r="G15" s="12">
        <v>3.3</v>
      </c>
      <c r="H15" s="12">
        <v>2.8</v>
      </c>
      <c r="I15" s="12">
        <v>11</v>
      </c>
      <c r="J15" s="12">
        <v>2.8889999999999998</v>
      </c>
      <c r="K15" s="12">
        <v>2</v>
      </c>
      <c r="L15" s="12">
        <v>4.8890000000000002</v>
      </c>
      <c r="M15" s="15">
        <f>4.889/4</f>
        <v>1.2222500000000001</v>
      </c>
      <c r="N15" s="13"/>
      <c r="O15" s="14" t="s">
        <v>26</v>
      </c>
    </row>
    <row r="16" spans="1:15" ht="20" customHeight="1" x14ac:dyDescent="0.15">
      <c r="A16" s="10" t="s">
        <v>27</v>
      </c>
      <c r="B16" s="11">
        <v>5</v>
      </c>
      <c r="C16" s="12">
        <v>1.897</v>
      </c>
      <c r="D16" s="12">
        <v>1.8280000000000001</v>
      </c>
      <c r="E16" s="12">
        <v>3.867</v>
      </c>
      <c r="F16" s="12">
        <v>2.3330000000000002</v>
      </c>
      <c r="G16" s="12">
        <v>4.367</v>
      </c>
      <c r="H16" s="12">
        <v>3.0670000000000002</v>
      </c>
      <c r="I16" s="12">
        <v>12</v>
      </c>
      <c r="J16" s="12">
        <v>3.85</v>
      </c>
      <c r="K16" s="12">
        <v>3.1</v>
      </c>
      <c r="L16" s="12">
        <v>6.95</v>
      </c>
      <c r="M16" s="12">
        <f>6.95/5</f>
        <v>1.3900000000000001</v>
      </c>
      <c r="N16" s="13"/>
      <c r="O16" s="12">
        <v>0.68500000000000005</v>
      </c>
    </row>
    <row r="17" spans="1:15" ht="20" customHeight="1" x14ac:dyDescent="0.15">
      <c r="A17" s="10" t="s">
        <v>28</v>
      </c>
      <c r="B17" s="11">
        <v>4</v>
      </c>
      <c r="C17" s="12">
        <v>1.2669999999999999</v>
      </c>
      <c r="D17" s="12">
        <v>1.833</v>
      </c>
      <c r="E17" s="12">
        <v>3</v>
      </c>
      <c r="F17" s="12">
        <v>2.76</v>
      </c>
      <c r="G17" s="12">
        <v>3.95</v>
      </c>
      <c r="H17" s="12">
        <v>3.5</v>
      </c>
      <c r="I17" s="12">
        <v>13</v>
      </c>
      <c r="J17" s="13"/>
      <c r="K17" s="13"/>
      <c r="L17" s="13"/>
      <c r="M17" s="13"/>
      <c r="N17" s="13"/>
      <c r="O17" s="12">
        <v>0.8125</v>
      </c>
    </row>
    <row r="18" spans="1:15" ht="20" customHeight="1" x14ac:dyDescent="0.15">
      <c r="A18" s="16"/>
      <c r="B18" s="17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2">
        <v>0.5</v>
      </c>
    </row>
    <row r="19" spans="1:15" ht="20" customHeight="1" x14ac:dyDescent="0.15">
      <c r="A19" s="16"/>
      <c r="B19" s="17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2">
        <v>0.5</v>
      </c>
    </row>
    <row r="20" spans="1:15" ht="20" customHeight="1" x14ac:dyDescent="0.15">
      <c r="A20" s="16"/>
      <c r="B20" s="17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2">
        <v>0.62</v>
      </c>
    </row>
    <row r="21" spans="1:15" ht="20" customHeight="1" x14ac:dyDescent="0.15">
      <c r="A21" s="16"/>
      <c r="B21" s="17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4" t="s">
        <v>29</v>
      </c>
      <c r="O21" s="12">
        <f>AVERAGE(O16:O20)</f>
        <v>0.62350000000000005</v>
      </c>
    </row>
    <row r="22" spans="1:15" ht="20" customHeight="1" x14ac:dyDescent="0.15">
      <c r="A22" s="10" t="s">
        <v>30</v>
      </c>
      <c r="B22" s="17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4" t="s">
        <v>18</v>
      </c>
      <c r="O22" s="15">
        <f>STDEV(O16:O20)/SQRT(4)</f>
        <v>6.6153231213599714E-2</v>
      </c>
    </row>
    <row r="23" spans="1:15" ht="20" customHeight="1" x14ac:dyDescent="0.15">
      <c r="A23" s="10" t="s">
        <v>1</v>
      </c>
      <c r="B23" s="18" t="s">
        <v>2</v>
      </c>
      <c r="C23" s="31" t="s">
        <v>3</v>
      </c>
      <c r="D23" s="32"/>
      <c r="E23" s="31" t="s">
        <v>4</v>
      </c>
      <c r="F23" s="32"/>
      <c r="G23" s="31" t="s">
        <v>5</v>
      </c>
      <c r="H23" s="32"/>
      <c r="I23" s="19"/>
      <c r="J23" s="13"/>
      <c r="K23" s="13"/>
      <c r="L23" s="14" t="s">
        <v>31</v>
      </c>
      <c r="M23" s="14" t="s">
        <v>18</v>
      </c>
      <c r="N23" s="13"/>
      <c r="O23" s="13"/>
    </row>
    <row r="24" spans="1:15" ht="20" customHeight="1" x14ac:dyDescent="0.15">
      <c r="A24" s="16"/>
      <c r="B24" s="20"/>
      <c r="C24" s="14" t="s">
        <v>7</v>
      </c>
      <c r="D24" s="14" t="s">
        <v>8</v>
      </c>
      <c r="E24" s="14" t="s">
        <v>7</v>
      </c>
      <c r="F24" s="14" t="s">
        <v>8</v>
      </c>
      <c r="G24" s="14" t="s">
        <v>7</v>
      </c>
      <c r="H24" s="14" t="s">
        <v>8</v>
      </c>
      <c r="I24" s="14" t="s">
        <v>9</v>
      </c>
      <c r="J24" s="13"/>
      <c r="K24" s="14" t="s">
        <v>32</v>
      </c>
      <c r="L24" s="21">
        <f>AVERAGE(C25:C38)</f>
        <v>0.38668928571428568</v>
      </c>
      <c r="M24" s="21">
        <f>STDEV(C25:C38)/SQRT(13)</f>
        <v>3.6802001569888949E-2</v>
      </c>
      <c r="N24" s="19"/>
      <c r="O24" s="19"/>
    </row>
    <row r="25" spans="1:15" ht="20" customHeight="1" x14ac:dyDescent="0.15">
      <c r="A25" s="10" t="s">
        <v>12</v>
      </c>
      <c r="B25" s="11">
        <v>4</v>
      </c>
      <c r="C25" s="15">
        <v>0.47925000000000001</v>
      </c>
      <c r="D25" s="15">
        <v>0.41675000000000001</v>
      </c>
      <c r="E25" s="15">
        <v>0.65375000000000005</v>
      </c>
      <c r="F25" s="15">
        <v>0.49049999999999999</v>
      </c>
      <c r="G25" s="15"/>
      <c r="H25" s="15"/>
      <c r="I25" s="22">
        <v>0</v>
      </c>
      <c r="J25" s="13"/>
      <c r="K25" s="14" t="s">
        <v>33</v>
      </c>
      <c r="L25" s="21">
        <f>AVERAGE(D25:D38)</f>
        <v>0.46428095238095224</v>
      </c>
      <c r="M25" s="21">
        <f>STDEV(D25:D38)/SQRT(13)</f>
        <v>3.761915296948929E-2</v>
      </c>
      <c r="N25" s="19"/>
      <c r="O25" s="19"/>
    </row>
    <row r="26" spans="1:15" ht="20" customHeight="1" x14ac:dyDescent="0.15">
      <c r="A26" s="10" t="s">
        <v>13</v>
      </c>
      <c r="B26" s="11">
        <v>6</v>
      </c>
      <c r="C26" s="15">
        <v>0.42216666666666702</v>
      </c>
      <c r="D26" s="15">
        <v>0.53333333333333299</v>
      </c>
      <c r="E26" s="15">
        <v>0.75549999999999995</v>
      </c>
      <c r="F26" s="15">
        <v>0.71116666666666695</v>
      </c>
      <c r="G26" s="15">
        <v>0.80549999999999999</v>
      </c>
      <c r="H26" s="15">
        <v>0.76666666666666705</v>
      </c>
      <c r="I26" s="22">
        <v>1</v>
      </c>
      <c r="J26" s="13"/>
      <c r="K26" s="14" t="s">
        <v>34</v>
      </c>
      <c r="L26" s="21">
        <f>AVERAGE(E25:E38)</f>
        <v>0.69187380952380939</v>
      </c>
      <c r="M26" s="21">
        <f>STDEV(E25:E38)/SQRT(13)</f>
        <v>3.3145355156085361E-2</v>
      </c>
      <c r="N26" s="13"/>
      <c r="O26" s="13"/>
    </row>
    <row r="27" spans="1:15" ht="20" customHeight="1" x14ac:dyDescent="0.15">
      <c r="A27" s="10" t="s">
        <v>14</v>
      </c>
      <c r="B27" s="11">
        <v>3</v>
      </c>
      <c r="C27" s="15">
        <v>0.32233333333333303</v>
      </c>
      <c r="D27" s="15">
        <v>0.44433333333333302</v>
      </c>
      <c r="E27" s="15">
        <v>0.58333333333333304</v>
      </c>
      <c r="F27" s="15">
        <v>0.75</v>
      </c>
      <c r="G27" s="15"/>
      <c r="H27" s="15"/>
      <c r="I27" s="22">
        <v>2</v>
      </c>
      <c r="J27" s="13"/>
      <c r="K27" s="14" t="s">
        <v>35</v>
      </c>
      <c r="L27" s="21">
        <f>AVERAGE(F25:F38)</f>
        <v>0.64467380952380959</v>
      </c>
      <c r="M27" s="21">
        <f>STDEV(F25:F38)/SQRT(13)</f>
        <v>3.3169938620995328E-2</v>
      </c>
      <c r="N27" s="13"/>
      <c r="O27" s="13"/>
    </row>
    <row r="28" spans="1:15" ht="32" customHeight="1" x14ac:dyDescent="0.15">
      <c r="A28" s="10" t="s">
        <v>36</v>
      </c>
      <c r="B28" s="11">
        <v>2</v>
      </c>
      <c r="C28" s="15">
        <v>0.75</v>
      </c>
      <c r="D28" s="15">
        <v>0.8165</v>
      </c>
      <c r="E28" s="15">
        <v>0.82499999999999996</v>
      </c>
      <c r="F28" s="15">
        <v>0.84199999999999997</v>
      </c>
      <c r="G28" s="15"/>
      <c r="H28" s="15"/>
      <c r="I28" s="22">
        <v>3</v>
      </c>
      <c r="J28" s="13"/>
      <c r="K28" s="14" t="s">
        <v>37</v>
      </c>
      <c r="L28" s="21">
        <f>AVERAGE(G25:G38)</f>
        <v>0.87503958333333343</v>
      </c>
      <c r="M28" s="21">
        <f>STDEV(G26:G38)/SQRT(7)</f>
        <v>3.6503136872862781E-2</v>
      </c>
      <c r="N28" s="13"/>
      <c r="O28" s="13"/>
    </row>
    <row r="29" spans="1:15" ht="20" customHeight="1" x14ac:dyDescent="0.15">
      <c r="A29" s="10" t="s">
        <v>16</v>
      </c>
      <c r="B29" s="11">
        <v>4</v>
      </c>
      <c r="C29" s="15">
        <v>0.51675000000000004</v>
      </c>
      <c r="D29" s="15">
        <v>0.52500000000000002</v>
      </c>
      <c r="E29" s="15">
        <v>0.57499999999999996</v>
      </c>
      <c r="F29" s="15">
        <v>0.67500000000000004</v>
      </c>
      <c r="G29" s="15"/>
      <c r="H29" s="15"/>
      <c r="I29" s="22">
        <v>4</v>
      </c>
      <c r="J29" s="13"/>
      <c r="K29" s="14" t="s">
        <v>38</v>
      </c>
      <c r="L29" s="21">
        <f>AVERAGE(H25:H38)</f>
        <v>0.66537291666666687</v>
      </c>
      <c r="M29" s="21">
        <f>STDEV(H26:H38)/SQRT(5)</f>
        <v>6.4506917057120639E-2</v>
      </c>
      <c r="N29" s="13"/>
      <c r="O29" s="13"/>
    </row>
    <row r="30" spans="1:15" ht="20" customHeight="1" x14ac:dyDescent="0.15">
      <c r="A30" s="10" t="s">
        <v>19</v>
      </c>
      <c r="B30" s="11">
        <v>4</v>
      </c>
      <c r="C30" s="15">
        <v>0.37</v>
      </c>
      <c r="D30" s="15">
        <v>0.59</v>
      </c>
      <c r="E30" s="15">
        <v>0.61675000000000002</v>
      </c>
      <c r="F30" s="15">
        <v>0.8</v>
      </c>
      <c r="G30" s="15">
        <v>0.71675</v>
      </c>
      <c r="H30" s="15">
        <v>0.76675000000000004</v>
      </c>
      <c r="I30" s="22">
        <v>5</v>
      </c>
      <c r="J30" s="23"/>
      <c r="K30" s="13"/>
      <c r="L30" s="13"/>
      <c r="M30" s="13"/>
      <c r="N30" s="13"/>
      <c r="O30" s="13"/>
    </row>
    <row r="31" spans="1:15" ht="20" customHeight="1" x14ac:dyDescent="0.15">
      <c r="A31" s="10" t="s">
        <v>20</v>
      </c>
      <c r="B31" s="11">
        <v>2</v>
      </c>
      <c r="C31" s="15">
        <v>0.1835</v>
      </c>
      <c r="D31" s="15">
        <v>0.23350000000000001</v>
      </c>
      <c r="E31" s="15">
        <v>0.63349999999999995</v>
      </c>
      <c r="F31" s="15">
        <v>0.61650000000000005</v>
      </c>
      <c r="G31" s="15"/>
      <c r="H31" s="15"/>
      <c r="I31" s="22">
        <v>6</v>
      </c>
      <c r="J31" s="13"/>
      <c r="K31" s="13"/>
      <c r="L31" s="13"/>
      <c r="M31" s="13"/>
      <c r="N31" s="13"/>
      <c r="O31" s="13"/>
    </row>
    <row r="32" spans="1:15" ht="20" customHeight="1" x14ac:dyDescent="0.15">
      <c r="A32" s="10" t="s">
        <v>21</v>
      </c>
      <c r="B32" s="11">
        <v>3</v>
      </c>
      <c r="C32" s="15">
        <v>0.37766666666666698</v>
      </c>
      <c r="D32" s="15">
        <v>0.455666666666667</v>
      </c>
      <c r="E32" s="15">
        <v>0.52366666666666695</v>
      </c>
      <c r="F32" s="15">
        <v>0.60699999999999998</v>
      </c>
      <c r="G32" s="15"/>
      <c r="H32" s="15"/>
      <c r="I32" s="22">
        <v>7</v>
      </c>
      <c r="J32" s="13"/>
      <c r="K32" s="13"/>
      <c r="L32" s="13"/>
      <c r="M32" s="13"/>
      <c r="N32" s="13"/>
      <c r="O32" s="13"/>
    </row>
    <row r="33" spans="1:15" ht="20" customHeight="1" x14ac:dyDescent="0.15">
      <c r="A33" s="10" t="s">
        <v>22</v>
      </c>
      <c r="B33" s="11">
        <v>4</v>
      </c>
      <c r="C33" s="15">
        <v>0.36249999999999999</v>
      </c>
      <c r="D33" s="15">
        <v>0.47499999999999998</v>
      </c>
      <c r="E33" s="15">
        <v>0.6</v>
      </c>
      <c r="F33" s="15">
        <v>0.57499999999999996</v>
      </c>
      <c r="G33" s="15">
        <v>0.84750000000000003</v>
      </c>
      <c r="H33" s="15">
        <v>0.61750000000000005</v>
      </c>
      <c r="I33" s="22">
        <v>8</v>
      </c>
      <c r="J33" s="13"/>
      <c r="K33" s="13"/>
      <c r="L33" s="13"/>
      <c r="M33" s="13"/>
      <c r="N33" s="13"/>
      <c r="O33" s="13"/>
    </row>
    <row r="34" spans="1:15" ht="20" customHeight="1" x14ac:dyDescent="0.15">
      <c r="A34" s="10" t="s">
        <v>23</v>
      </c>
      <c r="B34" s="11">
        <v>3</v>
      </c>
      <c r="C34" s="15">
        <v>0.32233333333333303</v>
      </c>
      <c r="D34" s="15">
        <v>0.311</v>
      </c>
      <c r="E34" s="15">
        <v>0.88333333333333297</v>
      </c>
      <c r="F34" s="15">
        <v>0.46666666666666701</v>
      </c>
      <c r="G34" s="15">
        <v>0.955666666666667</v>
      </c>
      <c r="H34" s="15">
        <v>0.57766666666666699</v>
      </c>
      <c r="I34" s="22">
        <v>9</v>
      </c>
      <c r="J34" s="13"/>
      <c r="K34" s="13"/>
      <c r="L34" s="13"/>
      <c r="M34" s="13"/>
      <c r="N34" s="13"/>
      <c r="O34" s="13"/>
    </row>
    <row r="35" spans="1:15" ht="20" customHeight="1" x14ac:dyDescent="0.15">
      <c r="A35" s="10" t="s">
        <v>24</v>
      </c>
      <c r="B35" s="11">
        <v>3</v>
      </c>
      <c r="C35" s="12">
        <v>0.33300000000000002</v>
      </c>
      <c r="D35" s="12">
        <v>0.433</v>
      </c>
      <c r="E35" s="12">
        <v>0.622</v>
      </c>
      <c r="F35" s="12">
        <v>0.6</v>
      </c>
      <c r="G35" s="12">
        <v>0.98899999999999999</v>
      </c>
      <c r="H35" s="12">
        <v>0.40600000000000003</v>
      </c>
      <c r="I35" s="22">
        <v>10</v>
      </c>
      <c r="J35" s="13"/>
      <c r="K35" s="13"/>
      <c r="L35" s="13"/>
      <c r="M35" s="13"/>
      <c r="N35" s="13"/>
      <c r="O35" s="13"/>
    </row>
    <row r="36" spans="1:15" ht="20" customHeight="1" x14ac:dyDescent="0.15">
      <c r="A36" s="10" t="s">
        <v>25</v>
      </c>
      <c r="B36" s="11">
        <v>4</v>
      </c>
      <c r="C36" s="12">
        <v>0.27800000000000002</v>
      </c>
      <c r="D36" s="12">
        <v>0.442</v>
      </c>
      <c r="E36" s="12">
        <v>0.89100000000000001</v>
      </c>
      <c r="F36" s="12">
        <v>0.73499999999999999</v>
      </c>
      <c r="G36" s="12">
        <v>0.82499999999999996</v>
      </c>
      <c r="H36" s="12">
        <v>0.7</v>
      </c>
      <c r="I36" s="22">
        <v>11</v>
      </c>
      <c r="J36" s="13"/>
      <c r="K36" s="13"/>
      <c r="L36" s="13"/>
      <c r="M36" s="13"/>
      <c r="N36" s="13"/>
      <c r="O36" s="13"/>
    </row>
    <row r="37" spans="1:15" ht="20" customHeight="1" x14ac:dyDescent="0.15">
      <c r="A37" s="10" t="s">
        <v>27</v>
      </c>
      <c r="B37" s="11">
        <v>5</v>
      </c>
      <c r="C37" s="15">
        <v>0.37940000000000002</v>
      </c>
      <c r="D37" s="15">
        <v>0.36559999999999998</v>
      </c>
      <c r="E37" s="15">
        <v>0.77339999999999998</v>
      </c>
      <c r="F37" s="15">
        <v>0.46660000000000001</v>
      </c>
      <c r="G37" s="15">
        <v>0.87339999999999995</v>
      </c>
      <c r="H37" s="15">
        <v>0.61339999999999995</v>
      </c>
      <c r="I37" s="22">
        <v>12</v>
      </c>
      <c r="J37" s="13"/>
      <c r="K37" s="13"/>
      <c r="L37" s="13"/>
      <c r="M37" s="13"/>
      <c r="N37" s="13"/>
      <c r="O37" s="13"/>
    </row>
    <row r="38" spans="1:15" ht="20" customHeight="1" x14ac:dyDescent="0.15">
      <c r="A38" s="10" t="s">
        <v>28</v>
      </c>
      <c r="B38" s="11">
        <v>4</v>
      </c>
      <c r="C38" s="15">
        <v>0.31674999999999998</v>
      </c>
      <c r="D38" s="15">
        <v>0.45824999999999999</v>
      </c>
      <c r="E38" s="15">
        <v>0.75</v>
      </c>
      <c r="F38" s="15">
        <v>0.69</v>
      </c>
      <c r="G38" s="15">
        <v>0.98750000000000004</v>
      </c>
      <c r="H38" s="15">
        <v>0.875</v>
      </c>
      <c r="I38" s="22">
        <v>13</v>
      </c>
      <c r="J38" s="13"/>
      <c r="K38" s="13"/>
      <c r="L38" s="13"/>
      <c r="M38" s="13"/>
      <c r="N38" s="13"/>
      <c r="O38" s="13"/>
    </row>
    <row r="39" spans="1:15" ht="20" customHeight="1" x14ac:dyDescent="0.15">
      <c r="A39" s="16"/>
      <c r="B39" s="17"/>
      <c r="C39" s="13"/>
      <c r="D39" s="13"/>
      <c r="E39" s="13"/>
      <c r="F39" s="13"/>
      <c r="G39" s="13"/>
      <c r="H39" s="13"/>
      <c r="I39" s="24"/>
      <c r="J39" s="13"/>
      <c r="K39" s="13"/>
      <c r="L39" s="13"/>
      <c r="M39" s="13"/>
      <c r="N39" s="13"/>
      <c r="O39" s="13"/>
    </row>
    <row r="40" spans="1:15" ht="26" customHeight="1" x14ac:dyDescent="0.15">
      <c r="A40" s="25"/>
      <c r="B40" s="26"/>
      <c r="C40" s="27"/>
      <c r="D40" s="27"/>
      <c r="E40" s="27"/>
      <c r="F40" s="27"/>
      <c r="G40" s="27"/>
      <c r="H40" s="27"/>
      <c r="I40" s="13"/>
      <c r="J40" s="13"/>
      <c r="K40" s="13"/>
      <c r="L40" s="13"/>
      <c r="M40" s="13"/>
      <c r="N40" s="13"/>
      <c r="O40" s="13"/>
    </row>
    <row r="41" spans="1:15" ht="20" customHeight="1" x14ac:dyDescent="0.15">
      <c r="A41" s="16"/>
      <c r="B41" s="17"/>
      <c r="C41" s="13"/>
      <c r="D41" s="13"/>
      <c r="E41" s="13"/>
      <c r="F41" s="13"/>
      <c r="G41" s="13"/>
      <c r="H41" s="13"/>
      <c r="I41" s="13"/>
      <c r="J41" s="13"/>
      <c r="K41" s="14" t="s">
        <v>31</v>
      </c>
      <c r="L41" s="14" t="s">
        <v>18</v>
      </c>
      <c r="M41" s="13"/>
      <c r="N41" s="13"/>
      <c r="O41" s="13"/>
    </row>
    <row r="42" spans="1:15" ht="20" customHeight="1" x14ac:dyDescent="0.15">
      <c r="A42" s="10" t="s">
        <v>39</v>
      </c>
      <c r="B42" s="18" t="s">
        <v>40</v>
      </c>
      <c r="C42" s="14" t="s">
        <v>3</v>
      </c>
      <c r="D42" s="14" t="s">
        <v>4</v>
      </c>
      <c r="E42" s="14" t="s">
        <v>5</v>
      </c>
      <c r="F42" s="13"/>
      <c r="G42" s="13"/>
      <c r="H42" s="13"/>
      <c r="I42" s="13"/>
      <c r="J42" s="14" t="s">
        <v>41</v>
      </c>
      <c r="K42" s="21">
        <f>AVERAGE(C43:C56)</f>
        <v>0.85102738095238095</v>
      </c>
      <c r="L42" s="21">
        <f>STDEV(C43:C56)/SQRT(13)</f>
        <v>7.1238940468515713E-2</v>
      </c>
      <c r="M42" s="13"/>
      <c r="N42" s="13"/>
      <c r="O42" s="13"/>
    </row>
    <row r="43" spans="1:15" ht="20" customHeight="1" x14ac:dyDescent="0.15">
      <c r="A43" s="10" t="s">
        <v>12</v>
      </c>
      <c r="B43" s="11">
        <v>4</v>
      </c>
      <c r="C43" s="15">
        <v>0.89600000000000002</v>
      </c>
      <c r="D43" s="15">
        <v>1.14425</v>
      </c>
      <c r="E43" s="15"/>
      <c r="F43" s="13"/>
      <c r="G43" s="13"/>
      <c r="H43" s="13"/>
      <c r="I43" s="13"/>
      <c r="J43" s="14" t="s">
        <v>42</v>
      </c>
      <c r="K43" s="21">
        <f>AVERAGE(D43:D56)</f>
        <v>1.3364761904761906</v>
      </c>
      <c r="L43" s="21">
        <f>STDEV(D43:D56)/SQRT(13)</f>
        <v>4.6761836274216713E-2</v>
      </c>
      <c r="M43" s="13"/>
      <c r="N43" s="13"/>
      <c r="O43" s="13"/>
    </row>
    <row r="44" spans="1:15" ht="20" customHeight="1" x14ac:dyDescent="0.15">
      <c r="A44" s="10" t="s">
        <v>13</v>
      </c>
      <c r="B44" s="11">
        <v>6</v>
      </c>
      <c r="C44" s="15">
        <v>0.95550000000000002</v>
      </c>
      <c r="D44" s="15">
        <v>1.4666666666666699</v>
      </c>
      <c r="E44" s="15">
        <v>1.57216666666667</v>
      </c>
      <c r="F44" s="13"/>
      <c r="G44" s="13"/>
      <c r="H44" s="13"/>
      <c r="I44" s="13"/>
      <c r="J44" s="14" t="s">
        <v>43</v>
      </c>
      <c r="K44" s="21">
        <f>AVERAGE(E44:E56)</f>
        <v>1.5403875</v>
      </c>
      <c r="L44" s="21">
        <f>STDEV(E44:E56)/SQRT(7)</f>
        <v>5.3069649583505879E-2</v>
      </c>
      <c r="M44" s="13"/>
      <c r="N44" s="13"/>
      <c r="O44" s="13"/>
    </row>
    <row r="45" spans="1:15" ht="20" customHeight="1" x14ac:dyDescent="0.15">
      <c r="A45" s="10" t="s">
        <v>14</v>
      </c>
      <c r="B45" s="11">
        <v>3</v>
      </c>
      <c r="C45" s="15">
        <v>0.76666666666666705</v>
      </c>
      <c r="D45" s="15">
        <v>1.3333333333333299</v>
      </c>
      <c r="E45" s="15"/>
      <c r="F45" s="13"/>
      <c r="G45" s="13"/>
      <c r="H45" s="13"/>
      <c r="I45" s="13"/>
      <c r="J45" s="19"/>
      <c r="K45" s="19"/>
      <c r="L45" s="19"/>
      <c r="M45" s="13"/>
      <c r="N45" s="13"/>
      <c r="O45" s="13"/>
    </row>
    <row r="46" spans="1:15" ht="32" customHeight="1" x14ac:dyDescent="0.15">
      <c r="A46" s="10" t="s">
        <v>36</v>
      </c>
      <c r="B46" s="11">
        <v>2</v>
      </c>
      <c r="C46" s="15">
        <v>1.5665</v>
      </c>
      <c r="D46" s="15">
        <v>1.667</v>
      </c>
      <c r="E46" s="15"/>
      <c r="F46" s="13"/>
      <c r="G46" s="13"/>
      <c r="H46" s="13"/>
      <c r="I46" s="13"/>
      <c r="J46" s="19"/>
      <c r="K46" s="19"/>
      <c r="L46" s="19"/>
      <c r="M46" s="13"/>
      <c r="N46" s="13"/>
      <c r="O46" s="13"/>
    </row>
    <row r="47" spans="1:15" ht="20" customHeight="1" x14ac:dyDescent="0.15">
      <c r="A47" s="10" t="s">
        <v>16</v>
      </c>
      <c r="B47" s="11">
        <v>4</v>
      </c>
      <c r="C47" s="15">
        <v>1.04175</v>
      </c>
      <c r="D47" s="15">
        <v>1.25</v>
      </c>
      <c r="E47" s="15"/>
      <c r="F47" s="13"/>
      <c r="G47" s="13"/>
      <c r="H47" s="13"/>
      <c r="I47" s="13"/>
      <c r="J47" s="19"/>
      <c r="K47" s="19"/>
      <c r="L47" s="19"/>
      <c r="M47" s="13"/>
      <c r="N47" s="13"/>
      <c r="O47" s="13"/>
    </row>
    <row r="48" spans="1:15" ht="20" customHeight="1" x14ac:dyDescent="0.15">
      <c r="A48" s="10" t="s">
        <v>19</v>
      </c>
      <c r="B48" s="11">
        <v>4</v>
      </c>
      <c r="C48" s="15">
        <v>0.96</v>
      </c>
      <c r="D48" s="15">
        <v>1.41675</v>
      </c>
      <c r="E48" s="15">
        <v>1.4835</v>
      </c>
      <c r="F48" s="13"/>
      <c r="G48" s="13"/>
      <c r="H48" s="13"/>
      <c r="I48" s="13"/>
      <c r="J48" s="13"/>
      <c r="K48" s="13"/>
      <c r="L48" s="13"/>
      <c r="M48" s="13"/>
      <c r="N48" s="13"/>
      <c r="O48" s="13"/>
    </row>
    <row r="49" spans="1:15" ht="20" customHeight="1" x14ac:dyDescent="0.15">
      <c r="A49" s="10" t="s">
        <v>20</v>
      </c>
      <c r="B49" s="11">
        <v>2</v>
      </c>
      <c r="C49" s="15">
        <v>0.41699999999999998</v>
      </c>
      <c r="D49" s="15">
        <v>1.25</v>
      </c>
      <c r="E49" s="15"/>
      <c r="F49" s="13"/>
      <c r="G49" s="13"/>
      <c r="H49" s="13"/>
      <c r="I49" s="13"/>
      <c r="J49" s="13"/>
      <c r="K49" s="13"/>
      <c r="L49" s="13"/>
      <c r="M49" s="13"/>
      <c r="N49" s="13"/>
      <c r="O49" s="13"/>
    </row>
    <row r="50" spans="1:15" ht="20" customHeight="1" x14ac:dyDescent="0.15">
      <c r="A50" s="10" t="s">
        <v>21</v>
      </c>
      <c r="B50" s="11">
        <v>3</v>
      </c>
      <c r="C50" s="15">
        <v>0.83333333333333304</v>
      </c>
      <c r="D50" s="15">
        <v>1.13066666666667</v>
      </c>
      <c r="E50" s="15"/>
      <c r="F50" s="13"/>
      <c r="G50" s="13"/>
      <c r="H50" s="13"/>
      <c r="I50" s="13"/>
      <c r="J50" s="13"/>
      <c r="K50" s="13"/>
      <c r="L50" s="13"/>
      <c r="M50" s="13"/>
      <c r="N50" s="13"/>
      <c r="O50" s="13"/>
    </row>
    <row r="51" spans="1:15" ht="20" customHeight="1" x14ac:dyDescent="0.15">
      <c r="A51" s="10" t="s">
        <v>22</v>
      </c>
      <c r="B51" s="11">
        <v>4</v>
      </c>
      <c r="C51" s="15">
        <v>0.83750000000000002</v>
      </c>
      <c r="D51" s="15">
        <v>1.175</v>
      </c>
      <c r="E51" s="15">
        <v>1.4650000000000001</v>
      </c>
      <c r="F51" s="13"/>
      <c r="G51" s="13"/>
      <c r="H51" s="13"/>
      <c r="I51" s="13"/>
      <c r="J51" s="13"/>
      <c r="K51" s="13"/>
      <c r="L51" s="13"/>
      <c r="M51" s="13"/>
      <c r="N51" s="13"/>
      <c r="O51" s="13"/>
    </row>
    <row r="52" spans="1:15" ht="20" customHeight="1" x14ac:dyDescent="0.15">
      <c r="A52" s="10" t="s">
        <v>23</v>
      </c>
      <c r="B52" s="11">
        <v>3</v>
      </c>
      <c r="C52" s="15">
        <v>0.63333333333333297</v>
      </c>
      <c r="D52" s="15">
        <v>1.35</v>
      </c>
      <c r="E52" s="15">
        <v>1.5333333333333301</v>
      </c>
      <c r="F52" s="13"/>
      <c r="G52" s="13"/>
      <c r="H52" s="13"/>
      <c r="I52" s="13"/>
      <c r="J52" s="13"/>
      <c r="K52" s="13"/>
      <c r="L52" s="13"/>
      <c r="M52" s="13"/>
      <c r="N52" s="13"/>
      <c r="O52" s="13"/>
    </row>
    <row r="53" spans="1:15" ht="20" customHeight="1" x14ac:dyDescent="0.15">
      <c r="A53" s="10" t="s">
        <v>24</v>
      </c>
      <c r="B53" s="11">
        <v>3</v>
      </c>
      <c r="C53" s="15">
        <v>0.76600000000000001</v>
      </c>
      <c r="D53" s="15">
        <v>1.222</v>
      </c>
      <c r="E53" s="15">
        <v>1.395</v>
      </c>
      <c r="F53" s="13"/>
      <c r="G53" s="13"/>
      <c r="H53" s="13"/>
      <c r="I53" s="13"/>
      <c r="J53" s="13"/>
      <c r="K53" s="13"/>
      <c r="L53" s="13"/>
      <c r="M53" s="13"/>
      <c r="N53" s="13"/>
      <c r="O53" s="13"/>
    </row>
    <row r="54" spans="1:15" ht="20" customHeight="1" x14ac:dyDescent="0.15">
      <c r="A54" s="10" t="s">
        <v>25</v>
      </c>
      <c r="B54" s="11">
        <v>4</v>
      </c>
      <c r="C54" s="12">
        <v>0.72099999999999997</v>
      </c>
      <c r="D54" s="12">
        <v>1.625</v>
      </c>
      <c r="E54" s="12">
        <v>1.5249999999999999</v>
      </c>
      <c r="F54" s="13"/>
      <c r="G54" s="13"/>
      <c r="H54" s="13"/>
      <c r="I54" s="13"/>
      <c r="J54" s="13"/>
      <c r="K54" s="13"/>
      <c r="L54" s="13"/>
      <c r="M54" s="13"/>
      <c r="N54" s="13"/>
      <c r="O54" s="13"/>
    </row>
    <row r="55" spans="1:15" ht="20" customHeight="1" x14ac:dyDescent="0.15">
      <c r="A55" s="10" t="s">
        <v>27</v>
      </c>
      <c r="B55" s="11">
        <v>5</v>
      </c>
      <c r="C55" s="12">
        <f>3.724/5</f>
        <v>0.74480000000000002</v>
      </c>
      <c r="D55" s="12">
        <f>6.2/5</f>
        <v>1.24</v>
      </c>
      <c r="E55" s="12">
        <f>7.433/5</f>
        <v>1.4865999999999999</v>
      </c>
      <c r="F55" s="13"/>
      <c r="G55" s="13"/>
      <c r="H55" s="13"/>
      <c r="I55" s="13"/>
      <c r="J55" s="13"/>
      <c r="K55" s="13"/>
      <c r="L55" s="13"/>
      <c r="M55" s="13"/>
      <c r="N55" s="13"/>
      <c r="O55" s="13"/>
    </row>
    <row r="56" spans="1:15" ht="20" customHeight="1" x14ac:dyDescent="0.15">
      <c r="A56" s="10" t="s">
        <v>28</v>
      </c>
      <c r="B56" s="11">
        <v>4</v>
      </c>
      <c r="C56" s="12">
        <f>3.1/4</f>
        <v>0.77500000000000002</v>
      </c>
      <c r="D56" s="12">
        <f>5.76/4</f>
        <v>1.44</v>
      </c>
      <c r="E56" s="12">
        <f>7.45/4</f>
        <v>1.8625</v>
      </c>
      <c r="F56" s="13"/>
      <c r="G56" s="13"/>
      <c r="H56" s="13"/>
      <c r="I56" s="13"/>
      <c r="J56" s="13"/>
      <c r="K56" s="13"/>
      <c r="L56" s="13"/>
      <c r="M56" s="13"/>
      <c r="N56" s="13"/>
      <c r="O56" s="13"/>
    </row>
    <row r="57" spans="1:15" ht="20" customHeight="1" x14ac:dyDescent="0.15">
      <c r="A57" s="16"/>
      <c r="B57" s="17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</row>
    <row r="58" spans="1:15" ht="20" customHeight="1" x14ac:dyDescent="0.15">
      <c r="A58" s="16"/>
      <c r="B58" s="17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</row>
    <row r="59" spans="1:15" ht="20" customHeight="1" x14ac:dyDescent="0.15">
      <c r="A59" s="16"/>
      <c r="B59" s="17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</row>
    <row r="60" spans="1:15" ht="20" customHeight="1" x14ac:dyDescent="0.15">
      <c r="A60" s="16"/>
      <c r="B60" s="17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</row>
    <row r="61" spans="1:15" ht="20" customHeight="1" x14ac:dyDescent="0.15">
      <c r="A61" s="16"/>
      <c r="B61" s="17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</row>
    <row r="62" spans="1:15" ht="20" customHeight="1" x14ac:dyDescent="0.15">
      <c r="A62" s="16"/>
      <c r="B62" s="17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</row>
    <row r="63" spans="1:15" ht="20" customHeight="1" x14ac:dyDescent="0.15">
      <c r="A63" s="16"/>
      <c r="B63" s="17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</row>
    <row r="64" spans="1:15" ht="20" customHeight="1" x14ac:dyDescent="0.15">
      <c r="A64" s="16"/>
      <c r="B64" s="17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</row>
    <row r="65" spans="1:15" ht="20" customHeight="1" x14ac:dyDescent="0.15">
      <c r="A65" s="16"/>
      <c r="B65" s="17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</row>
    <row r="66" spans="1:15" ht="20" customHeight="1" x14ac:dyDescent="0.15">
      <c r="A66" s="16"/>
      <c r="B66" s="17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</row>
    <row r="67" spans="1:15" ht="20" customHeight="1" x14ac:dyDescent="0.15">
      <c r="A67" s="16"/>
      <c r="B67" s="17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</row>
    <row r="68" spans="1:15" ht="20" customHeight="1" x14ac:dyDescent="0.15">
      <c r="A68" s="16"/>
      <c r="B68" s="17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</row>
    <row r="69" spans="1:15" ht="20" customHeight="1" x14ac:dyDescent="0.15">
      <c r="A69" s="16"/>
      <c r="B69" s="17"/>
      <c r="C69" s="15"/>
      <c r="D69" s="15"/>
      <c r="E69" s="15"/>
      <c r="F69" s="15"/>
      <c r="G69" s="15"/>
      <c r="H69" s="15"/>
      <c r="I69" s="13"/>
      <c r="J69" s="13"/>
      <c r="K69" s="13"/>
      <c r="L69" s="13"/>
      <c r="M69" s="13"/>
      <c r="N69" s="13"/>
      <c r="O69" s="13"/>
    </row>
    <row r="70" spans="1:15" ht="20" customHeight="1" x14ac:dyDescent="0.15">
      <c r="A70" s="16"/>
      <c r="B70" s="17"/>
      <c r="C70" s="15"/>
      <c r="D70" s="15"/>
      <c r="E70" s="15"/>
      <c r="F70" s="15"/>
      <c r="G70" s="15"/>
      <c r="H70" s="15"/>
      <c r="I70" s="13"/>
      <c r="J70" s="13"/>
      <c r="K70" s="13"/>
      <c r="L70" s="13"/>
      <c r="M70" s="13"/>
      <c r="N70" s="13"/>
      <c r="O70" s="13"/>
    </row>
    <row r="71" spans="1:15" ht="20" customHeight="1" x14ac:dyDescent="0.15">
      <c r="A71" s="16"/>
      <c r="B71" s="17"/>
      <c r="C71" s="15"/>
      <c r="D71" s="15"/>
      <c r="E71" s="15"/>
      <c r="F71" s="15"/>
      <c r="G71" s="15"/>
      <c r="H71" s="15"/>
      <c r="I71" s="13"/>
      <c r="J71" s="13"/>
      <c r="K71" s="13"/>
      <c r="L71" s="13"/>
      <c r="M71" s="13"/>
      <c r="N71" s="13"/>
      <c r="O71" s="13"/>
    </row>
    <row r="72" spans="1:15" ht="20" customHeight="1" x14ac:dyDescent="0.15">
      <c r="A72" s="16"/>
      <c r="B72" s="17"/>
      <c r="C72" s="15"/>
      <c r="D72" s="15"/>
      <c r="E72" s="15"/>
      <c r="F72" s="15"/>
      <c r="G72" s="15"/>
      <c r="H72" s="15"/>
      <c r="I72" s="13"/>
      <c r="J72" s="13"/>
      <c r="K72" s="13"/>
      <c r="L72" s="13"/>
      <c r="M72" s="13"/>
      <c r="N72" s="13"/>
      <c r="O72" s="13"/>
    </row>
    <row r="73" spans="1:15" ht="20" customHeight="1" x14ac:dyDescent="0.15">
      <c r="A73" s="16"/>
      <c r="B73" s="17"/>
      <c r="C73" s="15"/>
      <c r="D73" s="15"/>
      <c r="E73" s="15"/>
      <c r="F73" s="15"/>
      <c r="G73" s="15"/>
      <c r="H73" s="15"/>
      <c r="I73" s="13"/>
      <c r="J73" s="13"/>
      <c r="K73" s="13"/>
      <c r="L73" s="13"/>
      <c r="M73" s="13"/>
      <c r="N73" s="13"/>
      <c r="O73" s="13"/>
    </row>
    <row r="74" spans="1:15" ht="20" customHeight="1" x14ac:dyDescent="0.15">
      <c r="A74" s="16"/>
      <c r="B74" s="17"/>
      <c r="C74" s="15"/>
      <c r="D74" s="15"/>
      <c r="E74" s="15"/>
      <c r="F74" s="15"/>
      <c r="G74" s="15"/>
      <c r="H74" s="15"/>
      <c r="I74" s="13"/>
      <c r="J74" s="13"/>
      <c r="K74" s="13"/>
      <c r="L74" s="13"/>
      <c r="M74" s="13"/>
      <c r="N74" s="13"/>
      <c r="O74" s="13"/>
    </row>
    <row r="75" spans="1:15" ht="20" customHeight="1" x14ac:dyDescent="0.15">
      <c r="A75" s="16"/>
      <c r="B75" s="17"/>
      <c r="C75" s="15"/>
      <c r="D75" s="15"/>
      <c r="E75" s="15"/>
      <c r="F75" s="15"/>
      <c r="G75" s="15"/>
      <c r="H75" s="15"/>
      <c r="I75" s="13"/>
      <c r="J75" s="13"/>
      <c r="K75" s="13"/>
      <c r="L75" s="13"/>
      <c r="M75" s="13"/>
      <c r="N75" s="13"/>
      <c r="O75" s="13"/>
    </row>
    <row r="76" spans="1:15" ht="20" customHeight="1" x14ac:dyDescent="0.15">
      <c r="A76" s="16"/>
      <c r="B76" s="17"/>
      <c r="C76" s="15"/>
      <c r="D76" s="15"/>
      <c r="E76" s="15"/>
      <c r="F76" s="15"/>
      <c r="G76" s="15"/>
      <c r="H76" s="15"/>
      <c r="I76" s="13"/>
      <c r="J76" s="13"/>
      <c r="K76" s="13"/>
      <c r="L76" s="13"/>
      <c r="M76" s="13"/>
      <c r="N76" s="13"/>
      <c r="O76" s="13"/>
    </row>
    <row r="77" spans="1:15" ht="20" customHeight="1" x14ac:dyDescent="0.15">
      <c r="A77" s="16"/>
      <c r="B77" s="17"/>
      <c r="C77" s="15"/>
      <c r="D77" s="15"/>
      <c r="E77" s="15"/>
      <c r="F77" s="15"/>
      <c r="G77" s="15"/>
      <c r="H77" s="15"/>
      <c r="I77" s="13"/>
      <c r="J77" s="13"/>
      <c r="K77" s="13"/>
      <c r="L77" s="13"/>
      <c r="M77" s="13"/>
      <c r="N77" s="13"/>
      <c r="O77" s="13"/>
    </row>
    <row r="78" spans="1:15" ht="20" customHeight="1" x14ac:dyDescent="0.15">
      <c r="A78" s="16"/>
      <c r="B78" s="17"/>
      <c r="C78" s="15"/>
      <c r="D78" s="15"/>
      <c r="E78" s="15"/>
      <c r="F78" s="15"/>
      <c r="G78" s="15"/>
      <c r="H78" s="15"/>
      <c r="I78" s="13"/>
      <c r="J78" s="13"/>
      <c r="K78" s="13"/>
      <c r="L78" s="13"/>
      <c r="M78" s="13"/>
      <c r="N78" s="13"/>
      <c r="O78" s="13"/>
    </row>
    <row r="79" spans="1:15" ht="20" customHeight="1" x14ac:dyDescent="0.15">
      <c r="A79" s="16"/>
      <c r="B79" s="17"/>
      <c r="C79" s="15"/>
      <c r="D79" s="15"/>
      <c r="E79" s="15"/>
      <c r="F79" s="15"/>
      <c r="G79" s="15"/>
      <c r="H79" s="15"/>
      <c r="I79" s="13"/>
      <c r="J79" s="13"/>
      <c r="K79" s="13"/>
      <c r="L79" s="13"/>
      <c r="M79" s="13"/>
      <c r="N79" s="13"/>
      <c r="O79" s="13"/>
    </row>
    <row r="80" spans="1:15" ht="20" customHeight="1" x14ac:dyDescent="0.15">
      <c r="A80" s="16"/>
      <c r="B80" s="17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</row>
    <row r="81" spans="1:15" ht="20" customHeight="1" x14ac:dyDescent="0.15">
      <c r="A81" s="16"/>
      <c r="B81" s="17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</row>
    <row r="82" spans="1:15" ht="20" customHeight="1" x14ac:dyDescent="0.15">
      <c r="A82" s="16"/>
      <c r="B82" s="17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</row>
    <row r="83" spans="1:15" ht="20" customHeight="1" x14ac:dyDescent="0.15">
      <c r="A83" s="16"/>
      <c r="B83" s="17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</row>
  </sheetData>
  <mergeCells count="8">
    <mergeCell ref="C23:D23"/>
    <mergeCell ref="E23:F23"/>
    <mergeCell ref="G23:H23"/>
    <mergeCell ref="A1:O1"/>
    <mergeCell ref="C2:D2"/>
    <mergeCell ref="E2:F2"/>
    <mergeCell ref="G2:H2"/>
    <mergeCell ref="L2:M2"/>
  </mergeCells>
  <pageMargins left="0" right="0" top="0" bottom="0.25" header="0.27777800000000002" footer="0.27777800000000002"/>
  <pageSetup scale="67" pageOrder="overThenDown" orientation="landscape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6DC6F2945CD8A7E1888B40750B720D35</cp:lastModifiedBy>
  <dcterms:created xsi:type="dcterms:W3CDTF">2023-12-05T13:19:53Z</dcterms:created>
  <dcterms:modified xsi:type="dcterms:W3CDTF">2023-12-05T13:19:53Z</dcterms:modified>
</cp:coreProperties>
</file>