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Chavez\Documents\USC\NanoBio\Cable Bacteria Stuff\For Manuscript\Good 4P cable data\"/>
    </mc:Choice>
  </mc:AlternateContent>
  <xr:revisionPtr revIDLastSave="0" documentId="8_{753FA3C1-4513-44FA-99A7-B83BF7128B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-Point R Measurement Test ((6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3" i="1" l="1"/>
  <c r="M303" i="1"/>
  <c r="N300" i="1"/>
  <c r="M300" i="1"/>
  <c r="N297" i="1"/>
  <c r="M297" i="1"/>
  <c r="N294" i="1"/>
  <c r="M294" i="1"/>
  <c r="N291" i="1"/>
  <c r="M291" i="1"/>
  <c r="N279" i="1"/>
  <c r="M279" i="1"/>
  <c r="W246" i="1"/>
  <c r="W250" i="1" l="1"/>
  <c r="X248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14" i="1"/>
  <c r="X250" i="1" l="1"/>
  <c r="Y250" i="1" s="1"/>
  <c r="W252" i="1" s="1"/>
</calcChain>
</file>

<file path=xl/sharedStrings.xml><?xml version="1.0" encoding="utf-8"?>
<sst xmlns="http://schemas.openxmlformats.org/spreadsheetml/2006/main" count="703" uniqueCount="288">
  <si>
    <t>SetupTitle</t>
  </si>
  <si>
    <t xml:space="preserve"> 4-Point R Measurement Test</t>
  </si>
  <si>
    <t>PrimitiveTest</t>
  </si>
  <si>
    <t xml:space="preserve"> I/V Sweep</t>
  </si>
  <si>
    <t>TestParameter</t>
  </si>
  <si>
    <t xml:space="preserve"> Context.MainFrame</t>
  </si>
  <si>
    <t xml:space="preserve"> 4156C</t>
  </si>
  <si>
    <t xml:space="preserve"> Channel.UnitType</t>
  </si>
  <si>
    <t xml:space="preserve"> SMU</t>
  </si>
  <si>
    <t xml:space="preserve"> Channel.Unit</t>
  </si>
  <si>
    <t xml:space="preserve"> SMU1:HR</t>
  </si>
  <si>
    <t xml:space="preserve"> SMU4:HR</t>
  </si>
  <si>
    <t xml:space="preserve"> SMU2:HR</t>
  </si>
  <si>
    <t xml:space="preserve"> SMU3:HR</t>
  </si>
  <si>
    <t xml:space="preserve"> Channel.IName</t>
  </si>
  <si>
    <t xml:space="preserve"> I2</t>
  </si>
  <si>
    <t xml:space="preserve"> I3</t>
  </si>
  <si>
    <t xml:space="preserve"> I1</t>
  </si>
  <si>
    <t xml:space="preserve"> I4</t>
  </si>
  <si>
    <t xml:space="preserve"> Channel.VName</t>
  </si>
  <si>
    <t xml:space="preserve"> V2</t>
  </si>
  <si>
    <t xml:space="preserve"> V3</t>
  </si>
  <si>
    <t xml:space="preserve"> V1</t>
  </si>
  <si>
    <t xml:space="preserve"> V4</t>
  </si>
  <si>
    <t xml:space="preserve"> Channel.Mode</t>
  </si>
  <si>
    <t xml:space="preserve"> I</t>
  </si>
  <si>
    <t xml:space="preserve"> V</t>
  </si>
  <si>
    <t xml:space="preserve"> Channel.Func</t>
  </si>
  <si>
    <t xml:space="preserve"> CONST</t>
  </si>
  <si>
    <t xml:space="preserve"> VAR1</t>
  </si>
  <si>
    <t xml:space="preserve"> Channel.Index</t>
  </si>
  <si>
    <t xml:space="preserve"> </t>
  </si>
  <si>
    <t xml:space="preserve"> Channel.Time</t>
  </si>
  <si>
    <t xml:space="preserve"> Measurement.Port.Unit</t>
  </si>
  <si>
    <t xml:space="preserve"> Measurement.Port.SeriesResistor</t>
  </si>
  <si>
    <t xml:space="preserve"> NONE</t>
  </si>
  <si>
    <t xml:space="preserve"> Measurement.Port.Filter</t>
  </si>
  <si>
    <t xml:space="preserve"> ON</t>
  </si>
  <si>
    <t xml:space="preserve"> Measurement.Primary.Locus</t>
  </si>
  <si>
    <t xml:space="preserve"> Double</t>
  </si>
  <si>
    <t xml:space="preserve"> Measurement.Primary.Scale</t>
  </si>
  <si>
    <t xml:space="preserve"> LINEAR</t>
  </si>
  <si>
    <t xml:space="preserve"> Measurement.Primary.Start</t>
  </si>
  <si>
    <t xml:space="preserve"> Measurement.Primary.Stop</t>
  </si>
  <si>
    <t xml:space="preserve"> Measurement.Primary.Step</t>
  </si>
  <si>
    <t xml:space="preserve"> Measurement.Primary.Compliance</t>
  </si>
  <si>
    <t xml:space="preserve"> Measurement.Primary.PowerCompliance</t>
  </si>
  <si>
    <t xml:space="preserve"> Measurement.Aborting.Condition</t>
  </si>
  <si>
    <t xml:space="preserve"> STOP AT ANY ABNORMAL</t>
  </si>
  <si>
    <t xml:space="preserve"> Measurement.PostOutput.Value</t>
  </si>
  <si>
    <t xml:space="preserve"> START</t>
  </si>
  <si>
    <t xml:space="preserve"> Measurement.PostOutput.Retention</t>
  </si>
  <si>
    <t xml:space="preserve"> OFF</t>
  </si>
  <si>
    <t xml:space="preserve"> Measurement.Bias.Source</t>
  </si>
  <si>
    <t xml:space="preserve"> Measurement.Bias.Compliance</t>
  </si>
  <si>
    <t xml:space="preserve"> Measurement.Monitor.Unit</t>
  </si>
  <si>
    <t xml:space="preserve"> Measurement.Monitor.Adc</t>
  </si>
  <si>
    <t xml:space="preserve"> HR ADC</t>
  </si>
  <si>
    <t xml:space="preserve"> Measurement.Monitor.RangingMode</t>
  </si>
  <si>
    <t xml:space="preserve"> AUTO</t>
  </si>
  <si>
    <t xml:space="preserve"> Measurement.Monitor.RangeBoundary</t>
  </si>
  <si>
    <t xml:space="preserve"> Measurement.Timing.Hold</t>
  </si>
  <si>
    <t xml:space="preserve"> Measurement.Timing.Delay</t>
  </si>
  <si>
    <t xml:space="preserve"> Measurement.Adc.HighResolution.AutoZero</t>
  </si>
  <si>
    <t xml:space="preserve"> Measurement.Adc.HighResolution.Mode</t>
  </si>
  <si>
    <t xml:space="preserve"> PLC</t>
  </si>
  <si>
    <t xml:space="preserve"> Measurement.Adc.HighResolution.Coeff</t>
  </si>
  <si>
    <t xml:space="preserve"> Measurement.Ag16440ASelector.SemiconductorRelay.Channel1</t>
  </si>
  <si>
    <t xml:space="preserve"> DEFAULT</t>
  </si>
  <si>
    <t xml:space="preserve"> Measurement.Ag16440ASelector.SemiconductorRelay.Channel3</t>
  </si>
  <si>
    <t xml:space="preserve"> Function.User.Name</t>
  </si>
  <si>
    <t xml:space="preserve"> drop</t>
  </si>
  <si>
    <t xml:space="preserve"> R</t>
  </si>
  <si>
    <t xml:space="preserve"> Function.User.Unit</t>
  </si>
  <si>
    <t xml:space="preserve"> ohm</t>
  </si>
  <si>
    <t xml:space="preserve"> Function.User.Definition</t>
  </si>
  <si>
    <t xml:space="preserve"> V2-V3</t>
  </si>
  <si>
    <t xml:space="preserve"> drop/I1</t>
  </si>
  <si>
    <t xml:space="preserve"> Output.Graph.Enabled</t>
  </si>
  <si>
    <t xml:space="preserve"> true</t>
  </si>
  <si>
    <t xml:space="preserve"> Output.Graph.XAxis.Data</t>
  </si>
  <si>
    <t xml:space="preserve"> Output.Graph.XAxis.Scale</t>
  </si>
  <si>
    <t xml:space="preserve"> Linear</t>
  </si>
  <si>
    <t xml:space="preserve"> Output.Graph.XAxis.Left</t>
  </si>
  <si>
    <t xml:space="preserve"> Output.Graph.XAxis.Right</t>
  </si>
  <si>
    <t xml:space="preserve"> Output.Graph.YAxis.Data</t>
  </si>
  <si>
    <t xml:space="preserve"> Output.Graph.YAxis.Scale</t>
  </si>
  <si>
    <t xml:space="preserve"> Output.Graph.YAxis.Bottom</t>
  </si>
  <si>
    <t xml:space="preserve"> Output.Graph.YAxis.Top</t>
  </si>
  <si>
    <t xml:space="preserve"> Output.Graph.YAxis.Group</t>
  </si>
  <si>
    <t xml:space="preserve"> Output.List.Data</t>
  </si>
  <si>
    <t xml:space="preserve"> AutoAnalysis.Interpolation</t>
  </si>
  <si>
    <t xml:space="preserve"> false</t>
  </si>
  <si>
    <t xml:space="preserve"> AutoAnalysis.Line1.Enabled</t>
  </si>
  <si>
    <t xml:space="preserve"> AutoAnalysis.Line1.Type</t>
  </si>
  <si>
    <t xml:space="preserve"> AutoAnalysis.Line1.Fix</t>
  </si>
  <si>
    <t xml:space="preserve"> True</t>
  </si>
  <si>
    <t xml:space="preserve"> AutoAnalysis.Line1.YAxis</t>
  </si>
  <si>
    <t xml:space="preserve"> AutoAnalysis.Line1.Point1.Type</t>
  </si>
  <si>
    <t xml:space="preserve"> AutoAnalysis.Line1.Point1.XY.X</t>
  </si>
  <si>
    <t xml:space="preserve"> AutoAnalysis.Line1.Point1.XY.Y</t>
  </si>
  <si>
    <t xml:space="preserve"> AutoAnalysis.Line1.Point1.Data.Var</t>
  </si>
  <si>
    <t xml:space="preserve"> AutoAnalysis.Line1.Point1.Data.Condition</t>
  </si>
  <si>
    <t xml:space="preserve"> AutoAnalysis.Line1.Point1.Data.Start</t>
  </si>
  <si>
    <t xml:space="preserve"> AutoAnalysis.Line1.Point1.Data.StartVar</t>
  </si>
  <si>
    <t xml:space="preserve"> AutoAnalysis.Line1.Point1.Data.StartCondition</t>
  </si>
  <si>
    <t xml:space="preserve"> AutoAnalysis.Line1.Point2.Type</t>
  </si>
  <si>
    <t xml:space="preserve"> AutoAnalysis.Line1.Point2.XY.X</t>
  </si>
  <si>
    <t xml:space="preserve"> AutoAnalysis.Line1.Point2.XY.Y</t>
  </si>
  <si>
    <t xml:space="preserve"> AutoAnalysis.Line1.Point2.Data.Var</t>
  </si>
  <si>
    <t xml:space="preserve"> AutoAnalysis.Line1.Point2.Data.Condition</t>
  </si>
  <si>
    <t xml:space="preserve"> AutoAnalysis.Line1.Point2.Data.Start</t>
  </si>
  <si>
    <t xml:space="preserve"> AutoAnalysis.Line1.Point2.Data.StartVar</t>
  </si>
  <si>
    <t xml:space="preserve"> AutoAnalysis.Line1.Point2.Data.StartCondition</t>
  </si>
  <si>
    <t xml:space="preserve"> AutoAnalysis.Line1.GradientExpr</t>
  </si>
  <si>
    <t xml:space="preserve"> AutoAnalysis.Line2.Enabled</t>
  </si>
  <si>
    <t xml:space="preserve"> AutoAnalysis.Line2.Type</t>
  </si>
  <si>
    <t xml:space="preserve"> AutoAnalysis.Line2.Fix</t>
  </si>
  <si>
    <t xml:space="preserve"> AutoAnalysis.Line2.YAxis</t>
  </si>
  <si>
    <t xml:space="preserve"> AutoAnalysis.Line2.Point1.Type</t>
  </si>
  <si>
    <t xml:space="preserve"> AutoAnalysis.Line2.Point1.XY.X</t>
  </si>
  <si>
    <t xml:space="preserve"> AutoAnalysis.Line2.Point1.XY.Y</t>
  </si>
  <si>
    <t xml:space="preserve"> AutoAnalysis.Line2.Point1.Data.Var</t>
  </si>
  <si>
    <t xml:space="preserve"> AutoAnalysis.Line2.Point1.Data.Condition</t>
  </si>
  <si>
    <t xml:space="preserve"> AutoAnalysis.Line2.Point1.Data.Start</t>
  </si>
  <si>
    <t xml:space="preserve"> AutoAnalysis.Line2.Point1.Data.StartVar</t>
  </si>
  <si>
    <t xml:space="preserve"> AutoAnalysis.Line2.Point1.Data.StartCondition</t>
  </si>
  <si>
    <t xml:space="preserve"> AutoAnalysis.Line2.Point2.Type</t>
  </si>
  <si>
    <t xml:space="preserve"> AutoAnalysis.Line2.Point2.XY.X</t>
  </si>
  <si>
    <t xml:space="preserve"> AutoAnalysis.Line2.Point2.XY.Y</t>
  </si>
  <si>
    <t xml:space="preserve"> AutoAnalysis.Line2.Point2.Data.Var</t>
  </si>
  <si>
    <t xml:space="preserve"> AutoAnalysis.Line2.Point2.Data.Condition</t>
  </si>
  <si>
    <t xml:space="preserve"> AutoAnalysis.Line2.Point2.Data.Start</t>
  </si>
  <si>
    <t xml:space="preserve"> AutoAnalysis.Line2.Point2.Data.StartVar</t>
  </si>
  <si>
    <t xml:space="preserve"> AutoAnalysis.Line2.Point2.Data.StartCondition</t>
  </si>
  <si>
    <t xml:space="preserve"> AutoAnalysis.Line2.GradientExpr</t>
  </si>
  <si>
    <t xml:space="preserve"> AutoAnalysis.Marker.Enabled</t>
  </si>
  <si>
    <t xml:space="preserve"> AutoAnalysis.Marker.Data.Var</t>
  </si>
  <si>
    <t xml:space="preserve"> AutoAnalysis.Marker.Data.Condition</t>
  </si>
  <si>
    <t xml:space="preserve"> AutoAnalysis.Marker.Data.Start</t>
  </si>
  <si>
    <t xml:space="preserve"> AutoAnalysis.Marker.Data.StartVar</t>
  </si>
  <si>
    <t xml:space="preserve"> AutoAnalysis.Marker.Data.StartCondition</t>
  </si>
  <si>
    <t>MetaData</t>
  </si>
  <si>
    <t xml:space="preserve"> TestRecord.EntryPoint</t>
  </si>
  <si>
    <t xml:space="preserve"> TestRecord.RecordTime</t>
  </si>
  <si>
    <t xml:space="preserve"> 03/10/2021 17:29:15</t>
  </si>
  <si>
    <t xml:space="preserve"> TestRecord.TestTarget</t>
  </si>
  <si>
    <t xml:space="preserve"> TestRecord.IterationIndex</t>
  </si>
  <si>
    <t xml:space="preserve"> TestRecord.Preservation</t>
  </si>
  <si>
    <t xml:space="preserve"> TestRecord.Flag</t>
  </si>
  <si>
    <t xml:space="preserve"> TestRecord.Remarks</t>
  </si>
  <si>
    <t xml:space="preserve"> Mungi Cables 20 um (2)</t>
  </si>
  <si>
    <t xml:space="preserve"> TestRecord.LinkKey</t>
  </si>
  <si>
    <t xml:space="preserve"> 78454840-fc48-41ef-bcb5-75c6e09617b5</t>
  </si>
  <si>
    <t>AnalysisSetup</t>
  </si>
  <si>
    <t xml:space="preserve"> Analysis.Setup.Vector.Graph.Enabled</t>
  </si>
  <si>
    <t xml:space="preserve"> Analysis.Setup.Vector.Graph.ActiveYAxis</t>
  </si>
  <si>
    <t xml:space="preserve"> Analysis.Setup.Vector.Graph.LeftYAxis</t>
  </si>
  <si>
    <t xml:space="preserve"> Analysis.Setup.Vector.Graph.RightYAxis</t>
  </si>
  <si>
    <t xml:space="preserve"> Analysis.Setup.Vector.Graph.XAxis.Name</t>
  </si>
  <si>
    <t xml:space="preserve"> Analysis.Setup.Vector.Graph.XAxis.GroupName</t>
  </si>
  <si>
    <t xml:space="preserve"> Analysis.Setup.Vector.Graph.XAxis.Unit</t>
  </si>
  <si>
    <t xml:space="preserve"> Analysis.Setup.Vector.Graph.XAxis.Scale</t>
  </si>
  <si>
    <t xml:space="preserve"> Analysis.Setup.Vector.Graph.XAxis.Left</t>
  </si>
  <si>
    <t xml:space="preserve"> Analysis.Setup.Vector.Graph.XAxis.Right</t>
  </si>
  <si>
    <t xml:space="preserve"> Analysis.Setup.Vector.Graph.YAxis.Name</t>
  </si>
  <si>
    <t xml:space="preserve"> Analysis.Setup.Vector.Graph.YAxis.GroupName</t>
  </si>
  <si>
    <t xml:space="preserve"> Analysis.Setup.Vector.Graph.YAxis.Unit</t>
  </si>
  <si>
    <t xml:space="preserve"> A</t>
  </si>
  <si>
    <t xml:space="preserve"> Analysis.Setup.Vector.Graph.YAxis.Scale</t>
  </si>
  <si>
    <t xml:space="preserve"> Analysis.Setup.Vector.Graph.YAxis.Bottom</t>
  </si>
  <si>
    <t xml:space="preserve"> Analysis.Setup.Vector.Graph.YAxis.Top</t>
  </si>
  <si>
    <t xml:space="preserve"> Analysis.Setup.Vector.Graph.Operation.Marker.Enabled</t>
  </si>
  <si>
    <t xml:space="preserve"> Analysis.Setup.Vector.Graph.Operation.Marker.Interpolation</t>
  </si>
  <si>
    <t xml:space="preserve"> Analysis.Setup.Vector.Graph.Operation.Marker.Index</t>
  </si>
  <si>
    <t xml:space="preserve"> Analysis.Setup.Vector.Graph.Operation.Marker.Step</t>
  </si>
  <si>
    <t xml:space="preserve"> Analysis.Setup.Vector.Graph.Operation.Cursor.Enabled</t>
  </si>
  <si>
    <t xml:space="preserve"> Analysis.Setup.Vector.Graph.Operation.Cursor.Active</t>
  </si>
  <si>
    <t xml:space="preserve"> Analysis.Setup.Vector.Graph.Operation.Cursor.NormalX</t>
  </si>
  <si>
    <t xml:space="preserve"> Analysis.Setup.Vector.Graph.Operation.Cursor.NormalY</t>
  </si>
  <si>
    <t xml:space="preserve"> Analysis.Setup.Vector.Graph.Operation.Line1.Enabled</t>
  </si>
  <si>
    <t xml:space="preserve"> Analysis.Setup.Vector.Graph.Operation.Line1.Active</t>
  </si>
  <si>
    <t xml:space="preserve"> Analysis.Setup.Vector.Graph.Operation.Line1.Fix</t>
  </si>
  <si>
    <t xml:space="preserve"> Analysis.Setup.Vector.Graph.Operation.Line1.Type</t>
  </si>
  <si>
    <t xml:space="preserve"> Analysis.Setup.Vector.Graph.Operation.Line1.YAxisIndex</t>
  </si>
  <si>
    <t xml:space="preserve"> Analysis.Setup.Vector.Graph.Operation.Line1.LastIndex</t>
  </si>
  <si>
    <t xml:space="preserve"> Analysis.Setup.Vector.Graph.Operation.Line1.LastStep</t>
  </si>
  <si>
    <t xml:space="preserve"> Analysis.Setup.Vector.Graph.Operation.Line1.Cursor1.Enabled</t>
  </si>
  <si>
    <t xml:space="preserve"> Analysis.Setup.Vector.Graph.Operation.Line1.Cursor1.Active</t>
  </si>
  <si>
    <t xml:space="preserve"> Analysis.Setup.Vector.Graph.Operation.Line1.Cursor1.NormalX</t>
  </si>
  <si>
    <t xml:space="preserve"> Analysis.Setup.Vector.Graph.Operation.Line1.Cursor1.NormalY</t>
  </si>
  <si>
    <t xml:space="preserve"> Analysis.Setup.Vector.Graph.Operation.Line1.Cursor2.Enabled</t>
  </si>
  <si>
    <t xml:space="preserve"> Analysis.Setup.Vector.Graph.Operation.Line1.Cursor2.Active</t>
  </si>
  <si>
    <t xml:space="preserve"> Analysis.Setup.Vector.Graph.Operation.Line1.Cursor2.NormalX</t>
  </si>
  <si>
    <t xml:space="preserve"> Analysis.Setup.Vector.Graph.Operation.Line1.Cursor2.NormalY</t>
  </si>
  <si>
    <t xml:space="preserve"> Analysis.Setup.Vector.Graph.Operation.Line1.Gradient</t>
  </si>
  <si>
    <t xml:space="preserve"> Analysis.Setup.Vector.Graph.Operation.Line2.Enabled</t>
  </si>
  <si>
    <t xml:space="preserve"> Analysis.Setup.Vector.Graph.Operation.Line2.Active</t>
  </si>
  <si>
    <t xml:space="preserve"> Analysis.Setup.Vector.Graph.Operation.Line2.Fix</t>
  </si>
  <si>
    <t xml:space="preserve"> Analysis.Setup.Vector.Graph.Operation.Line2.Type</t>
  </si>
  <si>
    <t xml:space="preserve"> Analysis.Setup.Vector.Graph.Operation.Line2.YAxisIndex</t>
  </si>
  <si>
    <t xml:space="preserve"> Analysis.Setup.Vector.Graph.Operation.Line2.LastIndex</t>
  </si>
  <si>
    <t xml:space="preserve"> Analysis.Setup.Vector.Graph.Operation.Line2.LastStep</t>
  </si>
  <si>
    <t xml:space="preserve"> Analysis.Setup.Vector.Graph.Operation.Line2.Cursor1.Enabled</t>
  </si>
  <si>
    <t xml:space="preserve"> Analysis.Setup.Vector.Graph.Operation.Line2.Cursor1.Active</t>
  </si>
  <si>
    <t xml:space="preserve"> Analysis.Setup.Vector.Graph.Operation.Line2.Cursor1.NormalX</t>
  </si>
  <si>
    <t xml:space="preserve"> Analysis.Setup.Vector.Graph.Operation.Line2.Cursor1.NormalY</t>
  </si>
  <si>
    <t xml:space="preserve"> Analysis.Setup.Vector.Graph.Operation.Line2.Cursor2.Enabled</t>
  </si>
  <si>
    <t xml:space="preserve"> Analysis.Setup.Vector.Graph.Operation.Line2.Cursor2.Active</t>
  </si>
  <si>
    <t xml:space="preserve"> Analysis.Setup.Vector.Graph.Operation.Line2.Cursor2.NormalX</t>
  </si>
  <si>
    <t xml:space="preserve"> Analysis.Setup.Vector.Graph.Operation.Line2.Cursor2.NormalY</t>
  </si>
  <si>
    <t xml:space="preserve"> Analysis.Setup.Vector.Graph.Operation.Line2.Gradient</t>
  </si>
  <si>
    <t xml:space="preserve"> Analysis.Setup.Vector.Graph.Preference.BackgroundColor</t>
  </si>
  <si>
    <t xml:space="preserve"> Analysis.Setup.Vector.Graph.Preference.TextColor</t>
  </si>
  <si>
    <t xml:space="preserve"> Analysis.Setup.Vector.Graph.Preference.GridColor</t>
  </si>
  <si>
    <t xml:space="preserve"> Analysis.Setup.Vector.Graph.Preference.LineColor</t>
  </si>
  <si>
    <t xml:space="preserve"> Analysis.Setup.Vector.Graph.Preference.Plots.Y1.Visible</t>
  </si>
  <si>
    <t xml:space="preserve"> Analysis.Setup.Vector.Graph.Preference.Plots.Y1.PlotColor</t>
  </si>
  <si>
    <t xml:space="preserve"> Analysis.Setup.Vector.Graph.Preference.Plots.Y1.Thickness</t>
  </si>
  <si>
    <t xml:space="preserve"> Analysis.Setup.Vector.Graph.Preference.Plots.Y2.Visible</t>
  </si>
  <si>
    <t xml:space="preserve"> Analysis.Setup.Vector.Graph.Preference.Plots.Y2.PlotColor</t>
  </si>
  <si>
    <t xml:space="preserve"> Analysis.Setup.Vector.Graph.Preference.Plots.Y2.Thickness</t>
  </si>
  <si>
    <t xml:space="preserve"> Analysis.Setup.Vector.Graph.Preference.Plots.Y3.Visible</t>
  </si>
  <si>
    <t xml:space="preserve"> Analysis.Setup.Vector.Graph.Preference.Plots.Y3.PlotColor</t>
  </si>
  <si>
    <t xml:space="preserve"> Analysis.Setup.Vector.Graph.Preference.Plots.Y3.Thickness</t>
  </si>
  <si>
    <t xml:space="preserve"> Analysis.Setup.Vector.Graph.Preference.Plots.Y4.Visible</t>
  </si>
  <si>
    <t xml:space="preserve"> Analysis.Setup.Vector.Graph.Preference.Plots.Y4.PlotColor</t>
  </si>
  <si>
    <t xml:space="preserve"> Analysis.Setup.Vector.Graph.Preference.Plots.Y4.Thickness</t>
  </si>
  <si>
    <t xml:space="preserve"> Analysis.Setup.Vector.Graph.Preference.Plots.Y5.Visible</t>
  </si>
  <si>
    <t xml:space="preserve"> Analysis.Setup.Vector.Graph.Preference.Plots.Y5.PlotColor</t>
  </si>
  <si>
    <t xml:space="preserve"> Analysis.Setup.Vector.Graph.Preference.Plots.Y5.Thickness</t>
  </si>
  <si>
    <t xml:space="preserve"> Analysis.Setup.Vector.Graph.Preference.Plots.Y6.Visible</t>
  </si>
  <si>
    <t xml:space="preserve"> Analysis.Setup.Vector.Graph.Preference.Plots.Y6.PlotColor</t>
  </si>
  <si>
    <t xml:space="preserve"> Analysis.Setup.Vector.Graph.Preference.Plots.Y6.Thickness</t>
  </si>
  <si>
    <t xml:space="preserve"> Analysis.Setup.Vector.Graph.Preference.Plots.Y7.Visible</t>
  </si>
  <si>
    <t xml:space="preserve"> Analysis.Setup.Vector.Graph.Preference.Plots.Y7.PlotColor</t>
  </si>
  <si>
    <t xml:space="preserve"> Analysis.Setup.Vector.Graph.Preference.Plots.Y7.Thickness</t>
  </si>
  <si>
    <t xml:space="preserve"> Analysis.Setup.Vector.Graph.Preference.Plots.Y8.Visible</t>
  </si>
  <si>
    <t xml:space="preserve"> Analysis.Setup.Vector.Graph.Preference.Plots.Y8.PlotColor</t>
  </si>
  <si>
    <t xml:space="preserve"> Analysis.Setup.Vector.Graph.Preference.Plots.Y8.Thickness</t>
  </si>
  <si>
    <t xml:space="preserve"> Analysis.Setup.Vector.Graph.Preference.Text.AxisTitle.FontName</t>
  </si>
  <si>
    <t xml:space="preserve"> Tahoma</t>
  </si>
  <si>
    <t xml:space="preserve"> Analysis.Setup.Vector.Graph.Preference.Text.AxisTitle.RelativeSize</t>
  </si>
  <si>
    <t xml:space="preserve"> Medium</t>
  </si>
  <si>
    <t xml:space="preserve"> Analysis.Setup.Vector.Graph.Preference.Text.AxisTitle.Size</t>
  </si>
  <si>
    <t xml:space="preserve"> Analysis.Setup.Vector.Graph.Preference.Text.ScaleText.FontName</t>
  </si>
  <si>
    <t xml:space="preserve"> Analysis.Setup.Vector.Graph.Preference.Text.ScaleText.RelativeSize</t>
  </si>
  <si>
    <t xml:space="preserve"> Analysis.Setup.Vector.Graph.Preference.Text.ScaleText.Size</t>
  </si>
  <si>
    <t xml:space="preserve"> Analysis.Setup.Vector.Graph.Preference.Text.Legend.FontName</t>
  </si>
  <si>
    <t xml:space="preserve"> Analysis.Setup.Vector.Graph.Preference.Text.Legend.RelativeSize</t>
  </si>
  <si>
    <t xml:space="preserve"> Analysis.Setup.Vector.Graph.Preference.Text.Legend.Size</t>
  </si>
  <si>
    <t xml:space="preserve"> Analysis.Setup.Vector.Graph.Preference.Scale.LogTickedDecadeCount</t>
  </si>
  <si>
    <t xml:space="preserve"> Analysis.Setup.Vector.Graph.Preference.GridVisible</t>
  </si>
  <si>
    <t xml:space="preserve"> Analysis.Setup.Vector.List.Datum.Name</t>
  </si>
  <si>
    <t xml:space="preserve"> Analysis.Setup.Vector.List.Datum.Unit</t>
  </si>
  <si>
    <t xml:space="preserve"> Analysis.Setup.Preference.GraphVisible</t>
  </si>
  <si>
    <t xml:space="preserve"> Analysis.Setup.Preference.ListVisible</t>
  </si>
  <si>
    <t xml:space="preserve"> Analysis.Setup.Preference.ScalarVisible</t>
  </si>
  <si>
    <t xml:space="preserve"> Analysis.Setup.Title</t>
  </si>
  <si>
    <t>Dimension1</t>
  </si>
  <si>
    <t>Dimension2</t>
  </si>
  <si>
    <t>DataName</t>
  </si>
  <si>
    <t>DataValue</t>
  </si>
  <si>
    <t>flipped drop</t>
  </si>
  <si>
    <t>Resistance(Ohms)</t>
  </si>
  <si>
    <t>Number of cables</t>
  </si>
  <si>
    <t>Gap size (m)</t>
  </si>
  <si>
    <t>Number of fibers per cable</t>
  </si>
  <si>
    <t>Total number of fibers</t>
  </si>
  <si>
    <t>single fiber diameter (m)</t>
  </si>
  <si>
    <t>Single fiber cross-sectional area (m^2)</t>
  </si>
  <si>
    <t>Single fiber resistivity (Ohm*m)</t>
  </si>
  <si>
    <t>Single fiber conductivity (S/m)</t>
  </si>
  <si>
    <t>Single fiber conductivity (S/cm)</t>
  </si>
  <si>
    <t>Conductance 20 um (S)</t>
  </si>
  <si>
    <t>Conductance 200 um (S)</t>
  </si>
  <si>
    <t>Resistance 20 um (Ohm)</t>
  </si>
  <si>
    <t>Resistance 200 um (Ohm)</t>
  </si>
  <si>
    <t xml:space="preserve">Number of cables </t>
  </si>
  <si>
    <t>Number of cables 1</t>
  </si>
  <si>
    <t>Numberof fibers per cable</t>
  </si>
  <si>
    <t>Fiber diameter (m)</t>
  </si>
  <si>
    <t>Fiber cross-sectional area (m^2)</t>
  </si>
  <si>
    <t>Single fiber conductivty 20 um (S/m)</t>
  </si>
  <si>
    <t>Single fiber conductivity 200 um (S/m)</t>
  </si>
  <si>
    <t>Single fiber conductivity 20 um (uS/cm)</t>
  </si>
  <si>
    <t>Single fiber conductivity 200 um (uS/cm)</t>
  </si>
  <si>
    <t>N (total number of fibers)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</si>
</sst>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I1</a:t>
            </a:r>
            <a:r>
              <a:rPr lang="en-US" baseline="0"/>
              <a:t> (current in) vs I4 (current out)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354111986001755E-2"/>
          <c:y val="0.17171296296296298"/>
          <c:w val="0.84556255468066488"/>
          <c:h val="0.7069674103237095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21069116360454943"/>
                  <c:y val="-0.6683894721493146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'4-Point R Measurement Test ((6)'!$B$214:$B$255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xVal>
          <c:yVal>
            <c:numRef>
              <c:f>'4-Point R Measurement Test ((6)'!$I$214:$I$255</c:f>
              <c:numCache>
                <c:formatCode>0.00E+00</c:formatCode>
                <c:ptCount val="42"/>
                <c:pt idx="0">
                  <c:v>9.8501999999999998E-10</c:v>
                </c:pt>
                <c:pt idx="1">
                  <c:v>8.8717000000000005E-10</c:v>
                </c:pt>
                <c:pt idx="2">
                  <c:v>7.9214000000000002E-10</c:v>
                </c:pt>
                <c:pt idx="3">
                  <c:v>6.9106999999999997E-10</c:v>
                </c:pt>
                <c:pt idx="4">
                  <c:v>5.8643000000000001E-10</c:v>
                </c:pt>
                <c:pt idx="5">
                  <c:v>5.0089000000000001E-10</c:v>
                </c:pt>
                <c:pt idx="6">
                  <c:v>4.0230999999999998E-10</c:v>
                </c:pt>
                <c:pt idx="7">
                  <c:v>2.9639E-10</c:v>
                </c:pt>
                <c:pt idx="8">
                  <c:v>1.9909999999999999E-10</c:v>
                </c:pt>
                <c:pt idx="9">
                  <c:v>6.6750000000000002E-11</c:v>
                </c:pt>
                <c:pt idx="10">
                  <c:v>-3.0999999999999999E-13</c:v>
                </c:pt>
                <c:pt idx="11">
                  <c:v>-1.0106E-10</c:v>
                </c:pt>
                <c:pt idx="12">
                  <c:v>-2.0245000000000001E-10</c:v>
                </c:pt>
                <c:pt idx="13">
                  <c:v>-2.8206999999999999E-10</c:v>
                </c:pt>
                <c:pt idx="14">
                  <c:v>-3.9997000000000002E-10</c:v>
                </c:pt>
                <c:pt idx="15">
                  <c:v>-4.9762999999999997E-10</c:v>
                </c:pt>
                <c:pt idx="16">
                  <c:v>-5.9690999999999996E-10</c:v>
                </c:pt>
                <c:pt idx="17">
                  <c:v>-7.0002000000000003E-10</c:v>
                </c:pt>
                <c:pt idx="18">
                  <c:v>-7.9735000000000004E-10</c:v>
                </c:pt>
                <c:pt idx="19">
                  <c:v>-8.9923999999999999E-10</c:v>
                </c:pt>
                <c:pt idx="20">
                  <c:v>-1.0022700000000001E-9</c:v>
                </c:pt>
                <c:pt idx="21">
                  <c:v>-9.9530999999999995E-10</c:v>
                </c:pt>
                <c:pt idx="22">
                  <c:v>-8.9770000000000001E-10</c:v>
                </c:pt>
                <c:pt idx="23">
                  <c:v>-8.0389E-10</c:v>
                </c:pt>
                <c:pt idx="24">
                  <c:v>-7.0121999999999998E-10</c:v>
                </c:pt>
                <c:pt idx="25">
                  <c:v>-6.2278999999999998E-10</c:v>
                </c:pt>
                <c:pt idx="26">
                  <c:v>-5.0328000000000004E-10</c:v>
                </c:pt>
                <c:pt idx="27">
                  <c:v>-4.0341000000000001E-10</c:v>
                </c:pt>
                <c:pt idx="28">
                  <c:v>-2.9676000000000002E-10</c:v>
                </c:pt>
                <c:pt idx="29">
                  <c:v>-1.9877E-10</c:v>
                </c:pt>
                <c:pt idx="30">
                  <c:v>-1.0380000000000001E-10</c:v>
                </c:pt>
                <c:pt idx="31">
                  <c:v>-4.0500000000000002E-11</c:v>
                </c:pt>
                <c:pt idx="32">
                  <c:v>1.0886999999999999E-10</c:v>
                </c:pt>
                <c:pt idx="33">
                  <c:v>1.9919999999999999E-10</c:v>
                </c:pt>
                <c:pt idx="34">
                  <c:v>2.921E-10</c:v>
                </c:pt>
                <c:pt idx="35">
                  <c:v>4.0608000000000001E-10</c:v>
                </c:pt>
                <c:pt idx="36">
                  <c:v>4.9784999999999999E-10</c:v>
                </c:pt>
                <c:pt idx="37">
                  <c:v>6.0129999999999998E-10</c:v>
                </c:pt>
                <c:pt idx="38">
                  <c:v>7.1952000000000001E-10</c:v>
                </c:pt>
                <c:pt idx="39">
                  <c:v>7.9549999999999999E-10</c:v>
                </c:pt>
                <c:pt idx="40">
                  <c:v>8.9582000000000001E-10</c:v>
                </c:pt>
                <c:pt idx="41">
                  <c:v>9.9997000000000001E-10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42-409F-ACA0-D99AA4868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277712"/>
        <c:axId val="470271480"/>
      </c:scatterChart>
      <c:valAx>
        <c:axId val="47027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in (I1, Amps)</a:t>
                </a:r>
              </a:p>
            </c:rich>
          </c:tx>
          <c:layout>
            <c:manualLayout>
              <c:xMode val="edge"/>
              <c:yMode val="edge"/>
              <c:x val="0.41183661417322837"/>
              <c:y val="0.90182852143482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271480"/>
        <c:crosses val="autoZero"/>
        <c:crossBetween val="midCat"/>
      </c:valAx>
      <c:valAx>
        <c:axId val="470271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out (I4, amps)</a:t>
                </a:r>
              </a:p>
            </c:rich>
          </c:tx>
          <c:layout>
            <c:manualLayout>
              <c:xMode val="edge"/>
              <c:yMode val="edge"/>
              <c:x val="1.7451224846894139E-2"/>
              <c:y val="4.74883347914843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27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Outer voltage drop (V1) vs Current in (I1)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Outer voltage drop (V1) vs Current in (I1)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'4-Point R Measurement Test ((6)'!$H$214:$H$255</c:f>
              <c:numCache>
                <c:formatCode>General</c:formatCode>
                <c:ptCount val="42"/>
                <c:pt idx="0">
                  <c:v>-0.25430999999999998</c:v>
                </c:pt>
                <c:pt idx="1">
                  <c:v>-0.23006599999999999</c:v>
                </c:pt>
                <c:pt idx="2">
                  <c:v>-0.205068</c:v>
                </c:pt>
                <c:pt idx="3">
                  <c:v>-0.17593799999999901</c:v>
                </c:pt>
                <c:pt idx="4">
                  <c:v>-0.15346199999999999</c:v>
                </c:pt>
                <c:pt idx="5">
                  <c:v>-0.12842000000000001</c:v>
                </c:pt>
                <c:pt idx="6">
                  <c:v>-0.102488</c:v>
                </c:pt>
                <c:pt idx="7">
                  <c:v>-7.7525999999999998E-2</c:v>
                </c:pt>
                <c:pt idx="8">
                  <c:v>-5.1271999999999998E-2</c:v>
                </c:pt>
                <c:pt idx="9">
                  <c:v>-2.5527999999999999E-2</c:v>
                </c:pt>
                <c:pt idx="10">
                  <c:v>1.12E-4</c:v>
                </c:pt>
                <c:pt idx="11">
                  <c:v>2.6032E-2</c:v>
                </c:pt>
                <c:pt idx="12">
                  <c:v>5.2435999999999899E-2</c:v>
                </c:pt>
                <c:pt idx="13">
                  <c:v>7.8643999999999895E-2</c:v>
                </c:pt>
                <c:pt idx="14">
                  <c:v>0.10463599999999899</c:v>
                </c:pt>
                <c:pt idx="15">
                  <c:v>0.12981799999999999</c:v>
                </c:pt>
                <c:pt idx="16">
                  <c:v>0.155914</c:v>
                </c:pt>
                <c:pt idx="17">
                  <c:v>0.182064</c:v>
                </c:pt>
                <c:pt idx="18">
                  <c:v>0.20838799999999999</c:v>
                </c:pt>
                <c:pt idx="19">
                  <c:v>0.23418999999999901</c:v>
                </c:pt>
                <c:pt idx="20">
                  <c:v>0.26271</c:v>
                </c:pt>
                <c:pt idx="21">
                  <c:v>0.262548</c:v>
                </c:pt>
                <c:pt idx="22">
                  <c:v>0.23674799999999999</c:v>
                </c:pt>
                <c:pt idx="23">
                  <c:v>0.212036</c:v>
                </c:pt>
                <c:pt idx="24">
                  <c:v>0.18500799999999901</c:v>
                </c:pt>
                <c:pt idx="25">
                  <c:v>0.161692</c:v>
                </c:pt>
                <c:pt idx="26">
                  <c:v>0.13227</c:v>
                </c:pt>
                <c:pt idx="27">
                  <c:v>0.10582999999999999</c:v>
                </c:pt>
                <c:pt idx="28">
                  <c:v>8.0047999999999994E-2</c:v>
                </c:pt>
                <c:pt idx="29">
                  <c:v>5.3039999999999997E-2</c:v>
                </c:pt>
                <c:pt idx="30">
                  <c:v>2.6575999999999999E-2</c:v>
                </c:pt>
                <c:pt idx="31">
                  <c:v>3.68E-4</c:v>
                </c:pt>
                <c:pt idx="32">
                  <c:v>-2.5391999999999901E-2</c:v>
                </c:pt>
                <c:pt idx="33">
                  <c:v>-5.2693999999999998E-2</c:v>
                </c:pt>
                <c:pt idx="34">
                  <c:v>-7.8115999999999894E-2</c:v>
                </c:pt>
                <c:pt idx="35">
                  <c:v>-0.105366</c:v>
                </c:pt>
                <c:pt idx="36">
                  <c:v>-0.131886</c:v>
                </c:pt>
                <c:pt idx="37">
                  <c:v>-0.15836999999999901</c:v>
                </c:pt>
                <c:pt idx="38">
                  <c:v>-0.18438199999999999</c:v>
                </c:pt>
                <c:pt idx="39">
                  <c:v>-0.21029599999999901</c:v>
                </c:pt>
                <c:pt idx="40">
                  <c:v>-0.234874</c:v>
                </c:pt>
                <c:pt idx="41">
                  <c:v>-0.26129799999999997</c:v>
                </c:pt>
              </c:numCache>
            </c:numRef>
          </c:xVal>
          <c:yVal>
            <c:numRef>
              <c:f>'4-Point R Measurement Test ((6)'!$B$214:$B$255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A8-4B2C-AFFB-F651DB2D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935056"/>
        <c:axId val="470935384"/>
      </c:scatterChart>
      <c:valAx>
        <c:axId val="47093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Outer</a:t>
                </a:r>
                <a:r>
                  <a:rPr lang="en-US" baseline="0"/>
                  <a:t> voltage drop (V1, Volts)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36111111111105"/>
              <c:y val="0.901828521434820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935384"/>
        <c:crosses val="autoZero"/>
        <c:crossBetween val="midCat"/>
      </c:valAx>
      <c:valAx>
        <c:axId val="470935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</a:t>
                </a:r>
                <a:r>
                  <a:rPr lang="en-US" baseline="0"/>
                  <a:t> in (I1, Amps)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3888888888888888E-2"/>
              <c:y val="0.399340186643336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935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91776027996496E-2"/>
          <c:y val="0.15782407407407409"/>
          <c:w val="0.87450000000000006"/>
          <c:h val="0.70696741032370958"/>
        </c:manualLayout>
      </c:layout>
      <c:scatterChart>
        <c:scatterStyle val="lineMarker"/>
        <c:varyColors val="0"/>
        <c:ser>
          <c:idx val="0"/>
          <c:order val="0"/>
          <c:tx>
            <c:v>Inner voltage drop (V2-V3) vs Current in (I1)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7.7119641294838143E-2"/>
                  <c:y val="-6.2308253135024812E-2"/>
                </c:manualLayout>
              </c:layout>
              <c:numFmt formatCode="0.000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'4-Point R Measurement Test ((6)'!$L$214:$L$255</c:f>
              <c:numCache>
                <c:formatCode>General</c:formatCode>
                <c:ptCount val="42"/>
                <c:pt idx="0">
                  <c:v>-3.5711999999999897E-2</c:v>
                </c:pt>
                <c:pt idx="1">
                  <c:v>-3.2433999999999998E-2</c:v>
                </c:pt>
                <c:pt idx="2">
                  <c:v>-2.8847999999999999E-2</c:v>
                </c:pt>
                <c:pt idx="3">
                  <c:v>-2.5209999999999899E-2</c:v>
                </c:pt>
                <c:pt idx="4">
                  <c:v>-2.1351999999999899E-2</c:v>
                </c:pt>
                <c:pt idx="5">
                  <c:v>-1.8294000000000001E-2</c:v>
                </c:pt>
                <c:pt idx="6">
                  <c:v>-1.4834E-2</c:v>
                </c:pt>
                <c:pt idx="7">
                  <c:v>-1.07999999999999E-2</c:v>
                </c:pt>
                <c:pt idx="8">
                  <c:v>-7.0600000000000003E-3</c:v>
                </c:pt>
                <c:pt idx="9">
                  <c:v>-3.47999999999999E-3</c:v>
                </c:pt>
                <c:pt idx="10">
                  <c:v>-5.1999999999999902E-5</c:v>
                </c:pt>
                <c:pt idx="11">
                  <c:v>3.5999999999999899E-3</c:v>
                </c:pt>
                <c:pt idx="12">
                  <c:v>7.3439999999999903E-3</c:v>
                </c:pt>
                <c:pt idx="13">
                  <c:v>1.0881999999999999E-2</c:v>
                </c:pt>
                <c:pt idx="14">
                  <c:v>1.4871999999999899E-2</c:v>
                </c:pt>
                <c:pt idx="15">
                  <c:v>1.80679999999999E-2</c:v>
                </c:pt>
                <c:pt idx="16">
                  <c:v>2.16859999999999E-2</c:v>
                </c:pt>
                <c:pt idx="17">
                  <c:v>2.5599999999999901E-2</c:v>
                </c:pt>
                <c:pt idx="18">
                  <c:v>2.9086000000000001E-2</c:v>
                </c:pt>
                <c:pt idx="19">
                  <c:v>3.2439999999999997E-2</c:v>
                </c:pt>
                <c:pt idx="20">
                  <c:v>3.6774000000000001E-2</c:v>
                </c:pt>
                <c:pt idx="21">
                  <c:v>3.63399999999999E-2</c:v>
                </c:pt>
                <c:pt idx="22">
                  <c:v>3.3197999999999998E-2</c:v>
                </c:pt>
                <c:pt idx="23">
                  <c:v>3.04E-2</c:v>
                </c:pt>
                <c:pt idx="24">
                  <c:v>2.66399999999999E-2</c:v>
                </c:pt>
                <c:pt idx="25">
                  <c:v>2.18939999999999E-2</c:v>
                </c:pt>
                <c:pt idx="26">
                  <c:v>1.8717999999999999E-2</c:v>
                </c:pt>
                <c:pt idx="27">
                  <c:v>1.4713999999999901E-2</c:v>
                </c:pt>
                <c:pt idx="28">
                  <c:v>1.1074000000000001E-2</c:v>
                </c:pt>
                <c:pt idx="29">
                  <c:v>7.3619999999999996E-3</c:v>
                </c:pt>
                <c:pt idx="30">
                  <c:v>3.7239999999999999E-3</c:v>
                </c:pt>
                <c:pt idx="31">
                  <c:v>6.5999999999999897E-5</c:v>
                </c:pt>
                <c:pt idx="32">
                  <c:v>-3.36199999999999E-3</c:v>
                </c:pt>
                <c:pt idx="33">
                  <c:v>-7.2919999999999903E-3</c:v>
                </c:pt>
                <c:pt idx="34">
                  <c:v>-1.06839999999999E-2</c:v>
                </c:pt>
                <c:pt idx="35">
                  <c:v>-1.474E-2</c:v>
                </c:pt>
                <c:pt idx="36">
                  <c:v>-1.8558000000000002E-2</c:v>
                </c:pt>
                <c:pt idx="37">
                  <c:v>-2.19599999999999E-2</c:v>
                </c:pt>
                <c:pt idx="38">
                  <c:v>-2.5549999999999899E-2</c:v>
                </c:pt>
                <c:pt idx="39">
                  <c:v>-2.9510000000000002E-2</c:v>
                </c:pt>
                <c:pt idx="40">
                  <c:v>-3.3862000000000003E-2</c:v>
                </c:pt>
                <c:pt idx="41">
                  <c:v>-3.6869999999999903E-2</c:v>
                </c:pt>
              </c:numCache>
            </c:numRef>
          </c:xVal>
          <c:yVal>
            <c:numRef>
              <c:f>'4-Point R Measurement Test ((6)'!$B$214:$B$255</c:f>
              <c:numCache>
                <c:formatCode>0.00E+00</c:formatCode>
                <c:ptCount val="42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  <c:pt idx="21">
                  <c:v>1.0000000000000001E-9</c:v>
                </c:pt>
                <c:pt idx="22">
                  <c:v>8.9999999999999999E-10</c:v>
                </c:pt>
                <c:pt idx="23">
                  <c:v>8.0000000000000003E-10</c:v>
                </c:pt>
                <c:pt idx="24">
                  <c:v>6.9999999999999996E-10</c:v>
                </c:pt>
                <c:pt idx="25">
                  <c:v>6E-10</c:v>
                </c:pt>
                <c:pt idx="26">
                  <c:v>5.0000000000000003E-10</c:v>
                </c:pt>
                <c:pt idx="27">
                  <c:v>4.0000000000000001E-10</c:v>
                </c:pt>
                <c:pt idx="28">
                  <c:v>3E-10</c:v>
                </c:pt>
                <c:pt idx="29">
                  <c:v>2.0000000000000001E-10</c:v>
                </c:pt>
                <c:pt idx="30">
                  <c:v>1E-10</c:v>
                </c:pt>
                <c:pt idx="31" formatCode="General">
                  <c:v>0</c:v>
                </c:pt>
                <c:pt idx="32">
                  <c:v>-1E-10</c:v>
                </c:pt>
                <c:pt idx="33">
                  <c:v>-2.0000000000000001E-10</c:v>
                </c:pt>
                <c:pt idx="34">
                  <c:v>-3E-10</c:v>
                </c:pt>
                <c:pt idx="35">
                  <c:v>-4.0000000000000001E-10</c:v>
                </c:pt>
                <c:pt idx="36">
                  <c:v>-5.0000000000000003E-10</c:v>
                </c:pt>
                <c:pt idx="37">
                  <c:v>-6E-10</c:v>
                </c:pt>
                <c:pt idx="38">
                  <c:v>-6.9999999999999996E-10</c:v>
                </c:pt>
                <c:pt idx="39">
                  <c:v>-8.0000000000000003E-10</c:v>
                </c:pt>
                <c:pt idx="40">
                  <c:v>-8.9999999999999999E-10</c:v>
                </c:pt>
                <c:pt idx="41">
                  <c:v>-1.0000000000000001E-9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B8-47BE-A1A6-445AA4CC6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273776"/>
        <c:axId val="470269184"/>
      </c:scatterChart>
      <c:valAx>
        <c:axId val="47027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Inner voltage drop</a:t>
                </a:r>
                <a:r>
                  <a:rPr lang="en-US" baseline="0"/>
                  <a:t> (V2-V3, Volts)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119444444444445"/>
              <c:y val="0.89719889180519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269184"/>
        <c:crosses val="autoZero"/>
        <c:crossBetween val="midCat"/>
      </c:valAx>
      <c:valAx>
        <c:axId val="47026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in (I1, Amps)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4.28587051618547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273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20 um gap replicate 1</c:v>
          </c:tx>
          <c:trendline>
            <c:trendlineType val="linear"/>
            <c:dispRSqr val="0"/>
            <c:dispEq val="1"/>
            <c:trendlineLbl>
              <c:layout>
                <c:manualLayout>
                  <c:x val="-4.6622484689413823E-2"/>
                  <c:y val="-6.4406167979002629E-2"/>
                </c:manualLayout>
              </c:layout>
              <c:numFmt formatCode="#,##0.000000000000" sourceLinked="0"/>
            </c:trendlineLbl>
          </c:trendline>
          <c:trendline>
            <c:trendlineType val="linear"/>
            <c:dispRSqr val="0"/>
            <c:dispEq val="0"/>
          </c:trendline>
          <c:xVal>
            <c:numRef>
              <c:f>'4-Point R Measurement Test ((6)'!$L$214:$L$234</c:f>
              <c:numCache>
                <c:formatCode>General</c:formatCode>
                <c:ptCount val="21"/>
                <c:pt idx="0">
                  <c:v>-3.5711999999999897E-2</c:v>
                </c:pt>
                <c:pt idx="1">
                  <c:v>-3.2433999999999998E-2</c:v>
                </c:pt>
                <c:pt idx="2">
                  <c:v>-2.8847999999999999E-2</c:v>
                </c:pt>
                <c:pt idx="3">
                  <c:v>-2.5209999999999899E-2</c:v>
                </c:pt>
                <c:pt idx="4">
                  <c:v>-2.1351999999999899E-2</c:v>
                </c:pt>
                <c:pt idx="5">
                  <c:v>-1.8294000000000001E-2</c:v>
                </c:pt>
                <c:pt idx="6">
                  <c:v>-1.4834E-2</c:v>
                </c:pt>
                <c:pt idx="7">
                  <c:v>-1.07999999999999E-2</c:v>
                </c:pt>
                <c:pt idx="8">
                  <c:v>-7.0600000000000003E-3</c:v>
                </c:pt>
                <c:pt idx="9">
                  <c:v>-3.47999999999999E-3</c:v>
                </c:pt>
                <c:pt idx="10">
                  <c:v>-5.1999999999999902E-5</c:v>
                </c:pt>
                <c:pt idx="11">
                  <c:v>3.5999999999999899E-3</c:v>
                </c:pt>
                <c:pt idx="12">
                  <c:v>7.3439999999999903E-3</c:v>
                </c:pt>
                <c:pt idx="13">
                  <c:v>1.0881999999999999E-2</c:v>
                </c:pt>
                <c:pt idx="14">
                  <c:v>1.4871999999999899E-2</c:v>
                </c:pt>
                <c:pt idx="15">
                  <c:v>1.80679999999999E-2</c:v>
                </c:pt>
                <c:pt idx="16">
                  <c:v>2.16859999999999E-2</c:v>
                </c:pt>
                <c:pt idx="17">
                  <c:v>2.5599999999999901E-2</c:v>
                </c:pt>
                <c:pt idx="18">
                  <c:v>2.9086000000000001E-2</c:v>
                </c:pt>
                <c:pt idx="19">
                  <c:v>3.2439999999999997E-2</c:v>
                </c:pt>
                <c:pt idx="20">
                  <c:v>3.6774000000000001E-2</c:v>
                </c:pt>
              </c:numCache>
            </c:numRef>
          </c:xVal>
          <c:yVal>
            <c:numRef>
              <c:f>'4-Point R Measurement Test ((6)'!$B$214:$B$234</c:f>
              <c:numCache>
                <c:formatCode>0.00E+00</c:formatCode>
                <c:ptCount val="21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34-4BEE-92A2-AD62B9E00EB0}"/>
            </c:ext>
          </c:extLst>
        </c:ser>
        <c:ser>
          <c:idx val="0"/>
          <c:order val="1"/>
          <c:tx>
            <c:v>200 um gap replicate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0.3110883512089605"/>
                  <c:y val="1.1532516768737242E-2"/>
                </c:manualLayout>
              </c:layout>
              <c:numFmt formatCode="#,##0.000000000000" sourceLinked="0"/>
            </c:trendlineLbl>
          </c:trendline>
          <c:xVal>
            <c:numRef>
              <c:f>'[1]4-Point R Measurement Test ((7)'!$L$214:$L$234</c:f>
              <c:numCache>
                <c:formatCode>General</c:formatCode>
                <c:ptCount val="21"/>
                <c:pt idx="0">
                  <c:v>-0.164412</c:v>
                </c:pt>
                <c:pt idx="1">
                  <c:v>-0.149118</c:v>
                </c:pt>
                <c:pt idx="2">
                  <c:v>-0.13286599999999901</c:v>
                </c:pt>
                <c:pt idx="3">
                  <c:v>-0.116324</c:v>
                </c:pt>
                <c:pt idx="4">
                  <c:v>-9.9335999999999994E-2</c:v>
                </c:pt>
                <c:pt idx="5">
                  <c:v>-8.3749999999999894E-2</c:v>
                </c:pt>
                <c:pt idx="6">
                  <c:v>-6.6650000000000001E-2</c:v>
                </c:pt>
                <c:pt idx="7">
                  <c:v>-4.9956E-2</c:v>
                </c:pt>
                <c:pt idx="8">
                  <c:v>-3.2946000000000003E-2</c:v>
                </c:pt>
                <c:pt idx="9">
                  <c:v>-1.6851999999999999E-2</c:v>
                </c:pt>
                <c:pt idx="10">
                  <c:v>2.39999999999999E-4</c:v>
                </c:pt>
                <c:pt idx="11">
                  <c:v>1.70619999999999E-2</c:v>
                </c:pt>
                <c:pt idx="12">
                  <c:v>3.4113999999999998E-2</c:v>
                </c:pt>
                <c:pt idx="13">
                  <c:v>5.0245999999999999E-2</c:v>
                </c:pt>
                <c:pt idx="14">
                  <c:v>6.7323999999999995E-2</c:v>
                </c:pt>
                <c:pt idx="15">
                  <c:v>8.4000000000000005E-2</c:v>
                </c:pt>
                <c:pt idx="16">
                  <c:v>0.100324</c:v>
                </c:pt>
                <c:pt idx="17">
                  <c:v>0.117823999999999</c:v>
                </c:pt>
                <c:pt idx="18">
                  <c:v>0.135019999999999</c:v>
                </c:pt>
                <c:pt idx="19">
                  <c:v>0.151586</c:v>
                </c:pt>
                <c:pt idx="20">
                  <c:v>0.16819000000000001</c:v>
                </c:pt>
              </c:numCache>
            </c:numRef>
          </c:xVal>
          <c:yVal>
            <c:numRef>
              <c:f>'[1]4-Point R Measurement Test ((7)'!$B$214:$B$234</c:f>
              <c:numCache>
                <c:formatCode>0.00E+00</c:formatCode>
                <c:ptCount val="21"/>
                <c:pt idx="0">
                  <c:v>-1.0000000000000001E-9</c:v>
                </c:pt>
                <c:pt idx="1">
                  <c:v>-8.9999999999999999E-10</c:v>
                </c:pt>
                <c:pt idx="2">
                  <c:v>-8.0000000000000003E-10</c:v>
                </c:pt>
                <c:pt idx="3">
                  <c:v>-6.9999999999999996E-10</c:v>
                </c:pt>
                <c:pt idx="4">
                  <c:v>-6E-10</c:v>
                </c:pt>
                <c:pt idx="5">
                  <c:v>-5.0000000000000003E-10</c:v>
                </c:pt>
                <c:pt idx="6">
                  <c:v>-4.0000000000000001E-10</c:v>
                </c:pt>
                <c:pt idx="7">
                  <c:v>-3E-10</c:v>
                </c:pt>
                <c:pt idx="8">
                  <c:v>-2.0000000000000001E-10</c:v>
                </c:pt>
                <c:pt idx="9">
                  <c:v>-1E-10</c:v>
                </c:pt>
                <c:pt idx="10" formatCode="General">
                  <c:v>0</c:v>
                </c:pt>
                <c:pt idx="11">
                  <c:v>1E-10</c:v>
                </c:pt>
                <c:pt idx="12">
                  <c:v>2.0000000000000001E-10</c:v>
                </c:pt>
                <c:pt idx="13">
                  <c:v>3E-10</c:v>
                </c:pt>
                <c:pt idx="14">
                  <c:v>4.0000000000000001E-10</c:v>
                </c:pt>
                <c:pt idx="15">
                  <c:v>5.0000000000000003E-10</c:v>
                </c:pt>
                <c:pt idx="16">
                  <c:v>6E-10</c:v>
                </c:pt>
                <c:pt idx="17">
                  <c:v>6.9999999999999996E-10</c:v>
                </c:pt>
                <c:pt idx="18">
                  <c:v>8.0000000000000003E-10</c:v>
                </c:pt>
                <c:pt idx="19">
                  <c:v>8.9999999999999999E-10</c:v>
                </c:pt>
                <c:pt idx="20">
                  <c:v>1.0000000000000001E-9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34-4BEE-92A2-AD62B9E00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420592"/>
        <c:axId val="394421248"/>
      </c:scatterChart>
      <c:valAx>
        <c:axId val="394420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421248"/>
        <c:crosses val="autoZero"/>
        <c:crossBetween val="midCat"/>
      </c:valAx>
      <c:valAx>
        <c:axId val="39442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4205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243840</xdr:colOff>
      <xdr:row>229</xdr:row>
      <xdr:rowOff>49530</xdr:rowOff>
    </xdr:from>
    <xdr:to>
      <xdr:col>21</xdr:col>
      <xdr:colOff>160020</xdr:colOff>
      <xdr:row>244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D55C7D-83B1-4895-9A8F-187076776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502920</xdr:colOff>
      <xdr:row>211</xdr:row>
      <xdr:rowOff>72390</xdr:rowOff>
    </xdr:from>
    <xdr:to>
      <xdr:col>21</xdr:col>
      <xdr:colOff>198120</xdr:colOff>
      <xdr:row>226</xdr:row>
      <xdr:rowOff>72390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2FE03B4-A670-48E0-AF49-85FE672B1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228600</xdr:colOff>
      <xdr:row>245</xdr:row>
      <xdr:rowOff>11430</xdr:rowOff>
    </xdr:from>
    <xdr:to>
      <xdr:col>20</xdr:col>
      <xdr:colOff>533400</xdr:colOff>
      <xdr:row>260</xdr:row>
      <xdr:rowOff>11430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40D11B3-AAE8-4ED6-B187-254B07FDD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449580</xdr:colOff>
      <xdr:row>259</xdr:row>
      <xdr:rowOff>19050</xdr:rowOff>
    </xdr:from>
    <xdr:to>
      <xdr:col>11</xdr:col>
      <xdr:colOff>746760</xdr:colOff>
      <xdr:row>274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1A2FAE-B87C-4CF0-ABC9-BE521FD7D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P%20R%20measurement%20Mungi%20Cables%20200%20um%20gap%203_10_2021%205_34_01%20PM%201%20of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-Point R Measurement Test ((7)"/>
    </sheetNames>
    <sheetDataSet>
      <sheetData sheetId="0">
        <row r="214">
          <cell r="B214">
            <v>-1.0000000000000001E-9</v>
          </cell>
          <cell r="L214">
            <v>-0.164412</v>
          </cell>
        </row>
        <row r="215">
          <cell r="B215">
            <v>-8.9999999999999999E-10</v>
          </cell>
          <cell r="L215">
            <v>-0.149118</v>
          </cell>
        </row>
        <row r="216">
          <cell r="B216">
            <v>-8.0000000000000003E-10</v>
          </cell>
          <cell r="L216">
            <v>-0.13286599999999901</v>
          </cell>
        </row>
        <row r="217">
          <cell r="B217">
            <v>-6.9999999999999996E-10</v>
          </cell>
          <cell r="L217">
            <v>-0.116324</v>
          </cell>
        </row>
        <row r="218">
          <cell r="B218">
            <v>-6E-10</v>
          </cell>
          <cell r="L218">
            <v>-9.9335999999999994E-2</v>
          </cell>
        </row>
        <row r="219">
          <cell r="B219">
            <v>-5.0000000000000003E-10</v>
          </cell>
          <cell r="L219">
            <v>-8.3749999999999894E-2</v>
          </cell>
        </row>
        <row r="220">
          <cell r="B220">
            <v>-4.0000000000000001E-10</v>
          </cell>
          <cell r="L220">
            <v>-6.6650000000000001E-2</v>
          </cell>
        </row>
        <row r="221">
          <cell r="B221">
            <v>-3E-10</v>
          </cell>
          <cell r="L221">
            <v>-4.9956E-2</v>
          </cell>
        </row>
        <row r="222">
          <cell r="B222">
            <v>-2.0000000000000001E-10</v>
          </cell>
          <cell r="L222">
            <v>-3.2946000000000003E-2</v>
          </cell>
        </row>
        <row r="223">
          <cell r="B223">
            <v>-1E-10</v>
          </cell>
          <cell r="L223">
            <v>-1.6851999999999999E-2</v>
          </cell>
        </row>
        <row r="224">
          <cell r="B224">
            <v>0</v>
          </cell>
          <cell r="L224">
            <v>2.39999999999999E-4</v>
          </cell>
        </row>
        <row r="225">
          <cell r="B225">
            <v>1E-10</v>
          </cell>
          <cell r="L225">
            <v>1.70619999999999E-2</v>
          </cell>
        </row>
        <row r="226">
          <cell r="B226">
            <v>2.0000000000000001E-10</v>
          </cell>
          <cell r="L226">
            <v>3.4113999999999998E-2</v>
          </cell>
        </row>
        <row r="227">
          <cell r="B227">
            <v>3E-10</v>
          </cell>
          <cell r="L227">
            <v>5.0245999999999999E-2</v>
          </cell>
        </row>
        <row r="228">
          <cell r="B228">
            <v>4.0000000000000001E-10</v>
          </cell>
          <cell r="L228">
            <v>6.7323999999999995E-2</v>
          </cell>
        </row>
        <row r="229">
          <cell r="B229">
            <v>5.0000000000000003E-10</v>
          </cell>
          <cell r="L229">
            <v>8.4000000000000005E-2</v>
          </cell>
        </row>
        <row r="230">
          <cell r="B230">
            <v>6E-10</v>
          </cell>
          <cell r="L230">
            <v>0.100324</v>
          </cell>
        </row>
        <row r="231">
          <cell r="B231">
            <v>6.9999999999999996E-10</v>
          </cell>
          <cell r="L231">
            <v>0.117823999999999</v>
          </cell>
        </row>
        <row r="232">
          <cell r="B232">
            <v>8.0000000000000003E-10</v>
          </cell>
          <cell r="L232">
            <v>0.135019999999999</v>
          </cell>
        </row>
        <row r="233">
          <cell r="B233">
            <v>8.9999999999999999E-10</v>
          </cell>
          <cell r="L233">
            <v>0.151586</v>
          </cell>
        </row>
        <row r="234">
          <cell r="B234">
            <v>1.0000000000000001E-9</v>
          </cell>
          <cell r="L234">
            <v>0.16819000000000001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03"/>
  <sheetViews>
    <sheetView tabSelected="1" topLeftCell="F282" workbookViewId="0">
      <selection activeCell="N304" sqref="N304"/>
    </sheetView>
  </sheetViews>
  <sheetFormatPr defaultRowHeight="14.4" x14ac:dyDescent="0.3"/>
  <cols>
    <col min="10" max="10" width="13.5546875" customWidth="1"/>
    <col min="12" max="12" width="12.109375" customWidth="1"/>
    <col min="13" max="13" width="33.6640625" customWidth="1"/>
    <col min="14" max="14" width="33.77734375" customWidth="1"/>
    <col min="23" max="23" width="32.6640625" customWidth="1"/>
    <col min="24" max="24" width="28.21875" customWidth="1"/>
    <col min="25" max="25" width="29.5546875" customWidth="1"/>
  </cols>
  <sheetData>
    <row r="2" spans="1:6" x14ac:dyDescent="0.3">
      <c r="A2" t="s">
        <v>0</v>
      </c>
      <c r="B2" t="s">
        <v>1</v>
      </c>
    </row>
    <row r="3" spans="1:6" x14ac:dyDescent="0.3">
      <c r="A3" t="s">
        <v>2</v>
      </c>
      <c r="B3" t="s">
        <v>3</v>
      </c>
    </row>
    <row r="4" spans="1:6" x14ac:dyDescent="0.3">
      <c r="A4" t="s">
        <v>4</v>
      </c>
      <c r="B4" t="s">
        <v>5</v>
      </c>
      <c r="C4" t="s">
        <v>6</v>
      </c>
    </row>
    <row r="5" spans="1:6" x14ac:dyDescent="0.3">
      <c r="A5" t="s">
        <v>4</v>
      </c>
      <c r="B5" t="s">
        <v>7</v>
      </c>
      <c r="C5" t="s">
        <v>8</v>
      </c>
      <c r="D5" t="s">
        <v>8</v>
      </c>
      <c r="E5" t="s">
        <v>8</v>
      </c>
      <c r="F5" t="s">
        <v>8</v>
      </c>
    </row>
    <row r="6" spans="1:6" x14ac:dyDescent="0.3">
      <c r="A6" t="s">
        <v>4</v>
      </c>
      <c r="B6" t="s">
        <v>9</v>
      </c>
      <c r="C6" t="s">
        <v>10</v>
      </c>
      <c r="D6" t="s">
        <v>11</v>
      </c>
      <c r="E6" t="s">
        <v>12</v>
      </c>
      <c r="F6" t="s">
        <v>13</v>
      </c>
    </row>
    <row r="7" spans="1:6" x14ac:dyDescent="0.3">
      <c r="A7" t="s">
        <v>4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</row>
    <row r="8" spans="1:6" x14ac:dyDescent="0.3">
      <c r="A8" t="s">
        <v>4</v>
      </c>
      <c r="B8" t="s">
        <v>19</v>
      </c>
      <c r="C8" t="s">
        <v>20</v>
      </c>
      <c r="D8" t="s">
        <v>21</v>
      </c>
      <c r="E8" t="s">
        <v>22</v>
      </c>
      <c r="F8" t="s">
        <v>23</v>
      </c>
    </row>
    <row r="9" spans="1:6" x14ac:dyDescent="0.3">
      <c r="A9" t="s">
        <v>4</v>
      </c>
      <c r="B9" t="s">
        <v>24</v>
      </c>
      <c r="C9" t="s">
        <v>25</v>
      </c>
      <c r="D9" t="s">
        <v>25</v>
      </c>
      <c r="E9" t="s">
        <v>25</v>
      </c>
      <c r="F9" t="s">
        <v>26</v>
      </c>
    </row>
    <row r="10" spans="1:6" x14ac:dyDescent="0.3">
      <c r="A10" t="s">
        <v>4</v>
      </c>
      <c r="B10" t="s">
        <v>27</v>
      </c>
      <c r="C10" t="s">
        <v>28</v>
      </c>
      <c r="D10" t="s">
        <v>28</v>
      </c>
      <c r="E10" t="s">
        <v>29</v>
      </c>
      <c r="F10" t="s">
        <v>28</v>
      </c>
    </row>
    <row r="11" spans="1:6" x14ac:dyDescent="0.3">
      <c r="A11" t="s">
        <v>4</v>
      </c>
      <c r="B11" t="s">
        <v>30</v>
      </c>
      <c r="C11" t="s">
        <v>31</v>
      </c>
    </row>
    <row r="12" spans="1:6" x14ac:dyDescent="0.3">
      <c r="A12" t="s">
        <v>4</v>
      </c>
      <c r="B12" t="s">
        <v>32</v>
      </c>
      <c r="C12" t="s">
        <v>31</v>
      </c>
    </row>
    <row r="13" spans="1:6" x14ac:dyDescent="0.3">
      <c r="A13" t="s">
        <v>4</v>
      </c>
      <c r="B13" t="s">
        <v>33</v>
      </c>
      <c r="C13" t="s">
        <v>10</v>
      </c>
      <c r="D13" t="s">
        <v>11</v>
      </c>
      <c r="E13" t="s">
        <v>12</v>
      </c>
      <c r="F13" t="s">
        <v>13</v>
      </c>
    </row>
    <row r="14" spans="1:6" x14ac:dyDescent="0.3">
      <c r="A14" t="s">
        <v>4</v>
      </c>
      <c r="B14" t="s">
        <v>34</v>
      </c>
      <c r="C14" t="s">
        <v>35</v>
      </c>
      <c r="D14" t="s">
        <v>35</v>
      </c>
      <c r="E14" t="s">
        <v>35</v>
      </c>
      <c r="F14" t="s">
        <v>35</v>
      </c>
    </row>
    <row r="15" spans="1:6" x14ac:dyDescent="0.3">
      <c r="A15" t="s">
        <v>4</v>
      </c>
      <c r="B15" t="s">
        <v>36</v>
      </c>
      <c r="C15" t="s">
        <v>37</v>
      </c>
      <c r="D15" t="s">
        <v>37</v>
      </c>
      <c r="E15" t="s">
        <v>37</v>
      </c>
      <c r="F15" t="s">
        <v>37</v>
      </c>
    </row>
    <row r="16" spans="1:6" x14ac:dyDescent="0.3">
      <c r="A16" t="s">
        <v>4</v>
      </c>
      <c r="B16" t="s">
        <v>38</v>
      </c>
      <c r="C16" t="s">
        <v>39</v>
      </c>
    </row>
    <row r="17" spans="1:6" x14ac:dyDescent="0.3">
      <c r="A17" t="s">
        <v>4</v>
      </c>
      <c r="B17" t="s">
        <v>40</v>
      </c>
      <c r="C17" t="s">
        <v>41</v>
      </c>
    </row>
    <row r="18" spans="1:6" x14ac:dyDescent="0.3">
      <c r="A18" t="s">
        <v>4</v>
      </c>
      <c r="B18" t="s">
        <v>42</v>
      </c>
      <c r="C18" s="1">
        <v>-1.0000000000000001E-9</v>
      </c>
    </row>
    <row r="19" spans="1:6" x14ac:dyDescent="0.3">
      <c r="A19" t="s">
        <v>4</v>
      </c>
      <c r="B19" t="s">
        <v>43</v>
      </c>
      <c r="C19" s="1">
        <v>1.0000000000000001E-9</v>
      </c>
    </row>
    <row r="20" spans="1:6" x14ac:dyDescent="0.3">
      <c r="A20" t="s">
        <v>4</v>
      </c>
      <c r="B20" t="s">
        <v>44</v>
      </c>
      <c r="C20" s="1">
        <v>1E-10</v>
      </c>
    </row>
    <row r="21" spans="1:6" x14ac:dyDescent="0.3">
      <c r="A21" t="s">
        <v>4</v>
      </c>
      <c r="B21" t="s">
        <v>45</v>
      </c>
      <c r="C21">
        <v>5</v>
      </c>
    </row>
    <row r="22" spans="1:6" x14ac:dyDescent="0.3">
      <c r="A22" t="s">
        <v>4</v>
      </c>
      <c r="B22" t="s">
        <v>46</v>
      </c>
      <c r="C22">
        <v>0</v>
      </c>
    </row>
    <row r="23" spans="1:6" x14ac:dyDescent="0.3">
      <c r="A23" t="s">
        <v>4</v>
      </c>
      <c r="B23" t="s">
        <v>47</v>
      </c>
      <c r="C23" t="s">
        <v>48</v>
      </c>
    </row>
    <row r="24" spans="1:6" x14ac:dyDescent="0.3">
      <c r="A24" t="s">
        <v>4</v>
      </c>
      <c r="B24" t="s">
        <v>49</v>
      </c>
      <c r="C24" t="s">
        <v>50</v>
      </c>
    </row>
    <row r="25" spans="1:6" x14ac:dyDescent="0.3">
      <c r="A25" t="s">
        <v>4</v>
      </c>
      <c r="B25" t="s">
        <v>51</v>
      </c>
      <c r="C25" t="s">
        <v>52</v>
      </c>
    </row>
    <row r="26" spans="1:6" x14ac:dyDescent="0.3">
      <c r="A26" t="s">
        <v>4</v>
      </c>
      <c r="B26" t="s">
        <v>53</v>
      </c>
      <c r="C26">
        <v>0</v>
      </c>
      <c r="D26">
        <v>0</v>
      </c>
      <c r="E26" s="1">
        <v>-1.0000000000000001E-9</v>
      </c>
      <c r="F26">
        <v>0</v>
      </c>
    </row>
    <row r="27" spans="1:6" x14ac:dyDescent="0.3">
      <c r="A27" t="s">
        <v>4</v>
      </c>
      <c r="B27" t="s">
        <v>54</v>
      </c>
      <c r="C27">
        <v>10</v>
      </c>
      <c r="D27">
        <v>10</v>
      </c>
      <c r="E27">
        <v>5</v>
      </c>
      <c r="F27">
        <v>1E-3</v>
      </c>
    </row>
    <row r="28" spans="1:6" x14ac:dyDescent="0.3">
      <c r="A28" t="s">
        <v>4</v>
      </c>
      <c r="B28" t="s">
        <v>55</v>
      </c>
      <c r="C28" t="s">
        <v>10</v>
      </c>
      <c r="D28" t="s">
        <v>11</v>
      </c>
      <c r="E28" t="s">
        <v>12</v>
      </c>
      <c r="F28" t="s">
        <v>13</v>
      </c>
    </row>
    <row r="29" spans="1:6" x14ac:dyDescent="0.3">
      <c r="A29" t="s">
        <v>4</v>
      </c>
      <c r="B29" t="s">
        <v>56</v>
      </c>
      <c r="C29" t="s">
        <v>57</v>
      </c>
      <c r="D29" t="s">
        <v>57</v>
      </c>
      <c r="E29" t="s">
        <v>57</v>
      </c>
      <c r="F29" t="s">
        <v>57</v>
      </c>
    </row>
    <row r="30" spans="1:6" x14ac:dyDescent="0.3">
      <c r="A30" t="s">
        <v>4</v>
      </c>
      <c r="B30" t="s">
        <v>58</v>
      </c>
      <c r="C30" t="s">
        <v>59</v>
      </c>
      <c r="D30" t="s">
        <v>59</v>
      </c>
      <c r="E30" t="s">
        <v>59</v>
      </c>
      <c r="F30" t="s">
        <v>59</v>
      </c>
    </row>
    <row r="31" spans="1:6" x14ac:dyDescent="0.3">
      <c r="A31" t="s">
        <v>4</v>
      </c>
      <c r="B31" t="s">
        <v>60</v>
      </c>
      <c r="C31" t="s">
        <v>31</v>
      </c>
      <c r="D31" t="s">
        <v>31</v>
      </c>
      <c r="E31" t="s">
        <v>31</v>
      </c>
      <c r="F31" t="s">
        <v>31</v>
      </c>
    </row>
    <row r="32" spans="1:6" x14ac:dyDescent="0.3">
      <c r="A32" t="s">
        <v>4</v>
      </c>
      <c r="B32" t="s">
        <v>61</v>
      </c>
      <c r="C32">
        <v>2</v>
      </c>
    </row>
    <row r="33" spans="1:4" x14ac:dyDescent="0.3">
      <c r="A33" t="s">
        <v>4</v>
      </c>
      <c r="B33" t="s">
        <v>62</v>
      </c>
      <c r="C33">
        <v>2</v>
      </c>
    </row>
    <row r="34" spans="1:4" x14ac:dyDescent="0.3">
      <c r="A34" t="s">
        <v>4</v>
      </c>
      <c r="B34" t="s">
        <v>63</v>
      </c>
      <c r="C34" t="s">
        <v>37</v>
      </c>
    </row>
    <row r="35" spans="1:4" x14ac:dyDescent="0.3">
      <c r="A35" t="s">
        <v>4</v>
      </c>
      <c r="B35" t="s">
        <v>64</v>
      </c>
      <c r="C35" t="s">
        <v>65</v>
      </c>
    </row>
    <row r="36" spans="1:4" x14ac:dyDescent="0.3">
      <c r="A36" t="s">
        <v>4</v>
      </c>
      <c r="B36" t="s">
        <v>66</v>
      </c>
      <c r="C36">
        <v>1</v>
      </c>
    </row>
    <row r="37" spans="1:4" x14ac:dyDescent="0.3">
      <c r="A37" t="s">
        <v>4</v>
      </c>
      <c r="B37" t="s">
        <v>67</v>
      </c>
      <c r="C37" t="s">
        <v>68</v>
      </c>
    </row>
    <row r="38" spans="1:4" x14ac:dyDescent="0.3">
      <c r="A38" t="s">
        <v>4</v>
      </c>
      <c r="B38" t="s">
        <v>69</v>
      </c>
      <c r="C38" t="s">
        <v>68</v>
      </c>
    </row>
    <row r="39" spans="1:4" x14ac:dyDescent="0.3">
      <c r="A39" t="s">
        <v>4</v>
      </c>
      <c r="B39" t="s">
        <v>70</v>
      </c>
      <c r="C39" t="s">
        <v>71</v>
      </c>
      <c r="D39" t="s">
        <v>72</v>
      </c>
    </row>
    <row r="40" spans="1:4" x14ac:dyDescent="0.3">
      <c r="A40" t="s">
        <v>4</v>
      </c>
      <c r="B40" t="s">
        <v>73</v>
      </c>
      <c r="C40" t="s">
        <v>26</v>
      </c>
      <c r="D40" t="s">
        <v>74</v>
      </c>
    </row>
    <row r="41" spans="1:4" x14ac:dyDescent="0.3">
      <c r="A41" t="s">
        <v>4</v>
      </c>
      <c r="B41" t="s">
        <v>75</v>
      </c>
      <c r="C41" t="s">
        <v>76</v>
      </c>
      <c r="D41" t="s">
        <v>77</v>
      </c>
    </row>
    <row r="42" spans="1:4" x14ac:dyDescent="0.3">
      <c r="A42" t="s">
        <v>4</v>
      </c>
      <c r="B42" t="s">
        <v>78</v>
      </c>
      <c r="C42" t="s">
        <v>79</v>
      </c>
    </row>
    <row r="43" spans="1:4" x14ac:dyDescent="0.3">
      <c r="A43" t="s">
        <v>4</v>
      </c>
      <c r="B43" t="s">
        <v>80</v>
      </c>
      <c r="C43" t="s">
        <v>71</v>
      </c>
    </row>
    <row r="44" spans="1:4" x14ac:dyDescent="0.3">
      <c r="A44" t="s">
        <v>4</v>
      </c>
      <c r="B44" t="s">
        <v>81</v>
      </c>
      <c r="C44" t="s">
        <v>82</v>
      </c>
    </row>
    <row r="45" spans="1:4" x14ac:dyDescent="0.3">
      <c r="A45" t="s">
        <v>4</v>
      </c>
      <c r="B45" t="s">
        <v>83</v>
      </c>
      <c r="C45">
        <v>0</v>
      </c>
    </row>
    <row r="46" spans="1:4" x14ac:dyDescent="0.3">
      <c r="A46" t="s">
        <v>4</v>
      </c>
      <c r="B46" t="s">
        <v>84</v>
      </c>
      <c r="C46">
        <v>1</v>
      </c>
    </row>
    <row r="47" spans="1:4" x14ac:dyDescent="0.3">
      <c r="A47" t="s">
        <v>4</v>
      </c>
      <c r="B47" t="s">
        <v>85</v>
      </c>
      <c r="C47" t="s">
        <v>17</v>
      </c>
    </row>
    <row r="48" spans="1:4" x14ac:dyDescent="0.3">
      <c r="A48" t="s">
        <v>4</v>
      </c>
      <c r="B48" t="s">
        <v>86</v>
      </c>
      <c r="C48" t="s">
        <v>82</v>
      </c>
    </row>
    <row r="49" spans="1:11" x14ac:dyDescent="0.3">
      <c r="A49" t="s">
        <v>4</v>
      </c>
      <c r="B49" t="s">
        <v>87</v>
      </c>
      <c r="C49" s="1">
        <v>-1E-10</v>
      </c>
    </row>
    <row r="50" spans="1:11" x14ac:dyDescent="0.3">
      <c r="A50" t="s">
        <v>4</v>
      </c>
      <c r="B50" t="s">
        <v>88</v>
      </c>
      <c r="C50" s="1">
        <v>1E-10</v>
      </c>
    </row>
    <row r="51" spans="1:11" x14ac:dyDescent="0.3">
      <c r="A51" t="s">
        <v>4</v>
      </c>
      <c r="B51" t="s">
        <v>89</v>
      </c>
      <c r="C51" t="s">
        <v>31</v>
      </c>
    </row>
    <row r="52" spans="1:11" x14ac:dyDescent="0.3">
      <c r="A52" t="s">
        <v>4</v>
      </c>
      <c r="B52" t="s">
        <v>90</v>
      </c>
      <c r="C52" t="s">
        <v>17</v>
      </c>
      <c r="D52" t="s">
        <v>15</v>
      </c>
      <c r="E52" t="s">
        <v>16</v>
      </c>
      <c r="F52" t="s">
        <v>18</v>
      </c>
      <c r="G52" t="s">
        <v>22</v>
      </c>
      <c r="H52" t="s">
        <v>20</v>
      </c>
      <c r="I52" t="s">
        <v>21</v>
      </c>
      <c r="J52" t="s">
        <v>23</v>
      </c>
      <c r="K52" t="s">
        <v>71</v>
      </c>
    </row>
    <row r="53" spans="1:11" x14ac:dyDescent="0.3">
      <c r="A53" t="s">
        <v>4</v>
      </c>
      <c r="B53" t="s">
        <v>91</v>
      </c>
      <c r="C53" t="s">
        <v>92</v>
      </c>
    </row>
    <row r="54" spans="1:11" x14ac:dyDescent="0.3">
      <c r="A54" t="s">
        <v>4</v>
      </c>
      <c r="B54" t="s">
        <v>93</v>
      </c>
      <c r="C54" t="s">
        <v>92</v>
      </c>
    </row>
    <row r="55" spans="1:11" x14ac:dyDescent="0.3">
      <c r="A55" t="s">
        <v>4</v>
      </c>
      <c r="B55" t="s">
        <v>94</v>
      </c>
      <c r="C55">
        <v>1</v>
      </c>
    </row>
    <row r="56" spans="1:11" x14ac:dyDescent="0.3">
      <c r="A56" t="s">
        <v>4</v>
      </c>
      <c r="B56" t="s">
        <v>95</v>
      </c>
      <c r="C56" t="s">
        <v>96</v>
      </c>
    </row>
    <row r="57" spans="1:11" x14ac:dyDescent="0.3">
      <c r="A57" t="s">
        <v>4</v>
      </c>
      <c r="B57" t="s">
        <v>97</v>
      </c>
      <c r="C57">
        <v>0</v>
      </c>
    </row>
    <row r="58" spans="1:11" x14ac:dyDescent="0.3">
      <c r="A58" t="s">
        <v>4</v>
      </c>
      <c r="B58" t="s">
        <v>98</v>
      </c>
      <c r="C58">
        <v>0</v>
      </c>
    </row>
    <row r="59" spans="1:11" x14ac:dyDescent="0.3">
      <c r="A59" t="s">
        <v>4</v>
      </c>
      <c r="B59" t="s">
        <v>99</v>
      </c>
      <c r="C59" t="s">
        <v>31</v>
      </c>
    </row>
    <row r="60" spans="1:11" x14ac:dyDescent="0.3">
      <c r="A60" t="s">
        <v>4</v>
      </c>
      <c r="B60" t="s">
        <v>100</v>
      </c>
      <c r="C60" t="s">
        <v>31</v>
      </c>
    </row>
    <row r="61" spans="1:11" x14ac:dyDescent="0.3">
      <c r="A61" t="s">
        <v>4</v>
      </c>
      <c r="B61" t="s">
        <v>101</v>
      </c>
      <c r="C61" t="s">
        <v>31</v>
      </c>
    </row>
    <row r="62" spans="1:11" x14ac:dyDescent="0.3">
      <c r="A62" t="s">
        <v>4</v>
      </c>
      <c r="B62" t="s">
        <v>102</v>
      </c>
      <c r="C62" t="s">
        <v>31</v>
      </c>
    </row>
    <row r="63" spans="1:11" x14ac:dyDescent="0.3">
      <c r="A63" t="s">
        <v>4</v>
      </c>
      <c r="B63" t="s">
        <v>103</v>
      </c>
      <c r="C63" t="s">
        <v>92</v>
      </c>
    </row>
    <row r="64" spans="1:11" x14ac:dyDescent="0.3">
      <c r="A64" t="s">
        <v>4</v>
      </c>
      <c r="B64" t="s">
        <v>104</v>
      </c>
      <c r="C64" t="s">
        <v>31</v>
      </c>
    </row>
    <row r="65" spans="1:3" x14ac:dyDescent="0.3">
      <c r="A65" t="s">
        <v>4</v>
      </c>
      <c r="B65" t="s">
        <v>105</v>
      </c>
      <c r="C65" t="s">
        <v>31</v>
      </c>
    </row>
    <row r="66" spans="1:3" x14ac:dyDescent="0.3">
      <c r="A66" t="s">
        <v>4</v>
      </c>
      <c r="B66" t="s">
        <v>106</v>
      </c>
      <c r="C66">
        <v>0</v>
      </c>
    </row>
    <row r="67" spans="1:3" x14ac:dyDescent="0.3">
      <c r="A67" t="s">
        <v>4</v>
      </c>
      <c r="B67" t="s">
        <v>107</v>
      </c>
      <c r="C67" t="s">
        <v>31</v>
      </c>
    </row>
    <row r="68" spans="1:3" x14ac:dyDescent="0.3">
      <c r="A68" t="s">
        <v>4</v>
      </c>
      <c r="B68" t="s">
        <v>108</v>
      </c>
      <c r="C68" t="s">
        <v>31</v>
      </c>
    </row>
    <row r="69" spans="1:3" x14ac:dyDescent="0.3">
      <c r="A69" t="s">
        <v>4</v>
      </c>
      <c r="B69" t="s">
        <v>109</v>
      </c>
      <c r="C69" t="s">
        <v>31</v>
      </c>
    </row>
    <row r="70" spans="1:3" x14ac:dyDescent="0.3">
      <c r="A70" t="s">
        <v>4</v>
      </c>
      <c r="B70" t="s">
        <v>110</v>
      </c>
      <c r="C70" t="s">
        <v>31</v>
      </c>
    </row>
    <row r="71" spans="1:3" x14ac:dyDescent="0.3">
      <c r="A71" t="s">
        <v>4</v>
      </c>
      <c r="B71" t="s">
        <v>111</v>
      </c>
      <c r="C71" t="s">
        <v>92</v>
      </c>
    </row>
    <row r="72" spans="1:3" x14ac:dyDescent="0.3">
      <c r="A72" t="s">
        <v>4</v>
      </c>
      <c r="B72" t="s">
        <v>112</v>
      </c>
      <c r="C72" t="s">
        <v>31</v>
      </c>
    </row>
    <row r="73" spans="1:3" x14ac:dyDescent="0.3">
      <c r="A73" t="s">
        <v>4</v>
      </c>
      <c r="B73" t="s">
        <v>113</v>
      </c>
      <c r="C73" t="s">
        <v>31</v>
      </c>
    </row>
    <row r="74" spans="1:3" x14ac:dyDescent="0.3">
      <c r="A74" t="s">
        <v>4</v>
      </c>
      <c r="B74" t="s">
        <v>114</v>
      </c>
      <c r="C74">
        <v>0</v>
      </c>
    </row>
    <row r="75" spans="1:3" x14ac:dyDescent="0.3">
      <c r="A75" t="s">
        <v>4</v>
      </c>
      <c r="B75" t="s">
        <v>115</v>
      </c>
      <c r="C75" t="s">
        <v>92</v>
      </c>
    </row>
    <row r="76" spans="1:3" x14ac:dyDescent="0.3">
      <c r="A76" t="s">
        <v>4</v>
      </c>
      <c r="B76" t="s">
        <v>116</v>
      </c>
      <c r="C76">
        <v>1</v>
      </c>
    </row>
    <row r="77" spans="1:3" x14ac:dyDescent="0.3">
      <c r="A77" t="s">
        <v>4</v>
      </c>
      <c r="B77" t="s">
        <v>117</v>
      </c>
      <c r="C77" t="s">
        <v>96</v>
      </c>
    </row>
    <row r="78" spans="1:3" x14ac:dyDescent="0.3">
      <c r="A78" t="s">
        <v>4</v>
      </c>
      <c r="B78" t="s">
        <v>118</v>
      </c>
      <c r="C78">
        <v>0</v>
      </c>
    </row>
    <row r="79" spans="1:3" x14ac:dyDescent="0.3">
      <c r="A79" t="s">
        <v>4</v>
      </c>
      <c r="B79" t="s">
        <v>119</v>
      </c>
      <c r="C79">
        <v>0</v>
      </c>
    </row>
    <row r="80" spans="1:3" x14ac:dyDescent="0.3">
      <c r="A80" t="s">
        <v>4</v>
      </c>
      <c r="B80" t="s">
        <v>120</v>
      </c>
      <c r="C80" t="s">
        <v>31</v>
      </c>
    </row>
    <row r="81" spans="1:3" x14ac:dyDescent="0.3">
      <c r="A81" t="s">
        <v>4</v>
      </c>
      <c r="B81" t="s">
        <v>121</v>
      </c>
      <c r="C81" t="s">
        <v>31</v>
      </c>
    </row>
    <row r="82" spans="1:3" x14ac:dyDescent="0.3">
      <c r="A82" t="s">
        <v>4</v>
      </c>
      <c r="B82" t="s">
        <v>122</v>
      </c>
      <c r="C82" t="s">
        <v>31</v>
      </c>
    </row>
    <row r="83" spans="1:3" x14ac:dyDescent="0.3">
      <c r="A83" t="s">
        <v>4</v>
      </c>
      <c r="B83" t="s">
        <v>123</v>
      </c>
      <c r="C83" t="s">
        <v>31</v>
      </c>
    </row>
    <row r="84" spans="1:3" x14ac:dyDescent="0.3">
      <c r="A84" t="s">
        <v>4</v>
      </c>
      <c r="B84" t="s">
        <v>124</v>
      </c>
      <c r="C84" t="s">
        <v>92</v>
      </c>
    </row>
    <row r="85" spans="1:3" x14ac:dyDescent="0.3">
      <c r="A85" t="s">
        <v>4</v>
      </c>
      <c r="B85" t="s">
        <v>125</v>
      </c>
      <c r="C85" t="s">
        <v>31</v>
      </c>
    </row>
    <row r="86" spans="1:3" x14ac:dyDescent="0.3">
      <c r="A86" t="s">
        <v>4</v>
      </c>
      <c r="B86" t="s">
        <v>126</v>
      </c>
      <c r="C86" t="s">
        <v>31</v>
      </c>
    </row>
    <row r="87" spans="1:3" x14ac:dyDescent="0.3">
      <c r="A87" t="s">
        <v>4</v>
      </c>
      <c r="B87" t="s">
        <v>127</v>
      </c>
      <c r="C87">
        <v>0</v>
      </c>
    </row>
    <row r="88" spans="1:3" x14ac:dyDescent="0.3">
      <c r="A88" t="s">
        <v>4</v>
      </c>
      <c r="B88" t="s">
        <v>128</v>
      </c>
      <c r="C88" t="s">
        <v>31</v>
      </c>
    </row>
    <row r="89" spans="1:3" x14ac:dyDescent="0.3">
      <c r="A89" t="s">
        <v>4</v>
      </c>
      <c r="B89" t="s">
        <v>129</v>
      </c>
      <c r="C89" t="s">
        <v>31</v>
      </c>
    </row>
    <row r="90" spans="1:3" x14ac:dyDescent="0.3">
      <c r="A90" t="s">
        <v>4</v>
      </c>
      <c r="B90" t="s">
        <v>130</v>
      </c>
      <c r="C90" t="s">
        <v>31</v>
      </c>
    </row>
    <row r="91" spans="1:3" x14ac:dyDescent="0.3">
      <c r="A91" t="s">
        <v>4</v>
      </c>
      <c r="B91" t="s">
        <v>131</v>
      </c>
      <c r="C91" t="s">
        <v>31</v>
      </c>
    </row>
    <row r="92" spans="1:3" x14ac:dyDescent="0.3">
      <c r="A92" t="s">
        <v>4</v>
      </c>
      <c r="B92" t="s">
        <v>132</v>
      </c>
      <c r="C92" t="s">
        <v>92</v>
      </c>
    </row>
    <row r="93" spans="1:3" x14ac:dyDescent="0.3">
      <c r="A93" t="s">
        <v>4</v>
      </c>
      <c r="B93" t="s">
        <v>133</v>
      </c>
      <c r="C93" t="s">
        <v>31</v>
      </c>
    </row>
    <row r="94" spans="1:3" x14ac:dyDescent="0.3">
      <c r="A94" t="s">
        <v>4</v>
      </c>
      <c r="B94" t="s">
        <v>134</v>
      </c>
      <c r="C94" t="s">
        <v>31</v>
      </c>
    </row>
    <row r="95" spans="1:3" x14ac:dyDescent="0.3">
      <c r="A95" t="s">
        <v>4</v>
      </c>
      <c r="B95" t="s">
        <v>135</v>
      </c>
      <c r="C95">
        <v>0</v>
      </c>
    </row>
    <row r="96" spans="1:3" x14ac:dyDescent="0.3">
      <c r="A96" t="s">
        <v>4</v>
      </c>
      <c r="B96" t="s">
        <v>136</v>
      </c>
      <c r="C96" t="s">
        <v>92</v>
      </c>
    </row>
    <row r="97" spans="1:3" x14ac:dyDescent="0.3">
      <c r="A97" t="s">
        <v>4</v>
      </c>
      <c r="B97" t="s">
        <v>137</v>
      </c>
      <c r="C97" t="s">
        <v>31</v>
      </c>
    </row>
    <row r="98" spans="1:3" x14ac:dyDescent="0.3">
      <c r="A98" t="s">
        <v>4</v>
      </c>
      <c r="B98" t="s">
        <v>138</v>
      </c>
      <c r="C98" t="s">
        <v>31</v>
      </c>
    </row>
    <row r="99" spans="1:3" x14ac:dyDescent="0.3">
      <c r="A99" t="s">
        <v>4</v>
      </c>
      <c r="B99" t="s">
        <v>139</v>
      </c>
      <c r="C99" t="s">
        <v>92</v>
      </c>
    </row>
    <row r="100" spans="1:3" x14ac:dyDescent="0.3">
      <c r="A100" t="s">
        <v>4</v>
      </c>
      <c r="B100" t="s">
        <v>140</v>
      </c>
      <c r="C100" t="s">
        <v>31</v>
      </c>
    </row>
    <row r="101" spans="1:3" x14ac:dyDescent="0.3">
      <c r="A101" t="s">
        <v>4</v>
      </c>
      <c r="B101" t="s">
        <v>141</v>
      </c>
      <c r="C101" t="s">
        <v>31</v>
      </c>
    </row>
    <row r="102" spans="1:3" x14ac:dyDescent="0.3">
      <c r="A102" t="s">
        <v>142</v>
      </c>
      <c r="B102" t="s">
        <v>143</v>
      </c>
      <c r="C102" t="s">
        <v>79</v>
      </c>
    </row>
    <row r="103" spans="1:3" x14ac:dyDescent="0.3">
      <c r="A103" t="s">
        <v>142</v>
      </c>
      <c r="B103" t="s">
        <v>144</v>
      </c>
      <c r="C103" t="s">
        <v>145</v>
      </c>
    </row>
    <row r="104" spans="1:3" x14ac:dyDescent="0.3">
      <c r="A104" t="s">
        <v>142</v>
      </c>
      <c r="B104" t="s">
        <v>146</v>
      </c>
      <c r="C104" t="s">
        <v>31</v>
      </c>
    </row>
    <row r="105" spans="1:3" x14ac:dyDescent="0.3">
      <c r="A105" t="s">
        <v>142</v>
      </c>
      <c r="B105" t="s">
        <v>147</v>
      </c>
      <c r="C105">
        <v>6</v>
      </c>
    </row>
    <row r="106" spans="1:3" x14ac:dyDescent="0.3">
      <c r="A106" t="s">
        <v>142</v>
      </c>
      <c r="B106" t="s">
        <v>148</v>
      </c>
      <c r="C106" t="s">
        <v>79</v>
      </c>
    </row>
    <row r="107" spans="1:3" x14ac:dyDescent="0.3">
      <c r="A107" t="s">
        <v>142</v>
      </c>
      <c r="B107" t="s">
        <v>149</v>
      </c>
      <c r="C107" t="s">
        <v>31</v>
      </c>
    </row>
    <row r="108" spans="1:3" x14ac:dyDescent="0.3">
      <c r="A108" t="s">
        <v>142</v>
      </c>
      <c r="B108" t="s">
        <v>150</v>
      </c>
      <c r="C108" t="s">
        <v>151</v>
      </c>
    </row>
    <row r="109" spans="1:3" x14ac:dyDescent="0.3">
      <c r="A109" t="s">
        <v>142</v>
      </c>
      <c r="B109" t="s">
        <v>152</v>
      </c>
      <c r="C109" t="s">
        <v>153</v>
      </c>
    </row>
    <row r="110" spans="1:3" x14ac:dyDescent="0.3">
      <c r="A110" t="s">
        <v>154</v>
      </c>
      <c r="B110" t="s">
        <v>155</v>
      </c>
      <c r="C110" t="s">
        <v>79</v>
      </c>
    </row>
    <row r="111" spans="1:3" x14ac:dyDescent="0.3">
      <c r="A111" t="s">
        <v>154</v>
      </c>
      <c r="B111" t="s">
        <v>156</v>
      </c>
      <c r="C111">
        <v>0</v>
      </c>
    </row>
    <row r="112" spans="1:3" x14ac:dyDescent="0.3">
      <c r="A112" t="s">
        <v>154</v>
      </c>
      <c r="B112" t="s">
        <v>157</v>
      </c>
      <c r="C112">
        <v>0</v>
      </c>
    </row>
    <row r="113" spans="1:3" x14ac:dyDescent="0.3">
      <c r="A113" t="s">
        <v>154</v>
      </c>
      <c r="B113" t="s">
        <v>158</v>
      </c>
      <c r="C113">
        <v>-1</v>
      </c>
    </row>
    <row r="114" spans="1:3" x14ac:dyDescent="0.3">
      <c r="A114" t="s">
        <v>154</v>
      </c>
      <c r="B114" t="s">
        <v>159</v>
      </c>
      <c r="C114" t="s">
        <v>71</v>
      </c>
    </row>
    <row r="115" spans="1:3" x14ac:dyDescent="0.3">
      <c r="A115" t="s">
        <v>154</v>
      </c>
      <c r="B115" t="s">
        <v>160</v>
      </c>
      <c r="C115" t="s">
        <v>31</v>
      </c>
    </row>
    <row r="116" spans="1:3" x14ac:dyDescent="0.3">
      <c r="A116" t="s">
        <v>154</v>
      </c>
      <c r="B116" t="s">
        <v>161</v>
      </c>
      <c r="C116" t="s">
        <v>26</v>
      </c>
    </row>
    <row r="117" spans="1:3" x14ac:dyDescent="0.3">
      <c r="A117" t="s">
        <v>154</v>
      </c>
      <c r="B117" t="s">
        <v>162</v>
      </c>
      <c r="C117" t="s">
        <v>82</v>
      </c>
    </row>
    <row r="118" spans="1:3" x14ac:dyDescent="0.3">
      <c r="A118" t="s">
        <v>154</v>
      </c>
      <c r="B118" t="s">
        <v>163</v>
      </c>
      <c r="C118">
        <v>-3.6999999999999998E-2</v>
      </c>
    </row>
    <row r="119" spans="1:3" x14ac:dyDescent="0.3">
      <c r="A119" t="s">
        <v>154</v>
      </c>
      <c r="B119" t="s">
        <v>164</v>
      </c>
      <c r="C119">
        <v>3.6999999999999998E-2</v>
      </c>
    </row>
    <row r="120" spans="1:3" x14ac:dyDescent="0.3">
      <c r="A120" t="s">
        <v>154</v>
      </c>
      <c r="B120" t="s">
        <v>165</v>
      </c>
      <c r="C120" t="s">
        <v>17</v>
      </c>
    </row>
    <row r="121" spans="1:3" x14ac:dyDescent="0.3">
      <c r="A121" t="s">
        <v>154</v>
      </c>
      <c r="B121" t="s">
        <v>166</v>
      </c>
      <c r="C121" t="s">
        <v>31</v>
      </c>
    </row>
    <row r="122" spans="1:3" x14ac:dyDescent="0.3">
      <c r="A122" t="s">
        <v>154</v>
      </c>
      <c r="B122" t="s">
        <v>167</v>
      </c>
      <c r="C122" t="s">
        <v>168</v>
      </c>
    </row>
    <row r="123" spans="1:3" x14ac:dyDescent="0.3">
      <c r="A123" t="s">
        <v>154</v>
      </c>
      <c r="B123" t="s">
        <v>169</v>
      </c>
      <c r="C123" t="s">
        <v>82</v>
      </c>
    </row>
    <row r="124" spans="1:3" x14ac:dyDescent="0.3">
      <c r="A124" t="s">
        <v>154</v>
      </c>
      <c r="B124" t="s">
        <v>170</v>
      </c>
      <c r="C124" s="1">
        <v>-1.0000000000000001E-9</v>
      </c>
    </row>
    <row r="125" spans="1:3" x14ac:dyDescent="0.3">
      <c r="A125" t="s">
        <v>154</v>
      </c>
      <c r="B125" t="s">
        <v>171</v>
      </c>
      <c r="C125" s="1">
        <v>1.0000000000000001E-9</v>
      </c>
    </row>
    <row r="126" spans="1:3" x14ac:dyDescent="0.3">
      <c r="A126" t="s">
        <v>154</v>
      </c>
      <c r="B126" t="s">
        <v>172</v>
      </c>
      <c r="C126" t="s">
        <v>92</v>
      </c>
    </row>
    <row r="127" spans="1:3" x14ac:dyDescent="0.3">
      <c r="A127" t="s">
        <v>154</v>
      </c>
      <c r="B127" t="s">
        <v>173</v>
      </c>
      <c r="C127" t="s">
        <v>92</v>
      </c>
    </row>
    <row r="128" spans="1:3" x14ac:dyDescent="0.3">
      <c r="A128" t="s">
        <v>154</v>
      </c>
      <c r="B128" t="s">
        <v>174</v>
      </c>
      <c r="C128">
        <v>0</v>
      </c>
    </row>
    <row r="129" spans="1:3" x14ac:dyDescent="0.3">
      <c r="A129" t="s">
        <v>154</v>
      </c>
      <c r="B129" t="s">
        <v>175</v>
      </c>
      <c r="C129">
        <v>0</v>
      </c>
    </row>
    <row r="130" spans="1:3" x14ac:dyDescent="0.3">
      <c r="A130" t="s">
        <v>154</v>
      </c>
      <c r="B130" t="s">
        <v>176</v>
      </c>
      <c r="C130" t="s">
        <v>92</v>
      </c>
    </row>
    <row r="131" spans="1:3" x14ac:dyDescent="0.3">
      <c r="A131" t="s">
        <v>154</v>
      </c>
      <c r="B131" t="s">
        <v>177</v>
      </c>
      <c r="C131" t="s">
        <v>79</v>
      </c>
    </row>
    <row r="132" spans="1:3" x14ac:dyDescent="0.3">
      <c r="A132" t="s">
        <v>154</v>
      </c>
      <c r="B132" t="s">
        <v>178</v>
      </c>
      <c r="C132">
        <v>7.2567567567567499</v>
      </c>
    </row>
    <row r="133" spans="1:3" x14ac:dyDescent="0.3">
      <c r="A133" t="s">
        <v>154</v>
      </c>
      <c r="B133" t="s">
        <v>179</v>
      </c>
      <c r="C133">
        <v>0.5</v>
      </c>
    </row>
    <row r="134" spans="1:3" x14ac:dyDescent="0.3">
      <c r="A134" t="s">
        <v>154</v>
      </c>
      <c r="B134" t="s">
        <v>180</v>
      </c>
      <c r="C134" t="s">
        <v>92</v>
      </c>
    </row>
    <row r="135" spans="1:3" x14ac:dyDescent="0.3">
      <c r="A135" t="s">
        <v>154</v>
      </c>
      <c r="B135" t="s">
        <v>181</v>
      </c>
      <c r="C135" t="s">
        <v>92</v>
      </c>
    </row>
    <row r="136" spans="1:3" x14ac:dyDescent="0.3">
      <c r="A136" t="s">
        <v>154</v>
      </c>
      <c r="B136" t="s">
        <v>182</v>
      </c>
      <c r="C136" t="s">
        <v>92</v>
      </c>
    </row>
    <row r="137" spans="1:3" x14ac:dyDescent="0.3">
      <c r="A137" t="s">
        <v>154</v>
      </c>
      <c r="B137" t="s">
        <v>183</v>
      </c>
      <c r="C137">
        <v>1</v>
      </c>
    </row>
    <row r="138" spans="1:3" x14ac:dyDescent="0.3">
      <c r="A138" t="s">
        <v>154</v>
      </c>
      <c r="B138" t="s">
        <v>184</v>
      </c>
      <c r="C138">
        <v>0</v>
      </c>
    </row>
    <row r="139" spans="1:3" x14ac:dyDescent="0.3">
      <c r="A139" t="s">
        <v>154</v>
      </c>
      <c r="B139" t="s">
        <v>185</v>
      </c>
      <c r="C139">
        <v>-1</v>
      </c>
    </row>
    <row r="140" spans="1:3" x14ac:dyDescent="0.3">
      <c r="A140" t="s">
        <v>154</v>
      </c>
      <c r="B140" t="s">
        <v>186</v>
      </c>
      <c r="C140">
        <v>-1</v>
      </c>
    </row>
    <row r="141" spans="1:3" x14ac:dyDescent="0.3">
      <c r="A141" t="s">
        <v>154</v>
      </c>
      <c r="B141" t="s">
        <v>187</v>
      </c>
      <c r="C141" t="s">
        <v>92</v>
      </c>
    </row>
    <row r="142" spans="1:3" x14ac:dyDescent="0.3">
      <c r="A142" t="s">
        <v>154</v>
      </c>
      <c r="B142" t="s">
        <v>188</v>
      </c>
      <c r="C142" t="s">
        <v>92</v>
      </c>
    </row>
    <row r="143" spans="1:3" x14ac:dyDescent="0.3">
      <c r="A143" t="s">
        <v>154</v>
      </c>
      <c r="B143" t="s">
        <v>189</v>
      </c>
      <c r="C143">
        <v>7.2567567567567499</v>
      </c>
    </row>
    <row r="144" spans="1:3" x14ac:dyDescent="0.3">
      <c r="A144" t="s">
        <v>154</v>
      </c>
      <c r="B144" t="s">
        <v>190</v>
      </c>
      <c r="C144">
        <v>0.5</v>
      </c>
    </row>
    <row r="145" spans="1:3" x14ac:dyDescent="0.3">
      <c r="A145" t="s">
        <v>154</v>
      </c>
      <c r="B145" t="s">
        <v>191</v>
      </c>
      <c r="C145" t="s">
        <v>92</v>
      </c>
    </row>
    <row r="146" spans="1:3" x14ac:dyDescent="0.3">
      <c r="A146" t="s">
        <v>154</v>
      </c>
      <c r="B146" t="s">
        <v>192</v>
      </c>
      <c r="C146" t="s">
        <v>92</v>
      </c>
    </row>
    <row r="147" spans="1:3" x14ac:dyDescent="0.3">
      <c r="A147" t="s">
        <v>154</v>
      </c>
      <c r="B147" t="s">
        <v>193</v>
      </c>
      <c r="C147">
        <v>7.2567567567567499</v>
      </c>
    </row>
    <row r="148" spans="1:3" x14ac:dyDescent="0.3">
      <c r="A148" t="s">
        <v>154</v>
      </c>
      <c r="B148" t="s">
        <v>194</v>
      </c>
      <c r="C148">
        <v>0.5</v>
      </c>
    </row>
    <row r="149" spans="1:3" x14ac:dyDescent="0.3">
      <c r="A149" t="s">
        <v>154</v>
      </c>
      <c r="B149" t="s">
        <v>195</v>
      </c>
      <c r="C149" t="s">
        <v>31</v>
      </c>
    </row>
    <row r="150" spans="1:3" x14ac:dyDescent="0.3">
      <c r="A150" t="s">
        <v>154</v>
      </c>
      <c r="B150" t="s">
        <v>196</v>
      </c>
      <c r="C150" t="s">
        <v>92</v>
      </c>
    </row>
    <row r="151" spans="1:3" x14ac:dyDescent="0.3">
      <c r="A151" t="s">
        <v>154</v>
      </c>
      <c r="B151" t="s">
        <v>197</v>
      </c>
      <c r="C151" t="s">
        <v>92</v>
      </c>
    </row>
    <row r="152" spans="1:3" x14ac:dyDescent="0.3">
      <c r="A152" t="s">
        <v>154</v>
      </c>
      <c r="B152" t="s">
        <v>198</v>
      </c>
      <c r="C152" t="s">
        <v>92</v>
      </c>
    </row>
    <row r="153" spans="1:3" x14ac:dyDescent="0.3">
      <c r="A153" t="s">
        <v>154</v>
      </c>
      <c r="B153" t="s">
        <v>199</v>
      </c>
      <c r="C153">
        <v>1</v>
      </c>
    </row>
    <row r="154" spans="1:3" x14ac:dyDescent="0.3">
      <c r="A154" t="s">
        <v>154</v>
      </c>
      <c r="B154" t="s">
        <v>200</v>
      </c>
      <c r="C154">
        <v>0</v>
      </c>
    </row>
    <row r="155" spans="1:3" x14ac:dyDescent="0.3">
      <c r="A155" t="s">
        <v>154</v>
      </c>
      <c r="B155" t="s">
        <v>201</v>
      </c>
      <c r="C155">
        <v>-1</v>
      </c>
    </row>
    <row r="156" spans="1:3" x14ac:dyDescent="0.3">
      <c r="A156" t="s">
        <v>154</v>
      </c>
      <c r="B156" t="s">
        <v>202</v>
      </c>
      <c r="C156">
        <v>-1</v>
      </c>
    </row>
    <row r="157" spans="1:3" x14ac:dyDescent="0.3">
      <c r="A157" t="s">
        <v>154</v>
      </c>
      <c r="B157" t="s">
        <v>203</v>
      </c>
      <c r="C157" t="s">
        <v>92</v>
      </c>
    </row>
    <row r="158" spans="1:3" x14ac:dyDescent="0.3">
      <c r="A158" t="s">
        <v>154</v>
      </c>
      <c r="B158" t="s">
        <v>204</v>
      </c>
      <c r="C158" t="s">
        <v>92</v>
      </c>
    </row>
    <row r="159" spans="1:3" x14ac:dyDescent="0.3">
      <c r="A159" t="s">
        <v>154</v>
      </c>
      <c r="B159" t="s">
        <v>205</v>
      </c>
      <c r="C159">
        <v>7.2567567567567499</v>
      </c>
    </row>
    <row r="160" spans="1:3" x14ac:dyDescent="0.3">
      <c r="A160" t="s">
        <v>154</v>
      </c>
      <c r="B160" t="s">
        <v>206</v>
      </c>
      <c r="C160">
        <v>0.5</v>
      </c>
    </row>
    <row r="161" spans="1:3" x14ac:dyDescent="0.3">
      <c r="A161" t="s">
        <v>154</v>
      </c>
      <c r="B161" t="s">
        <v>207</v>
      </c>
      <c r="C161" t="s">
        <v>92</v>
      </c>
    </row>
    <row r="162" spans="1:3" x14ac:dyDescent="0.3">
      <c r="A162" t="s">
        <v>154</v>
      </c>
      <c r="B162" t="s">
        <v>208</v>
      </c>
      <c r="C162" t="s">
        <v>92</v>
      </c>
    </row>
    <row r="163" spans="1:3" x14ac:dyDescent="0.3">
      <c r="A163" t="s">
        <v>154</v>
      </c>
      <c r="B163" t="s">
        <v>209</v>
      </c>
      <c r="C163">
        <v>7.2567567567567499</v>
      </c>
    </row>
    <row r="164" spans="1:3" x14ac:dyDescent="0.3">
      <c r="A164" t="s">
        <v>154</v>
      </c>
      <c r="B164" t="s">
        <v>210</v>
      </c>
      <c r="C164">
        <v>0.5</v>
      </c>
    </row>
    <row r="165" spans="1:3" x14ac:dyDescent="0.3">
      <c r="A165" t="s">
        <v>154</v>
      </c>
      <c r="B165" t="s">
        <v>211</v>
      </c>
      <c r="C165" t="s">
        <v>31</v>
      </c>
    </row>
    <row r="166" spans="1:3" x14ac:dyDescent="0.3">
      <c r="A166" t="s">
        <v>154</v>
      </c>
      <c r="B166" t="s">
        <v>212</v>
      </c>
      <c r="C166">
        <v>-1</v>
      </c>
    </row>
    <row r="167" spans="1:3" x14ac:dyDescent="0.3">
      <c r="A167" t="s">
        <v>154</v>
      </c>
      <c r="B167" t="s">
        <v>213</v>
      </c>
      <c r="C167">
        <v>-16777216</v>
      </c>
    </row>
    <row r="168" spans="1:3" x14ac:dyDescent="0.3">
      <c r="A168" t="s">
        <v>154</v>
      </c>
      <c r="B168" t="s">
        <v>214</v>
      </c>
      <c r="C168">
        <v>-3618616</v>
      </c>
    </row>
    <row r="169" spans="1:3" x14ac:dyDescent="0.3">
      <c r="A169" t="s">
        <v>154</v>
      </c>
      <c r="B169" t="s">
        <v>215</v>
      </c>
      <c r="C169">
        <v>-65336</v>
      </c>
    </row>
    <row r="170" spans="1:3" x14ac:dyDescent="0.3">
      <c r="A170" t="s">
        <v>154</v>
      </c>
      <c r="B170" t="s">
        <v>216</v>
      </c>
      <c r="C170" t="s">
        <v>79</v>
      </c>
    </row>
    <row r="171" spans="1:3" x14ac:dyDescent="0.3">
      <c r="A171" t="s">
        <v>154</v>
      </c>
      <c r="B171" t="s">
        <v>217</v>
      </c>
      <c r="C171">
        <v>-16777036</v>
      </c>
    </row>
    <row r="172" spans="1:3" x14ac:dyDescent="0.3">
      <c r="A172" t="s">
        <v>154</v>
      </c>
      <c r="B172" t="s">
        <v>218</v>
      </c>
      <c r="C172">
        <v>1</v>
      </c>
    </row>
    <row r="173" spans="1:3" x14ac:dyDescent="0.3">
      <c r="A173" t="s">
        <v>154</v>
      </c>
      <c r="B173" t="s">
        <v>219</v>
      </c>
      <c r="C173" t="s">
        <v>79</v>
      </c>
    </row>
    <row r="174" spans="1:3" x14ac:dyDescent="0.3">
      <c r="A174" t="s">
        <v>154</v>
      </c>
      <c r="B174" t="s">
        <v>220</v>
      </c>
      <c r="C174">
        <v>-39936</v>
      </c>
    </row>
    <row r="175" spans="1:3" x14ac:dyDescent="0.3">
      <c r="A175" t="s">
        <v>154</v>
      </c>
      <c r="B175" t="s">
        <v>221</v>
      </c>
      <c r="C175">
        <v>1</v>
      </c>
    </row>
    <row r="176" spans="1:3" x14ac:dyDescent="0.3">
      <c r="A176" t="s">
        <v>154</v>
      </c>
      <c r="B176" t="s">
        <v>222</v>
      </c>
      <c r="C176" t="s">
        <v>79</v>
      </c>
    </row>
    <row r="177" spans="1:3" x14ac:dyDescent="0.3">
      <c r="A177" t="s">
        <v>154</v>
      </c>
      <c r="B177" t="s">
        <v>223</v>
      </c>
      <c r="C177">
        <v>-16731136</v>
      </c>
    </row>
    <row r="178" spans="1:3" x14ac:dyDescent="0.3">
      <c r="A178" t="s">
        <v>154</v>
      </c>
      <c r="B178" t="s">
        <v>224</v>
      </c>
      <c r="C178">
        <v>1</v>
      </c>
    </row>
    <row r="179" spans="1:3" x14ac:dyDescent="0.3">
      <c r="A179" t="s">
        <v>154</v>
      </c>
      <c r="B179" t="s">
        <v>225</v>
      </c>
      <c r="C179" t="s">
        <v>79</v>
      </c>
    </row>
    <row r="180" spans="1:3" x14ac:dyDescent="0.3">
      <c r="A180" t="s">
        <v>154</v>
      </c>
      <c r="B180" t="s">
        <v>226</v>
      </c>
      <c r="C180">
        <v>-8892376</v>
      </c>
    </row>
    <row r="181" spans="1:3" x14ac:dyDescent="0.3">
      <c r="A181" t="s">
        <v>154</v>
      </c>
      <c r="B181" t="s">
        <v>227</v>
      </c>
      <c r="C181">
        <v>1</v>
      </c>
    </row>
    <row r="182" spans="1:3" x14ac:dyDescent="0.3">
      <c r="A182" t="s">
        <v>154</v>
      </c>
      <c r="B182" t="s">
        <v>228</v>
      </c>
      <c r="C182" t="s">
        <v>79</v>
      </c>
    </row>
    <row r="183" spans="1:3" x14ac:dyDescent="0.3">
      <c r="A183" t="s">
        <v>154</v>
      </c>
      <c r="B183" t="s">
        <v>229</v>
      </c>
      <c r="C183">
        <v>-65536</v>
      </c>
    </row>
    <row r="184" spans="1:3" x14ac:dyDescent="0.3">
      <c r="A184" t="s">
        <v>154</v>
      </c>
      <c r="B184" t="s">
        <v>230</v>
      </c>
      <c r="C184">
        <v>1</v>
      </c>
    </row>
    <row r="185" spans="1:3" x14ac:dyDescent="0.3">
      <c r="A185" t="s">
        <v>154</v>
      </c>
      <c r="B185" t="s">
        <v>231</v>
      </c>
      <c r="C185" t="s">
        <v>79</v>
      </c>
    </row>
    <row r="186" spans="1:3" x14ac:dyDescent="0.3">
      <c r="A186" t="s">
        <v>154</v>
      </c>
      <c r="B186" t="s">
        <v>232</v>
      </c>
      <c r="C186">
        <v>-14336</v>
      </c>
    </row>
    <row r="187" spans="1:3" x14ac:dyDescent="0.3">
      <c r="A187" t="s">
        <v>154</v>
      </c>
      <c r="B187" t="s">
        <v>233</v>
      </c>
      <c r="C187">
        <v>1</v>
      </c>
    </row>
    <row r="188" spans="1:3" x14ac:dyDescent="0.3">
      <c r="A188" t="s">
        <v>154</v>
      </c>
      <c r="B188" t="s">
        <v>234</v>
      </c>
      <c r="C188" t="s">
        <v>79</v>
      </c>
    </row>
    <row r="189" spans="1:3" x14ac:dyDescent="0.3">
      <c r="A189" t="s">
        <v>154</v>
      </c>
      <c r="B189" t="s">
        <v>235</v>
      </c>
      <c r="C189">
        <v>-6946586</v>
      </c>
    </row>
    <row r="190" spans="1:3" x14ac:dyDescent="0.3">
      <c r="A190" t="s">
        <v>154</v>
      </c>
      <c r="B190" t="s">
        <v>236</v>
      </c>
      <c r="C190">
        <v>1</v>
      </c>
    </row>
    <row r="191" spans="1:3" x14ac:dyDescent="0.3">
      <c r="A191" t="s">
        <v>154</v>
      </c>
      <c r="B191" t="s">
        <v>237</v>
      </c>
      <c r="C191" t="s">
        <v>79</v>
      </c>
    </row>
    <row r="192" spans="1:3" x14ac:dyDescent="0.3">
      <c r="A192" t="s">
        <v>154</v>
      </c>
      <c r="B192" t="s">
        <v>238</v>
      </c>
      <c r="C192">
        <v>-16733546</v>
      </c>
    </row>
    <row r="193" spans="1:11" x14ac:dyDescent="0.3">
      <c r="A193" t="s">
        <v>154</v>
      </c>
      <c r="B193" t="s">
        <v>239</v>
      </c>
      <c r="C193">
        <v>1</v>
      </c>
    </row>
    <row r="194" spans="1:11" x14ac:dyDescent="0.3">
      <c r="A194" t="s">
        <v>154</v>
      </c>
      <c r="B194" t="s">
        <v>240</v>
      </c>
      <c r="C194" t="s">
        <v>241</v>
      </c>
    </row>
    <row r="195" spans="1:11" x14ac:dyDescent="0.3">
      <c r="A195" t="s">
        <v>154</v>
      </c>
      <c r="B195" t="s">
        <v>242</v>
      </c>
      <c r="C195" t="s">
        <v>243</v>
      </c>
    </row>
    <row r="196" spans="1:11" x14ac:dyDescent="0.3">
      <c r="A196" t="s">
        <v>154</v>
      </c>
      <c r="B196" t="s">
        <v>244</v>
      </c>
      <c r="C196">
        <v>7</v>
      </c>
    </row>
    <row r="197" spans="1:11" x14ac:dyDescent="0.3">
      <c r="A197" t="s">
        <v>154</v>
      </c>
      <c r="B197" t="s">
        <v>245</v>
      </c>
      <c r="C197" t="s">
        <v>241</v>
      </c>
    </row>
    <row r="198" spans="1:11" x14ac:dyDescent="0.3">
      <c r="A198" t="s">
        <v>154</v>
      </c>
      <c r="B198" t="s">
        <v>246</v>
      </c>
      <c r="C198" t="s">
        <v>243</v>
      </c>
    </row>
    <row r="199" spans="1:11" x14ac:dyDescent="0.3">
      <c r="A199" t="s">
        <v>154</v>
      </c>
      <c r="B199" t="s">
        <v>247</v>
      </c>
      <c r="C199">
        <v>7</v>
      </c>
    </row>
    <row r="200" spans="1:11" x14ac:dyDescent="0.3">
      <c r="A200" t="s">
        <v>154</v>
      </c>
      <c r="B200" t="s">
        <v>248</v>
      </c>
      <c r="C200" t="s">
        <v>241</v>
      </c>
    </row>
    <row r="201" spans="1:11" x14ac:dyDescent="0.3">
      <c r="A201" t="s">
        <v>154</v>
      </c>
      <c r="B201" t="s">
        <v>249</v>
      </c>
      <c r="C201" t="s">
        <v>243</v>
      </c>
    </row>
    <row r="202" spans="1:11" x14ac:dyDescent="0.3">
      <c r="A202" t="s">
        <v>154</v>
      </c>
      <c r="B202" t="s">
        <v>250</v>
      </c>
      <c r="C202">
        <v>7</v>
      </c>
    </row>
    <row r="203" spans="1:11" x14ac:dyDescent="0.3">
      <c r="A203" t="s">
        <v>154</v>
      </c>
      <c r="B203" t="s">
        <v>251</v>
      </c>
      <c r="C203">
        <v>6</v>
      </c>
    </row>
    <row r="204" spans="1:11" x14ac:dyDescent="0.3">
      <c r="A204" t="s">
        <v>154</v>
      </c>
      <c r="B204" t="s">
        <v>252</v>
      </c>
      <c r="C204" t="s">
        <v>79</v>
      </c>
    </row>
    <row r="205" spans="1:11" x14ac:dyDescent="0.3">
      <c r="A205" t="s">
        <v>154</v>
      </c>
      <c r="B205" t="s">
        <v>253</v>
      </c>
      <c r="C205" t="s">
        <v>17</v>
      </c>
      <c r="D205" t="s">
        <v>15</v>
      </c>
      <c r="E205" t="s">
        <v>16</v>
      </c>
      <c r="F205" t="s">
        <v>18</v>
      </c>
      <c r="G205" t="s">
        <v>22</v>
      </c>
      <c r="H205" t="s">
        <v>20</v>
      </c>
      <c r="I205" t="s">
        <v>21</v>
      </c>
      <c r="J205" t="s">
        <v>23</v>
      </c>
      <c r="K205" t="s">
        <v>71</v>
      </c>
    </row>
    <row r="206" spans="1:11" x14ac:dyDescent="0.3">
      <c r="A206" t="s">
        <v>154</v>
      </c>
      <c r="B206" t="s">
        <v>254</v>
      </c>
      <c r="C206" t="s">
        <v>168</v>
      </c>
      <c r="D206" t="s">
        <v>168</v>
      </c>
      <c r="E206" t="s">
        <v>168</v>
      </c>
      <c r="F206" t="s">
        <v>168</v>
      </c>
      <c r="G206" t="s">
        <v>26</v>
      </c>
      <c r="H206" t="s">
        <v>26</v>
      </c>
      <c r="I206" t="s">
        <v>26</v>
      </c>
      <c r="J206" t="s">
        <v>26</v>
      </c>
      <c r="K206" t="s">
        <v>26</v>
      </c>
    </row>
    <row r="207" spans="1:11" x14ac:dyDescent="0.3">
      <c r="A207" t="s">
        <v>154</v>
      </c>
      <c r="B207" t="s">
        <v>255</v>
      </c>
      <c r="C207" t="s">
        <v>79</v>
      </c>
    </row>
    <row r="208" spans="1:11" x14ac:dyDescent="0.3">
      <c r="A208" t="s">
        <v>154</v>
      </c>
      <c r="B208" t="s">
        <v>256</v>
      </c>
      <c r="C208" t="s">
        <v>79</v>
      </c>
    </row>
    <row r="209" spans="1:13" x14ac:dyDescent="0.3">
      <c r="A209" t="s">
        <v>154</v>
      </c>
      <c r="B209" t="s">
        <v>257</v>
      </c>
      <c r="C209" t="s">
        <v>79</v>
      </c>
    </row>
    <row r="210" spans="1:13" x14ac:dyDescent="0.3">
      <c r="A210" t="s">
        <v>154</v>
      </c>
      <c r="B210" t="s">
        <v>258</v>
      </c>
      <c r="C210" t="s">
        <v>1</v>
      </c>
    </row>
    <row r="211" spans="1:13" x14ac:dyDescent="0.3">
      <c r="A211" t="s">
        <v>259</v>
      </c>
      <c r="B211">
        <v>42</v>
      </c>
      <c r="C211">
        <v>42</v>
      </c>
      <c r="D211">
        <v>42</v>
      </c>
      <c r="E211">
        <v>42</v>
      </c>
      <c r="F211">
        <v>42</v>
      </c>
      <c r="G211">
        <v>42</v>
      </c>
      <c r="H211">
        <v>42</v>
      </c>
      <c r="I211">
        <v>42</v>
      </c>
      <c r="J211">
        <v>42</v>
      </c>
      <c r="K211">
        <v>42</v>
      </c>
    </row>
    <row r="212" spans="1:13" x14ac:dyDescent="0.3">
      <c r="A212" t="s">
        <v>260</v>
      </c>
      <c r="B212">
        <v>1</v>
      </c>
      <c r="C212">
        <v>1</v>
      </c>
      <c r="D212">
        <v>1</v>
      </c>
      <c r="E212">
        <v>1</v>
      </c>
      <c r="F212">
        <v>1</v>
      </c>
      <c r="G212">
        <v>1</v>
      </c>
      <c r="H212">
        <v>1</v>
      </c>
      <c r="I212">
        <v>1</v>
      </c>
      <c r="J212">
        <v>1</v>
      </c>
      <c r="K212">
        <v>1</v>
      </c>
    </row>
    <row r="213" spans="1:13" x14ac:dyDescent="0.3">
      <c r="A213" t="s">
        <v>261</v>
      </c>
      <c r="B213" t="s">
        <v>17</v>
      </c>
      <c r="C213" t="s">
        <v>15</v>
      </c>
      <c r="D213" t="s">
        <v>16</v>
      </c>
      <c r="E213" t="s">
        <v>23</v>
      </c>
      <c r="F213" t="s">
        <v>20</v>
      </c>
      <c r="G213" t="s">
        <v>21</v>
      </c>
      <c r="H213" t="s">
        <v>22</v>
      </c>
      <c r="I213" t="s">
        <v>18</v>
      </c>
      <c r="J213" t="s">
        <v>71</v>
      </c>
      <c r="K213" t="s">
        <v>72</v>
      </c>
      <c r="L213" t="s">
        <v>263</v>
      </c>
    </row>
    <row r="214" spans="1:13" x14ac:dyDescent="0.3">
      <c r="A214" t="s">
        <v>262</v>
      </c>
      <c r="B214" s="1">
        <v>-1.0000000000000001E-9</v>
      </c>
      <c r="C214">
        <v>0</v>
      </c>
      <c r="D214">
        <v>0</v>
      </c>
      <c r="E214">
        <v>0</v>
      </c>
      <c r="F214">
        <v>-0.13853599999999999</v>
      </c>
      <c r="G214">
        <v>-0.17424799999999999</v>
      </c>
      <c r="H214">
        <v>-0.25430999999999998</v>
      </c>
      <c r="I214" s="1">
        <v>9.8501999999999998E-10</v>
      </c>
      <c r="J214">
        <v>3.5711999999999897E-2</v>
      </c>
      <c r="K214">
        <v>-35711999.999999903</v>
      </c>
      <c r="L214">
        <f>-J214</f>
        <v>-3.5711999999999897E-2</v>
      </c>
      <c r="M214" s="1"/>
    </row>
    <row r="215" spans="1:13" x14ac:dyDescent="0.3">
      <c r="A215" t="s">
        <v>262</v>
      </c>
      <c r="B215" s="1">
        <v>-8.9999999999999999E-10</v>
      </c>
      <c r="C215">
        <v>0</v>
      </c>
      <c r="D215">
        <v>0</v>
      </c>
      <c r="E215">
        <v>0</v>
      </c>
      <c r="F215">
        <v>-0.12504199999999999</v>
      </c>
      <c r="G215">
        <v>-0.157476</v>
      </c>
      <c r="H215">
        <v>-0.23006599999999999</v>
      </c>
      <c r="I215" s="1">
        <v>8.8717000000000005E-10</v>
      </c>
      <c r="J215">
        <v>3.2433999999999998E-2</v>
      </c>
      <c r="K215">
        <v>-36037777.777777798</v>
      </c>
      <c r="L215">
        <f t="shared" ref="L215:L255" si="0">-J215</f>
        <v>-3.2433999999999998E-2</v>
      </c>
    </row>
    <row r="216" spans="1:13" x14ac:dyDescent="0.3">
      <c r="A216" t="s">
        <v>262</v>
      </c>
      <c r="B216" s="1">
        <v>-8.0000000000000003E-10</v>
      </c>
      <c r="C216">
        <v>0</v>
      </c>
      <c r="D216">
        <v>0</v>
      </c>
      <c r="E216">
        <v>0</v>
      </c>
      <c r="F216">
        <v>-0.112193999999999</v>
      </c>
      <c r="G216">
        <v>-0.141042</v>
      </c>
      <c r="H216">
        <v>-0.205068</v>
      </c>
      <c r="I216" s="1">
        <v>7.9214000000000002E-10</v>
      </c>
      <c r="J216">
        <v>2.8847999999999999E-2</v>
      </c>
      <c r="K216">
        <v>-36060000</v>
      </c>
      <c r="L216">
        <f t="shared" si="0"/>
        <v>-2.8847999999999999E-2</v>
      </c>
    </row>
    <row r="217" spans="1:13" x14ac:dyDescent="0.3">
      <c r="A217" t="s">
        <v>262</v>
      </c>
      <c r="B217" s="1">
        <v>-6.9999999999999996E-10</v>
      </c>
      <c r="C217">
        <v>0</v>
      </c>
      <c r="D217">
        <v>0</v>
      </c>
      <c r="E217">
        <v>0</v>
      </c>
      <c r="F217">
        <v>-9.3857999999999997E-2</v>
      </c>
      <c r="G217">
        <v>-0.11906799999999999</v>
      </c>
      <c r="H217">
        <v>-0.17593799999999901</v>
      </c>
      <c r="I217" s="1">
        <v>6.9106999999999997E-10</v>
      </c>
      <c r="J217">
        <v>2.5209999999999899E-2</v>
      </c>
      <c r="K217">
        <v>-36014285.714285702</v>
      </c>
      <c r="L217">
        <f t="shared" si="0"/>
        <v>-2.5209999999999899E-2</v>
      </c>
    </row>
    <row r="218" spans="1:13" x14ac:dyDescent="0.3">
      <c r="A218" t="s">
        <v>262</v>
      </c>
      <c r="B218" s="1">
        <v>-6E-10</v>
      </c>
      <c r="C218">
        <v>0</v>
      </c>
      <c r="D218">
        <v>0</v>
      </c>
      <c r="E218">
        <v>0</v>
      </c>
      <c r="F218">
        <v>-8.3283999999999997E-2</v>
      </c>
      <c r="G218">
        <v>-0.10463599999999899</v>
      </c>
      <c r="H218">
        <v>-0.15346199999999999</v>
      </c>
      <c r="I218" s="1">
        <v>5.8643000000000001E-10</v>
      </c>
      <c r="J218">
        <v>2.1351999999999899E-2</v>
      </c>
      <c r="K218">
        <v>-35586666.666666597</v>
      </c>
      <c r="L218">
        <f t="shared" si="0"/>
        <v>-2.1351999999999899E-2</v>
      </c>
    </row>
    <row r="219" spans="1:13" x14ac:dyDescent="0.3">
      <c r="A219" t="s">
        <v>262</v>
      </c>
      <c r="B219" s="1">
        <v>-5.0000000000000003E-10</v>
      </c>
      <c r="C219">
        <v>0</v>
      </c>
      <c r="D219">
        <v>0</v>
      </c>
      <c r="E219">
        <v>0</v>
      </c>
      <c r="F219">
        <v>-7.0085999999999996E-2</v>
      </c>
      <c r="G219">
        <v>-8.838E-2</v>
      </c>
      <c r="H219">
        <v>-0.12842000000000001</v>
      </c>
      <c r="I219" s="1">
        <v>5.0089000000000001E-10</v>
      </c>
      <c r="J219">
        <v>1.8294000000000001E-2</v>
      </c>
      <c r="K219">
        <v>-36588000</v>
      </c>
      <c r="L219">
        <f t="shared" si="0"/>
        <v>-1.8294000000000001E-2</v>
      </c>
    </row>
    <row r="220" spans="1:13" x14ac:dyDescent="0.3">
      <c r="A220" t="s">
        <v>262</v>
      </c>
      <c r="B220" s="1">
        <v>-4.0000000000000001E-10</v>
      </c>
      <c r="C220">
        <v>0</v>
      </c>
      <c r="D220">
        <v>0</v>
      </c>
      <c r="E220">
        <v>0</v>
      </c>
      <c r="F220">
        <v>-5.5437999999999897E-2</v>
      </c>
      <c r="G220">
        <v>-7.0272000000000001E-2</v>
      </c>
      <c r="H220">
        <v>-0.102488</v>
      </c>
      <c r="I220" s="1">
        <v>4.0230999999999998E-10</v>
      </c>
      <c r="J220">
        <v>1.4834E-2</v>
      </c>
      <c r="K220">
        <v>-37085000</v>
      </c>
      <c r="L220">
        <f t="shared" si="0"/>
        <v>-1.4834E-2</v>
      </c>
    </row>
    <row r="221" spans="1:13" x14ac:dyDescent="0.3">
      <c r="A221" t="s">
        <v>262</v>
      </c>
      <c r="B221" s="1">
        <v>-3E-10</v>
      </c>
      <c r="C221">
        <v>0</v>
      </c>
      <c r="D221">
        <v>0</v>
      </c>
      <c r="E221">
        <v>0</v>
      </c>
      <c r="F221">
        <v>-4.2717999999999999E-2</v>
      </c>
      <c r="G221">
        <v>-5.3517999999999899E-2</v>
      </c>
      <c r="H221">
        <v>-7.7525999999999998E-2</v>
      </c>
      <c r="I221" s="1">
        <v>2.9639E-10</v>
      </c>
      <c r="J221">
        <v>1.07999999999999E-2</v>
      </c>
      <c r="K221">
        <v>-35999999.999999903</v>
      </c>
      <c r="L221">
        <f t="shared" si="0"/>
        <v>-1.07999999999999E-2</v>
      </c>
    </row>
    <row r="222" spans="1:13" x14ac:dyDescent="0.3">
      <c r="A222" t="s">
        <v>262</v>
      </c>
      <c r="B222" s="1">
        <v>-2.0000000000000001E-10</v>
      </c>
      <c r="C222">
        <v>0</v>
      </c>
      <c r="D222">
        <v>0</v>
      </c>
      <c r="E222">
        <v>0</v>
      </c>
      <c r="F222">
        <v>-2.8173999999999901E-2</v>
      </c>
      <c r="G222">
        <v>-3.5234000000000001E-2</v>
      </c>
      <c r="H222">
        <v>-5.1271999999999998E-2</v>
      </c>
      <c r="I222" s="1">
        <v>1.9909999999999999E-10</v>
      </c>
      <c r="J222">
        <v>7.0600000000000003E-3</v>
      </c>
      <c r="K222">
        <v>-35300000</v>
      </c>
      <c r="L222">
        <f t="shared" si="0"/>
        <v>-7.0600000000000003E-3</v>
      </c>
    </row>
    <row r="223" spans="1:13" x14ac:dyDescent="0.3">
      <c r="A223" t="s">
        <v>262</v>
      </c>
      <c r="B223" s="1">
        <v>-1E-10</v>
      </c>
      <c r="C223">
        <v>0</v>
      </c>
      <c r="D223">
        <v>0</v>
      </c>
      <c r="E223">
        <v>0</v>
      </c>
      <c r="F223">
        <v>-1.39779999999999E-2</v>
      </c>
      <c r="G223">
        <v>-1.7457999999999901E-2</v>
      </c>
      <c r="H223">
        <v>-2.5527999999999999E-2</v>
      </c>
      <c r="I223" s="1">
        <v>6.6750000000000002E-11</v>
      </c>
      <c r="J223">
        <v>3.47999999999999E-3</v>
      </c>
      <c r="K223">
        <v>-34799999.999999903</v>
      </c>
      <c r="L223">
        <f t="shared" si="0"/>
        <v>-3.47999999999999E-3</v>
      </c>
    </row>
    <row r="224" spans="1:13" x14ac:dyDescent="0.3">
      <c r="A224" t="s">
        <v>262</v>
      </c>
      <c r="B224">
        <v>0</v>
      </c>
      <c r="C224">
        <v>0</v>
      </c>
      <c r="D224">
        <v>0</v>
      </c>
      <c r="E224">
        <v>0</v>
      </c>
      <c r="F224">
        <v>2.2599999999999999E-4</v>
      </c>
      <c r="G224">
        <v>1.74E-4</v>
      </c>
      <c r="H224">
        <v>1.12E-4</v>
      </c>
      <c r="I224" s="1">
        <v>-3.0999999999999999E-13</v>
      </c>
      <c r="J224" s="1">
        <v>5.1999999999999902E-5</v>
      </c>
      <c r="K224" t="s">
        <v>31</v>
      </c>
      <c r="L224">
        <f t="shared" si="0"/>
        <v>-5.1999999999999902E-5</v>
      </c>
    </row>
    <row r="225" spans="1:12" x14ac:dyDescent="0.3">
      <c r="A225" t="s">
        <v>262</v>
      </c>
      <c r="B225" s="1">
        <v>1E-10</v>
      </c>
      <c r="C225">
        <v>0</v>
      </c>
      <c r="D225">
        <v>0</v>
      </c>
      <c r="E225">
        <v>0</v>
      </c>
      <c r="F225">
        <v>1.43439999999999E-2</v>
      </c>
      <c r="G225">
        <v>1.7943999999999901E-2</v>
      </c>
      <c r="H225">
        <v>2.6032E-2</v>
      </c>
      <c r="I225" s="1">
        <v>-1.0106E-10</v>
      </c>
      <c r="J225">
        <v>-3.5999999999999899E-3</v>
      </c>
      <c r="K225">
        <v>-35999999.999999903</v>
      </c>
      <c r="L225">
        <f t="shared" si="0"/>
        <v>3.5999999999999899E-3</v>
      </c>
    </row>
    <row r="226" spans="1:12" x14ac:dyDescent="0.3">
      <c r="A226" t="s">
        <v>262</v>
      </c>
      <c r="B226" s="1">
        <v>2.0000000000000001E-10</v>
      </c>
      <c r="C226">
        <v>0</v>
      </c>
      <c r="D226">
        <v>0</v>
      </c>
      <c r="E226">
        <v>0</v>
      </c>
      <c r="F226">
        <v>2.8931999999999999E-2</v>
      </c>
      <c r="G226">
        <v>3.6275999999999899E-2</v>
      </c>
      <c r="H226">
        <v>5.2435999999999899E-2</v>
      </c>
      <c r="I226" s="1">
        <v>-2.0245000000000001E-10</v>
      </c>
      <c r="J226">
        <v>-7.3439999999999903E-3</v>
      </c>
      <c r="K226">
        <v>-36719999.999999903</v>
      </c>
      <c r="L226">
        <f t="shared" si="0"/>
        <v>7.3439999999999903E-3</v>
      </c>
    </row>
    <row r="227" spans="1:12" x14ac:dyDescent="0.3">
      <c r="A227" t="s">
        <v>262</v>
      </c>
      <c r="B227" s="1">
        <v>3E-10</v>
      </c>
      <c r="C227">
        <v>0</v>
      </c>
      <c r="D227">
        <v>0</v>
      </c>
      <c r="E227">
        <v>0</v>
      </c>
      <c r="F227">
        <v>4.3521999999999998E-2</v>
      </c>
      <c r="G227">
        <v>5.4404000000000001E-2</v>
      </c>
      <c r="H227">
        <v>7.8643999999999895E-2</v>
      </c>
      <c r="I227" s="1">
        <v>-2.8206999999999999E-10</v>
      </c>
      <c r="J227">
        <v>-1.0881999999999999E-2</v>
      </c>
      <c r="K227">
        <v>-36273333.333333299</v>
      </c>
      <c r="L227">
        <f t="shared" si="0"/>
        <v>1.0881999999999999E-2</v>
      </c>
    </row>
    <row r="228" spans="1:12" x14ac:dyDescent="0.3">
      <c r="A228" t="s">
        <v>262</v>
      </c>
      <c r="B228" s="1">
        <v>4.0000000000000001E-10</v>
      </c>
      <c r="C228">
        <v>0</v>
      </c>
      <c r="D228">
        <v>0</v>
      </c>
      <c r="E228">
        <v>0</v>
      </c>
      <c r="F228">
        <v>5.7824E-2</v>
      </c>
      <c r="G228">
        <v>7.2695999999999997E-2</v>
      </c>
      <c r="H228">
        <v>0.10463599999999899</v>
      </c>
      <c r="I228" s="1">
        <v>-3.9997000000000002E-10</v>
      </c>
      <c r="J228">
        <v>-1.4871999999999899E-2</v>
      </c>
      <c r="K228">
        <v>-37179999.999999903</v>
      </c>
      <c r="L228">
        <f t="shared" si="0"/>
        <v>1.4871999999999899E-2</v>
      </c>
    </row>
    <row r="229" spans="1:12" x14ac:dyDescent="0.3">
      <c r="A229" t="s">
        <v>262</v>
      </c>
      <c r="B229" s="1">
        <v>5.0000000000000003E-10</v>
      </c>
      <c r="C229">
        <v>0</v>
      </c>
      <c r="D229">
        <v>0</v>
      </c>
      <c r="E229">
        <v>0</v>
      </c>
      <c r="F229">
        <v>7.1578000000000003E-2</v>
      </c>
      <c r="G229">
        <v>8.9645999999999906E-2</v>
      </c>
      <c r="H229">
        <v>0.12981799999999999</v>
      </c>
      <c r="I229" s="1">
        <v>-4.9762999999999997E-10</v>
      </c>
      <c r="J229">
        <v>-1.80679999999999E-2</v>
      </c>
      <c r="K229">
        <v>-36135999.999999903</v>
      </c>
      <c r="L229">
        <f t="shared" si="0"/>
        <v>1.80679999999999E-2</v>
      </c>
    </row>
    <row r="230" spans="1:12" x14ac:dyDescent="0.3">
      <c r="A230" t="s">
        <v>262</v>
      </c>
      <c r="B230" s="1">
        <v>6E-10</v>
      </c>
      <c r="C230">
        <v>0</v>
      </c>
      <c r="D230">
        <v>0</v>
      </c>
      <c r="E230">
        <v>0</v>
      </c>
      <c r="F230">
        <v>8.5919999999999996E-2</v>
      </c>
      <c r="G230">
        <v>0.10760599999999999</v>
      </c>
      <c r="H230">
        <v>0.155914</v>
      </c>
      <c r="I230" s="1">
        <v>-5.9690999999999996E-10</v>
      </c>
      <c r="J230">
        <v>-2.16859999999999E-2</v>
      </c>
      <c r="K230">
        <v>-36143333.333333299</v>
      </c>
      <c r="L230">
        <f t="shared" si="0"/>
        <v>2.16859999999999E-2</v>
      </c>
    </row>
    <row r="231" spans="1:12" x14ac:dyDescent="0.3">
      <c r="A231" t="s">
        <v>262</v>
      </c>
      <c r="B231" s="1">
        <v>6.9999999999999996E-10</v>
      </c>
      <c r="C231">
        <v>0</v>
      </c>
      <c r="D231">
        <v>0</v>
      </c>
      <c r="E231">
        <v>0</v>
      </c>
      <c r="F231">
        <v>9.955E-2</v>
      </c>
      <c r="G231">
        <v>0.12514999999999901</v>
      </c>
      <c r="H231">
        <v>0.182064</v>
      </c>
      <c r="I231" s="1">
        <v>-7.0002000000000003E-10</v>
      </c>
      <c r="J231">
        <v>-2.5599999999999901E-2</v>
      </c>
      <c r="K231">
        <v>-36571428.5714285</v>
      </c>
      <c r="L231">
        <f t="shared" si="0"/>
        <v>2.5599999999999901E-2</v>
      </c>
    </row>
    <row r="232" spans="1:12" x14ac:dyDescent="0.3">
      <c r="A232" t="s">
        <v>262</v>
      </c>
      <c r="B232" s="1">
        <v>8.0000000000000003E-10</v>
      </c>
      <c r="C232">
        <v>0</v>
      </c>
      <c r="D232">
        <v>0</v>
      </c>
      <c r="E232">
        <v>0</v>
      </c>
      <c r="F232">
        <v>0.114429999999999</v>
      </c>
      <c r="G232">
        <v>0.143516</v>
      </c>
      <c r="H232">
        <v>0.20838799999999999</v>
      </c>
      <c r="I232" s="1">
        <v>-7.9735000000000004E-10</v>
      </c>
      <c r="J232">
        <v>-2.9086000000000001E-2</v>
      </c>
      <c r="K232">
        <v>-36357500</v>
      </c>
      <c r="L232">
        <f t="shared" si="0"/>
        <v>2.9086000000000001E-2</v>
      </c>
    </row>
    <row r="233" spans="1:12" x14ac:dyDescent="0.3">
      <c r="A233" t="s">
        <v>262</v>
      </c>
      <c r="B233" s="1">
        <v>8.9999999999999999E-10</v>
      </c>
      <c r="C233">
        <v>0</v>
      </c>
      <c r="D233">
        <v>0</v>
      </c>
      <c r="E233">
        <v>0</v>
      </c>
      <c r="F233">
        <v>0.12908</v>
      </c>
      <c r="G233">
        <v>0.16152</v>
      </c>
      <c r="H233">
        <v>0.23418999999999901</v>
      </c>
      <c r="I233" s="1">
        <v>-8.9923999999999999E-10</v>
      </c>
      <c r="J233">
        <v>-3.2439999999999997E-2</v>
      </c>
      <c r="K233">
        <v>-36044444.444444403</v>
      </c>
      <c r="L233">
        <f t="shared" si="0"/>
        <v>3.2439999999999997E-2</v>
      </c>
    </row>
    <row r="234" spans="1:12" x14ac:dyDescent="0.3">
      <c r="A234" t="s">
        <v>262</v>
      </c>
      <c r="B234" s="1">
        <v>1.0000000000000001E-9</v>
      </c>
      <c r="C234">
        <v>0</v>
      </c>
      <c r="D234">
        <v>0</v>
      </c>
      <c r="E234">
        <v>0</v>
      </c>
      <c r="F234">
        <v>0.14475199999999999</v>
      </c>
      <c r="G234">
        <v>0.18152599999999999</v>
      </c>
      <c r="H234">
        <v>0.26271</v>
      </c>
      <c r="I234" s="1">
        <v>-1.0022700000000001E-9</v>
      </c>
      <c r="J234">
        <v>-3.6774000000000001E-2</v>
      </c>
      <c r="K234">
        <v>-36774000</v>
      </c>
      <c r="L234">
        <f t="shared" si="0"/>
        <v>3.6774000000000001E-2</v>
      </c>
    </row>
    <row r="235" spans="1:12" x14ac:dyDescent="0.3">
      <c r="A235" t="s">
        <v>262</v>
      </c>
      <c r="B235" s="1">
        <v>1.0000000000000001E-9</v>
      </c>
      <c r="C235">
        <v>0</v>
      </c>
      <c r="D235">
        <v>0</v>
      </c>
      <c r="E235">
        <v>0</v>
      </c>
      <c r="F235">
        <v>0.144868</v>
      </c>
      <c r="G235">
        <v>0.18120799999999901</v>
      </c>
      <c r="H235">
        <v>0.262548</v>
      </c>
      <c r="I235" s="1">
        <v>-9.9530999999999995E-10</v>
      </c>
      <c r="J235">
        <v>-3.63399999999999E-2</v>
      </c>
      <c r="K235">
        <v>-36339999.999999903</v>
      </c>
      <c r="L235">
        <f t="shared" si="0"/>
        <v>3.63399999999999E-2</v>
      </c>
    </row>
    <row r="236" spans="1:12" x14ac:dyDescent="0.3">
      <c r="A236" t="s">
        <v>262</v>
      </c>
      <c r="B236" s="1">
        <v>8.9999999999999999E-10</v>
      </c>
      <c r="C236">
        <v>0</v>
      </c>
      <c r="D236">
        <v>0</v>
      </c>
      <c r="E236">
        <v>0</v>
      </c>
      <c r="F236">
        <v>0.13068199999999999</v>
      </c>
      <c r="G236">
        <v>0.16388</v>
      </c>
      <c r="H236">
        <v>0.23674799999999999</v>
      </c>
      <c r="I236" s="1">
        <v>-8.9770000000000001E-10</v>
      </c>
      <c r="J236">
        <v>-3.3197999999999998E-2</v>
      </c>
      <c r="K236">
        <v>-36886666.666666597</v>
      </c>
      <c r="L236">
        <f t="shared" si="0"/>
        <v>3.3197999999999998E-2</v>
      </c>
    </row>
    <row r="237" spans="1:12" x14ac:dyDescent="0.3">
      <c r="A237" t="s">
        <v>262</v>
      </c>
      <c r="B237" s="1">
        <v>8.0000000000000003E-10</v>
      </c>
      <c r="C237">
        <v>0</v>
      </c>
      <c r="D237">
        <v>0</v>
      </c>
      <c r="E237">
        <v>0</v>
      </c>
      <c r="F237">
        <v>0.11888799999999999</v>
      </c>
      <c r="G237">
        <v>0.149288</v>
      </c>
      <c r="H237">
        <v>0.212036</v>
      </c>
      <c r="I237" s="1">
        <v>-8.0389E-10</v>
      </c>
      <c r="J237">
        <v>-3.04E-2</v>
      </c>
      <c r="K237">
        <v>-38000000</v>
      </c>
      <c r="L237">
        <f t="shared" si="0"/>
        <v>3.04E-2</v>
      </c>
    </row>
    <row r="238" spans="1:12" x14ac:dyDescent="0.3">
      <c r="A238" t="s">
        <v>262</v>
      </c>
      <c r="B238" s="1">
        <v>6.9999999999999996E-10</v>
      </c>
      <c r="C238">
        <v>0</v>
      </c>
      <c r="D238">
        <v>0</v>
      </c>
      <c r="E238">
        <v>0</v>
      </c>
      <c r="F238">
        <v>0.101076</v>
      </c>
      <c r="G238">
        <v>0.127716</v>
      </c>
      <c r="H238">
        <v>0.18500799999999901</v>
      </c>
      <c r="I238" s="1">
        <v>-7.0121999999999998E-10</v>
      </c>
      <c r="J238">
        <v>-2.66399999999999E-2</v>
      </c>
      <c r="K238">
        <v>-38057142.857142799</v>
      </c>
      <c r="L238">
        <f t="shared" si="0"/>
        <v>2.66399999999999E-2</v>
      </c>
    </row>
    <row r="239" spans="1:12" x14ac:dyDescent="0.3">
      <c r="A239" t="s">
        <v>262</v>
      </c>
      <c r="B239" s="1">
        <v>6E-10</v>
      </c>
      <c r="C239">
        <v>0</v>
      </c>
      <c r="D239">
        <v>0</v>
      </c>
      <c r="E239">
        <v>0</v>
      </c>
      <c r="F239">
        <v>9.0707999999999997E-2</v>
      </c>
      <c r="G239">
        <v>0.11260199999999999</v>
      </c>
      <c r="H239">
        <v>0.161692</v>
      </c>
      <c r="I239" s="1">
        <v>-6.2278999999999998E-10</v>
      </c>
      <c r="J239">
        <v>-2.18939999999999E-2</v>
      </c>
      <c r="K239">
        <v>-36489999.999999903</v>
      </c>
      <c r="L239">
        <f t="shared" si="0"/>
        <v>2.18939999999999E-2</v>
      </c>
    </row>
    <row r="240" spans="1:12" x14ac:dyDescent="0.3">
      <c r="A240" t="s">
        <v>262</v>
      </c>
      <c r="B240" s="1">
        <v>5.0000000000000003E-10</v>
      </c>
      <c r="C240">
        <v>0</v>
      </c>
      <c r="D240">
        <v>0</v>
      </c>
      <c r="E240">
        <v>0</v>
      </c>
      <c r="F240">
        <v>7.2551999999999894E-2</v>
      </c>
      <c r="G240">
        <v>9.1269999999999907E-2</v>
      </c>
      <c r="H240">
        <v>0.13227</v>
      </c>
      <c r="I240" s="1">
        <v>-5.0328000000000004E-10</v>
      </c>
      <c r="J240">
        <v>-1.8717999999999999E-2</v>
      </c>
      <c r="K240">
        <v>-37435999.999999903</v>
      </c>
      <c r="L240">
        <f t="shared" si="0"/>
        <v>1.8717999999999999E-2</v>
      </c>
    </row>
    <row r="241" spans="1:25" x14ac:dyDescent="0.3">
      <c r="A241" t="s">
        <v>262</v>
      </c>
      <c r="B241" s="1">
        <v>4.0000000000000001E-10</v>
      </c>
      <c r="C241">
        <v>0</v>
      </c>
      <c r="D241">
        <v>0</v>
      </c>
      <c r="E241">
        <v>0</v>
      </c>
      <c r="F241">
        <v>5.8367999999999899E-2</v>
      </c>
      <c r="G241">
        <v>7.3081999999999994E-2</v>
      </c>
      <c r="H241">
        <v>0.10582999999999999</v>
      </c>
      <c r="I241" s="1">
        <v>-4.0341000000000001E-10</v>
      </c>
      <c r="J241">
        <v>-1.4713999999999901E-2</v>
      </c>
      <c r="K241">
        <v>-36784999.999999903</v>
      </c>
      <c r="L241">
        <f t="shared" si="0"/>
        <v>1.4713999999999901E-2</v>
      </c>
    </row>
    <row r="242" spans="1:25" x14ac:dyDescent="0.3">
      <c r="A242" t="s">
        <v>262</v>
      </c>
      <c r="B242" s="1">
        <v>3E-10</v>
      </c>
      <c r="C242">
        <v>0</v>
      </c>
      <c r="D242">
        <v>0</v>
      </c>
      <c r="E242">
        <v>0</v>
      </c>
      <c r="F242">
        <v>4.3867999999999997E-2</v>
      </c>
      <c r="G242">
        <v>5.4941999999999998E-2</v>
      </c>
      <c r="H242">
        <v>8.0047999999999994E-2</v>
      </c>
      <c r="I242" s="1">
        <v>-2.9676000000000002E-10</v>
      </c>
      <c r="J242">
        <v>-1.1074000000000001E-2</v>
      </c>
      <c r="K242">
        <v>-36913333.333333299</v>
      </c>
      <c r="L242">
        <f t="shared" si="0"/>
        <v>1.1074000000000001E-2</v>
      </c>
    </row>
    <row r="243" spans="1:25" x14ac:dyDescent="0.3">
      <c r="A243" t="s">
        <v>262</v>
      </c>
      <c r="B243" s="1">
        <v>2.0000000000000001E-10</v>
      </c>
      <c r="C243">
        <v>0</v>
      </c>
      <c r="D243">
        <v>0</v>
      </c>
      <c r="E243">
        <v>0</v>
      </c>
      <c r="F243">
        <v>2.93979999999999E-2</v>
      </c>
      <c r="G243">
        <v>3.6760000000000001E-2</v>
      </c>
      <c r="H243">
        <v>5.3039999999999997E-2</v>
      </c>
      <c r="I243" s="1">
        <v>-1.9877E-10</v>
      </c>
      <c r="J243">
        <v>-7.3619999999999996E-3</v>
      </c>
      <c r="K243">
        <v>-36810000</v>
      </c>
      <c r="L243">
        <f t="shared" si="0"/>
        <v>7.3619999999999996E-3</v>
      </c>
    </row>
    <row r="244" spans="1:25" x14ac:dyDescent="0.3">
      <c r="A244" t="s">
        <v>262</v>
      </c>
      <c r="B244" s="1">
        <v>1E-10</v>
      </c>
      <c r="C244">
        <v>0</v>
      </c>
      <c r="D244">
        <v>0</v>
      </c>
      <c r="E244">
        <v>0</v>
      </c>
      <c r="F244">
        <v>1.45759999999999E-2</v>
      </c>
      <c r="G244">
        <v>1.83E-2</v>
      </c>
      <c r="H244">
        <v>2.6575999999999999E-2</v>
      </c>
      <c r="I244" s="1">
        <v>-1.0380000000000001E-10</v>
      </c>
      <c r="J244">
        <v>-3.7239999999999999E-3</v>
      </c>
      <c r="K244">
        <v>-37240000</v>
      </c>
      <c r="L244">
        <f t="shared" si="0"/>
        <v>3.7239999999999999E-3</v>
      </c>
    </row>
    <row r="245" spans="1:25" x14ac:dyDescent="0.3">
      <c r="A245" t="s">
        <v>262</v>
      </c>
      <c r="B245">
        <v>0</v>
      </c>
      <c r="C245">
        <v>0</v>
      </c>
      <c r="D245">
        <v>0</v>
      </c>
      <c r="E245">
        <v>0</v>
      </c>
      <c r="F245">
        <v>2.3599999999999999E-4</v>
      </c>
      <c r="G245">
        <v>3.0199999999999899E-4</v>
      </c>
      <c r="H245">
        <v>3.68E-4</v>
      </c>
      <c r="I245" s="1">
        <v>-4.0500000000000002E-11</v>
      </c>
      <c r="J245" s="1">
        <v>-6.5999999999999897E-5</v>
      </c>
      <c r="K245" t="s">
        <v>31</v>
      </c>
      <c r="L245">
        <f t="shared" si="0"/>
        <v>6.5999999999999897E-5</v>
      </c>
      <c r="W245" t="s">
        <v>264</v>
      </c>
      <c r="X245" t="s">
        <v>265</v>
      </c>
      <c r="Y245" t="s">
        <v>266</v>
      </c>
    </row>
    <row r="246" spans="1:25" x14ac:dyDescent="0.3">
      <c r="A246" t="s">
        <v>262</v>
      </c>
      <c r="B246" s="1">
        <v>-1E-10</v>
      </c>
      <c r="C246">
        <v>0</v>
      </c>
      <c r="D246">
        <v>0</v>
      </c>
      <c r="E246">
        <v>0</v>
      </c>
      <c r="F246">
        <v>-1.4019999999999999E-2</v>
      </c>
      <c r="G246">
        <v>-1.7381999999999901E-2</v>
      </c>
      <c r="H246">
        <v>-2.5391999999999901E-2</v>
      </c>
      <c r="I246" s="1">
        <v>1.0886999999999999E-10</v>
      </c>
      <c r="J246">
        <v>3.36199999999999E-3</v>
      </c>
      <c r="K246">
        <v>-33619999.999999903</v>
      </c>
      <c r="L246">
        <f t="shared" si="0"/>
        <v>-3.36199999999999E-3</v>
      </c>
      <c r="W246" s="1">
        <f>1/(0.000000027)</f>
        <v>37037037.037037037</v>
      </c>
      <c r="X246">
        <v>10</v>
      </c>
      <c r="Y246" s="1">
        <v>2.0000000000000002E-5</v>
      </c>
    </row>
    <row r="247" spans="1:25" x14ac:dyDescent="0.3">
      <c r="A247" t="s">
        <v>262</v>
      </c>
      <c r="B247" s="1">
        <v>-2.0000000000000001E-10</v>
      </c>
      <c r="C247">
        <v>0</v>
      </c>
      <c r="D247">
        <v>0</v>
      </c>
      <c r="E247">
        <v>0</v>
      </c>
      <c r="F247">
        <v>-2.9177999999999999E-2</v>
      </c>
      <c r="G247">
        <v>-3.6469999999999898E-2</v>
      </c>
      <c r="H247">
        <v>-5.2693999999999998E-2</v>
      </c>
      <c r="I247" s="1">
        <v>1.9919999999999999E-10</v>
      </c>
      <c r="J247">
        <v>7.2919999999999903E-3</v>
      </c>
      <c r="K247">
        <v>-36459999.999999903</v>
      </c>
      <c r="L247">
        <f t="shared" si="0"/>
        <v>-7.2919999999999903E-3</v>
      </c>
      <c r="W247" t="s">
        <v>267</v>
      </c>
      <c r="X247" t="s">
        <v>268</v>
      </c>
      <c r="Y247" t="s">
        <v>269</v>
      </c>
    </row>
    <row r="248" spans="1:25" x14ac:dyDescent="0.3">
      <c r="A248" t="s">
        <v>262</v>
      </c>
      <c r="B248" s="1">
        <v>-3E-10</v>
      </c>
      <c r="C248">
        <v>0</v>
      </c>
      <c r="D248">
        <v>0</v>
      </c>
      <c r="E248">
        <v>0</v>
      </c>
      <c r="F248">
        <v>-4.2931999999999998E-2</v>
      </c>
      <c r="G248">
        <v>-5.3615999999999997E-2</v>
      </c>
      <c r="H248">
        <v>-7.8115999999999894E-2</v>
      </c>
      <c r="I248" s="1">
        <v>2.921E-10</v>
      </c>
      <c r="J248">
        <v>1.06839999999999E-2</v>
      </c>
      <c r="K248">
        <v>-35613333.333333299</v>
      </c>
      <c r="L248">
        <f t="shared" si="0"/>
        <v>-1.06839999999999E-2</v>
      </c>
      <c r="W248">
        <v>35</v>
      </c>
      <c r="X248">
        <f>X246*W248</f>
        <v>350</v>
      </c>
      <c r="Y248" s="1">
        <v>4.9999999999999998E-8</v>
      </c>
    </row>
    <row r="249" spans="1:25" x14ac:dyDescent="0.3">
      <c r="A249" t="s">
        <v>262</v>
      </c>
      <c r="B249" s="1">
        <v>-4.0000000000000001E-10</v>
      </c>
      <c r="C249">
        <v>0</v>
      </c>
      <c r="D249">
        <v>0</v>
      </c>
      <c r="E249">
        <v>0</v>
      </c>
      <c r="F249">
        <v>-5.8193999999999899E-2</v>
      </c>
      <c r="G249">
        <v>-7.2933999999999999E-2</v>
      </c>
      <c r="H249">
        <v>-0.105366</v>
      </c>
      <c r="I249" s="1">
        <v>4.0608000000000001E-10</v>
      </c>
      <c r="J249">
        <v>1.474E-2</v>
      </c>
      <c r="K249">
        <v>-36850000</v>
      </c>
      <c r="L249">
        <f t="shared" si="0"/>
        <v>-1.474E-2</v>
      </c>
      <c r="W249" t="s">
        <v>270</v>
      </c>
      <c r="X249" t="s">
        <v>271</v>
      </c>
      <c r="Y249" t="s">
        <v>272</v>
      </c>
    </row>
    <row r="250" spans="1:25" x14ac:dyDescent="0.3">
      <c r="A250" t="s">
        <v>262</v>
      </c>
      <c r="B250" s="1">
        <v>-5.0000000000000003E-10</v>
      </c>
      <c r="C250">
        <v>0</v>
      </c>
      <c r="D250">
        <v>0</v>
      </c>
      <c r="E250">
        <v>0</v>
      </c>
      <c r="F250">
        <v>-7.2359999999999994E-2</v>
      </c>
      <c r="G250">
        <v>-9.0917999999999999E-2</v>
      </c>
      <c r="H250">
        <v>-0.131886</v>
      </c>
      <c r="I250" s="1">
        <v>4.9784999999999999E-10</v>
      </c>
      <c r="J250">
        <v>1.8558000000000002E-2</v>
      </c>
      <c r="K250">
        <v>-37116000</v>
      </c>
      <c r="L250">
        <f t="shared" si="0"/>
        <v>-1.8558000000000002E-2</v>
      </c>
      <c r="W250" s="1">
        <f>PI()*(Y248/2)^2</f>
        <v>1.9634954084936205E-15</v>
      </c>
      <c r="X250" s="1">
        <f>((X248)*(W246)*(W250))/(Y246)</f>
        <v>1.2726359129125318</v>
      </c>
      <c r="Y250" s="1">
        <f>1/X250</f>
        <v>0.78577069046512915</v>
      </c>
    </row>
    <row r="251" spans="1:25" x14ac:dyDescent="0.3">
      <c r="A251" t="s">
        <v>262</v>
      </c>
      <c r="B251" s="1">
        <v>-6E-10</v>
      </c>
      <c r="C251">
        <v>0</v>
      </c>
      <c r="D251">
        <v>0</v>
      </c>
      <c r="E251">
        <v>0</v>
      </c>
      <c r="F251">
        <v>-8.7812000000000001E-2</v>
      </c>
      <c r="G251">
        <v>-0.10977199999999999</v>
      </c>
      <c r="H251">
        <v>-0.15836999999999901</v>
      </c>
      <c r="I251" s="1">
        <v>6.0129999999999998E-10</v>
      </c>
      <c r="J251">
        <v>2.19599999999999E-2</v>
      </c>
      <c r="K251">
        <v>-36599999.999999903</v>
      </c>
      <c r="L251">
        <f t="shared" si="0"/>
        <v>-2.19599999999999E-2</v>
      </c>
      <c r="W251" t="s">
        <v>273</v>
      </c>
    </row>
    <row r="252" spans="1:25" x14ac:dyDescent="0.3">
      <c r="A252" t="s">
        <v>262</v>
      </c>
      <c r="B252" s="1">
        <v>-6.9999999999999996E-10</v>
      </c>
      <c r="C252">
        <v>0</v>
      </c>
      <c r="D252">
        <v>0</v>
      </c>
      <c r="E252">
        <v>0</v>
      </c>
      <c r="F252">
        <v>-0.101796</v>
      </c>
      <c r="G252">
        <v>-0.12734599999999999</v>
      </c>
      <c r="H252">
        <v>-0.18438199999999999</v>
      </c>
      <c r="I252" s="1">
        <v>7.1952000000000001E-10</v>
      </c>
      <c r="J252">
        <v>2.5549999999999899E-2</v>
      </c>
      <c r="K252">
        <v>-36499999.999999903</v>
      </c>
      <c r="L252">
        <f t="shared" si="0"/>
        <v>-2.5549999999999899E-2</v>
      </c>
      <c r="W252" s="1">
        <f>Y250/100</f>
        <v>7.8577069046512921E-3</v>
      </c>
    </row>
    <row r="253" spans="1:25" x14ac:dyDescent="0.3">
      <c r="A253" t="s">
        <v>262</v>
      </c>
      <c r="B253" s="1">
        <v>-8.0000000000000003E-10</v>
      </c>
      <c r="C253">
        <v>0</v>
      </c>
      <c r="D253">
        <v>0</v>
      </c>
      <c r="E253">
        <v>0</v>
      </c>
      <c r="F253">
        <v>-0.11559</v>
      </c>
      <c r="G253">
        <v>-0.14510000000000001</v>
      </c>
      <c r="H253">
        <v>-0.21029599999999901</v>
      </c>
      <c r="I253" s="1">
        <v>7.9549999999999999E-10</v>
      </c>
      <c r="J253">
        <v>2.9510000000000002E-2</v>
      </c>
      <c r="K253">
        <v>-36887500</v>
      </c>
      <c r="L253">
        <f t="shared" si="0"/>
        <v>-2.9510000000000002E-2</v>
      </c>
    </row>
    <row r="254" spans="1:25" x14ac:dyDescent="0.3">
      <c r="A254" t="s">
        <v>262</v>
      </c>
      <c r="B254" s="1">
        <v>-8.9999999999999999E-10</v>
      </c>
      <c r="C254">
        <v>0</v>
      </c>
      <c r="D254">
        <v>0</v>
      </c>
      <c r="E254">
        <v>0</v>
      </c>
      <c r="F254">
        <v>-0.12791</v>
      </c>
      <c r="G254">
        <v>-0.161772</v>
      </c>
      <c r="H254">
        <v>-0.234874</v>
      </c>
      <c r="I254" s="1">
        <v>8.9582000000000001E-10</v>
      </c>
      <c r="J254">
        <v>3.3862000000000003E-2</v>
      </c>
      <c r="K254">
        <v>-37624444.444444403</v>
      </c>
      <c r="L254">
        <f t="shared" si="0"/>
        <v>-3.3862000000000003E-2</v>
      </c>
    </row>
    <row r="255" spans="1:25" x14ac:dyDescent="0.3">
      <c r="A255" t="s">
        <v>262</v>
      </c>
      <c r="B255" s="1">
        <v>-1.0000000000000001E-9</v>
      </c>
      <c r="C255">
        <v>0</v>
      </c>
      <c r="D255">
        <v>0</v>
      </c>
      <c r="E255">
        <v>0</v>
      </c>
      <c r="F255">
        <v>-0.14281199999999999</v>
      </c>
      <c r="G255">
        <v>-0.17968199999999901</v>
      </c>
      <c r="H255">
        <v>-0.26129799999999997</v>
      </c>
      <c r="I255" s="1">
        <v>9.9997000000000001E-10</v>
      </c>
      <c r="J255">
        <v>3.6869999999999903E-2</v>
      </c>
      <c r="K255">
        <v>-36869999.999999903</v>
      </c>
      <c r="L255">
        <f t="shared" si="0"/>
        <v>-3.6869999999999903E-2</v>
      </c>
    </row>
    <row r="267" spans="13:13" x14ac:dyDescent="0.3">
      <c r="M267" s="1"/>
    </row>
    <row r="275" spans="13:14" x14ac:dyDescent="0.3">
      <c r="M275" t="s">
        <v>274</v>
      </c>
      <c r="N275" t="s">
        <v>275</v>
      </c>
    </row>
    <row r="276" spans="13:14" x14ac:dyDescent="0.3">
      <c r="M276">
        <v>2.7619000000000001E-8</v>
      </c>
      <c r="N276">
        <v>5.9889999999999999E-9</v>
      </c>
    </row>
    <row r="278" spans="13:14" x14ac:dyDescent="0.3">
      <c r="M278" t="s">
        <v>276</v>
      </c>
      <c r="N278" t="s">
        <v>277</v>
      </c>
    </row>
    <row r="279" spans="13:14" x14ac:dyDescent="0.3">
      <c r="M279">
        <f>1/M276</f>
        <v>36206958.977515474</v>
      </c>
      <c r="N279">
        <f>1/N276</f>
        <v>166972783.43629989</v>
      </c>
    </row>
    <row r="281" spans="13:14" x14ac:dyDescent="0.3">
      <c r="M281" t="s">
        <v>278</v>
      </c>
      <c r="N281" t="s">
        <v>279</v>
      </c>
    </row>
    <row r="282" spans="13:14" x14ac:dyDescent="0.3">
      <c r="M282">
        <v>1</v>
      </c>
    </row>
    <row r="284" spans="13:14" x14ac:dyDescent="0.3">
      <c r="M284" t="s">
        <v>280</v>
      </c>
      <c r="N284" t="s">
        <v>267</v>
      </c>
    </row>
    <row r="285" spans="13:14" x14ac:dyDescent="0.3">
      <c r="M285">
        <v>35</v>
      </c>
      <c r="N285">
        <v>35</v>
      </c>
    </row>
    <row r="287" spans="13:14" x14ac:dyDescent="0.3">
      <c r="M287" t="s">
        <v>287</v>
      </c>
      <c r="N287" t="s">
        <v>287</v>
      </c>
    </row>
    <row r="288" spans="13:14" x14ac:dyDescent="0.3">
      <c r="M288">
        <v>35</v>
      </c>
      <c r="N288">
        <v>35</v>
      </c>
    </row>
    <row r="290" spans="13:14" x14ac:dyDescent="0.3">
      <c r="M290" t="s">
        <v>281</v>
      </c>
      <c r="N290" t="s">
        <v>281</v>
      </c>
    </row>
    <row r="291" spans="13:14" x14ac:dyDescent="0.3">
      <c r="M291">
        <f>50*10^-9</f>
        <v>5.0000000000000004E-8</v>
      </c>
      <c r="N291">
        <f>50*10^-9</f>
        <v>5.0000000000000004E-8</v>
      </c>
    </row>
    <row r="293" spans="13:14" x14ac:dyDescent="0.3">
      <c r="M293" t="s">
        <v>282</v>
      </c>
      <c r="N293" t="s">
        <v>282</v>
      </c>
    </row>
    <row r="294" spans="13:14" x14ac:dyDescent="0.3">
      <c r="M294">
        <f>PI()*(M291/2)^2</f>
        <v>1.9634954084936209E-15</v>
      </c>
      <c r="N294">
        <f>PI()*(N291/2)^2</f>
        <v>1.9634954084936209E-15</v>
      </c>
    </row>
    <row r="296" spans="13:14" x14ac:dyDescent="0.3">
      <c r="M296" t="s">
        <v>266</v>
      </c>
      <c r="N296" t="s">
        <v>266</v>
      </c>
    </row>
    <row r="297" spans="13:14" x14ac:dyDescent="0.3">
      <c r="M297">
        <f>20*10^-6</f>
        <v>1.9999999999999998E-5</v>
      </c>
      <c r="N297">
        <f>200*10^-6</f>
        <v>1.9999999999999998E-4</v>
      </c>
    </row>
    <row r="299" spans="13:14" x14ac:dyDescent="0.3">
      <c r="M299" t="s">
        <v>283</v>
      </c>
      <c r="N299" t="s">
        <v>284</v>
      </c>
    </row>
    <row r="300" spans="13:14" x14ac:dyDescent="0.3">
      <c r="M300">
        <f>M297/(M288*M294*M279)</f>
        <v>8.0378521110949617</v>
      </c>
      <c r="N300">
        <f>N297/(N294*N288*N279)</f>
        <v>17.429558019243174</v>
      </c>
    </row>
    <row r="302" spans="13:14" x14ac:dyDescent="0.3">
      <c r="M302" t="s">
        <v>285</v>
      </c>
      <c r="N302" t="s">
        <v>286</v>
      </c>
    </row>
    <row r="303" spans="13:14" x14ac:dyDescent="0.3">
      <c r="M303">
        <f>M300*10</f>
        <v>80.37852111094962</v>
      </c>
      <c r="N303">
        <f>N300*10</f>
        <v>174.29558019243174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4-Point R Measurement Test ((6)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Chavez</dc:creator>
  <cp:lastModifiedBy>Marko Chavez</cp:lastModifiedBy>
  <dcterms:created xsi:type="dcterms:W3CDTF">2021-03-24T01:06:58Z</dcterms:created>
  <dcterms:modified xsi:type="dcterms:W3CDTF">2021-08-10T02:14:47Z</dcterms:modified>
</cp:coreProperties>
</file>