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8F6C1162-A583-4EEF-8D0F-EC7A4B8DAEC6}" xr6:coauthVersionLast="47" xr6:coauthVersionMax="47" xr10:uidLastSave="{00000000-0000-0000-0000-000000000000}"/>
  <bookViews>
    <workbookView xWindow="-105" yWindow="0" windowWidth="14610" windowHeight="17385" firstSheet="1" activeTab="4" xr2:uid="{00000000-000D-0000-FFFF-FFFF00000000}"/>
  </bookViews>
  <sheets>
    <sheet name="Homepage" sheetId="9" r:id="rId1"/>
    <sheet name="Q2" sheetId="1" r:id="rId2"/>
    <sheet name="Q2 for Prism" sheetId="15" r:id="rId3"/>
    <sheet name="Q3" sheetId="5" r:id="rId4"/>
    <sheet name="Q3 for Prism" sheetId="16" r:id="rId5"/>
    <sheet name="PanNa-V" sheetId="10" r:id="rId6"/>
    <sheet name="DAPI" sheetId="14" r:id="rId7"/>
    <sheet name="Q2 Raw Data 1" sheetId="17" r:id="rId8"/>
    <sheet name="Q2 Raw Data 2" sheetId="19" r:id="rId9"/>
    <sheet name="Q2 Raw Data 3" sheetId="21" r:id="rId10"/>
    <sheet name="Q2 Raw Data 4" sheetId="27" r:id="rId11"/>
    <sheet name="Q2 Raw Data 5" sheetId="31" r:id="rId12"/>
    <sheet name="Q3 Raw Data 1" sheetId="18" r:id="rId13"/>
    <sheet name="Q3 Raw Data 2" sheetId="20" r:id="rId14"/>
    <sheet name="Q3 Raw Data 3" sheetId="22" r:id="rId15"/>
    <sheet name="Q3 Raw Data 4" sheetId="28" r:id="rId16"/>
    <sheet name="Q3 Raw Data 5" sheetId="32" r:id="rId17"/>
  </sheets>
  <externalReferences>
    <externalReference r:id="rId1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22" l="1"/>
  <c r="I65" i="22"/>
  <c r="J64" i="22"/>
  <c r="I64" i="22"/>
  <c r="J63" i="22"/>
  <c r="I63" i="22"/>
  <c r="J62" i="22"/>
  <c r="I62" i="22"/>
  <c r="J61" i="22"/>
  <c r="I61" i="22"/>
  <c r="J60" i="22"/>
  <c r="I60" i="22"/>
  <c r="J59" i="22"/>
  <c r="I59" i="22"/>
  <c r="J58" i="22"/>
  <c r="I58" i="22"/>
  <c r="J57" i="22"/>
  <c r="I57" i="22"/>
  <c r="J56" i="22"/>
  <c r="I56" i="22"/>
  <c r="J55" i="22"/>
  <c r="I55" i="22"/>
  <c r="J54" i="22"/>
  <c r="I54" i="22"/>
  <c r="J53" i="22"/>
  <c r="I53" i="22"/>
  <c r="J52" i="22"/>
  <c r="I52" i="22"/>
  <c r="J51" i="22"/>
  <c r="I51" i="22"/>
  <c r="D13" i="9" l="1"/>
  <c r="E13" i="9" s="1"/>
  <c r="D12" i="9"/>
  <c r="E12" i="9" s="1"/>
  <c r="D11" i="9"/>
  <c r="E11" i="9" s="1"/>
  <c r="AD101" i="1"/>
  <c r="AE101" i="1" s="1"/>
  <c r="T101" i="1"/>
  <c r="S101" i="1"/>
  <c r="H101" i="1"/>
  <c r="AE95" i="1"/>
  <c r="AD95" i="1"/>
  <c r="S95" i="1"/>
  <c r="T95" i="1" s="1"/>
  <c r="H95" i="1"/>
  <c r="I95" i="1" s="1"/>
  <c r="AD89" i="1"/>
  <c r="S89" i="1"/>
  <c r="H89" i="1"/>
  <c r="I89" i="1" s="1"/>
  <c r="AD83" i="1"/>
  <c r="AE77" i="1" s="1"/>
  <c r="AF77" i="1" s="1"/>
  <c r="S83" i="1"/>
  <c r="H83" i="1"/>
  <c r="AD77" i="1"/>
  <c r="S77" i="1"/>
  <c r="T77" i="1" s="1"/>
  <c r="U77" i="1" s="1"/>
  <c r="H77" i="1"/>
  <c r="I77" i="1" s="1"/>
  <c r="J77" i="1" l="1"/>
  <c r="H115" i="14" l="1"/>
  <c r="H103" i="14"/>
  <c r="H4" i="10"/>
  <c r="J3" i="17" l="1"/>
  <c r="I3" i="17"/>
  <c r="I3" i="20" l="1"/>
  <c r="G10" i="15"/>
  <c r="I24" i="32"/>
  <c r="I53" i="32"/>
  <c r="J65" i="32"/>
  <c r="I65" i="32"/>
  <c r="J64" i="32"/>
  <c r="I64" i="32"/>
  <c r="J63" i="32"/>
  <c r="I63" i="32"/>
  <c r="J62" i="32"/>
  <c r="I62" i="32"/>
  <c r="L62" i="32" s="1"/>
  <c r="J61" i="32"/>
  <c r="I61" i="32"/>
  <c r="J60" i="32"/>
  <c r="I60" i="32"/>
  <c r="J59" i="32"/>
  <c r="I59" i="32"/>
  <c r="J58" i="32"/>
  <c r="I58" i="32"/>
  <c r="J57" i="32"/>
  <c r="I57" i="32"/>
  <c r="J56" i="32"/>
  <c r="I56" i="32"/>
  <c r="J55" i="32"/>
  <c r="I55" i="32"/>
  <c r="J54" i="32"/>
  <c r="I54" i="32"/>
  <c r="J53" i="32"/>
  <c r="L53" i="32" s="1"/>
  <c r="J52" i="32"/>
  <c r="I52" i="32"/>
  <c r="L52" i="32" s="1"/>
  <c r="J51" i="32"/>
  <c r="I51" i="32"/>
  <c r="P37" i="32"/>
  <c r="I45" i="32" s="1"/>
  <c r="P36" i="32"/>
  <c r="P35" i="32"/>
  <c r="J33" i="32"/>
  <c r="I33" i="32"/>
  <c r="L33" i="32" s="1"/>
  <c r="J32" i="32"/>
  <c r="I32" i="32"/>
  <c r="J31" i="32"/>
  <c r="I31" i="32"/>
  <c r="J30" i="32"/>
  <c r="I30" i="32"/>
  <c r="J29" i="32"/>
  <c r="I29" i="32"/>
  <c r="L29" i="32" s="1"/>
  <c r="J28" i="32"/>
  <c r="I28" i="32"/>
  <c r="J27" i="32"/>
  <c r="I27" i="32"/>
  <c r="J26" i="32"/>
  <c r="I26" i="32"/>
  <c r="J25" i="32"/>
  <c r="I25" i="32"/>
  <c r="J24" i="32"/>
  <c r="L24" i="32" s="1"/>
  <c r="J23" i="32"/>
  <c r="I23" i="32"/>
  <c r="J22" i="32"/>
  <c r="I22" i="32"/>
  <c r="J21" i="32"/>
  <c r="I21" i="32"/>
  <c r="J20" i="32"/>
  <c r="I20" i="32"/>
  <c r="J19" i="32"/>
  <c r="I19" i="32"/>
  <c r="L19" i="32" s="1"/>
  <c r="J17" i="32"/>
  <c r="I17" i="32"/>
  <c r="J16" i="32"/>
  <c r="I16" i="32"/>
  <c r="L16" i="32" s="1"/>
  <c r="J15" i="32"/>
  <c r="I15" i="32"/>
  <c r="J14" i="32"/>
  <c r="I14" i="32"/>
  <c r="L14" i="32" s="1"/>
  <c r="J13" i="32"/>
  <c r="I13" i="32"/>
  <c r="J12" i="32"/>
  <c r="I12" i="32"/>
  <c r="J11" i="32"/>
  <c r="I11" i="32"/>
  <c r="J10" i="32"/>
  <c r="I10" i="32"/>
  <c r="J9" i="32"/>
  <c r="I9" i="32"/>
  <c r="J8" i="32"/>
  <c r="I8" i="32"/>
  <c r="J7" i="32"/>
  <c r="I7" i="32"/>
  <c r="J6" i="32"/>
  <c r="I6" i="32"/>
  <c r="J5" i="32"/>
  <c r="I5" i="32"/>
  <c r="J4" i="32"/>
  <c r="I4" i="32"/>
  <c r="J3" i="32"/>
  <c r="I3" i="32"/>
  <c r="J65" i="31"/>
  <c r="I65" i="31"/>
  <c r="J64" i="31"/>
  <c r="I64" i="31"/>
  <c r="L64" i="31" s="1"/>
  <c r="J63" i="31"/>
  <c r="I63" i="31"/>
  <c r="L63" i="31" s="1"/>
  <c r="J62" i="31"/>
  <c r="I62" i="31"/>
  <c r="L62" i="31" s="1"/>
  <c r="J61" i="31"/>
  <c r="I61" i="31"/>
  <c r="J60" i="31"/>
  <c r="I60" i="31"/>
  <c r="J59" i="31"/>
  <c r="I59" i="31"/>
  <c r="J58" i="31"/>
  <c r="I58" i="31"/>
  <c r="J57" i="31"/>
  <c r="I57" i="31"/>
  <c r="J56" i="31"/>
  <c r="I56" i="31"/>
  <c r="J55" i="31"/>
  <c r="I55" i="31"/>
  <c r="J54" i="31"/>
  <c r="I54" i="31"/>
  <c r="L54" i="31" s="1"/>
  <c r="J53" i="31"/>
  <c r="I53" i="31"/>
  <c r="J52" i="31"/>
  <c r="I52" i="31"/>
  <c r="J51" i="31"/>
  <c r="I51" i="31"/>
  <c r="P37" i="31"/>
  <c r="P36" i="31"/>
  <c r="P35" i="31"/>
  <c r="I38" i="31" s="1"/>
  <c r="J33" i="31"/>
  <c r="I33" i="31"/>
  <c r="J32" i="31"/>
  <c r="I32" i="31"/>
  <c r="J31" i="31"/>
  <c r="I31" i="31"/>
  <c r="J30" i="31"/>
  <c r="I30" i="31"/>
  <c r="J29" i="31"/>
  <c r="I29" i="31"/>
  <c r="L29" i="31" s="1"/>
  <c r="J28" i="31"/>
  <c r="I28" i="31"/>
  <c r="J27" i="31"/>
  <c r="I27" i="31"/>
  <c r="L27" i="31" s="1"/>
  <c r="J26" i="31"/>
  <c r="I26" i="31"/>
  <c r="J25" i="31"/>
  <c r="I25" i="31"/>
  <c r="J24" i="31"/>
  <c r="I24" i="31"/>
  <c r="J23" i="31"/>
  <c r="I23" i="31"/>
  <c r="J22" i="31"/>
  <c r="I22" i="31"/>
  <c r="J21" i="31"/>
  <c r="I21" i="31"/>
  <c r="L21" i="31" s="1"/>
  <c r="J20" i="31"/>
  <c r="I20" i="31"/>
  <c r="J19" i="31"/>
  <c r="I19" i="31"/>
  <c r="L19" i="31" s="1"/>
  <c r="J17" i="31"/>
  <c r="I17" i="31"/>
  <c r="J16" i="31"/>
  <c r="I16" i="31"/>
  <c r="J15" i="31"/>
  <c r="I15" i="31"/>
  <c r="J14" i="31"/>
  <c r="I14" i="31"/>
  <c r="J13" i="31"/>
  <c r="I13" i="31"/>
  <c r="J12" i="31"/>
  <c r="I12" i="31"/>
  <c r="J11" i="31"/>
  <c r="I11" i="31"/>
  <c r="J10" i="31"/>
  <c r="I10" i="31"/>
  <c r="J9" i="31"/>
  <c r="I9" i="31"/>
  <c r="J8" i="31"/>
  <c r="I8" i="31"/>
  <c r="J7" i="31"/>
  <c r="I7" i="31"/>
  <c r="J6" i="31"/>
  <c r="I6" i="31"/>
  <c r="J5" i="31"/>
  <c r="I5" i="31"/>
  <c r="J4" i="31"/>
  <c r="I4" i="31"/>
  <c r="L4" i="31" s="1"/>
  <c r="J3" i="31"/>
  <c r="I3" i="31"/>
  <c r="L9" i="31" l="1"/>
  <c r="J35" i="31"/>
  <c r="L59" i="31"/>
  <c r="L14" i="31"/>
  <c r="L64" i="32"/>
  <c r="L17" i="32"/>
  <c r="L27" i="32"/>
  <c r="L61" i="32"/>
  <c r="L60" i="32"/>
  <c r="L32" i="32"/>
  <c r="L55" i="32"/>
  <c r="L65" i="32"/>
  <c r="L21" i="32"/>
  <c r="L28" i="32"/>
  <c r="L57" i="32"/>
  <c r="L11" i="32"/>
  <c r="L58" i="32"/>
  <c r="L59" i="32"/>
  <c r="L54" i="32"/>
  <c r="L25" i="32"/>
  <c r="M24" i="32" s="1"/>
  <c r="L15" i="32"/>
  <c r="L52" i="31"/>
  <c r="L32" i="31"/>
  <c r="L8" i="31"/>
  <c r="L16" i="31"/>
  <c r="L25" i="31"/>
  <c r="L51" i="31"/>
  <c r="L56" i="31"/>
  <c r="L7" i="31"/>
  <c r="L12" i="31"/>
  <c r="L23" i="31"/>
  <c r="L28" i="31"/>
  <c r="L33" i="31"/>
  <c r="K13" i="31"/>
  <c r="L3" i="31"/>
  <c r="J36" i="31"/>
  <c r="L55" i="31"/>
  <c r="L60" i="31"/>
  <c r="L5" i="32"/>
  <c r="L13" i="31"/>
  <c r="K19" i="31"/>
  <c r="L24" i="31"/>
  <c r="L58" i="31"/>
  <c r="K3" i="32"/>
  <c r="L23" i="32"/>
  <c r="L31" i="32"/>
  <c r="L20" i="32"/>
  <c r="M19" i="32" s="1"/>
  <c r="L6" i="31"/>
  <c r="L10" i="31"/>
  <c r="L15" i="31"/>
  <c r="L22" i="31"/>
  <c r="L30" i="31"/>
  <c r="I35" i="31"/>
  <c r="L35" i="31" s="1"/>
  <c r="I36" i="31"/>
  <c r="I37" i="31"/>
  <c r="L53" i="31"/>
  <c r="L57" i="31"/>
  <c r="L61" i="31"/>
  <c r="L65" i="31"/>
  <c r="L22" i="32"/>
  <c r="L26" i="32"/>
  <c r="L30" i="32"/>
  <c r="M29" i="32" s="1"/>
  <c r="L63" i="32"/>
  <c r="L4" i="32"/>
  <c r="K8" i="32"/>
  <c r="I40" i="32"/>
  <c r="J44" i="32"/>
  <c r="L3" i="32"/>
  <c r="L7" i="32"/>
  <c r="L9" i="32"/>
  <c r="I35" i="32"/>
  <c r="I36" i="32"/>
  <c r="I37" i="32"/>
  <c r="L6" i="32"/>
  <c r="L8" i="32"/>
  <c r="L12" i="32"/>
  <c r="L13" i="32"/>
  <c r="J35" i="32"/>
  <c r="J36" i="32"/>
  <c r="J39" i="32"/>
  <c r="J41" i="32"/>
  <c r="J43" i="32"/>
  <c r="L51" i="32"/>
  <c r="L56" i="32"/>
  <c r="L10" i="32"/>
  <c r="J42" i="32"/>
  <c r="J37" i="32"/>
  <c r="I38" i="32"/>
  <c r="J40" i="32"/>
  <c r="J45" i="32"/>
  <c r="L45" i="32" s="1"/>
  <c r="K13" i="32"/>
  <c r="K19" i="32"/>
  <c r="K24" i="32"/>
  <c r="K29" i="32"/>
  <c r="J38" i="32"/>
  <c r="I39" i="32"/>
  <c r="I41" i="32"/>
  <c r="L41" i="32" s="1"/>
  <c r="I42" i="32"/>
  <c r="I43" i="32"/>
  <c r="L43" i="32" s="1"/>
  <c r="I44" i="32"/>
  <c r="I46" i="32"/>
  <c r="I47" i="32"/>
  <c r="I48" i="32"/>
  <c r="I49" i="32"/>
  <c r="K51" i="32"/>
  <c r="K56" i="32"/>
  <c r="K61" i="32"/>
  <c r="J46" i="32"/>
  <c r="J47" i="32"/>
  <c r="J48" i="32"/>
  <c r="J49" i="32"/>
  <c r="K3" i="31"/>
  <c r="K24" i="31"/>
  <c r="K8" i="31"/>
  <c r="K29" i="31"/>
  <c r="I39" i="31"/>
  <c r="L5" i="31"/>
  <c r="L11" i="31"/>
  <c r="L17" i="31"/>
  <c r="L20" i="31"/>
  <c r="L26" i="31"/>
  <c r="L31" i="31"/>
  <c r="J38" i="31"/>
  <c r="L38" i="31" s="1"/>
  <c r="J39" i="31"/>
  <c r="I40" i="31"/>
  <c r="I45" i="31"/>
  <c r="J37" i="31"/>
  <c r="J40" i="31"/>
  <c r="J45" i="31"/>
  <c r="I41" i="31"/>
  <c r="I42" i="31"/>
  <c r="I43" i="31"/>
  <c r="I44" i="31"/>
  <c r="I46" i="31"/>
  <c r="I47" i="31"/>
  <c r="I48" i="31"/>
  <c r="I49" i="31"/>
  <c r="K51" i="31"/>
  <c r="K56" i="31"/>
  <c r="K61" i="31"/>
  <c r="J41" i="31"/>
  <c r="J42" i="31"/>
  <c r="J43" i="31"/>
  <c r="J44" i="31"/>
  <c r="J46" i="31"/>
  <c r="J47" i="31"/>
  <c r="J48" i="31"/>
  <c r="J49" i="31"/>
  <c r="M51" i="32" l="1"/>
  <c r="M56" i="32"/>
  <c r="M61" i="31"/>
  <c r="M8" i="31"/>
  <c r="M56" i="31"/>
  <c r="M51" i="31"/>
  <c r="L39" i="32"/>
  <c r="L42" i="32"/>
  <c r="M61" i="32"/>
  <c r="M13" i="32"/>
  <c r="M8" i="32"/>
  <c r="M3" i="32"/>
  <c r="L35" i="32"/>
  <c r="L40" i="32"/>
  <c r="L37" i="32"/>
  <c r="M3" i="31"/>
  <c r="M24" i="31"/>
  <c r="M19" i="31"/>
  <c r="M13" i="31"/>
  <c r="L36" i="31"/>
  <c r="L43" i="31"/>
  <c r="M29" i="31"/>
  <c r="L37" i="31"/>
  <c r="L48" i="32"/>
  <c r="L49" i="32"/>
  <c r="L44" i="32"/>
  <c r="L38" i="32"/>
  <c r="L36" i="32"/>
  <c r="K40" i="32"/>
  <c r="K45" i="32"/>
  <c r="L47" i="32"/>
  <c r="L46" i="32"/>
  <c r="K35" i="32"/>
  <c r="L47" i="31"/>
  <c r="L42" i="31"/>
  <c r="L48" i="31"/>
  <c r="L44" i="31"/>
  <c r="K35" i="31"/>
  <c r="L39" i="31"/>
  <c r="L46" i="31"/>
  <c r="L45" i="31"/>
  <c r="K45" i="31"/>
  <c r="L49" i="31"/>
  <c r="L41" i="31"/>
  <c r="L40" i="31"/>
  <c r="K40" i="31"/>
  <c r="M35" i="31" l="1"/>
  <c r="M40" i="32"/>
  <c r="M45" i="31"/>
  <c r="M35" i="32"/>
  <c r="M45" i="32"/>
  <c r="M40" i="31"/>
  <c r="J65" i="28" l="1"/>
  <c r="I65" i="28"/>
  <c r="J64" i="28"/>
  <c r="I64" i="28"/>
  <c r="L64" i="28" s="1"/>
  <c r="J63" i="28"/>
  <c r="I63" i="28"/>
  <c r="L63" i="28" s="1"/>
  <c r="J62" i="28"/>
  <c r="I62" i="28"/>
  <c r="J61" i="28"/>
  <c r="I61" i="28"/>
  <c r="J60" i="28"/>
  <c r="I60" i="28"/>
  <c r="L60" i="28" s="1"/>
  <c r="J59" i="28"/>
  <c r="I59" i="28"/>
  <c r="J58" i="28"/>
  <c r="I58" i="28"/>
  <c r="L58" i="28" s="1"/>
  <c r="J57" i="28"/>
  <c r="I57" i="28"/>
  <c r="J56" i="28"/>
  <c r="I56" i="28"/>
  <c r="L56" i="28" s="1"/>
  <c r="J55" i="28"/>
  <c r="I55" i="28"/>
  <c r="L55" i="28" s="1"/>
  <c r="J54" i="28"/>
  <c r="I54" i="28"/>
  <c r="L54" i="28" s="1"/>
  <c r="J53" i="28"/>
  <c r="I53" i="28"/>
  <c r="J52" i="28"/>
  <c r="I52" i="28"/>
  <c r="J51" i="28"/>
  <c r="I51" i="28"/>
  <c r="L51" i="28" s="1"/>
  <c r="P37" i="28"/>
  <c r="P36" i="28"/>
  <c r="P35" i="28"/>
  <c r="I36" i="28" s="1"/>
  <c r="J33" i="28"/>
  <c r="I33" i="28"/>
  <c r="J32" i="28"/>
  <c r="I32" i="28"/>
  <c r="J31" i="28"/>
  <c r="I31" i="28"/>
  <c r="J30" i="28"/>
  <c r="I30" i="28"/>
  <c r="J29" i="28"/>
  <c r="I29" i="28"/>
  <c r="J28" i="28"/>
  <c r="I28" i="28"/>
  <c r="J27" i="28"/>
  <c r="I27" i="28"/>
  <c r="J26" i="28"/>
  <c r="I26" i="28"/>
  <c r="J25" i="28"/>
  <c r="I25" i="28"/>
  <c r="J24" i="28"/>
  <c r="I24" i="28"/>
  <c r="J23" i="28"/>
  <c r="I23" i="28"/>
  <c r="J22" i="28"/>
  <c r="I22" i="28"/>
  <c r="L22" i="28" s="1"/>
  <c r="J21" i="28"/>
  <c r="I21" i="28"/>
  <c r="L21" i="28" s="1"/>
  <c r="J20" i="28"/>
  <c r="I20" i="28"/>
  <c r="J19" i="28"/>
  <c r="I19" i="28"/>
  <c r="J17" i="28"/>
  <c r="I17" i="28"/>
  <c r="L17" i="28" s="1"/>
  <c r="J16" i="28"/>
  <c r="I16" i="28"/>
  <c r="J15" i="28"/>
  <c r="I15" i="28"/>
  <c r="J14" i="28"/>
  <c r="I14" i="28"/>
  <c r="J13" i="28"/>
  <c r="I13" i="28"/>
  <c r="J12" i="28"/>
  <c r="I12" i="28"/>
  <c r="L12" i="28" s="1"/>
  <c r="J11" i="28"/>
  <c r="I11" i="28"/>
  <c r="J10" i="28"/>
  <c r="I10" i="28"/>
  <c r="L10" i="28" s="1"/>
  <c r="J9" i="28"/>
  <c r="I9" i="28"/>
  <c r="J8" i="28"/>
  <c r="I8" i="28"/>
  <c r="J7" i="28"/>
  <c r="I7" i="28"/>
  <c r="J6" i="28"/>
  <c r="I6" i="28"/>
  <c r="L6" i="28" s="1"/>
  <c r="J5" i="28"/>
  <c r="I5" i="28"/>
  <c r="J4" i="28"/>
  <c r="I4" i="28"/>
  <c r="J3" i="28"/>
  <c r="I3" i="28"/>
  <c r="J65" i="27"/>
  <c r="I65" i="27"/>
  <c r="J64" i="27"/>
  <c r="I64" i="27"/>
  <c r="J63" i="27"/>
  <c r="I63" i="27"/>
  <c r="J62" i="27"/>
  <c r="I62" i="27"/>
  <c r="J61" i="27"/>
  <c r="I61" i="27"/>
  <c r="J60" i="27"/>
  <c r="I60" i="27"/>
  <c r="J59" i="27"/>
  <c r="I59" i="27"/>
  <c r="J58" i="27"/>
  <c r="I58" i="27"/>
  <c r="J57" i="27"/>
  <c r="I57" i="27"/>
  <c r="J56" i="27"/>
  <c r="I56" i="27"/>
  <c r="J55" i="27"/>
  <c r="I55" i="27"/>
  <c r="J54" i="27"/>
  <c r="I54" i="27"/>
  <c r="J53" i="27"/>
  <c r="I53" i="27"/>
  <c r="J52" i="27"/>
  <c r="I52" i="27"/>
  <c r="J51" i="27"/>
  <c r="I51" i="27"/>
  <c r="P37" i="27"/>
  <c r="I45" i="27" s="1"/>
  <c r="P36" i="27"/>
  <c r="I40" i="27" s="1"/>
  <c r="P35" i="27"/>
  <c r="I36" i="27" s="1"/>
  <c r="J33" i="27"/>
  <c r="I33" i="27"/>
  <c r="L33" i="27" s="1"/>
  <c r="J32" i="27"/>
  <c r="I32" i="27"/>
  <c r="L32" i="27" s="1"/>
  <c r="J31" i="27"/>
  <c r="I31" i="27"/>
  <c r="J30" i="27"/>
  <c r="I30" i="27"/>
  <c r="J29" i="27"/>
  <c r="I29" i="27"/>
  <c r="J28" i="27"/>
  <c r="I28" i="27"/>
  <c r="L28" i="27" s="1"/>
  <c r="J27" i="27"/>
  <c r="I27" i="27"/>
  <c r="J26" i="27"/>
  <c r="I26" i="27"/>
  <c r="L26" i="27" s="1"/>
  <c r="J25" i="27"/>
  <c r="I25" i="27"/>
  <c r="J24" i="27"/>
  <c r="I24" i="27"/>
  <c r="J23" i="27"/>
  <c r="I23" i="27"/>
  <c r="J22" i="27"/>
  <c r="I22" i="27"/>
  <c r="L22" i="27" s="1"/>
  <c r="J21" i="27"/>
  <c r="I21" i="27"/>
  <c r="L21" i="27" s="1"/>
  <c r="J20" i="27"/>
  <c r="I20" i="27"/>
  <c r="J19" i="27"/>
  <c r="I19" i="27"/>
  <c r="J17" i="27"/>
  <c r="I17" i="27"/>
  <c r="L17" i="27" s="1"/>
  <c r="J16" i="27"/>
  <c r="I16" i="27"/>
  <c r="L16" i="27" s="1"/>
  <c r="J15" i="27"/>
  <c r="I15" i="27"/>
  <c r="J14" i="27"/>
  <c r="I14" i="27"/>
  <c r="J13" i="27"/>
  <c r="I13" i="27"/>
  <c r="J12" i="27"/>
  <c r="I12" i="27"/>
  <c r="L12" i="27" s="1"/>
  <c r="J11" i="27"/>
  <c r="I11" i="27"/>
  <c r="L11" i="27" s="1"/>
  <c r="J10" i="27"/>
  <c r="I10" i="27"/>
  <c r="J9" i="27"/>
  <c r="I9" i="27"/>
  <c r="J8" i="27"/>
  <c r="I8" i="27"/>
  <c r="J7" i="27"/>
  <c r="I7" i="27"/>
  <c r="L7" i="27" s="1"/>
  <c r="J6" i="27"/>
  <c r="I6" i="27"/>
  <c r="J5" i="27"/>
  <c r="I5" i="27"/>
  <c r="L5" i="27" s="1"/>
  <c r="J4" i="27"/>
  <c r="I4" i="27"/>
  <c r="J3" i="27"/>
  <c r="I3" i="27"/>
  <c r="L62" i="28" l="1"/>
  <c r="L52" i="28"/>
  <c r="L59" i="28"/>
  <c r="L16" i="28"/>
  <c r="L57" i="27"/>
  <c r="L54" i="27"/>
  <c r="L19" i="27"/>
  <c r="L55" i="27"/>
  <c r="L65" i="27"/>
  <c r="L58" i="27"/>
  <c r="K56" i="27"/>
  <c r="K61" i="27"/>
  <c r="L19" i="28"/>
  <c r="L8" i="27"/>
  <c r="M8" i="27" s="1"/>
  <c r="L15" i="27"/>
  <c r="M13" i="27" s="1"/>
  <c r="L29" i="27"/>
  <c r="M29" i="27" s="1"/>
  <c r="L51" i="27"/>
  <c r="L4" i="28"/>
  <c r="L13" i="28"/>
  <c r="L25" i="28"/>
  <c r="L33" i="28"/>
  <c r="L13" i="27"/>
  <c r="L6" i="27"/>
  <c r="L10" i="27"/>
  <c r="L23" i="27"/>
  <c r="M19" i="27" s="1"/>
  <c r="L24" i="27"/>
  <c r="L27" i="27"/>
  <c r="L31" i="27"/>
  <c r="L53" i="27"/>
  <c r="L62" i="27"/>
  <c r="L7" i="28"/>
  <c r="L11" i="28"/>
  <c r="L15" i="28"/>
  <c r="L20" i="28"/>
  <c r="L28" i="28"/>
  <c r="L32" i="28"/>
  <c r="L53" i="28"/>
  <c r="L57" i="28"/>
  <c r="L61" i="28"/>
  <c r="L65" i="28"/>
  <c r="K13" i="28"/>
  <c r="L3" i="28"/>
  <c r="L29" i="28"/>
  <c r="M29" i="28" s="1"/>
  <c r="L5" i="28"/>
  <c r="L9" i="28"/>
  <c r="L14" i="28"/>
  <c r="L23" i="28"/>
  <c r="K24" i="28"/>
  <c r="L27" i="28"/>
  <c r="L31" i="28"/>
  <c r="L26" i="28"/>
  <c r="L30" i="28"/>
  <c r="J35" i="28"/>
  <c r="K8" i="28"/>
  <c r="M51" i="28"/>
  <c r="M56" i="28"/>
  <c r="M61" i="28"/>
  <c r="K3" i="28"/>
  <c r="L8" i="28"/>
  <c r="L24" i="28"/>
  <c r="I40" i="28"/>
  <c r="I45" i="28"/>
  <c r="I35" i="28"/>
  <c r="J36" i="28"/>
  <c r="L36" i="28" s="1"/>
  <c r="I37" i="28"/>
  <c r="J40" i="28"/>
  <c r="J45" i="28"/>
  <c r="J37" i="28"/>
  <c r="I38" i="28"/>
  <c r="I39" i="28"/>
  <c r="I41" i="28"/>
  <c r="I42" i="28"/>
  <c r="I43" i="28"/>
  <c r="I44" i="28"/>
  <c r="I46" i="28"/>
  <c r="I47" i="28"/>
  <c r="I48" i="28"/>
  <c r="I49" i="28"/>
  <c r="K51" i="28"/>
  <c r="K56" i="28"/>
  <c r="K61" i="28"/>
  <c r="K19" i="28"/>
  <c r="K29" i="28"/>
  <c r="J38" i="28"/>
  <c r="J39" i="28"/>
  <c r="J41" i="28"/>
  <c r="J42" i="28"/>
  <c r="J43" i="28"/>
  <c r="J44" i="28"/>
  <c r="J46" i="28"/>
  <c r="J47" i="28"/>
  <c r="J48" i="28"/>
  <c r="J49" i="28"/>
  <c r="K8" i="27"/>
  <c r="K24" i="27"/>
  <c r="J38" i="27"/>
  <c r="L56" i="27"/>
  <c r="L60" i="27"/>
  <c r="L4" i="27"/>
  <c r="L9" i="27"/>
  <c r="L14" i="27"/>
  <c r="L20" i="27"/>
  <c r="L25" i="27"/>
  <c r="L30" i="27"/>
  <c r="J35" i="27"/>
  <c r="J46" i="27"/>
  <c r="J48" i="27"/>
  <c r="L52" i="27"/>
  <c r="L59" i="27"/>
  <c r="L61" i="27"/>
  <c r="L64" i="27"/>
  <c r="J39" i="27"/>
  <c r="K51" i="27"/>
  <c r="L63" i="27"/>
  <c r="K13" i="27"/>
  <c r="K19" i="27"/>
  <c r="K29" i="27"/>
  <c r="J47" i="27"/>
  <c r="J49" i="27"/>
  <c r="K3" i="27"/>
  <c r="L3" i="27"/>
  <c r="I35" i="27"/>
  <c r="J36" i="27"/>
  <c r="L36" i="27" s="1"/>
  <c r="I37" i="27"/>
  <c r="J40" i="27"/>
  <c r="L40" i="27" s="1"/>
  <c r="J45" i="27"/>
  <c r="L45" i="27" s="1"/>
  <c r="J37" i="27"/>
  <c r="I38" i="27"/>
  <c r="I39" i="27"/>
  <c r="I41" i="27"/>
  <c r="I42" i="27"/>
  <c r="I43" i="27"/>
  <c r="I44" i="27"/>
  <c r="I46" i="27"/>
  <c r="I47" i="27"/>
  <c r="I48" i="27"/>
  <c r="I49" i="27"/>
  <c r="L49" i="27" s="1"/>
  <c r="J41" i="27"/>
  <c r="J42" i="27"/>
  <c r="J43" i="27"/>
  <c r="J44" i="27"/>
  <c r="M19" i="28" l="1"/>
  <c r="M13" i="28"/>
  <c r="M51" i="27"/>
  <c r="M56" i="27"/>
  <c r="L48" i="27"/>
  <c r="M61" i="27"/>
  <c r="L44" i="27"/>
  <c r="L41" i="27"/>
  <c r="L42" i="28"/>
  <c r="L38" i="28"/>
  <c r="L37" i="28"/>
  <c r="M24" i="27"/>
  <c r="M8" i="28"/>
  <c r="M3" i="28"/>
  <c r="M24" i="28"/>
  <c r="L46" i="28"/>
  <c r="L40" i="28"/>
  <c r="K40" i="28"/>
  <c r="L49" i="28"/>
  <c r="L41" i="28"/>
  <c r="L48" i="28"/>
  <c r="L44" i="28"/>
  <c r="K35" i="28"/>
  <c r="L35" i="28"/>
  <c r="L47" i="28"/>
  <c r="L43" i="28"/>
  <c r="L39" i="28"/>
  <c r="L45" i="28"/>
  <c r="K45" i="28"/>
  <c r="L47" i="27"/>
  <c r="L39" i="27"/>
  <c r="M3" i="27"/>
  <c r="L46" i="27"/>
  <c r="M45" i="27" s="1"/>
  <c r="L38" i="27"/>
  <c r="K35" i="27"/>
  <c r="L35" i="27"/>
  <c r="K40" i="27"/>
  <c r="L43" i="27"/>
  <c r="K45" i="27"/>
  <c r="L42" i="27"/>
  <c r="L37" i="27"/>
  <c r="M35" i="28" l="1"/>
  <c r="M45" i="28"/>
  <c r="M40" i="28"/>
  <c r="M40" i="27"/>
  <c r="M35" i="27"/>
  <c r="I45" i="22" l="1"/>
  <c r="I40" i="22"/>
  <c r="I38" i="22"/>
  <c r="J33" i="22"/>
  <c r="I33" i="22"/>
  <c r="L33" i="22" s="1"/>
  <c r="J32" i="22"/>
  <c r="I32" i="22"/>
  <c r="J31" i="22"/>
  <c r="I31" i="22"/>
  <c r="L31" i="22" s="1"/>
  <c r="J30" i="22"/>
  <c r="I30" i="22"/>
  <c r="J29" i="22"/>
  <c r="I29" i="22"/>
  <c r="J28" i="22"/>
  <c r="I28" i="22"/>
  <c r="J27" i="22"/>
  <c r="I27" i="22"/>
  <c r="J26" i="22"/>
  <c r="I26" i="22"/>
  <c r="L26" i="22" s="1"/>
  <c r="J25" i="22"/>
  <c r="I25" i="22"/>
  <c r="L25" i="22" s="1"/>
  <c r="J24" i="22"/>
  <c r="I24" i="22"/>
  <c r="J23" i="22"/>
  <c r="I23" i="22"/>
  <c r="J22" i="22"/>
  <c r="I22" i="22"/>
  <c r="L22" i="22" s="1"/>
  <c r="J21" i="22"/>
  <c r="I21" i="22"/>
  <c r="J20" i="22"/>
  <c r="I20" i="22"/>
  <c r="J19" i="22"/>
  <c r="I19" i="22"/>
  <c r="J17" i="22"/>
  <c r="I17" i="22"/>
  <c r="J16" i="22"/>
  <c r="I16" i="22"/>
  <c r="L16" i="22" s="1"/>
  <c r="J15" i="22"/>
  <c r="I15" i="22"/>
  <c r="J14" i="22"/>
  <c r="I14" i="22"/>
  <c r="J13" i="22"/>
  <c r="I13" i="22"/>
  <c r="J12" i="22"/>
  <c r="I12" i="22"/>
  <c r="J11" i="22"/>
  <c r="I11" i="22"/>
  <c r="J10" i="22"/>
  <c r="I10" i="22"/>
  <c r="J9" i="22"/>
  <c r="I9" i="22"/>
  <c r="L9" i="22" s="1"/>
  <c r="J8" i="22"/>
  <c r="I8" i="22"/>
  <c r="L8" i="22" s="1"/>
  <c r="J7" i="22"/>
  <c r="I7" i="22"/>
  <c r="J6" i="22"/>
  <c r="I6" i="22"/>
  <c r="J5" i="22"/>
  <c r="I5" i="22"/>
  <c r="J4" i="22"/>
  <c r="I4" i="22"/>
  <c r="L4" i="22" s="1"/>
  <c r="J3" i="22"/>
  <c r="I3" i="22"/>
  <c r="I45" i="21"/>
  <c r="I38" i="21"/>
  <c r="J33" i="21"/>
  <c r="I33" i="21"/>
  <c r="J32" i="21"/>
  <c r="I32" i="21"/>
  <c r="J31" i="21"/>
  <c r="I31" i="21"/>
  <c r="J30" i="21"/>
  <c r="I30" i="21"/>
  <c r="J29" i="21"/>
  <c r="I29" i="21"/>
  <c r="L29" i="21" s="1"/>
  <c r="J28" i="21"/>
  <c r="I28" i="21"/>
  <c r="J27" i="21"/>
  <c r="I27" i="21"/>
  <c r="J26" i="21"/>
  <c r="I26" i="21"/>
  <c r="J25" i="21"/>
  <c r="I25" i="21"/>
  <c r="J24" i="21"/>
  <c r="I24" i="21"/>
  <c r="J23" i="21"/>
  <c r="I23" i="21"/>
  <c r="L23" i="21" s="1"/>
  <c r="J22" i="21"/>
  <c r="I22" i="21"/>
  <c r="L22" i="21" s="1"/>
  <c r="J21" i="21"/>
  <c r="I21" i="21"/>
  <c r="L21" i="21" s="1"/>
  <c r="J20" i="21"/>
  <c r="I20" i="21"/>
  <c r="J19" i="21"/>
  <c r="I19" i="21"/>
  <c r="J17" i="21"/>
  <c r="I17" i="21"/>
  <c r="J16" i="21"/>
  <c r="I16" i="21"/>
  <c r="J15" i="21"/>
  <c r="I15" i="21"/>
  <c r="J14" i="21"/>
  <c r="I14" i="21"/>
  <c r="J13" i="21"/>
  <c r="I13" i="21"/>
  <c r="J12" i="21"/>
  <c r="I12" i="21"/>
  <c r="L12" i="21" s="1"/>
  <c r="J11" i="21"/>
  <c r="I11" i="21"/>
  <c r="J10" i="21"/>
  <c r="I10" i="21"/>
  <c r="J9" i="21"/>
  <c r="I9" i="21"/>
  <c r="J8" i="21"/>
  <c r="I8" i="21"/>
  <c r="J7" i="21"/>
  <c r="I7" i="21"/>
  <c r="L7" i="21" s="1"/>
  <c r="J6" i="21"/>
  <c r="I6" i="21"/>
  <c r="J5" i="21"/>
  <c r="I5" i="21"/>
  <c r="J4" i="21"/>
  <c r="I4" i="21"/>
  <c r="L4" i="21" s="1"/>
  <c r="J3" i="21"/>
  <c r="I3" i="21"/>
  <c r="L30" i="22" l="1"/>
  <c r="L29" i="22"/>
  <c r="L12" i="22"/>
  <c r="L14" i="22"/>
  <c r="L31" i="21"/>
  <c r="L7" i="22"/>
  <c r="L19" i="22"/>
  <c r="L27" i="22"/>
  <c r="K13" i="22"/>
  <c r="L21" i="22"/>
  <c r="L8" i="21"/>
  <c r="L16" i="21"/>
  <c r="L25" i="21"/>
  <c r="L33" i="21"/>
  <c r="L15" i="21"/>
  <c r="L24" i="21"/>
  <c r="M24" i="21" s="1"/>
  <c r="L13" i="21"/>
  <c r="L30" i="21"/>
  <c r="L19" i="21"/>
  <c r="L6" i="21"/>
  <c r="L27" i="21"/>
  <c r="L3" i="21"/>
  <c r="L10" i="21"/>
  <c r="L13" i="22"/>
  <c r="L9" i="21"/>
  <c r="K13" i="21"/>
  <c r="L14" i="21"/>
  <c r="L28" i="21"/>
  <c r="L3" i="22"/>
  <c r="L6" i="22"/>
  <c r="L10" i="22"/>
  <c r="L15" i="22"/>
  <c r="L20" i="22"/>
  <c r="L24" i="22"/>
  <c r="L32" i="22"/>
  <c r="M29" i="22" s="1"/>
  <c r="K19" i="22"/>
  <c r="K24" i="22"/>
  <c r="I39" i="22"/>
  <c r="K3" i="22"/>
  <c r="J38" i="22"/>
  <c r="L38" i="22" s="1"/>
  <c r="J39" i="22"/>
  <c r="K8" i="22"/>
  <c r="I35" i="22"/>
  <c r="I36" i="22"/>
  <c r="I37" i="22"/>
  <c r="L5" i="22"/>
  <c r="L11" i="22"/>
  <c r="L17" i="22"/>
  <c r="L23" i="22"/>
  <c r="L28" i="22"/>
  <c r="J35" i="22"/>
  <c r="J36" i="22"/>
  <c r="J37" i="22"/>
  <c r="J40" i="22"/>
  <c r="L40" i="22" s="1"/>
  <c r="J45" i="22"/>
  <c r="L45" i="22" s="1"/>
  <c r="K29" i="22"/>
  <c r="I41" i="22"/>
  <c r="I42" i="22"/>
  <c r="I43" i="22"/>
  <c r="I44" i="22"/>
  <c r="I46" i="22"/>
  <c r="I47" i="22"/>
  <c r="I48" i="22"/>
  <c r="I49" i="22"/>
  <c r="J41" i="22"/>
  <c r="J42" i="22"/>
  <c r="J43" i="22"/>
  <c r="J44" i="22"/>
  <c r="J46" i="22"/>
  <c r="J47" i="22"/>
  <c r="J48" i="22"/>
  <c r="J49" i="22"/>
  <c r="K19" i="21"/>
  <c r="I39" i="21"/>
  <c r="K3" i="21"/>
  <c r="K24" i="21"/>
  <c r="I35" i="21"/>
  <c r="J38" i="21"/>
  <c r="L38" i="21" s="1"/>
  <c r="J39" i="21"/>
  <c r="K8" i="21"/>
  <c r="K29" i="21"/>
  <c r="J35" i="21"/>
  <c r="I36" i="21"/>
  <c r="I37" i="21"/>
  <c r="L5" i="21"/>
  <c r="L11" i="21"/>
  <c r="L17" i="21"/>
  <c r="L20" i="21"/>
  <c r="L26" i="21"/>
  <c r="L32" i="21"/>
  <c r="J36" i="21"/>
  <c r="I40" i="21"/>
  <c r="J37" i="21"/>
  <c r="J40" i="21"/>
  <c r="J45" i="21"/>
  <c r="L45" i="21" s="1"/>
  <c r="I41" i="21"/>
  <c r="I42" i="21"/>
  <c r="I43" i="21"/>
  <c r="I44" i="21"/>
  <c r="I46" i="21"/>
  <c r="I47" i="21"/>
  <c r="I48" i="21"/>
  <c r="I49" i="21"/>
  <c r="J41" i="21"/>
  <c r="J42" i="21"/>
  <c r="J43" i="21"/>
  <c r="J44" i="21"/>
  <c r="J46" i="21"/>
  <c r="J47" i="21"/>
  <c r="J48" i="21"/>
  <c r="J49" i="21"/>
  <c r="M19" i="22" l="1"/>
  <c r="M8" i="22"/>
  <c r="M19" i="21"/>
  <c r="M8" i="21"/>
  <c r="M3" i="21"/>
  <c r="M13" i="22"/>
  <c r="L39" i="22"/>
  <c r="M24" i="22"/>
  <c r="L36" i="22"/>
  <c r="M29" i="21"/>
  <c r="M3" i="22"/>
  <c r="L37" i="21"/>
  <c r="L46" i="21"/>
  <c r="L41" i="21"/>
  <c r="M13" i="21"/>
  <c r="L39" i="21"/>
  <c r="L46" i="22"/>
  <c r="L42" i="22"/>
  <c r="L35" i="22"/>
  <c r="L49" i="22"/>
  <c r="L41" i="22"/>
  <c r="L37" i="22"/>
  <c r="K40" i="22"/>
  <c r="L48" i="22"/>
  <c r="L44" i="22"/>
  <c r="K35" i="22"/>
  <c r="L47" i="22"/>
  <c r="L43" i="22"/>
  <c r="K45" i="22"/>
  <c r="L35" i="21"/>
  <c r="L49" i="21"/>
  <c r="L44" i="21"/>
  <c r="L36" i="21"/>
  <c r="K45" i="21"/>
  <c r="L48" i="21"/>
  <c r="K35" i="21"/>
  <c r="L47" i="21"/>
  <c r="L43" i="21"/>
  <c r="L40" i="21"/>
  <c r="K40" i="21"/>
  <c r="L42" i="21"/>
  <c r="M45" i="21" l="1"/>
  <c r="M35" i="22"/>
  <c r="M35" i="21"/>
  <c r="M45" i="22"/>
  <c r="M40" i="22"/>
  <c r="M40" i="21"/>
  <c r="J65" i="20" l="1"/>
  <c r="I65" i="20"/>
  <c r="J64" i="20"/>
  <c r="I64" i="20"/>
  <c r="J63" i="20"/>
  <c r="I63" i="20"/>
  <c r="L63" i="20" s="1"/>
  <c r="J62" i="20"/>
  <c r="I62" i="20"/>
  <c r="J61" i="20"/>
  <c r="I61" i="20"/>
  <c r="J60" i="20"/>
  <c r="I60" i="20"/>
  <c r="L60" i="20" s="1"/>
  <c r="J59" i="20"/>
  <c r="I59" i="20"/>
  <c r="J58" i="20"/>
  <c r="I58" i="20"/>
  <c r="J57" i="20"/>
  <c r="I57" i="20"/>
  <c r="J56" i="20"/>
  <c r="I56" i="20"/>
  <c r="L56" i="20" s="1"/>
  <c r="J55" i="20"/>
  <c r="I55" i="20"/>
  <c r="L55" i="20" s="1"/>
  <c r="J54" i="20"/>
  <c r="I54" i="20"/>
  <c r="J53" i="20"/>
  <c r="I53" i="20"/>
  <c r="J52" i="20"/>
  <c r="I52" i="20"/>
  <c r="L52" i="20" s="1"/>
  <c r="J51" i="20"/>
  <c r="I51" i="20"/>
  <c r="L51" i="20" s="1"/>
  <c r="J49" i="20"/>
  <c r="I49" i="20"/>
  <c r="J48" i="20"/>
  <c r="I48" i="20"/>
  <c r="J47" i="20"/>
  <c r="I47" i="20"/>
  <c r="L47" i="20" s="1"/>
  <c r="J46" i="20"/>
  <c r="I46" i="20"/>
  <c r="L46" i="20" s="1"/>
  <c r="J45" i="20"/>
  <c r="I45" i="20"/>
  <c r="J44" i="20"/>
  <c r="I44" i="20"/>
  <c r="J43" i="20"/>
  <c r="I43" i="20"/>
  <c r="L43" i="20" s="1"/>
  <c r="J42" i="20"/>
  <c r="I42" i="20"/>
  <c r="L42" i="20" s="1"/>
  <c r="J41" i="20"/>
  <c r="I41" i="20"/>
  <c r="J40" i="20"/>
  <c r="I40" i="20"/>
  <c r="J39" i="20"/>
  <c r="I39" i="20"/>
  <c r="L39" i="20" s="1"/>
  <c r="J38" i="20"/>
  <c r="I38" i="20"/>
  <c r="L38" i="20" s="1"/>
  <c r="J37" i="20"/>
  <c r="I37" i="20"/>
  <c r="J36" i="20"/>
  <c r="I36" i="20"/>
  <c r="J35" i="20"/>
  <c r="I35" i="20"/>
  <c r="L35" i="20" s="1"/>
  <c r="P21" i="20"/>
  <c r="I29" i="20" s="1"/>
  <c r="P20" i="20"/>
  <c r="I24" i="20" s="1"/>
  <c r="P19" i="20"/>
  <c r="I22" i="20" s="1"/>
  <c r="J17" i="20"/>
  <c r="I17" i="20"/>
  <c r="J16" i="20"/>
  <c r="I16" i="20"/>
  <c r="L16" i="20" s="1"/>
  <c r="J15" i="20"/>
  <c r="I15" i="20"/>
  <c r="J14" i="20"/>
  <c r="I14" i="20"/>
  <c r="J13" i="20"/>
  <c r="I13" i="20"/>
  <c r="J12" i="20"/>
  <c r="I12" i="20"/>
  <c r="L12" i="20" s="1"/>
  <c r="J11" i="20"/>
  <c r="I11" i="20"/>
  <c r="L11" i="20" s="1"/>
  <c r="J10" i="20"/>
  <c r="I10" i="20"/>
  <c r="J9" i="20"/>
  <c r="I9" i="20"/>
  <c r="J8" i="20"/>
  <c r="I8" i="20"/>
  <c r="J7" i="20"/>
  <c r="I7" i="20"/>
  <c r="J6" i="20"/>
  <c r="I6" i="20"/>
  <c r="J5" i="20"/>
  <c r="I5" i="20"/>
  <c r="L5" i="20" s="1"/>
  <c r="J4" i="20"/>
  <c r="I4" i="20"/>
  <c r="K3" i="20" s="1"/>
  <c r="J3" i="20"/>
  <c r="J65" i="19"/>
  <c r="I65" i="19"/>
  <c r="J64" i="19"/>
  <c r="I64" i="19"/>
  <c r="J63" i="19"/>
  <c r="I63" i="19"/>
  <c r="L63" i="19" s="1"/>
  <c r="J62" i="19"/>
  <c r="I62" i="19"/>
  <c r="J61" i="19"/>
  <c r="I61" i="19"/>
  <c r="J60" i="19"/>
  <c r="I60" i="19"/>
  <c r="J59" i="19"/>
  <c r="I59" i="19"/>
  <c r="L59" i="19" s="1"/>
  <c r="J58" i="19"/>
  <c r="I58" i="19"/>
  <c r="J57" i="19"/>
  <c r="I57" i="19"/>
  <c r="J56" i="19"/>
  <c r="I56" i="19"/>
  <c r="J55" i="19"/>
  <c r="I55" i="19"/>
  <c r="L55" i="19" s="1"/>
  <c r="J54" i="19"/>
  <c r="I54" i="19"/>
  <c r="J53" i="19"/>
  <c r="I53" i="19"/>
  <c r="J52" i="19"/>
  <c r="I52" i="19"/>
  <c r="L52" i="19" s="1"/>
  <c r="J51" i="19"/>
  <c r="I51" i="19"/>
  <c r="L51" i="19" s="1"/>
  <c r="J49" i="19"/>
  <c r="I49" i="19"/>
  <c r="L49" i="19" s="1"/>
  <c r="J48" i="19"/>
  <c r="I48" i="19"/>
  <c r="J47" i="19"/>
  <c r="I47" i="19"/>
  <c r="L47" i="19" s="1"/>
  <c r="J46" i="19"/>
  <c r="I46" i="19"/>
  <c r="J45" i="19"/>
  <c r="I45" i="19"/>
  <c r="L45" i="19" s="1"/>
  <c r="J44" i="19"/>
  <c r="I44" i="19"/>
  <c r="J43" i="19"/>
  <c r="I43" i="19"/>
  <c r="L43" i="19" s="1"/>
  <c r="J42" i="19"/>
  <c r="I42" i="19"/>
  <c r="J41" i="19"/>
  <c r="I41" i="19"/>
  <c r="L41" i="19" s="1"/>
  <c r="J40" i="19"/>
  <c r="I40" i="19"/>
  <c r="J39" i="19"/>
  <c r="I39" i="19"/>
  <c r="L39" i="19" s="1"/>
  <c r="J38" i="19"/>
  <c r="I38" i="19"/>
  <c r="L38" i="19" s="1"/>
  <c r="J37" i="19"/>
  <c r="I37" i="19"/>
  <c r="J36" i="19"/>
  <c r="I36" i="19"/>
  <c r="J35" i="19"/>
  <c r="I35" i="19"/>
  <c r="L35" i="19" s="1"/>
  <c r="P21" i="19"/>
  <c r="I29" i="19" s="1"/>
  <c r="P20" i="19"/>
  <c r="P19" i="19"/>
  <c r="I22" i="19" s="1"/>
  <c r="J17" i="19"/>
  <c r="I17" i="19"/>
  <c r="J16" i="19"/>
  <c r="I16" i="19"/>
  <c r="L16" i="19" s="1"/>
  <c r="J15" i="19"/>
  <c r="I15" i="19"/>
  <c r="J14" i="19"/>
  <c r="I14" i="19"/>
  <c r="J13" i="19"/>
  <c r="I13" i="19"/>
  <c r="J12" i="19"/>
  <c r="I12" i="19"/>
  <c r="J11" i="19"/>
  <c r="I11" i="19"/>
  <c r="J10" i="19"/>
  <c r="I10" i="19"/>
  <c r="L10" i="19" s="1"/>
  <c r="J9" i="19"/>
  <c r="I9" i="19"/>
  <c r="J8" i="19"/>
  <c r="I8" i="19"/>
  <c r="L8" i="19" s="1"/>
  <c r="J7" i="19"/>
  <c r="I7" i="19"/>
  <c r="J6" i="19"/>
  <c r="I6" i="19"/>
  <c r="J5" i="19"/>
  <c r="I5" i="19"/>
  <c r="J4" i="19"/>
  <c r="I4" i="19"/>
  <c r="L4" i="19" s="1"/>
  <c r="J3" i="19"/>
  <c r="I3" i="19"/>
  <c r="L3" i="19" s="1"/>
  <c r="I37" i="17"/>
  <c r="I25" i="17"/>
  <c r="L7" i="19" l="1"/>
  <c r="L15" i="19"/>
  <c r="L17" i="20"/>
  <c r="L59" i="20"/>
  <c r="K8" i="20"/>
  <c r="L58" i="19"/>
  <c r="L62" i="19"/>
  <c r="L56" i="19"/>
  <c r="L54" i="19"/>
  <c r="L13" i="19"/>
  <c r="I20" i="19"/>
  <c r="I21" i="19"/>
  <c r="L8" i="20"/>
  <c r="L15" i="20"/>
  <c r="L5" i="19"/>
  <c r="L9" i="19"/>
  <c r="K13" i="19"/>
  <c r="J19" i="19"/>
  <c r="J20" i="19"/>
  <c r="L3" i="20"/>
  <c r="L6" i="20"/>
  <c r="L36" i="20"/>
  <c r="L48" i="20"/>
  <c r="L53" i="20"/>
  <c r="L57" i="20"/>
  <c r="L65" i="20"/>
  <c r="L4" i="20"/>
  <c r="L10" i="20"/>
  <c r="I19" i="20"/>
  <c r="I20" i="20"/>
  <c r="I21" i="20"/>
  <c r="L37" i="20"/>
  <c r="M35" i="20" s="1"/>
  <c r="L41" i="20"/>
  <c r="L45" i="20"/>
  <c r="L49" i="20"/>
  <c r="L54" i="20"/>
  <c r="L58" i="20"/>
  <c r="L62" i="20"/>
  <c r="J19" i="20"/>
  <c r="J20" i="20"/>
  <c r="L40" i="20"/>
  <c r="L44" i="20"/>
  <c r="L61" i="20"/>
  <c r="L64" i="20"/>
  <c r="L11" i="19"/>
  <c r="L17" i="19"/>
  <c r="L36" i="19"/>
  <c r="L40" i="19"/>
  <c r="L44" i="19"/>
  <c r="L48" i="19"/>
  <c r="L53" i="19"/>
  <c r="L57" i="19"/>
  <c r="L61" i="19"/>
  <c r="L65" i="19"/>
  <c r="L60" i="19"/>
  <c r="L64" i="19"/>
  <c r="K8" i="19"/>
  <c r="I23" i="20"/>
  <c r="L7" i="20"/>
  <c r="L9" i="20"/>
  <c r="L13" i="20"/>
  <c r="L14" i="20"/>
  <c r="J22" i="20"/>
  <c r="L22" i="20" s="1"/>
  <c r="J23" i="20"/>
  <c r="M51" i="20"/>
  <c r="K13" i="20"/>
  <c r="J21" i="20"/>
  <c r="J24" i="20"/>
  <c r="L24" i="20" s="1"/>
  <c r="J29" i="20"/>
  <c r="L29" i="20" s="1"/>
  <c r="I25" i="20"/>
  <c r="I26" i="20"/>
  <c r="I27" i="20"/>
  <c r="I28" i="20"/>
  <c r="I30" i="20"/>
  <c r="I31" i="20"/>
  <c r="I32" i="20"/>
  <c r="I33" i="20"/>
  <c r="K35" i="20"/>
  <c r="K40" i="20"/>
  <c r="K45" i="20"/>
  <c r="K51" i="20"/>
  <c r="K56" i="20"/>
  <c r="K61" i="20"/>
  <c r="J25" i="20"/>
  <c r="J26" i="20"/>
  <c r="J27" i="20"/>
  <c r="J28" i="20"/>
  <c r="J30" i="20"/>
  <c r="J31" i="20"/>
  <c r="J32" i="20"/>
  <c r="J33" i="20"/>
  <c r="I30" i="19"/>
  <c r="K3" i="19"/>
  <c r="I23" i="19"/>
  <c r="K35" i="19"/>
  <c r="K40" i="19"/>
  <c r="L6" i="19"/>
  <c r="L12" i="19"/>
  <c r="L14" i="19"/>
  <c r="I19" i="19"/>
  <c r="J22" i="19"/>
  <c r="L22" i="19" s="1"/>
  <c r="J23" i="19"/>
  <c r="I31" i="19"/>
  <c r="I33" i="19"/>
  <c r="L37" i="19"/>
  <c r="L42" i="19"/>
  <c r="L46" i="19"/>
  <c r="I32" i="19"/>
  <c r="I24" i="19"/>
  <c r="J21" i="19"/>
  <c r="J24" i="19"/>
  <c r="J29" i="19"/>
  <c r="L29" i="19" s="1"/>
  <c r="I25" i="19"/>
  <c r="I26" i="19"/>
  <c r="I27" i="19"/>
  <c r="I28" i="19"/>
  <c r="K45" i="19"/>
  <c r="K51" i="19"/>
  <c r="K56" i="19"/>
  <c r="K61" i="19"/>
  <c r="J25" i="19"/>
  <c r="J26" i="19"/>
  <c r="J27" i="19"/>
  <c r="J28" i="19"/>
  <c r="J30" i="19"/>
  <c r="J31" i="19"/>
  <c r="J32" i="19"/>
  <c r="J33" i="19"/>
  <c r="M51" i="19" l="1"/>
  <c r="M40" i="20"/>
  <c r="L21" i="19"/>
  <c r="M3" i="19"/>
  <c r="M56" i="19"/>
  <c r="L19" i="19"/>
  <c r="L32" i="19"/>
  <c r="M45" i="19"/>
  <c r="M56" i="20"/>
  <c r="L21" i="20"/>
  <c r="M8" i="20"/>
  <c r="M61" i="19"/>
  <c r="M40" i="19"/>
  <c r="M3" i="20"/>
  <c r="M35" i="19"/>
  <c r="M61" i="20"/>
  <c r="M45" i="20"/>
  <c r="L19" i="20"/>
  <c r="L20" i="19"/>
  <c r="L31" i="20"/>
  <c r="L27" i="20"/>
  <c r="L30" i="20"/>
  <c r="L26" i="20"/>
  <c r="L20" i="20"/>
  <c r="L31" i="19"/>
  <c r="M13" i="19"/>
  <c r="L33" i="19"/>
  <c r="M8" i="19"/>
  <c r="M13" i="20"/>
  <c r="L33" i="20"/>
  <c r="L25" i="20"/>
  <c r="L23" i="20"/>
  <c r="K24" i="20"/>
  <c r="L32" i="20"/>
  <c r="L28" i="20"/>
  <c r="K19" i="20"/>
  <c r="K29" i="20"/>
  <c r="K29" i="19"/>
  <c r="L25" i="19"/>
  <c r="L28" i="19"/>
  <c r="L27" i="19"/>
  <c r="L23" i="19"/>
  <c r="M19" i="19" s="1"/>
  <c r="L24" i="19"/>
  <c r="K24" i="19"/>
  <c r="L26" i="19"/>
  <c r="K19" i="19"/>
  <c r="L30" i="19"/>
  <c r="M29" i="20" l="1"/>
  <c r="M29" i="19"/>
  <c r="M19" i="20"/>
  <c r="M24" i="20"/>
  <c r="M24" i="19"/>
  <c r="I38" i="17" l="1"/>
  <c r="J49" i="18"/>
  <c r="I49" i="18"/>
  <c r="L49" i="18" s="1"/>
  <c r="J48" i="18"/>
  <c r="I48" i="18"/>
  <c r="J47" i="18"/>
  <c r="I47" i="18"/>
  <c r="J46" i="18"/>
  <c r="I46" i="18"/>
  <c r="J45" i="18"/>
  <c r="I45" i="18"/>
  <c r="J44" i="18"/>
  <c r="I44" i="18"/>
  <c r="J43" i="18"/>
  <c r="I43" i="18"/>
  <c r="L43" i="18" s="1"/>
  <c r="J42" i="18"/>
  <c r="I42" i="18"/>
  <c r="J41" i="18"/>
  <c r="I41" i="18"/>
  <c r="L41" i="18" s="1"/>
  <c r="J40" i="18"/>
  <c r="I40" i="18"/>
  <c r="J39" i="18"/>
  <c r="I39" i="18"/>
  <c r="J38" i="18"/>
  <c r="I38" i="18"/>
  <c r="L38" i="18" s="1"/>
  <c r="J37" i="18"/>
  <c r="I37" i="18"/>
  <c r="L37" i="18" s="1"/>
  <c r="J36" i="18"/>
  <c r="I36" i="18"/>
  <c r="J35" i="18"/>
  <c r="I35" i="18"/>
  <c r="J33" i="18"/>
  <c r="I33" i="18"/>
  <c r="J32" i="18"/>
  <c r="I32" i="18"/>
  <c r="J31" i="18"/>
  <c r="I31" i="18"/>
  <c r="J30" i="18"/>
  <c r="I30" i="18"/>
  <c r="L30" i="18" s="1"/>
  <c r="J29" i="18"/>
  <c r="I29" i="18"/>
  <c r="J28" i="18"/>
  <c r="I28" i="18"/>
  <c r="J27" i="18"/>
  <c r="I27" i="18"/>
  <c r="J26" i="18"/>
  <c r="I26" i="18"/>
  <c r="L26" i="18" s="1"/>
  <c r="J25" i="18"/>
  <c r="I25" i="18"/>
  <c r="J24" i="18"/>
  <c r="I24" i="18"/>
  <c r="L24" i="18" s="1"/>
  <c r="J23" i="18"/>
  <c r="I23" i="18"/>
  <c r="J22" i="18"/>
  <c r="I22" i="18"/>
  <c r="L22" i="18" s="1"/>
  <c r="J21" i="18"/>
  <c r="I21" i="18"/>
  <c r="L21" i="18" s="1"/>
  <c r="J20" i="18"/>
  <c r="I20" i="18"/>
  <c r="L20" i="18" s="1"/>
  <c r="J19" i="18"/>
  <c r="I19" i="18"/>
  <c r="J17" i="18"/>
  <c r="I17" i="18"/>
  <c r="L17" i="18" s="1"/>
  <c r="J16" i="18"/>
  <c r="I16" i="18"/>
  <c r="J15" i="18"/>
  <c r="I15" i="18"/>
  <c r="J14" i="18"/>
  <c r="I14" i="18"/>
  <c r="J13" i="18"/>
  <c r="I13" i="18"/>
  <c r="J12" i="18"/>
  <c r="I12" i="18"/>
  <c r="J11" i="18"/>
  <c r="I11" i="18"/>
  <c r="J10" i="18"/>
  <c r="I10" i="18"/>
  <c r="J9" i="18"/>
  <c r="I9" i="18"/>
  <c r="J8" i="18"/>
  <c r="I8" i="18"/>
  <c r="J7" i="18"/>
  <c r="I7" i="18"/>
  <c r="J6" i="18"/>
  <c r="I6" i="18"/>
  <c r="J5" i="18"/>
  <c r="I5" i="18"/>
  <c r="L5" i="18" s="1"/>
  <c r="J4" i="18"/>
  <c r="I4" i="18"/>
  <c r="L4" i="18" s="1"/>
  <c r="J3" i="18"/>
  <c r="I3" i="18"/>
  <c r="I27" i="17"/>
  <c r="I21" i="17"/>
  <c r="J49" i="17"/>
  <c r="I49" i="17"/>
  <c r="J48" i="17"/>
  <c r="I48" i="17"/>
  <c r="J47" i="17"/>
  <c r="I47" i="17"/>
  <c r="J46" i="17"/>
  <c r="I46" i="17"/>
  <c r="J45" i="17"/>
  <c r="I45" i="17"/>
  <c r="J44" i="17"/>
  <c r="I44" i="17"/>
  <c r="J43" i="17"/>
  <c r="I43" i="17"/>
  <c r="J42" i="17"/>
  <c r="I42" i="17"/>
  <c r="J41" i="17"/>
  <c r="I41" i="17"/>
  <c r="J40" i="17"/>
  <c r="I40" i="17"/>
  <c r="J39" i="17"/>
  <c r="I39" i="17"/>
  <c r="J38" i="17"/>
  <c r="J37" i="17"/>
  <c r="L37" i="17"/>
  <c r="J36" i="17"/>
  <c r="I36" i="17"/>
  <c r="J35" i="17"/>
  <c r="I35" i="17"/>
  <c r="J33" i="17"/>
  <c r="I33" i="17"/>
  <c r="J32" i="17"/>
  <c r="I32" i="17"/>
  <c r="J31" i="17"/>
  <c r="I31" i="17"/>
  <c r="J30" i="17"/>
  <c r="I30" i="17"/>
  <c r="J29" i="17"/>
  <c r="I29" i="17"/>
  <c r="J28" i="17"/>
  <c r="I28" i="17"/>
  <c r="J27" i="17"/>
  <c r="J26" i="17"/>
  <c r="I26" i="17"/>
  <c r="J25" i="17"/>
  <c r="L25" i="17" s="1"/>
  <c r="J24" i="17"/>
  <c r="I24" i="17"/>
  <c r="J23" i="17"/>
  <c r="I23" i="17"/>
  <c r="L23" i="17" s="1"/>
  <c r="J22" i="17"/>
  <c r="I22" i="17"/>
  <c r="J21" i="17"/>
  <c r="J20" i="17"/>
  <c r="I20" i="17"/>
  <c r="J19" i="17"/>
  <c r="I19" i="17"/>
  <c r="J17" i="17"/>
  <c r="I17" i="17"/>
  <c r="J16" i="17"/>
  <c r="I16" i="17"/>
  <c r="J15" i="17"/>
  <c r="I15" i="17"/>
  <c r="J14" i="17"/>
  <c r="I14" i="17"/>
  <c r="J13" i="17"/>
  <c r="I13" i="17"/>
  <c r="J12" i="17"/>
  <c r="I12" i="17"/>
  <c r="J11" i="17"/>
  <c r="I11" i="17"/>
  <c r="J10" i="17"/>
  <c r="I10" i="17"/>
  <c r="J9" i="17"/>
  <c r="I9" i="17"/>
  <c r="J8" i="17"/>
  <c r="I8" i="17"/>
  <c r="J7" i="17"/>
  <c r="I7" i="17"/>
  <c r="J6" i="17"/>
  <c r="I6" i="17"/>
  <c r="J5" i="17"/>
  <c r="I5" i="17"/>
  <c r="J4" i="17"/>
  <c r="I4" i="17"/>
  <c r="L17" i="17" l="1"/>
  <c r="L9" i="17"/>
  <c r="L48" i="17"/>
  <c r="L46" i="18"/>
  <c r="L8" i="18"/>
  <c r="L33" i="18"/>
  <c r="L42" i="18"/>
  <c r="L30" i="17"/>
  <c r="K3" i="17"/>
  <c r="K19" i="17"/>
  <c r="L44" i="17"/>
  <c r="L31" i="17"/>
  <c r="L36" i="17"/>
  <c r="L47" i="17"/>
  <c r="L41" i="17"/>
  <c r="L49" i="17"/>
  <c r="L16" i="17"/>
  <c r="L6" i="17"/>
  <c r="L14" i="17"/>
  <c r="L19" i="17"/>
  <c r="L38" i="17"/>
  <c r="L42" i="17"/>
  <c r="L46" i="17"/>
  <c r="L32" i="17"/>
  <c r="L6" i="18"/>
  <c r="L10" i="18"/>
  <c r="L14" i="18"/>
  <c r="L19" i="18"/>
  <c r="L3" i="18"/>
  <c r="L7" i="18"/>
  <c r="L11" i="18"/>
  <c r="L15" i="18"/>
  <c r="L16" i="18"/>
  <c r="L23" i="18"/>
  <c r="L27" i="18"/>
  <c r="L31" i="18"/>
  <c r="L32" i="18"/>
  <c r="L36" i="18"/>
  <c r="L44" i="18"/>
  <c r="L48" i="18"/>
  <c r="L39" i="18"/>
  <c r="L47" i="18"/>
  <c r="K8" i="18"/>
  <c r="L13" i="18"/>
  <c r="L29" i="18"/>
  <c r="K3" i="18"/>
  <c r="L12" i="18"/>
  <c r="K19" i="18"/>
  <c r="L28" i="18"/>
  <c r="K24" i="18"/>
  <c r="L35" i="18"/>
  <c r="L40" i="18"/>
  <c r="L45" i="18"/>
  <c r="L9" i="18"/>
  <c r="K13" i="18"/>
  <c r="L25" i="18"/>
  <c r="K29" i="18"/>
  <c r="K35" i="18"/>
  <c r="K40" i="18"/>
  <c r="K45" i="18"/>
  <c r="L15" i="17"/>
  <c r="L24" i="17"/>
  <c r="K29" i="17"/>
  <c r="L3" i="17"/>
  <c r="L7" i="17"/>
  <c r="L11" i="17"/>
  <c r="L13" i="17"/>
  <c r="K24" i="17"/>
  <c r="L39" i="17"/>
  <c r="L43" i="17"/>
  <c r="K13" i="17"/>
  <c r="L10" i="17"/>
  <c r="L5" i="17"/>
  <c r="L8" i="17"/>
  <c r="L12" i="17"/>
  <c r="L22" i="17"/>
  <c r="L26" i="17"/>
  <c r="L29" i="17"/>
  <c r="L33" i="17"/>
  <c r="L21" i="17"/>
  <c r="L28" i="17"/>
  <c r="L4" i="17"/>
  <c r="L35" i="17"/>
  <c r="L40" i="17"/>
  <c r="L45" i="17"/>
  <c r="L20" i="17"/>
  <c r="L27" i="17"/>
  <c r="K35" i="17"/>
  <c r="K40" i="17"/>
  <c r="K45" i="17"/>
  <c r="K8" i="17"/>
  <c r="M13" i="17" l="1"/>
  <c r="M3" i="17"/>
  <c r="M29" i="17"/>
  <c r="M24" i="18"/>
  <c r="M24" i="17"/>
  <c r="M45" i="17"/>
  <c r="M40" i="17"/>
  <c r="M19" i="17"/>
  <c r="M40" i="18"/>
  <c r="M35" i="18"/>
  <c r="M19" i="18"/>
  <c r="M3" i="18"/>
  <c r="M29" i="18"/>
  <c r="M13" i="18"/>
  <c r="M8" i="18"/>
  <c r="M45" i="18"/>
  <c r="M35" i="17"/>
  <c r="M8" i="17"/>
  <c r="E3" i="16" l="1"/>
  <c r="F3" i="16"/>
  <c r="G3" i="16"/>
  <c r="E4" i="16"/>
  <c r="F4" i="16"/>
  <c r="G4" i="16"/>
  <c r="E5" i="16"/>
  <c r="F5" i="16"/>
  <c r="G5" i="16"/>
  <c r="E9" i="16"/>
  <c r="F9" i="16"/>
  <c r="G9" i="16"/>
  <c r="E10" i="16"/>
  <c r="F10" i="16"/>
  <c r="G10" i="16"/>
  <c r="E11" i="16"/>
  <c r="F11" i="16"/>
  <c r="G11" i="16"/>
  <c r="E15" i="16"/>
  <c r="F15" i="16"/>
  <c r="G15" i="16"/>
  <c r="E16" i="16"/>
  <c r="F16" i="16"/>
  <c r="G16" i="16"/>
  <c r="E17" i="16"/>
  <c r="F17" i="16"/>
  <c r="G17" i="16"/>
  <c r="E22" i="16"/>
  <c r="F22" i="16"/>
  <c r="G22" i="16"/>
  <c r="E23" i="16"/>
  <c r="F23" i="16"/>
  <c r="G23" i="16"/>
  <c r="E24" i="16"/>
  <c r="F24" i="16"/>
  <c r="G24" i="16"/>
  <c r="G24" i="15"/>
  <c r="F24" i="15"/>
  <c r="E24" i="15"/>
  <c r="G23" i="15"/>
  <c r="F23" i="15"/>
  <c r="E23" i="15"/>
  <c r="G22" i="15"/>
  <c r="F22" i="15"/>
  <c r="E22" i="15"/>
  <c r="AD91" i="14" l="1"/>
  <c r="H91" i="10"/>
  <c r="I91" i="10" s="1"/>
  <c r="AD77" i="5"/>
  <c r="S77" i="5"/>
  <c r="H77" i="5"/>
  <c r="AD115" i="10"/>
  <c r="AE115" i="10" s="1"/>
  <c r="S115" i="10"/>
  <c r="T115" i="10" s="1"/>
  <c r="H115" i="10"/>
  <c r="AD109" i="10"/>
  <c r="AE109" i="10" s="1"/>
  <c r="S109" i="10"/>
  <c r="T109" i="10" s="1"/>
  <c r="H109" i="10"/>
  <c r="AD103" i="10"/>
  <c r="S103" i="10"/>
  <c r="H103" i="10"/>
  <c r="I103" i="10" s="1"/>
  <c r="AD97" i="10"/>
  <c r="S97" i="10"/>
  <c r="H97" i="10"/>
  <c r="AD91" i="10"/>
  <c r="S91" i="10"/>
  <c r="AD115" i="14"/>
  <c r="AE115" i="14" s="1"/>
  <c r="S115" i="14"/>
  <c r="T115" i="14" s="1"/>
  <c r="AD109" i="14"/>
  <c r="AE109" i="14" s="1"/>
  <c r="S109" i="14"/>
  <c r="T109" i="14" s="1"/>
  <c r="H109" i="14"/>
  <c r="I109" i="14" s="1"/>
  <c r="AD103" i="14"/>
  <c r="S103" i="14"/>
  <c r="I103" i="14"/>
  <c r="AD97" i="14"/>
  <c r="S97" i="14"/>
  <c r="H97" i="14"/>
  <c r="S91" i="14"/>
  <c r="H91" i="14"/>
  <c r="AD97" i="5"/>
  <c r="AE97" i="5" s="1"/>
  <c r="S97" i="5"/>
  <c r="T97" i="5" s="1"/>
  <c r="H97" i="5"/>
  <c r="AD92" i="5"/>
  <c r="AE92" i="5" s="1"/>
  <c r="S92" i="5"/>
  <c r="T92" i="5" s="1"/>
  <c r="H92" i="5"/>
  <c r="AD87" i="5"/>
  <c r="S87" i="5"/>
  <c r="H87" i="5"/>
  <c r="I87" i="5" s="1"/>
  <c r="AD82" i="5"/>
  <c r="S82" i="5"/>
  <c r="H82" i="5"/>
  <c r="T91" i="10" l="1"/>
  <c r="I109" i="10"/>
  <c r="AE91" i="10"/>
  <c r="AF91" i="10" s="1"/>
  <c r="D37" i="9" s="1"/>
  <c r="I77" i="5"/>
  <c r="I92" i="5"/>
  <c r="I91" i="14"/>
  <c r="U91" i="10"/>
  <c r="D36" i="9" s="1"/>
  <c r="J91" i="14"/>
  <c r="D47" i="9" s="1"/>
  <c r="E47" i="9" s="1"/>
  <c r="J91" i="10"/>
  <c r="D35" i="9" s="1"/>
  <c r="E35" i="9" s="1"/>
  <c r="J77" i="5"/>
  <c r="D23" i="9" s="1"/>
  <c r="E23" i="9" s="1"/>
  <c r="AE91" i="14"/>
  <c r="AF91" i="14" s="1"/>
  <c r="D49" i="9" s="1"/>
  <c r="T91" i="14"/>
  <c r="U91" i="14" s="1"/>
  <c r="D48" i="9" s="1"/>
  <c r="AE77" i="5"/>
  <c r="AF77" i="5" s="1"/>
  <c r="D25" i="9" s="1"/>
  <c r="T77" i="5"/>
  <c r="U77" i="5" s="1"/>
  <c r="D24" i="9" s="1"/>
  <c r="G17" i="15"/>
  <c r="F17" i="15"/>
  <c r="E17" i="15"/>
  <c r="G16" i="15"/>
  <c r="F16" i="15"/>
  <c r="E16" i="15"/>
  <c r="G15" i="15"/>
  <c r="F15" i="15"/>
  <c r="E15" i="15"/>
  <c r="E36" i="9" l="1"/>
  <c r="E25" i="9"/>
  <c r="E37" i="9"/>
  <c r="E24" i="9"/>
  <c r="E49" i="9"/>
  <c r="E48" i="9"/>
  <c r="F9" i="15"/>
  <c r="G9" i="15"/>
  <c r="F10" i="15"/>
  <c r="F11" i="15"/>
  <c r="G11" i="15"/>
  <c r="E10" i="15"/>
  <c r="E11" i="15"/>
  <c r="E9" i="15"/>
  <c r="G4" i="15"/>
  <c r="G5" i="15"/>
  <c r="F4" i="15"/>
  <c r="F5" i="15"/>
  <c r="F3" i="15"/>
  <c r="G3" i="15"/>
  <c r="E4" i="15"/>
  <c r="E5" i="15"/>
  <c r="E3" i="15"/>
  <c r="H4" i="14" l="1"/>
  <c r="AD84" i="14"/>
  <c r="AE84" i="14" s="1"/>
  <c r="AD78" i="14"/>
  <c r="AD72" i="14"/>
  <c r="AD66" i="14"/>
  <c r="AE66" i="14" s="1"/>
  <c r="AD59" i="14"/>
  <c r="AE59" i="14" s="1"/>
  <c r="AD53" i="14"/>
  <c r="AD47" i="14"/>
  <c r="AD41" i="14"/>
  <c r="AD35" i="14"/>
  <c r="AD28" i="14"/>
  <c r="AE28" i="14" s="1"/>
  <c r="AD22" i="14"/>
  <c r="AE22" i="14" s="1"/>
  <c r="AD16" i="14"/>
  <c r="AD10" i="14"/>
  <c r="AD4" i="14"/>
  <c r="AD84" i="10"/>
  <c r="AE84" i="10" s="1"/>
  <c r="AD78" i="10"/>
  <c r="AD72" i="10"/>
  <c r="AD66" i="10"/>
  <c r="AE66" i="10" s="1"/>
  <c r="AD59" i="10"/>
  <c r="AE59" i="10" s="1"/>
  <c r="AD53" i="10"/>
  <c r="AE53" i="10" s="1"/>
  <c r="AD47" i="10"/>
  <c r="AD41" i="10"/>
  <c r="AD35" i="10"/>
  <c r="AD28" i="10"/>
  <c r="AE28" i="10" s="1"/>
  <c r="AD22" i="10"/>
  <c r="AE22" i="10" s="1"/>
  <c r="AD16" i="10"/>
  <c r="AD10" i="10"/>
  <c r="AD4" i="10"/>
  <c r="S84" i="10"/>
  <c r="T84" i="10" s="1"/>
  <c r="S78" i="10"/>
  <c r="T78" i="10" s="1"/>
  <c r="S72" i="10"/>
  <c r="S66" i="10"/>
  <c r="S59" i="10"/>
  <c r="T59" i="10" s="1"/>
  <c r="S53" i="10"/>
  <c r="T53" i="10" s="1"/>
  <c r="S47" i="10"/>
  <c r="S41" i="10"/>
  <c r="S35" i="10"/>
  <c r="S28" i="10"/>
  <c r="T28" i="10" s="1"/>
  <c r="S22" i="10"/>
  <c r="T22" i="10" s="1"/>
  <c r="S16" i="10"/>
  <c r="S10" i="10"/>
  <c r="S4" i="10"/>
  <c r="H84" i="10"/>
  <c r="H78" i="10"/>
  <c r="I78" i="10" s="1"/>
  <c r="H72" i="10"/>
  <c r="I72" i="10" s="1"/>
  <c r="H66" i="10"/>
  <c r="I66" i="10" s="1"/>
  <c r="H59" i="10"/>
  <c r="H53" i="10"/>
  <c r="H47" i="10"/>
  <c r="I47" i="10" s="1"/>
  <c r="H41" i="10"/>
  <c r="H35" i="10"/>
  <c r="H28" i="10"/>
  <c r="H22" i="10"/>
  <c r="H16" i="10"/>
  <c r="I16" i="10" s="1"/>
  <c r="H10" i="10"/>
  <c r="AE53" i="14"/>
  <c r="S84" i="14"/>
  <c r="T84" i="14" s="1"/>
  <c r="S78" i="14"/>
  <c r="T78" i="14" s="1"/>
  <c r="S72" i="14"/>
  <c r="H84" i="14"/>
  <c r="H78" i="14"/>
  <c r="H72" i="14"/>
  <c r="I72" i="14" s="1"/>
  <c r="H66" i="14"/>
  <c r="I66" i="14" s="1"/>
  <c r="S66" i="14"/>
  <c r="S59" i="14"/>
  <c r="T59" i="14" s="1"/>
  <c r="S53" i="14"/>
  <c r="S47" i="14"/>
  <c r="S41" i="14"/>
  <c r="S35" i="14"/>
  <c r="S28" i="14"/>
  <c r="T28" i="14" s="1"/>
  <c r="S22" i="14"/>
  <c r="T22" i="14" s="1"/>
  <c r="S16" i="14"/>
  <c r="S10" i="14"/>
  <c r="S4" i="14"/>
  <c r="H59" i="14"/>
  <c r="H53" i="14"/>
  <c r="I53" i="14" s="1"/>
  <c r="H47" i="14"/>
  <c r="I47" i="14" s="1"/>
  <c r="H41" i="14"/>
  <c r="H35" i="14"/>
  <c r="H28" i="14"/>
  <c r="H22" i="14"/>
  <c r="H16" i="14"/>
  <c r="H10" i="14"/>
  <c r="I4" i="14" s="1"/>
  <c r="AE78" i="14"/>
  <c r="T53" i="14"/>
  <c r="I16" i="14"/>
  <c r="AE78" i="10"/>
  <c r="AD71" i="5"/>
  <c r="AE71" i="5" s="1"/>
  <c r="AD66" i="5"/>
  <c r="AE66" i="5" s="1"/>
  <c r="AD61" i="5"/>
  <c r="AD56" i="5"/>
  <c r="AE56" i="5" s="1"/>
  <c r="AF56" i="5" s="1"/>
  <c r="D22" i="9" s="1"/>
  <c r="AD50" i="5"/>
  <c r="AE50" i="5" s="1"/>
  <c r="AD45" i="5"/>
  <c r="AE45" i="5" s="1"/>
  <c r="AD40" i="5"/>
  <c r="AD35" i="5"/>
  <c r="AD30" i="5"/>
  <c r="AD24" i="5"/>
  <c r="AE24" i="5" s="1"/>
  <c r="AD19" i="5"/>
  <c r="AE19" i="5" s="1"/>
  <c r="AD14" i="5"/>
  <c r="AD9" i="5"/>
  <c r="AD4" i="5"/>
  <c r="S71" i="5"/>
  <c r="T71" i="5" s="1"/>
  <c r="S66" i="5"/>
  <c r="T66" i="5" s="1"/>
  <c r="S61" i="5"/>
  <c r="S56" i="5"/>
  <c r="S50" i="5"/>
  <c r="T50" i="5" s="1"/>
  <c r="S45" i="5"/>
  <c r="T45" i="5" s="1"/>
  <c r="S40" i="5"/>
  <c r="S35" i="5"/>
  <c r="S30" i="5"/>
  <c r="S24" i="5"/>
  <c r="T24" i="5" s="1"/>
  <c r="S19" i="5"/>
  <c r="T19" i="5" s="1"/>
  <c r="S14" i="5"/>
  <c r="S9" i="5"/>
  <c r="S4" i="5"/>
  <c r="H71" i="5"/>
  <c r="H66" i="5"/>
  <c r="I66" i="5" s="1"/>
  <c r="H61" i="5"/>
  <c r="I61" i="5" s="1"/>
  <c r="H56" i="5"/>
  <c r="I56" i="5" s="1"/>
  <c r="H50" i="5"/>
  <c r="H45" i="5"/>
  <c r="H40" i="5"/>
  <c r="I40" i="5" s="1"/>
  <c r="H35" i="5"/>
  <c r="H30" i="5"/>
  <c r="I30" i="5" s="1"/>
  <c r="H24" i="5"/>
  <c r="H19" i="5"/>
  <c r="I19" i="5" s="1"/>
  <c r="H14" i="5"/>
  <c r="I14" i="5" s="1"/>
  <c r="H9" i="5"/>
  <c r="H4" i="5"/>
  <c r="T66" i="10" l="1"/>
  <c r="T66" i="14"/>
  <c r="I35" i="14"/>
  <c r="AE4" i="5"/>
  <c r="I22" i="14"/>
  <c r="T35" i="14"/>
  <c r="I78" i="14"/>
  <c r="J66" i="14" s="1"/>
  <c r="D44" i="9" s="1"/>
  <c r="I4" i="10"/>
  <c r="I35" i="10"/>
  <c r="AF4" i="5"/>
  <c r="D16" i="9" s="1"/>
  <c r="I4" i="5"/>
  <c r="J4" i="5" s="1"/>
  <c r="D14" i="9" s="1"/>
  <c r="T30" i="5"/>
  <c r="U30" i="5" s="1"/>
  <c r="D18" i="9" s="1"/>
  <c r="I45" i="5"/>
  <c r="J30" i="5" s="1"/>
  <c r="D17" i="9" s="1"/>
  <c r="T56" i="5"/>
  <c r="U56" i="5" s="1"/>
  <c r="D21" i="9" s="1"/>
  <c r="AE30" i="5"/>
  <c r="AF30" i="5" s="1"/>
  <c r="D19" i="9" s="1"/>
  <c r="T35" i="10"/>
  <c r="U35" i="10" s="1"/>
  <c r="D30" i="9" s="1"/>
  <c r="AE35" i="10"/>
  <c r="AF35" i="10" s="1"/>
  <c r="D31" i="9" s="1"/>
  <c r="AE4" i="14"/>
  <c r="AF4" i="14" s="1"/>
  <c r="D40" i="9" s="1"/>
  <c r="AF66" i="14"/>
  <c r="D46" i="9" s="1"/>
  <c r="T4" i="5"/>
  <c r="U4" i="5" s="1"/>
  <c r="D15" i="9" s="1"/>
  <c r="T4" i="10"/>
  <c r="U4" i="10" s="1"/>
  <c r="D27" i="9" s="1"/>
  <c r="AE35" i="14"/>
  <c r="T4" i="14"/>
  <c r="U4" i="14" s="1"/>
  <c r="D39" i="9" s="1"/>
  <c r="I22" i="10"/>
  <c r="I53" i="10"/>
  <c r="AE4" i="10"/>
  <c r="AF4" i="10" s="1"/>
  <c r="D28" i="9" s="1"/>
  <c r="AF66" i="10"/>
  <c r="D34" i="9" s="1"/>
  <c r="U66" i="10"/>
  <c r="D33" i="9" s="1"/>
  <c r="J35" i="14"/>
  <c r="D41" i="9" s="1"/>
  <c r="U66" i="14"/>
  <c r="D45" i="9" s="1"/>
  <c r="U35" i="14"/>
  <c r="D42" i="9" s="1"/>
  <c r="J4" i="14"/>
  <c r="D38" i="9" s="1"/>
  <c r="AF35" i="14"/>
  <c r="D43" i="9" s="1"/>
  <c r="J66" i="10"/>
  <c r="D32" i="9" s="1"/>
  <c r="J56" i="5"/>
  <c r="D20" i="9" s="1"/>
  <c r="AD71" i="1"/>
  <c r="AE71" i="1" s="1"/>
  <c r="AD66" i="1"/>
  <c r="AE66" i="1" s="1"/>
  <c r="AD61" i="1"/>
  <c r="AD56" i="1"/>
  <c r="AD50" i="1"/>
  <c r="AE50" i="1" s="1"/>
  <c r="AD45" i="1"/>
  <c r="AE45" i="1" s="1"/>
  <c r="AD40" i="1"/>
  <c r="AD35" i="1"/>
  <c r="AD30" i="1"/>
  <c r="AD24" i="1"/>
  <c r="AE24" i="1" s="1"/>
  <c r="AD19" i="1"/>
  <c r="AE19" i="1" s="1"/>
  <c r="AD14" i="1"/>
  <c r="AD9" i="1"/>
  <c r="AD4" i="1"/>
  <c r="S71" i="1"/>
  <c r="T71" i="1" s="1"/>
  <c r="S66" i="1"/>
  <c r="T66" i="1" s="1"/>
  <c r="S61" i="1"/>
  <c r="S56" i="1"/>
  <c r="T56" i="1" s="1"/>
  <c r="S50" i="1"/>
  <c r="T50" i="1" s="1"/>
  <c r="S45" i="1"/>
  <c r="T45" i="1" s="1"/>
  <c r="S40" i="1"/>
  <c r="S35" i="1"/>
  <c r="S30" i="1"/>
  <c r="S24" i="1"/>
  <c r="T24" i="1" s="1"/>
  <c r="S19" i="1"/>
  <c r="T19" i="1" s="1"/>
  <c r="S14" i="1"/>
  <c r="S9" i="1"/>
  <c r="S4" i="1"/>
  <c r="J4" i="10" l="1"/>
  <c r="D26" i="9" s="1"/>
  <c r="AE4" i="1"/>
  <c r="J35" i="10"/>
  <c r="D29" i="9" s="1"/>
  <c r="AE30" i="1"/>
  <c r="T4" i="1"/>
  <c r="U4" i="1" s="1"/>
  <c r="D3" i="9" s="1"/>
  <c r="T30" i="1"/>
  <c r="U30" i="1" s="1"/>
  <c r="D6" i="9" s="1"/>
  <c r="U56" i="1"/>
  <c r="D9" i="9" s="1"/>
  <c r="AF30" i="1"/>
  <c r="D7" i="9" s="1"/>
  <c r="AE56" i="1"/>
  <c r="AF56" i="1" s="1"/>
  <c r="D10" i="9" s="1"/>
  <c r="AF4" i="1"/>
  <c r="D4" i="9" s="1"/>
  <c r="H71" i="1" l="1"/>
  <c r="H66" i="1"/>
  <c r="H61" i="1"/>
  <c r="I61" i="1" s="1"/>
  <c r="H56" i="1"/>
  <c r="I56" i="1" s="1"/>
  <c r="H50" i="1"/>
  <c r="H45" i="1"/>
  <c r="H40" i="1"/>
  <c r="I40" i="1" s="1"/>
  <c r="H35" i="1"/>
  <c r="H30" i="1"/>
  <c r="H24" i="1"/>
  <c r="H19" i="1"/>
  <c r="H14" i="1"/>
  <c r="I14" i="1" s="1"/>
  <c r="H9" i="1"/>
  <c r="H4" i="1"/>
  <c r="I30" i="1" l="1"/>
  <c r="I45" i="1"/>
  <c r="I66" i="1"/>
  <c r="J56" i="1" s="1"/>
  <c r="D8" i="9" s="1"/>
  <c r="E8" i="9" s="1"/>
  <c r="J30" i="1"/>
  <c r="D5" i="9" s="1"/>
  <c r="I4" i="1"/>
  <c r="I19" i="1"/>
  <c r="E38" i="9"/>
  <c r="E41" i="9"/>
  <c r="E44" i="9"/>
  <c r="E17" i="9"/>
  <c r="E5" i="9"/>
  <c r="J4" i="1" l="1"/>
  <c r="D2" i="9" s="1"/>
  <c r="E43" i="9"/>
  <c r="E39" i="9"/>
  <c r="E46" i="9"/>
  <c r="E40" i="9"/>
  <c r="E45" i="9"/>
  <c r="E42" i="9"/>
  <c r="E22" i="9"/>
  <c r="E15" i="9"/>
  <c r="E6" i="9"/>
  <c r="E9" i="9"/>
  <c r="E7" i="9"/>
  <c r="E10" i="9"/>
  <c r="E18" i="9"/>
  <c r="E21" i="9"/>
  <c r="E16" i="9"/>
  <c r="E19" i="9"/>
  <c r="E14" i="9"/>
  <c r="E20" i="9"/>
  <c r="E32" i="9"/>
  <c r="E33" i="9" l="1"/>
  <c r="E34" i="9"/>
  <c r="E29" i="9"/>
  <c r="E31" i="9" l="1"/>
  <c r="E30" i="9"/>
  <c r="E26" i="9" l="1"/>
  <c r="E28" i="9"/>
  <c r="E27" i="9"/>
  <c r="E2" i="9" l="1"/>
  <c r="E3" i="9"/>
  <c r="E4" i="9"/>
</calcChain>
</file>

<file path=xl/sharedStrings.xml><?xml version="1.0" encoding="utf-8"?>
<sst xmlns="http://schemas.openxmlformats.org/spreadsheetml/2006/main" count="3259" uniqueCount="56">
  <si>
    <t>Slide #</t>
  </si>
  <si>
    <t>Region</t>
  </si>
  <si>
    <t>ROI #</t>
  </si>
  <si>
    <t>CA1 B</t>
  </si>
  <si>
    <t>all</t>
  </si>
  <si>
    <t>Mean MF/Mean Soma</t>
  </si>
  <si>
    <t>MF/Soma</t>
  </si>
  <si>
    <t>Mean (MF/Soma)</t>
  </si>
  <si>
    <t>Image Details</t>
  </si>
  <si>
    <t>Adjusted Ratio Method</t>
  </si>
  <si>
    <t>Animal #</t>
  </si>
  <si>
    <t>CA3 A</t>
  </si>
  <si>
    <t>Mean AIS/Mean Soma</t>
  </si>
  <si>
    <t>AIS/Soma</t>
  </si>
  <si>
    <t>Mean (AIS/Soma)</t>
  </si>
  <si>
    <t>Mean AIS&amp;MF/Mean Soma</t>
  </si>
  <si>
    <t>AIS&amp;MF/Soma</t>
  </si>
  <si>
    <t>Mean (AIS&amp;MF/Soma)</t>
  </si>
  <si>
    <t>WT</t>
  </si>
  <si>
    <t>E254VFs/+</t>
  </si>
  <si>
    <t>G256W/+</t>
  </si>
  <si>
    <t>CA3 A MF</t>
  </si>
  <si>
    <t>CA3 A AIS</t>
  </si>
  <si>
    <t>Q2</t>
  </si>
  <si>
    <t>Q3</t>
  </si>
  <si>
    <t>PanNa-V</t>
  </si>
  <si>
    <t>DAPI</t>
  </si>
  <si>
    <t>Marker</t>
  </si>
  <si>
    <t>Genotype</t>
  </si>
  <si>
    <t>Value</t>
  </si>
  <si>
    <t>Normalized</t>
  </si>
  <si>
    <t>G256W</t>
  </si>
  <si>
    <t>CA1 B Unnormalized</t>
  </si>
  <si>
    <t>CA1 B Normalized</t>
  </si>
  <si>
    <t>CA3 A MF Unnormalized</t>
  </si>
  <si>
    <t>CA3 A AIS Unnormalized</t>
  </si>
  <si>
    <t>CA3 A MF Normalized</t>
  </si>
  <si>
    <t>CA3 AIS Normalized</t>
  </si>
  <si>
    <t>DG</t>
  </si>
  <si>
    <t>Mean Hilus/Mean Dentate</t>
  </si>
  <si>
    <t>Hilus/Dentate</t>
  </si>
  <si>
    <t>Mean (Hilus/Dentate)</t>
  </si>
  <si>
    <t>DG Unnormalized</t>
  </si>
  <si>
    <t>DG Normalized</t>
  </si>
  <si>
    <t>Raw Data</t>
  </si>
  <si>
    <t>Mean MF</t>
  </si>
  <si>
    <t>SD MF</t>
  </si>
  <si>
    <t>Mean Soma</t>
  </si>
  <si>
    <t>SD Soma</t>
  </si>
  <si>
    <t>Background</t>
  </si>
  <si>
    <t>Mean AIS</t>
  </si>
  <si>
    <t>SD AIS</t>
  </si>
  <si>
    <t>Mean AIS&amp;MF</t>
  </si>
  <si>
    <t>SD AIS&amp;MF</t>
  </si>
  <si>
    <t>Mean Mg</t>
  </si>
  <si>
    <t>E254fs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</si>
</sst>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0" tint="-0.499984740745262"/>
      <name val="Calibri"/>
      <family val="2"/>
      <scheme val="minor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215967"/>
        <bgColor rgb="FF000000"/>
      </patternFill>
    </fill>
    <fill>
      <patternFill patternType="solid">
        <fgColor rgb="FFB7DEE8"/>
        <bgColor rgb="FF000000"/>
      </patternFill>
    </fill>
    <fill>
      <patternFill patternType="solid">
        <fgColor rgb="FFDAEEF3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5" borderId="0" xfId="0" applyNumberFormat="1" applyFont="1" applyFill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5" xfId="0" applyFill="1" applyBorder="1" applyAlignment="1">
      <alignment horizontal="center"/>
    </xf>
    <xf numFmtId="0" fontId="0" fillId="8" borderId="2" xfId="0" applyFill="1" applyBorder="1"/>
    <xf numFmtId="2" fontId="0" fillId="8" borderId="2" xfId="0" applyNumberFormat="1" applyFill="1" applyBorder="1"/>
    <xf numFmtId="2" fontId="0" fillId="8" borderId="3" xfId="0" applyNumberFormat="1" applyFill="1" applyBorder="1"/>
    <xf numFmtId="0" fontId="0" fillId="8" borderId="0" xfId="0" applyFill="1"/>
    <xf numFmtId="2" fontId="0" fillId="8" borderId="0" xfId="0" applyNumberFormat="1" applyFill="1"/>
    <xf numFmtId="2" fontId="0" fillId="8" borderId="5" xfId="0" applyNumberFormat="1" applyFill="1" applyBorder="1"/>
    <xf numFmtId="0" fontId="0" fillId="10" borderId="2" xfId="0" applyFill="1" applyBorder="1"/>
    <xf numFmtId="2" fontId="0" fillId="10" borderId="2" xfId="0" applyNumberFormat="1" applyFill="1" applyBorder="1"/>
    <xf numFmtId="2" fontId="0" fillId="10" borderId="3" xfId="0" applyNumberFormat="1" applyFill="1" applyBorder="1"/>
    <xf numFmtId="0" fontId="0" fillId="10" borderId="0" xfId="0" applyFill="1"/>
    <xf numFmtId="2" fontId="0" fillId="10" borderId="0" xfId="0" applyNumberFormat="1" applyFill="1"/>
    <xf numFmtId="2" fontId="0" fillId="10" borderId="5" xfId="0" applyNumberFormat="1" applyFill="1" applyBorder="1"/>
    <xf numFmtId="0" fontId="0" fillId="13" borderId="2" xfId="0" applyFill="1" applyBorder="1"/>
    <xf numFmtId="2" fontId="0" fillId="13" borderId="2" xfId="0" applyNumberFormat="1" applyFill="1" applyBorder="1"/>
    <xf numFmtId="2" fontId="0" fillId="13" borderId="3" xfId="0" applyNumberFormat="1" applyFill="1" applyBorder="1"/>
    <xf numFmtId="0" fontId="0" fillId="13" borderId="0" xfId="0" applyFill="1"/>
    <xf numFmtId="2" fontId="0" fillId="13" borderId="0" xfId="0" applyNumberFormat="1" applyFill="1"/>
    <xf numFmtId="2" fontId="0" fillId="13" borderId="5" xfId="0" applyNumberFormat="1" applyFill="1" applyBorder="1"/>
    <xf numFmtId="0" fontId="0" fillId="11" borderId="2" xfId="0" applyFill="1" applyBorder="1"/>
    <xf numFmtId="2" fontId="0" fillId="11" borderId="2" xfId="0" applyNumberFormat="1" applyFill="1" applyBorder="1"/>
    <xf numFmtId="2" fontId="0" fillId="11" borderId="3" xfId="0" applyNumberFormat="1" applyFill="1" applyBorder="1"/>
    <xf numFmtId="0" fontId="0" fillId="11" borderId="0" xfId="0" applyFill="1"/>
    <xf numFmtId="2" fontId="0" fillId="11" borderId="0" xfId="0" applyNumberFormat="1" applyFill="1"/>
    <xf numFmtId="2" fontId="0" fillId="11" borderId="5" xfId="0" applyNumberFormat="1" applyFill="1" applyBorder="1"/>
    <xf numFmtId="0" fontId="5" fillId="6" borderId="11" xfId="0" applyFont="1" applyFill="1" applyBorder="1" applyAlignment="1">
      <alignment horizontal="center"/>
    </xf>
    <xf numFmtId="2" fontId="0" fillId="0" borderId="0" xfId="0" applyNumberFormat="1"/>
    <xf numFmtId="0" fontId="0" fillId="0" borderId="0" xfId="0" applyAlignment="1">
      <alignment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5" borderId="8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2" fontId="0" fillId="5" borderId="9" xfId="0" applyNumberFormat="1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8" xfId="0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8" fillId="5" borderId="2" xfId="0" applyNumberFormat="1" applyFont="1" applyFill="1" applyBorder="1" applyAlignment="1">
      <alignment horizontal="center" vertical="center"/>
    </xf>
    <xf numFmtId="2" fontId="8" fillId="5" borderId="3" xfId="0" applyNumberFormat="1" applyFont="1" applyFill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2" fontId="4" fillId="5" borderId="5" xfId="0" applyNumberFormat="1" applyFon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8" fillId="5" borderId="0" xfId="0" applyNumberFormat="1" applyFont="1" applyFill="1" applyAlignment="1">
      <alignment horizontal="center" vertical="center"/>
    </xf>
    <xf numFmtId="2" fontId="8" fillId="5" borderId="5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2" fontId="0" fillId="5" borderId="3" xfId="0" applyNumberForma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0" fontId="4" fillId="0" borderId="0" xfId="0" applyFont="1"/>
    <xf numFmtId="0" fontId="4" fillId="3" borderId="1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4" fillId="3" borderId="7" xfId="0" applyFont="1" applyFill="1" applyBorder="1"/>
    <xf numFmtId="0" fontId="4" fillId="17" borderId="6" xfId="0" applyFont="1" applyFill="1" applyBorder="1" applyAlignment="1">
      <alignment horizontal="center"/>
    </xf>
    <xf numFmtId="0" fontId="4" fillId="17" borderId="8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0" fontId="4" fillId="18" borderId="2" xfId="0" applyFont="1" applyFill="1" applyBorder="1" applyAlignment="1">
      <alignment horizontal="center"/>
    </xf>
    <xf numFmtId="0" fontId="4" fillId="18" borderId="3" xfId="0" applyFont="1" applyFill="1" applyBorder="1" applyAlignment="1">
      <alignment horizontal="center"/>
    </xf>
    <xf numFmtId="2" fontId="4" fillId="18" borderId="1" xfId="0" applyNumberFormat="1" applyFont="1" applyFill="1" applyBorder="1" applyAlignment="1">
      <alignment horizontal="center"/>
    </xf>
    <xf numFmtId="2" fontId="4" fillId="18" borderId="2" xfId="0" applyNumberFormat="1" applyFont="1" applyFill="1" applyBorder="1" applyAlignment="1">
      <alignment horizontal="center"/>
    </xf>
    <xf numFmtId="2" fontId="4" fillId="18" borderId="3" xfId="0" applyNumberFormat="1" applyFont="1" applyFill="1" applyBorder="1" applyAlignment="1">
      <alignment horizontal="center"/>
    </xf>
    <xf numFmtId="0" fontId="4" fillId="18" borderId="4" xfId="0" applyFont="1" applyFill="1" applyBorder="1" applyAlignment="1">
      <alignment horizontal="center"/>
    </xf>
    <xf numFmtId="0" fontId="4" fillId="18" borderId="0" xfId="0" applyFont="1" applyFill="1" applyAlignment="1">
      <alignment horizontal="center"/>
    </xf>
    <xf numFmtId="0" fontId="4" fillId="18" borderId="5" xfId="0" applyFont="1" applyFill="1" applyBorder="1" applyAlignment="1">
      <alignment horizontal="center"/>
    </xf>
    <xf numFmtId="2" fontId="4" fillId="18" borderId="4" xfId="0" applyNumberFormat="1" applyFont="1" applyFill="1" applyBorder="1" applyAlignment="1">
      <alignment horizontal="center"/>
    </xf>
    <xf numFmtId="2" fontId="4" fillId="18" borderId="0" xfId="0" applyNumberFormat="1" applyFont="1" applyFill="1" applyAlignment="1">
      <alignment horizontal="center"/>
    </xf>
    <xf numFmtId="2" fontId="4" fillId="18" borderId="5" xfId="0" applyNumberFormat="1" applyFont="1" applyFill="1" applyBorder="1" applyAlignment="1">
      <alignment horizontal="center"/>
    </xf>
    <xf numFmtId="2" fontId="4" fillId="18" borderId="9" xfId="0" applyNumberFormat="1" applyFont="1" applyFill="1" applyBorder="1" applyAlignment="1">
      <alignment horizontal="center"/>
    </xf>
    <xf numFmtId="2" fontId="4" fillId="18" borderId="10" xfId="0" applyNumberFormat="1" applyFont="1" applyFill="1" applyBorder="1" applyAlignment="1">
      <alignment horizontal="center"/>
    </xf>
    <xf numFmtId="2" fontId="4" fillId="18" borderId="12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7" borderId="6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10" fillId="18" borderId="4" xfId="0" applyNumberFormat="1" applyFont="1" applyFill="1" applyBorder="1" applyAlignment="1">
      <alignment horizontal="center" vertical="center"/>
    </xf>
    <xf numFmtId="2" fontId="10" fillId="18" borderId="5" xfId="0" applyNumberFormat="1" applyFont="1" applyFill="1" applyBorder="1" applyAlignment="1">
      <alignment horizontal="center" vertical="center"/>
    </xf>
    <xf numFmtId="2" fontId="10" fillId="18" borderId="0" xfId="0" applyNumberFormat="1" applyFont="1" applyFill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1" fillId="5" borderId="2" xfId="0" applyNumberFormat="1" applyFont="1" applyFill="1" applyBorder="1" applyAlignment="1">
      <alignment horizontal="center" vertical="center"/>
    </xf>
    <xf numFmtId="2" fontId="11" fillId="5" borderId="3" xfId="0" applyNumberFormat="1" applyFont="1" applyFill="1" applyBorder="1" applyAlignment="1">
      <alignment horizontal="center" vertical="center"/>
    </xf>
    <xf numFmtId="2" fontId="11" fillId="5" borderId="0" xfId="0" applyNumberFormat="1" applyFont="1" applyFill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2" fontId="4" fillId="5" borderId="12" xfId="0" applyNumberFormat="1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2" xfId="0" applyBorder="1"/>
    <xf numFmtId="0" fontId="0" fillId="0" borderId="12" xfId="0" applyBorder="1" applyAlignment="1">
      <alignment horizontal="center" vertical="center"/>
    </xf>
    <xf numFmtId="2" fontId="10" fillId="18" borderId="1" xfId="0" applyNumberFormat="1" applyFont="1" applyFill="1" applyBorder="1" applyAlignment="1">
      <alignment horizontal="center" vertical="center"/>
    </xf>
    <xf numFmtId="2" fontId="10" fillId="18" borderId="3" xfId="0" applyNumberFormat="1" applyFont="1" applyFill="1" applyBorder="1" applyAlignment="1">
      <alignment horizontal="center" vertical="center"/>
    </xf>
    <xf numFmtId="2" fontId="10" fillId="18" borderId="2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10" fillId="0" borderId="9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4" fillId="5" borderId="3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2" fontId="4" fillId="5" borderId="10" xfId="0" applyNumberFormat="1" applyFont="1" applyFill="1" applyBorder="1" applyAlignment="1">
      <alignment horizontal="center" vertical="center"/>
    </xf>
    <xf numFmtId="0" fontId="0" fillId="10" borderId="12" xfId="0" applyFill="1" applyBorder="1"/>
    <xf numFmtId="2" fontId="0" fillId="10" borderId="12" xfId="0" applyNumberFormat="1" applyFill="1" applyBorder="1"/>
    <xf numFmtId="2" fontId="0" fillId="10" borderId="10" xfId="0" applyNumberFormat="1" applyFill="1" applyBorder="1"/>
    <xf numFmtId="0" fontId="0" fillId="13" borderId="12" xfId="0" applyFill="1" applyBorder="1"/>
    <xf numFmtId="2" fontId="0" fillId="13" borderId="12" xfId="0" applyNumberFormat="1" applyFill="1" applyBorder="1"/>
    <xf numFmtId="2" fontId="0" fillId="13" borderId="10" xfId="0" applyNumberFormat="1" applyFill="1" applyBorder="1"/>
    <xf numFmtId="0" fontId="0" fillId="11" borderId="12" xfId="0" applyFill="1" applyBorder="1"/>
    <xf numFmtId="2" fontId="0" fillId="11" borderId="12" xfId="0" applyNumberFormat="1" applyFill="1" applyBorder="1"/>
    <xf numFmtId="2" fontId="0" fillId="11" borderId="10" xfId="0" applyNumberFormat="1" applyFill="1" applyBorder="1"/>
    <xf numFmtId="0" fontId="0" fillId="7" borderId="20" xfId="0" applyFill="1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21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center" vertical="center"/>
    </xf>
    <xf numFmtId="2" fontId="3" fillId="5" borderId="7" xfId="0" applyNumberFormat="1" applyFont="1" applyFill="1" applyBorder="1" applyAlignment="1">
      <alignment horizontal="center" vertical="center"/>
    </xf>
    <xf numFmtId="2" fontId="3" fillId="5" borderId="8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2" fontId="3" fillId="5" borderId="9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5" borderId="0" xfId="0" applyNumberFormat="1" applyFont="1" applyFill="1" applyAlignment="1">
      <alignment horizontal="center" vertical="center"/>
    </xf>
    <xf numFmtId="2" fontId="3" fillId="5" borderId="12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1" fillId="0" borderId="19" xfId="0" applyNumberFormat="1" applyFont="1" applyBorder="1" applyAlignment="1">
      <alignment horizontal="center"/>
    </xf>
    <xf numFmtId="2" fontId="3" fillId="5" borderId="16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0" fontId="9" fillId="16" borderId="11" xfId="0" applyFont="1" applyFill="1" applyBorder="1" applyAlignment="1">
      <alignment horizontal="center"/>
    </xf>
    <xf numFmtId="2" fontId="3" fillId="18" borderId="3" xfId="0" applyNumberFormat="1" applyFont="1" applyFill="1" applyBorder="1" applyAlignment="1">
      <alignment horizontal="center" vertical="center"/>
    </xf>
    <xf numFmtId="2" fontId="3" fillId="18" borderId="5" xfId="0" applyNumberFormat="1" applyFont="1" applyFill="1" applyBorder="1" applyAlignment="1">
      <alignment horizontal="center" vertical="center"/>
    </xf>
    <xf numFmtId="2" fontId="3" fillId="18" borderId="10" xfId="0" applyNumberFormat="1" applyFont="1" applyFill="1" applyBorder="1" applyAlignment="1">
      <alignment horizontal="center" vertical="center"/>
    </xf>
    <xf numFmtId="2" fontId="3" fillId="18" borderId="2" xfId="0" applyNumberFormat="1" applyFont="1" applyFill="1" applyBorder="1" applyAlignment="1">
      <alignment horizontal="center" vertical="center"/>
    </xf>
    <xf numFmtId="2" fontId="3" fillId="18" borderId="0" xfId="0" applyNumberFormat="1" applyFont="1" applyFill="1" applyAlignment="1">
      <alignment horizontal="center" vertical="center"/>
    </xf>
    <xf numFmtId="2" fontId="3" fillId="18" borderId="12" xfId="0" applyNumberFormat="1" applyFont="1" applyFill="1" applyBorder="1" applyAlignment="1">
      <alignment horizontal="center" vertical="center"/>
    </xf>
    <xf numFmtId="2" fontId="3" fillId="18" borderId="1" xfId="0" applyNumberFormat="1" applyFont="1" applyFill="1" applyBorder="1" applyAlignment="1">
      <alignment horizontal="center" vertical="center"/>
    </xf>
    <xf numFmtId="2" fontId="3" fillId="18" borderId="4" xfId="0" applyNumberFormat="1" applyFont="1" applyFill="1" applyBorder="1" applyAlignment="1">
      <alignment horizontal="center" vertical="center"/>
    </xf>
    <xf numFmtId="2" fontId="3" fillId="18" borderId="9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5" borderId="3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1" fillId="5" borderId="10" xfId="0" applyNumberFormat="1" applyFont="1" applyFill="1" applyBorder="1" applyAlignment="1">
      <alignment horizontal="center" vertical="center"/>
    </xf>
    <xf numFmtId="2" fontId="1" fillId="5" borderId="2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Alignment="1">
      <alignment horizontal="center" vertical="center"/>
    </xf>
    <xf numFmtId="2" fontId="1" fillId="5" borderId="12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/>
    <xf numFmtId="0" fontId="0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CA1 B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Homepage!$C$2:$C$4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Homepage!$E$2:$E$4</c:f>
              <c:numCache>
                <c:formatCode>0.00</c:formatCode>
                <c:ptCount val="3"/>
                <c:pt idx="0">
                  <c:v>1</c:v>
                </c:pt>
                <c:pt idx="1">
                  <c:v>0.88768388572826962</c:v>
                </c:pt>
                <c:pt idx="2">
                  <c:v>0.67845471209123187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6-4CFD-AAE5-A333BEA71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5184"/>
        <c:axId val="61482112"/>
      </c:barChart>
      <c:catAx>
        <c:axId val="5884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1482112"/>
        <c:crosses val="autoZero"/>
        <c:auto val="1"/>
        <c:lblAlgn val="ctr"/>
        <c:lblOffset val="100"/>
        <c:noMultiLvlLbl val="0"/>
      </c:catAx>
      <c:valAx>
        <c:axId val="61482112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Q2 AIS/Soma</a:t>
                </a:r>
              </a:p>
            </c:rich>
          </c:tx>
          <c:layout>
            <c:manualLayout>
              <c:xMode val="edge"/>
              <c:yMode val="edge"/>
              <c:x val="2.3567731116943717E-2"/>
              <c:y val="0.22148148148148147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5884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CA1 B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Homepage!$C$38:$C$40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Homepage!$E$38:$E$40</c:f>
              <c:numCache>
                <c:formatCode>0.00</c:formatCode>
                <c:ptCount val="3"/>
                <c:pt idx="0">
                  <c:v>1</c:v>
                </c:pt>
                <c:pt idx="1">
                  <c:v>1.0508319036772813</c:v>
                </c:pt>
                <c:pt idx="2">
                  <c:v>1.0133564788411025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D-4DA5-BB13-51D4456CA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3504"/>
        <c:axId val="56162496"/>
      </c:barChart>
      <c:catAx>
        <c:axId val="61013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6162496"/>
        <c:crosses val="autoZero"/>
        <c:auto val="1"/>
        <c:lblAlgn val="ctr"/>
        <c:lblOffset val="100"/>
        <c:noMultiLvlLbl val="0"/>
      </c:catAx>
      <c:valAx>
        <c:axId val="56162496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DAPI AIS/Soma</a:t>
                </a:r>
              </a:p>
            </c:rich>
          </c:tx>
          <c:layout>
            <c:manualLayout>
              <c:xMode val="edge"/>
              <c:yMode val="edge"/>
              <c:x val="2.3567731116943717E-2"/>
              <c:y val="0.22148148148148147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013504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CA3 A MF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Homepage!$C$41:$C$43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Homepage!$E$41:$E$43</c:f>
              <c:numCache>
                <c:formatCode>0.00</c:formatCode>
                <c:ptCount val="3"/>
                <c:pt idx="0">
                  <c:v>1</c:v>
                </c:pt>
                <c:pt idx="1">
                  <c:v>1.1250310898075147</c:v>
                </c:pt>
                <c:pt idx="2">
                  <c:v>1.0066356406518528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F-404A-8E6D-2DF5468D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52288"/>
        <c:axId val="57491456"/>
      </c:barChart>
      <c:catAx>
        <c:axId val="6145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91456"/>
        <c:crosses val="autoZero"/>
        <c:auto val="1"/>
        <c:lblAlgn val="ctr"/>
        <c:lblOffset val="100"/>
        <c:noMultiLvlLbl val="0"/>
      </c:catAx>
      <c:valAx>
        <c:axId val="57491456"/>
        <c:scaling>
          <c:orientation val="minMax"/>
          <c:max val="1.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DAPI MF/Soma</a:t>
                </a:r>
              </a:p>
            </c:rich>
          </c:tx>
          <c:layout>
            <c:manualLayout>
              <c:xMode val="edge"/>
              <c:yMode val="edge"/>
              <c:x val="2.8197381671701913E-2"/>
              <c:y val="0.2316370344142188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45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CA3 A AIS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Homepage!$C$44:$C$46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Homepage!$E$44:$E$46</c:f>
              <c:numCache>
                <c:formatCode>0.00</c:formatCode>
                <c:ptCount val="3"/>
                <c:pt idx="0">
                  <c:v>1</c:v>
                </c:pt>
                <c:pt idx="1">
                  <c:v>0.99894520072418325</c:v>
                </c:pt>
                <c:pt idx="2">
                  <c:v>1.0225464328285037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D-429D-A389-24FAF2973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53312"/>
        <c:axId val="57493184"/>
      </c:barChart>
      <c:catAx>
        <c:axId val="6145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7493184"/>
        <c:crosses val="autoZero"/>
        <c:auto val="1"/>
        <c:lblAlgn val="ctr"/>
        <c:lblOffset val="100"/>
        <c:noMultiLvlLbl val="0"/>
      </c:catAx>
      <c:valAx>
        <c:axId val="57493184"/>
        <c:scaling>
          <c:orientation val="minMax"/>
          <c:max val="1.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DAPI AIS/Soma</a:t>
                </a:r>
              </a:p>
            </c:rich>
          </c:tx>
          <c:layout>
            <c:manualLayout>
              <c:xMode val="edge"/>
              <c:yMode val="edge"/>
              <c:x val="2.8197381671701913E-2"/>
              <c:y val="0.2316370344142188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453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Homepage!$C$11:$C$13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Homepage!$C$11:$C$13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Homepage!$E$11:$E$13</c:f>
              <c:numCache>
                <c:formatCode>0.00</c:formatCode>
                <c:ptCount val="3"/>
                <c:pt idx="0">
                  <c:v>1</c:v>
                </c:pt>
                <c:pt idx="1">
                  <c:v>0.95315769234282477</c:v>
                </c:pt>
                <c:pt idx="2">
                  <c:v>0.67558506044561195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AA-4D53-A5BC-620DAB44F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21472"/>
        <c:axId val="57497216"/>
      </c:barChart>
      <c:catAx>
        <c:axId val="60521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97216"/>
        <c:crosses val="autoZero"/>
        <c:auto val="1"/>
        <c:lblAlgn val="ctr"/>
        <c:lblOffset val="100"/>
        <c:noMultiLvlLbl val="0"/>
      </c:catAx>
      <c:valAx>
        <c:axId val="57497216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Q2</a:t>
                </a:r>
                <a:r>
                  <a:rPr lang="en-US" baseline="0"/>
                  <a:t> Hilus/Dentate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26990376202972E-2"/>
              <c:y val="0.1344149168853893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0521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Homepage!$C$11:$C$13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Homepage!$C$11:$C$13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Homepage!$E$23:$E$25</c:f>
              <c:numCache>
                <c:formatCode>0.00</c:formatCode>
                <c:ptCount val="3"/>
                <c:pt idx="0">
                  <c:v>1</c:v>
                </c:pt>
                <c:pt idx="1">
                  <c:v>0.94641437338620149</c:v>
                </c:pt>
                <c:pt idx="2">
                  <c:v>0.71120011769894986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1-45E4-9917-4AF14710E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54336"/>
        <c:axId val="57498944"/>
      </c:barChart>
      <c:catAx>
        <c:axId val="614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98944"/>
        <c:crosses val="autoZero"/>
        <c:auto val="1"/>
        <c:lblAlgn val="ctr"/>
        <c:lblOffset val="100"/>
        <c:noMultiLvlLbl val="0"/>
      </c:catAx>
      <c:valAx>
        <c:axId val="57498944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Q3 Hilus/Dentate</a:t>
                </a:r>
              </a:p>
            </c:rich>
          </c:tx>
          <c:layout>
            <c:manualLayout>
              <c:xMode val="edge"/>
              <c:yMode val="edge"/>
              <c:x val="3.2826990376202972E-2"/>
              <c:y val="0.1344149168853893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454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Homepage!$C$11:$C$13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Homepage!$C$11:$C$13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Homepage!$E$35:$E$37</c:f>
              <c:numCache>
                <c:formatCode>0.00</c:formatCode>
                <c:ptCount val="3"/>
                <c:pt idx="0">
                  <c:v>1</c:v>
                </c:pt>
                <c:pt idx="1">
                  <c:v>0.94712276418325803</c:v>
                </c:pt>
                <c:pt idx="2">
                  <c:v>0.87511946377046634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5-467C-94A7-1A51473CC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54848"/>
        <c:axId val="57573952"/>
      </c:barChart>
      <c:catAx>
        <c:axId val="61454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573952"/>
        <c:crosses val="autoZero"/>
        <c:auto val="1"/>
        <c:lblAlgn val="ctr"/>
        <c:lblOffset val="100"/>
        <c:noMultiLvlLbl val="0"/>
      </c:catAx>
      <c:valAx>
        <c:axId val="57573952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PanNa-V Hilus/Dentate</a:t>
                </a:r>
              </a:p>
            </c:rich>
          </c:tx>
          <c:layout>
            <c:manualLayout>
              <c:xMode val="edge"/>
              <c:yMode val="edge"/>
              <c:x val="3.2826990376202972E-2"/>
              <c:y val="0.1344149168853893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454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DG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Homepage!$C$11:$C$13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Homepage!$C$11:$C$13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Homepage!$E$47:$E$49</c:f>
              <c:numCache>
                <c:formatCode>0.00</c:formatCode>
                <c:ptCount val="3"/>
                <c:pt idx="0">
                  <c:v>1</c:v>
                </c:pt>
                <c:pt idx="1">
                  <c:v>0.98324835464990257</c:v>
                </c:pt>
                <c:pt idx="2">
                  <c:v>1.0620998682851377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D4-41F1-80A1-77C3DEC4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55360"/>
        <c:axId val="57575680"/>
      </c:barChart>
      <c:catAx>
        <c:axId val="61455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575680"/>
        <c:crosses val="autoZero"/>
        <c:auto val="1"/>
        <c:lblAlgn val="ctr"/>
        <c:lblOffset val="100"/>
        <c:noMultiLvlLbl val="0"/>
      </c:catAx>
      <c:valAx>
        <c:axId val="57575680"/>
        <c:scaling>
          <c:orientation val="minMax"/>
          <c:max val="1.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DAPI Hilus/Dentate</a:t>
                </a:r>
              </a:p>
            </c:rich>
          </c:tx>
          <c:layout>
            <c:manualLayout>
              <c:xMode val="edge"/>
              <c:yMode val="edge"/>
              <c:x val="3.2826990376202972E-2"/>
              <c:y val="0.1344149168853893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455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CA3 A MF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Homepage!$C$5:$C$7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Homepage!$C$2:$C$4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Homepage!$E$5:$E$7</c:f>
              <c:numCache>
                <c:formatCode>0.00</c:formatCode>
                <c:ptCount val="3"/>
                <c:pt idx="0">
                  <c:v>1</c:v>
                </c:pt>
                <c:pt idx="1">
                  <c:v>0.8150155225912783</c:v>
                </c:pt>
                <c:pt idx="2">
                  <c:v>0.52766281549866323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3-4F6A-AFDA-22E21C227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19936"/>
        <c:axId val="61484992"/>
      </c:barChart>
      <c:catAx>
        <c:axId val="60519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1484992"/>
        <c:crosses val="autoZero"/>
        <c:auto val="1"/>
        <c:lblAlgn val="ctr"/>
        <c:lblOffset val="100"/>
        <c:noMultiLvlLbl val="0"/>
      </c:catAx>
      <c:valAx>
        <c:axId val="61484992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Q2</a:t>
                </a:r>
                <a:r>
                  <a:rPr lang="en-US" baseline="0"/>
                  <a:t> MF/Soma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8197381671701913E-2"/>
              <c:y val="0.2316370344142188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0519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CA3 A AIS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Homepage!$C$8:$C$10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Homepage!$C$2:$C$4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Homepage!$E$8:$E$10</c:f>
              <c:numCache>
                <c:formatCode>0.00</c:formatCode>
                <c:ptCount val="3"/>
                <c:pt idx="0">
                  <c:v>1</c:v>
                </c:pt>
                <c:pt idx="1">
                  <c:v>0.99426331335173024</c:v>
                </c:pt>
                <c:pt idx="2">
                  <c:v>0.76758591695351341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5-42D4-8B65-79945EA5A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20448"/>
        <c:axId val="61486720"/>
      </c:barChart>
      <c:catAx>
        <c:axId val="6052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1486720"/>
        <c:crosses val="autoZero"/>
        <c:auto val="1"/>
        <c:lblAlgn val="ctr"/>
        <c:lblOffset val="100"/>
        <c:noMultiLvlLbl val="0"/>
      </c:catAx>
      <c:valAx>
        <c:axId val="61486720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Q2</a:t>
                </a:r>
                <a:r>
                  <a:rPr lang="en-US" baseline="0"/>
                  <a:t> AIS/Soma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8197381671701913E-2"/>
              <c:y val="0.2316370344142188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052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CA1 B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Homepage!$C$14:$C$16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Homepage!$E$14:$E$16</c:f>
              <c:numCache>
                <c:formatCode>0.00</c:formatCode>
                <c:ptCount val="3"/>
                <c:pt idx="0">
                  <c:v>1</c:v>
                </c:pt>
                <c:pt idx="1">
                  <c:v>0.78274046061577351</c:v>
                </c:pt>
                <c:pt idx="2">
                  <c:v>0.58807623068263548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5-4024-921A-32B460CD9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21984"/>
        <c:axId val="55845440"/>
      </c:barChart>
      <c:catAx>
        <c:axId val="6052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845440"/>
        <c:crosses val="autoZero"/>
        <c:auto val="1"/>
        <c:lblAlgn val="ctr"/>
        <c:lblOffset val="100"/>
        <c:noMultiLvlLbl val="0"/>
      </c:catAx>
      <c:valAx>
        <c:axId val="55845440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Q3 AIS/Soma</a:t>
                </a:r>
              </a:p>
            </c:rich>
          </c:tx>
          <c:layout>
            <c:manualLayout>
              <c:xMode val="edge"/>
              <c:yMode val="edge"/>
              <c:x val="2.3567731116943717E-2"/>
              <c:y val="0.22148148148148147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0521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CA3 A MF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Homepage!$C$17:$C$19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Homepage!$C$2:$C$4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Homepage!$E$17:$E$19</c:f>
              <c:numCache>
                <c:formatCode>0.00</c:formatCode>
                <c:ptCount val="3"/>
                <c:pt idx="0">
                  <c:v>1</c:v>
                </c:pt>
                <c:pt idx="1">
                  <c:v>0.83809127282620988</c:v>
                </c:pt>
                <c:pt idx="2">
                  <c:v>0.60254972339290791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56-4F80-9AEB-83FD22A37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9920"/>
        <c:axId val="55847168"/>
      </c:barChart>
      <c:catAx>
        <c:axId val="61009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847168"/>
        <c:crosses val="autoZero"/>
        <c:auto val="1"/>
        <c:lblAlgn val="ctr"/>
        <c:lblOffset val="100"/>
        <c:noMultiLvlLbl val="0"/>
      </c:catAx>
      <c:valAx>
        <c:axId val="55847168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Q3 MF/Soma</a:t>
                </a:r>
              </a:p>
            </c:rich>
          </c:tx>
          <c:layout>
            <c:manualLayout>
              <c:xMode val="edge"/>
              <c:yMode val="edge"/>
              <c:x val="2.8197381671701913E-2"/>
              <c:y val="0.2316370344142188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009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CA3 A AIS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Homepage!$C$20:$C$22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Homepage!$C$2:$C$4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Homepage!$E$20:$E$22</c:f>
              <c:numCache>
                <c:formatCode>0.00</c:formatCode>
                <c:ptCount val="3"/>
                <c:pt idx="0">
                  <c:v>1</c:v>
                </c:pt>
                <c:pt idx="1">
                  <c:v>1.0281124896275857</c:v>
                </c:pt>
                <c:pt idx="2">
                  <c:v>0.7966571709453466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D-4087-8F8B-02CA8D875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0432"/>
        <c:axId val="55848896"/>
      </c:barChart>
      <c:catAx>
        <c:axId val="61010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848896"/>
        <c:crosses val="autoZero"/>
        <c:auto val="1"/>
        <c:lblAlgn val="ctr"/>
        <c:lblOffset val="100"/>
        <c:noMultiLvlLbl val="0"/>
      </c:catAx>
      <c:valAx>
        <c:axId val="55848896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Q3 AIS/Soma</a:t>
                </a:r>
              </a:p>
            </c:rich>
          </c:tx>
          <c:layout>
            <c:manualLayout>
              <c:xMode val="edge"/>
              <c:yMode val="edge"/>
              <c:x val="2.8197381671701913E-2"/>
              <c:y val="0.2316370344142188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01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CA1 B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Homepage!$C$26:$C$28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Homepage!$C$2:$C$4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Homepage!$E$26:$E$28</c:f>
              <c:numCache>
                <c:formatCode>0.00</c:formatCode>
                <c:ptCount val="3"/>
                <c:pt idx="0">
                  <c:v>1</c:v>
                </c:pt>
                <c:pt idx="1">
                  <c:v>1.091030195919459</c:v>
                </c:pt>
                <c:pt idx="2">
                  <c:v>0.96498664841594939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C-4571-A91F-92299A404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1456"/>
        <c:axId val="55852352"/>
      </c:barChart>
      <c:catAx>
        <c:axId val="6101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852352"/>
        <c:crosses val="autoZero"/>
        <c:auto val="1"/>
        <c:lblAlgn val="ctr"/>
        <c:lblOffset val="100"/>
        <c:noMultiLvlLbl val="0"/>
      </c:catAx>
      <c:valAx>
        <c:axId val="55852352"/>
        <c:scaling>
          <c:orientation val="minMax"/>
          <c:max val="1.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PanNa-V AIS/Soma</a:t>
                </a:r>
              </a:p>
            </c:rich>
          </c:tx>
          <c:layout>
            <c:manualLayout>
              <c:xMode val="edge"/>
              <c:yMode val="edge"/>
              <c:x val="2.3567731116943717E-2"/>
              <c:y val="0.22148148148148147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01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CA3 A MF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Homepage!$C$29:$C$31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tx>
          <c:invertIfNegative val="0"/>
          <c:cat>
            <c:strRef>
              <c:f>Homepage!$C$2:$C$4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Homepage!$E$29:$E$31</c:f>
              <c:numCache>
                <c:formatCode>0.00</c:formatCode>
                <c:ptCount val="3"/>
                <c:pt idx="0">
                  <c:v>1</c:v>
                </c:pt>
                <c:pt idx="1">
                  <c:v>0.96595509141095171</c:v>
                </c:pt>
                <c:pt idx="2">
                  <c:v>0.93515364813823554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E-47D3-BADE-44D4BD1095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1968"/>
        <c:axId val="56157312"/>
      </c:barChart>
      <c:catAx>
        <c:axId val="610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6157312"/>
        <c:crosses val="autoZero"/>
        <c:auto val="1"/>
        <c:lblAlgn val="ctr"/>
        <c:lblOffset val="100"/>
        <c:noMultiLvlLbl val="0"/>
      </c:catAx>
      <c:valAx>
        <c:axId val="56157312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PanNa-V MF/Soma</a:t>
                </a:r>
              </a:p>
            </c:rich>
          </c:tx>
          <c:layout>
            <c:manualLayout>
              <c:xMode val="edge"/>
              <c:yMode val="edge"/>
              <c:x val="2.8197381671701913E-2"/>
              <c:y val="0.2316370344142188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011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CA3 A AIS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Homepage!$C$32:$C$34</c:f>
              <c:strCache>
                <c:ptCount val="3"/>
                <c:pt idx="0">
                  <c:v>WT</c:v>
                </c:pt>
                <c:pt idx="1">
                  <c:v>E254VFs/+</c:v>
                </c:pt>
                <c:pt idx="2">
                  <c:v>G256W/+</c:v>
                </c:pt>
              </c:strCache>
            </c:strRef>
          </c:cat>
          <c:val>
            <c:numRef>
              <c:f>Homepage!$E$32:$E$34</c:f>
              <c:numCache>
                <c:formatCode>0.00</c:formatCode>
                <c:ptCount val="3"/>
                <c:pt idx="0">
                  <c:v>1</c:v>
                </c:pt>
                <c:pt idx="1">
                  <c:v>1.0184239333825549</c:v>
                </c:pt>
                <c:pt idx="2">
                  <c:v>0.97832060789771513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5-4B12-8250-90350D555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2480"/>
        <c:axId val="56159040"/>
      </c:barChart>
      <c:catAx>
        <c:axId val="61012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6159040"/>
        <c:crosses val="autoZero"/>
        <c:auto val="1"/>
        <c:lblAlgn val="ctr"/>
        <c:lblOffset val="100"/>
        <c:noMultiLvlLbl val="0"/>
      </c:catAx>
      <c:valAx>
        <c:axId val="56159040"/>
        <c:scaling>
          <c:orientation val="minMax"/>
          <c:max val="1.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Normalized PanNa-V AIS/Soma</a:t>
                </a:r>
              </a:p>
            </c:rich>
          </c:tx>
          <c:layout>
            <c:manualLayout>
              <c:xMode val="edge"/>
              <c:yMode val="edge"/>
              <c:x val="2.8197381671701913E-2"/>
              <c:y val="0.23163703441421882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61012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42861</xdr:rowOff>
    </xdr:from>
    <xdr:to>
      <xdr:col>10</xdr:col>
      <xdr:colOff>314325</xdr:colOff>
      <xdr:row>10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57150</xdr:rowOff>
    </xdr:from>
    <xdr:to>
      <xdr:col>15</xdr:col>
      <xdr:colOff>304800</xdr:colOff>
      <xdr:row>10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</xdr:row>
      <xdr:rowOff>28575</xdr:rowOff>
    </xdr:from>
    <xdr:to>
      <xdr:col>20</xdr:col>
      <xdr:colOff>304800</xdr:colOff>
      <xdr:row>10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13</xdr:row>
      <xdr:rowOff>14286</xdr:rowOff>
    </xdr:from>
    <xdr:to>
      <xdr:col>10</xdr:col>
      <xdr:colOff>304800</xdr:colOff>
      <xdr:row>22</xdr:row>
      <xdr:rowOff>0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600075</xdr:colOff>
      <xdr:row>13</xdr:row>
      <xdr:rowOff>28575</xdr:rowOff>
    </xdr:from>
    <xdr:to>
      <xdr:col>15</xdr:col>
      <xdr:colOff>295275</xdr:colOff>
      <xdr:row>22</xdr:row>
      <xdr:rowOff>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600075</xdr:colOff>
      <xdr:row>13</xdr:row>
      <xdr:rowOff>0</xdr:rowOff>
    </xdr:from>
    <xdr:to>
      <xdr:col>20</xdr:col>
      <xdr:colOff>295275</xdr:colOff>
      <xdr:row>22</xdr:row>
      <xdr:rowOff>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25</xdr:row>
      <xdr:rowOff>14286</xdr:rowOff>
    </xdr:from>
    <xdr:to>
      <xdr:col>10</xdr:col>
      <xdr:colOff>304800</xdr:colOff>
      <xdr:row>34</xdr:row>
      <xdr:rowOff>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600075</xdr:colOff>
      <xdr:row>25</xdr:row>
      <xdr:rowOff>28575</xdr:rowOff>
    </xdr:from>
    <xdr:to>
      <xdr:col>15</xdr:col>
      <xdr:colOff>295275</xdr:colOff>
      <xdr:row>34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600075</xdr:colOff>
      <xdr:row>25</xdr:row>
      <xdr:rowOff>0</xdr:rowOff>
    </xdr:from>
    <xdr:to>
      <xdr:col>20</xdr:col>
      <xdr:colOff>295275</xdr:colOff>
      <xdr:row>34</xdr:row>
      <xdr:rowOff>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37</xdr:row>
      <xdr:rowOff>14286</xdr:rowOff>
    </xdr:from>
    <xdr:to>
      <xdr:col>10</xdr:col>
      <xdr:colOff>304800</xdr:colOff>
      <xdr:row>46</xdr:row>
      <xdr:rowOff>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600075</xdr:colOff>
      <xdr:row>37</xdr:row>
      <xdr:rowOff>28575</xdr:rowOff>
    </xdr:from>
    <xdr:to>
      <xdr:col>15</xdr:col>
      <xdr:colOff>295275</xdr:colOff>
      <xdr:row>46</xdr:row>
      <xdr:rowOff>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600075</xdr:colOff>
      <xdr:row>37</xdr:row>
      <xdr:rowOff>0</xdr:rowOff>
    </xdr:from>
    <xdr:to>
      <xdr:col>20</xdr:col>
      <xdr:colOff>295275</xdr:colOff>
      <xdr:row>46</xdr:row>
      <xdr:rowOff>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20</xdr:col>
      <xdr:colOff>593910</xdr:colOff>
      <xdr:row>1</xdr:row>
      <xdr:rowOff>22411</xdr:rowOff>
    </xdr:from>
    <xdr:to>
      <xdr:col>25</xdr:col>
      <xdr:colOff>289110</xdr:colOff>
      <xdr:row>10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33616</xdr:colOff>
      <xdr:row>13</xdr:row>
      <xdr:rowOff>11206</xdr:rowOff>
    </xdr:from>
    <xdr:to>
      <xdr:col>25</xdr:col>
      <xdr:colOff>333933</xdr:colOff>
      <xdr:row>22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100852</xdr:colOff>
      <xdr:row>25</xdr:row>
      <xdr:rowOff>0</xdr:rowOff>
    </xdr:from>
    <xdr:to>
      <xdr:col>25</xdr:col>
      <xdr:colOff>401169</xdr:colOff>
      <xdr:row>34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78440</xdr:colOff>
      <xdr:row>37</xdr:row>
      <xdr:rowOff>0</xdr:rowOff>
    </xdr:from>
    <xdr:to>
      <xdr:col>25</xdr:col>
      <xdr:colOff>378757</xdr:colOff>
      <xdr:row>46</xdr:row>
      <xdr:rowOff>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It-ess-tier2b\bcm-neurology-public\NCCL\Data2\Anuraag\Image%20Analyses\C2%20Analyses%20Synthesis.xlsx" TargetMode="External"/><Relationship Id="rId1" Type="http://schemas.openxmlformats.org/officeDocument/2006/relationships/externalLinkPath" Target="/NCCL/Data2/Anuraag/Image%20Analyses/C2%20Analyses%20Synthe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mepage"/>
      <sheetName val="Q2"/>
      <sheetName val="Q2 for Prism"/>
      <sheetName val="Q3"/>
      <sheetName val="Q3 for Prism"/>
      <sheetName val="PanNa-V"/>
      <sheetName val="DAPI"/>
      <sheetName val="Q2 Raw Data 1"/>
      <sheetName val="Q2 Raw Data 2"/>
      <sheetName val="Q2 Raw Data 3"/>
      <sheetName val="Q2 Raw Data 4"/>
      <sheetName val="Q2 Raw Data 5"/>
      <sheetName val="Q2 Raw Data 6"/>
      <sheetName val="Q2 Raw Data 7"/>
      <sheetName val="Q2 Raw Data 8"/>
      <sheetName val="Q3 Raw Data 1"/>
      <sheetName val="Q3 Raw Data 2"/>
      <sheetName val="Q3 Raw Data 3"/>
      <sheetName val="Q3 Raw Data 4"/>
      <sheetName val="Q3 Raw Data 5"/>
      <sheetName val="Q3 Raw Data 6"/>
      <sheetName val="Q3 Raw Data 7"/>
      <sheetName val="Q3 Raw Data 8"/>
    </sheetNames>
    <sheetDataSet>
      <sheetData sheetId="0"/>
      <sheetData sheetId="1">
        <row r="128">
          <cell r="J128">
            <v>2.4191554811762952</v>
          </cell>
          <cell r="U128">
            <v>2.3058366558564933</v>
          </cell>
          <cell r="AF128">
            <v>1.6343453019778209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opLeftCell="A26" zoomScale="85" zoomScaleNormal="85" workbookViewId="0">
      <selection activeCell="C36" sqref="C36"/>
    </sheetView>
  </sheetViews>
  <sheetFormatPr defaultRowHeight="15" x14ac:dyDescent="0.25"/>
  <cols>
    <col min="1" max="1" width="8.7109375" bestFit="1" customWidth="1"/>
    <col min="2" max="2" width="9.42578125" bestFit="1" customWidth="1"/>
    <col min="3" max="3" width="10" bestFit="1" customWidth="1"/>
    <col min="4" max="4" width="6.140625" bestFit="1" customWidth="1"/>
    <col min="5" max="5" width="11.28515625" bestFit="1" customWidth="1"/>
  </cols>
  <sheetData>
    <row r="1" spans="1:5" x14ac:dyDescent="0.25">
      <c r="A1" s="71" t="s">
        <v>27</v>
      </c>
      <c r="B1" s="71" t="s">
        <v>1</v>
      </c>
      <c r="C1" s="71" t="s">
        <v>28</v>
      </c>
      <c r="D1" s="71" t="s">
        <v>29</v>
      </c>
      <c r="E1" s="71" t="s">
        <v>30</v>
      </c>
    </row>
    <row r="2" spans="1:5" x14ac:dyDescent="0.25">
      <c r="A2" s="237" t="s">
        <v>23</v>
      </c>
      <c r="B2" s="244" t="s">
        <v>3</v>
      </c>
      <c r="C2" s="47" t="s">
        <v>18</v>
      </c>
      <c r="D2" s="48">
        <f>'Q2'!$J$4</f>
        <v>1.6306921511376187</v>
      </c>
      <c r="E2" s="49">
        <f>D2/D2</f>
        <v>1</v>
      </c>
    </row>
    <row r="3" spans="1:5" x14ac:dyDescent="0.25">
      <c r="A3" s="238"/>
      <c r="B3" s="245"/>
      <c r="C3" s="50" t="s">
        <v>19</v>
      </c>
      <c r="D3" s="51">
        <f>'Q2'!$U$4</f>
        <v>1.4475391451484321</v>
      </c>
      <c r="E3" s="52">
        <f>D3/D2</f>
        <v>0.88768388572826962</v>
      </c>
    </row>
    <row r="4" spans="1:5" x14ac:dyDescent="0.25">
      <c r="A4" s="238"/>
      <c r="B4" s="245"/>
      <c r="C4" s="50" t="s">
        <v>20</v>
      </c>
      <c r="D4" s="51">
        <f>'Q2'!$AF$4</f>
        <v>1.1063507739095046</v>
      </c>
      <c r="E4" s="52">
        <f>D4/D2</f>
        <v>0.67845471209123187</v>
      </c>
    </row>
    <row r="5" spans="1:5" x14ac:dyDescent="0.25">
      <c r="A5" s="238"/>
      <c r="B5" s="244" t="s">
        <v>21</v>
      </c>
      <c r="C5" s="47" t="s">
        <v>18</v>
      </c>
      <c r="D5" s="48">
        <f>'Q2'!$J$30</f>
        <v>1.527119815714969</v>
      </c>
      <c r="E5" s="49">
        <f>D5/D5</f>
        <v>1</v>
      </c>
    </row>
    <row r="6" spans="1:5" x14ac:dyDescent="0.25">
      <c r="A6" s="238"/>
      <c r="B6" s="245"/>
      <c r="C6" s="50" t="s">
        <v>19</v>
      </c>
      <c r="D6" s="51">
        <f>'Q2'!$U$30</f>
        <v>1.2446263546644321</v>
      </c>
      <c r="E6" s="52">
        <f>D6/D5</f>
        <v>0.8150155225912783</v>
      </c>
    </row>
    <row r="7" spans="1:5" x14ac:dyDescent="0.25">
      <c r="A7" s="238"/>
      <c r="B7" s="245"/>
      <c r="C7" s="50" t="s">
        <v>20</v>
      </c>
      <c r="D7" s="51">
        <f>'Q2'!$AF$30</f>
        <v>0.8058043415639603</v>
      </c>
      <c r="E7" s="52">
        <f>D7/D5</f>
        <v>0.52766281549866323</v>
      </c>
    </row>
    <row r="8" spans="1:5" x14ac:dyDescent="0.25">
      <c r="A8" s="238"/>
      <c r="B8" s="244" t="s">
        <v>22</v>
      </c>
      <c r="C8" s="47" t="s">
        <v>18</v>
      </c>
      <c r="D8" s="48">
        <f>'Q2'!$J$56</f>
        <v>1.2176633465710918</v>
      </c>
      <c r="E8" s="49">
        <f>D8/D8</f>
        <v>1</v>
      </c>
    </row>
    <row r="9" spans="1:5" x14ac:dyDescent="0.25">
      <c r="A9" s="238"/>
      <c r="B9" s="245"/>
      <c r="C9" s="50" t="s">
        <v>19</v>
      </c>
      <c r="D9" s="51">
        <f>'Q2'!$U$56</f>
        <v>1.21067799350873</v>
      </c>
      <c r="E9" s="52">
        <f>D9/D8</f>
        <v>0.99426331335173024</v>
      </c>
    </row>
    <row r="10" spans="1:5" x14ac:dyDescent="0.25">
      <c r="A10" s="238"/>
      <c r="B10" s="245"/>
      <c r="C10" s="50" t="s">
        <v>20</v>
      </c>
      <c r="D10" s="51">
        <f>'Q2'!$AF$56</f>
        <v>0.93466123641845533</v>
      </c>
      <c r="E10" s="52">
        <f>D10/D8</f>
        <v>0.76758591695351341</v>
      </c>
    </row>
    <row r="11" spans="1:5" x14ac:dyDescent="0.25">
      <c r="A11" s="238"/>
      <c r="B11" s="244" t="s">
        <v>38</v>
      </c>
      <c r="C11" s="47" t="s">
        <v>18</v>
      </c>
      <c r="D11" s="48">
        <f>[1]Q2!$J$128</f>
        <v>2.4191554811762952</v>
      </c>
      <c r="E11" s="49">
        <f>D11/D11</f>
        <v>1</v>
      </c>
    </row>
    <row r="12" spans="1:5" x14ac:dyDescent="0.25">
      <c r="A12" s="238"/>
      <c r="B12" s="245"/>
      <c r="C12" s="50" t="s">
        <v>19</v>
      </c>
      <c r="D12" s="51">
        <f>[1]Q2!$U$128</f>
        <v>2.3058366558564933</v>
      </c>
      <c r="E12" s="52">
        <f>D12/D11</f>
        <v>0.95315769234282477</v>
      </c>
    </row>
    <row r="13" spans="1:5" x14ac:dyDescent="0.25">
      <c r="A13" s="238"/>
      <c r="B13" s="245"/>
      <c r="C13" s="50" t="s">
        <v>20</v>
      </c>
      <c r="D13" s="51">
        <f>[1]Q2!$AF$128</f>
        <v>1.6343453019778209</v>
      </c>
      <c r="E13" s="52">
        <f>D13/D11</f>
        <v>0.67558506044561195</v>
      </c>
    </row>
    <row r="14" spans="1:5" x14ac:dyDescent="0.25">
      <c r="A14" s="239" t="s">
        <v>24</v>
      </c>
      <c r="B14" s="246" t="s">
        <v>3</v>
      </c>
      <c r="C14" s="53" t="s">
        <v>18</v>
      </c>
      <c r="D14" s="54">
        <f>'Q3'!$J$4</f>
        <v>2.1830699505730986</v>
      </c>
      <c r="E14" s="55">
        <f>D14/D14</f>
        <v>1</v>
      </c>
    </row>
    <row r="15" spans="1:5" x14ac:dyDescent="0.25">
      <c r="A15" s="240"/>
      <c r="B15" s="247"/>
      <c r="C15" s="56" t="s">
        <v>19</v>
      </c>
      <c r="D15" s="57">
        <f>'Q3'!$U$4</f>
        <v>1.708777178668041</v>
      </c>
      <c r="E15" s="58">
        <f>D15/D14</f>
        <v>0.78274046061577351</v>
      </c>
    </row>
    <row r="16" spans="1:5" x14ac:dyDescent="0.25">
      <c r="A16" s="240"/>
      <c r="B16" s="247"/>
      <c r="C16" s="56" t="s">
        <v>20</v>
      </c>
      <c r="D16" s="57">
        <f>'Q3'!$AF$4</f>
        <v>1.2838115478495551</v>
      </c>
      <c r="E16" s="58">
        <f>D16/D14</f>
        <v>0.58807623068263548</v>
      </c>
    </row>
    <row r="17" spans="1:5" x14ac:dyDescent="0.25">
      <c r="A17" s="240"/>
      <c r="B17" s="246" t="s">
        <v>21</v>
      </c>
      <c r="C17" s="53" t="s">
        <v>18</v>
      </c>
      <c r="D17" s="54">
        <f>'Q3'!$J$30</f>
        <v>1.8408837422379702</v>
      </c>
      <c r="E17" s="55">
        <f>D17/D17</f>
        <v>1</v>
      </c>
    </row>
    <row r="18" spans="1:5" x14ac:dyDescent="0.25">
      <c r="A18" s="240"/>
      <c r="B18" s="247"/>
      <c r="C18" s="56" t="s">
        <v>19</v>
      </c>
      <c r="D18" s="57">
        <f>'Q3'!$U$30</f>
        <v>1.5428285986572969</v>
      </c>
      <c r="E18" s="58">
        <f>D18/D17</f>
        <v>0.83809127282620988</v>
      </c>
    </row>
    <row r="19" spans="1:5" x14ac:dyDescent="0.25">
      <c r="A19" s="240"/>
      <c r="B19" s="247"/>
      <c r="C19" s="56" t="s">
        <v>20</v>
      </c>
      <c r="D19" s="57">
        <f>'Q3'!$AF$30</f>
        <v>1.1092239896839902</v>
      </c>
      <c r="E19" s="58">
        <f>D19/D17</f>
        <v>0.60254972339290791</v>
      </c>
    </row>
    <row r="20" spans="1:5" x14ac:dyDescent="0.25">
      <c r="A20" s="240"/>
      <c r="B20" s="246" t="s">
        <v>22</v>
      </c>
      <c r="C20" s="53" t="s">
        <v>18</v>
      </c>
      <c r="D20" s="54">
        <f>'Q3'!$J$56</f>
        <v>1.3156776195697442</v>
      </c>
      <c r="E20" s="55">
        <f>D20/D20</f>
        <v>1</v>
      </c>
    </row>
    <row r="21" spans="1:5" x14ac:dyDescent="0.25">
      <c r="A21" s="240"/>
      <c r="B21" s="247"/>
      <c r="C21" s="56" t="s">
        <v>19</v>
      </c>
      <c r="D21" s="57">
        <f>'Q3'!$U$56</f>
        <v>1.3526645930031453</v>
      </c>
      <c r="E21" s="58">
        <f>D21/D20</f>
        <v>1.0281124896275857</v>
      </c>
    </row>
    <row r="22" spans="1:5" x14ac:dyDescent="0.25">
      <c r="A22" s="240"/>
      <c r="B22" s="247"/>
      <c r="C22" s="228" t="s">
        <v>20</v>
      </c>
      <c r="D22" s="229">
        <f>'Q3'!$AF$56</f>
        <v>1.0481440102825403</v>
      </c>
      <c r="E22" s="230">
        <f>D22/D20</f>
        <v>0.7966571709453466</v>
      </c>
    </row>
    <row r="23" spans="1:5" x14ac:dyDescent="0.25">
      <c r="A23" s="240"/>
      <c r="B23" s="246" t="s">
        <v>38</v>
      </c>
      <c r="C23" s="56" t="s">
        <v>18</v>
      </c>
      <c r="D23" s="57">
        <f>'Q3'!$J$77</f>
        <v>2.1436229522311301</v>
      </c>
      <c r="E23" s="58">
        <f>D23/D23</f>
        <v>1</v>
      </c>
    </row>
    <row r="24" spans="1:5" x14ac:dyDescent="0.25">
      <c r="A24" s="240"/>
      <c r="B24" s="247"/>
      <c r="C24" s="56" t="s">
        <v>19</v>
      </c>
      <c r="D24" s="57">
        <f>'Q3'!$U$77</f>
        <v>2.0287555731121043</v>
      </c>
      <c r="E24" s="58">
        <f>D24/D23</f>
        <v>0.94641437338620149</v>
      </c>
    </row>
    <row r="25" spans="1:5" x14ac:dyDescent="0.25">
      <c r="A25" s="240"/>
      <c r="B25" s="247"/>
      <c r="C25" s="56" t="s">
        <v>20</v>
      </c>
      <c r="D25" s="57">
        <f>'Q3'!$AF$77</f>
        <v>1.52454489592895</v>
      </c>
      <c r="E25" s="58">
        <f>D25/D23</f>
        <v>0.71120011769894986</v>
      </c>
    </row>
    <row r="26" spans="1:5" x14ac:dyDescent="0.25">
      <c r="A26" s="241" t="s">
        <v>25</v>
      </c>
      <c r="B26" s="248" t="s">
        <v>3</v>
      </c>
      <c r="C26" s="59" t="s">
        <v>18</v>
      </c>
      <c r="D26" s="60">
        <f>'PanNa-V'!$J$4</f>
        <v>1.6510430131447649</v>
      </c>
      <c r="E26" s="61">
        <f>D26/D26</f>
        <v>1</v>
      </c>
    </row>
    <row r="27" spans="1:5" x14ac:dyDescent="0.25">
      <c r="A27" s="242"/>
      <c r="B27" s="249"/>
      <c r="C27" s="62" t="s">
        <v>19</v>
      </c>
      <c r="D27" s="63">
        <f>'PanNa-V'!$U$4</f>
        <v>1.8013377821027869</v>
      </c>
      <c r="E27" s="64">
        <f>D27/D26</f>
        <v>1.091030195919459</v>
      </c>
    </row>
    <row r="28" spans="1:5" x14ac:dyDescent="0.25">
      <c r="A28" s="242"/>
      <c r="B28" s="249"/>
      <c r="C28" s="62" t="s">
        <v>20</v>
      </c>
      <c r="D28" s="63">
        <f>'PanNa-V'!$AF$4</f>
        <v>1.593234463645137</v>
      </c>
      <c r="E28" s="64">
        <f>D28/D26</f>
        <v>0.96498664841594939</v>
      </c>
    </row>
    <row r="29" spans="1:5" x14ac:dyDescent="0.25">
      <c r="A29" s="242"/>
      <c r="B29" s="248" t="s">
        <v>21</v>
      </c>
      <c r="C29" s="59" t="s">
        <v>18</v>
      </c>
      <c r="D29" s="60">
        <f>'PanNa-V'!$J$35</f>
        <v>1.3215738138374924</v>
      </c>
      <c r="E29" s="61">
        <f>D29/D29</f>
        <v>1</v>
      </c>
    </row>
    <row r="30" spans="1:5" x14ac:dyDescent="0.25">
      <c r="A30" s="242"/>
      <c r="B30" s="249"/>
      <c r="C30" s="62" t="s">
        <v>19</v>
      </c>
      <c r="D30" s="63">
        <f>'PanNa-V'!$U$35</f>
        <v>1.276580954151715</v>
      </c>
      <c r="E30" s="64">
        <f>D30/D29</f>
        <v>0.96595509141095171</v>
      </c>
    </row>
    <row r="31" spans="1:5" x14ac:dyDescent="0.25">
      <c r="A31" s="242"/>
      <c r="B31" s="249"/>
      <c r="C31" s="62" t="s">
        <v>20</v>
      </c>
      <c r="D31" s="63">
        <f>'PanNa-V'!$AF$35</f>
        <v>1.2358745732940923</v>
      </c>
      <c r="E31" s="64">
        <f>D31/D29</f>
        <v>0.93515364813823554</v>
      </c>
    </row>
    <row r="32" spans="1:5" x14ac:dyDescent="0.25">
      <c r="A32" s="242"/>
      <c r="B32" s="248" t="s">
        <v>22</v>
      </c>
      <c r="C32" s="59" t="s">
        <v>18</v>
      </c>
      <c r="D32" s="60">
        <f>'PanNa-V'!$J$66</f>
        <v>1.3369317515949219</v>
      </c>
      <c r="E32" s="61">
        <f>D32/D32</f>
        <v>1</v>
      </c>
    </row>
    <row r="33" spans="1:5" x14ac:dyDescent="0.25">
      <c r="A33" s="242"/>
      <c r="B33" s="249"/>
      <c r="C33" s="62" t="s">
        <v>19</v>
      </c>
      <c r="D33" s="63">
        <f>'PanNa-V'!$U$66</f>
        <v>1.3615632931233292</v>
      </c>
      <c r="E33" s="64">
        <f>D33/D32</f>
        <v>1.0184239333825549</v>
      </c>
    </row>
    <row r="34" spans="1:5" x14ac:dyDescent="0.25">
      <c r="A34" s="242"/>
      <c r="B34" s="249"/>
      <c r="C34" s="231" t="s">
        <v>20</v>
      </c>
      <c r="D34" s="232">
        <f>'PanNa-V'!$AF$66</f>
        <v>1.3079478839381011</v>
      </c>
      <c r="E34" s="233">
        <f>D34/D32</f>
        <v>0.97832060789771513</v>
      </c>
    </row>
    <row r="35" spans="1:5" x14ac:dyDescent="0.25">
      <c r="A35" s="242"/>
      <c r="B35" s="248" t="s">
        <v>38</v>
      </c>
      <c r="C35" s="62" t="s">
        <v>18</v>
      </c>
      <c r="D35" s="63">
        <f>'PanNa-V'!$J$91</f>
        <v>1.1436422204794541</v>
      </c>
      <c r="E35" s="64">
        <f>D35/D35</f>
        <v>1</v>
      </c>
    </row>
    <row r="36" spans="1:5" x14ac:dyDescent="0.25">
      <c r="A36" s="242"/>
      <c r="B36" s="249"/>
      <c r="C36" s="62" t="s">
        <v>19</v>
      </c>
      <c r="D36" s="63">
        <f>'PanNa-V'!$U$91</f>
        <v>1.0831695810971795</v>
      </c>
      <c r="E36" s="64">
        <f>D36/D35</f>
        <v>0.94712276418325803</v>
      </c>
    </row>
    <row r="37" spans="1:5" x14ac:dyDescent="0.25">
      <c r="A37" s="242"/>
      <c r="B37" s="249"/>
      <c r="C37" s="62" t="s">
        <v>20</v>
      </c>
      <c r="D37" s="63">
        <f>'PanNa-V'!$AF$91</f>
        <v>1.0008235667312453</v>
      </c>
      <c r="E37" s="64">
        <f>D37/D35</f>
        <v>0.87511946377046634</v>
      </c>
    </row>
    <row r="38" spans="1:5" x14ac:dyDescent="0.25">
      <c r="A38" s="243" t="s">
        <v>26</v>
      </c>
      <c r="B38" s="250" t="s">
        <v>3</v>
      </c>
      <c r="C38" s="65" t="s">
        <v>18</v>
      </c>
      <c r="D38" s="66">
        <f>DAPI!$J$4</f>
        <v>0.70429930491067472</v>
      </c>
      <c r="E38" s="67">
        <f>D38/D38</f>
        <v>1</v>
      </c>
    </row>
    <row r="39" spans="1:5" x14ac:dyDescent="0.25">
      <c r="A39" s="243"/>
      <c r="B39" s="251"/>
      <c r="C39" s="68" t="s">
        <v>19</v>
      </c>
      <c r="D39" s="69">
        <f>DAPI!$U$4</f>
        <v>0.74010017933787031</v>
      </c>
      <c r="E39" s="70">
        <f>D39/D38</f>
        <v>1.0508319036772813</v>
      </c>
    </row>
    <row r="40" spans="1:5" x14ac:dyDescent="0.25">
      <c r="A40" s="243"/>
      <c r="B40" s="251"/>
      <c r="C40" s="68" t="s">
        <v>20</v>
      </c>
      <c r="D40" s="69">
        <f>DAPI!$AF$4</f>
        <v>0.71370626367451739</v>
      </c>
      <c r="E40" s="70">
        <f>D40/D38</f>
        <v>1.0133564788411025</v>
      </c>
    </row>
    <row r="41" spans="1:5" x14ac:dyDescent="0.25">
      <c r="A41" s="243"/>
      <c r="B41" s="250" t="s">
        <v>21</v>
      </c>
      <c r="C41" s="65" t="s">
        <v>18</v>
      </c>
      <c r="D41" s="66">
        <f>DAPI!$J$35</f>
        <v>0.50893571098406332</v>
      </c>
      <c r="E41" s="67">
        <f>D41/D41</f>
        <v>1</v>
      </c>
    </row>
    <row r="42" spans="1:5" x14ac:dyDescent="0.25">
      <c r="A42" s="243"/>
      <c r="B42" s="251"/>
      <c r="C42" s="68" t="s">
        <v>19</v>
      </c>
      <c r="D42" s="69">
        <f>DAPI!$U$35</f>
        <v>0.5725684975703631</v>
      </c>
      <c r="E42" s="70">
        <f>D42/D41</f>
        <v>1.1250310898075147</v>
      </c>
    </row>
    <row r="43" spans="1:5" x14ac:dyDescent="0.25">
      <c r="A43" s="243"/>
      <c r="B43" s="251"/>
      <c r="C43" s="68" t="s">
        <v>20</v>
      </c>
      <c r="D43" s="69">
        <f>DAPI!$AF$35</f>
        <v>0.51231282547704882</v>
      </c>
      <c r="E43" s="70">
        <f>D43/D41</f>
        <v>1.0066356406518528</v>
      </c>
    </row>
    <row r="44" spans="1:5" x14ac:dyDescent="0.25">
      <c r="A44" s="243"/>
      <c r="B44" s="250" t="s">
        <v>22</v>
      </c>
      <c r="C44" s="65" t="s">
        <v>18</v>
      </c>
      <c r="D44" s="66">
        <f>DAPI!$J$66</f>
        <v>0.75951219667474701</v>
      </c>
      <c r="E44" s="67">
        <f>D44/D44</f>
        <v>1</v>
      </c>
    </row>
    <row r="45" spans="1:5" x14ac:dyDescent="0.25">
      <c r="A45" s="243"/>
      <c r="B45" s="251"/>
      <c r="C45" s="68" t="s">
        <v>19</v>
      </c>
      <c r="D45" s="69">
        <f>DAPI!$U$66</f>
        <v>0.75871106375972053</v>
      </c>
      <c r="E45" s="70">
        <f>D45/D44</f>
        <v>0.99894520072418325</v>
      </c>
    </row>
    <row r="46" spans="1:5" x14ac:dyDescent="0.25">
      <c r="A46" s="243"/>
      <c r="B46" s="251"/>
      <c r="C46" s="234" t="s">
        <v>20</v>
      </c>
      <c r="D46" s="235">
        <f>DAPI!$AF$66</f>
        <v>0.77663648739950342</v>
      </c>
      <c r="E46" s="236">
        <f>D46/D44</f>
        <v>1.0225464328285037</v>
      </c>
    </row>
    <row r="47" spans="1:5" x14ac:dyDescent="0.25">
      <c r="A47" s="243"/>
      <c r="B47" s="250" t="s">
        <v>38</v>
      </c>
      <c r="C47" s="68" t="s">
        <v>18</v>
      </c>
      <c r="D47" s="69">
        <f>DAPI!$J$91</f>
        <v>0.33983708529178641</v>
      </c>
      <c r="E47" s="67">
        <f>D47/D47</f>
        <v>1</v>
      </c>
    </row>
    <row r="48" spans="1:5" x14ac:dyDescent="0.25">
      <c r="A48" s="243"/>
      <c r="B48" s="251"/>
      <c r="C48" s="68" t="s">
        <v>19</v>
      </c>
      <c r="D48" s="69">
        <f>DAPI!$U$91</f>
        <v>0.3341442549621676</v>
      </c>
      <c r="E48" s="70">
        <f>D48/D47</f>
        <v>0.98324835464990257</v>
      </c>
    </row>
    <row r="49" spans="1:5" x14ac:dyDescent="0.25">
      <c r="A49" s="243"/>
      <c r="B49" s="252"/>
      <c r="C49" s="234" t="s">
        <v>20</v>
      </c>
      <c r="D49" s="235">
        <f>DAPI!$AF$91</f>
        <v>0.36094092352681145</v>
      </c>
      <c r="E49" s="236">
        <f>D49/D47</f>
        <v>1.0620998682851377</v>
      </c>
    </row>
  </sheetData>
  <mergeCells count="20">
    <mergeCell ref="B2:B4"/>
    <mergeCell ref="B5:B7"/>
    <mergeCell ref="B8:B10"/>
    <mergeCell ref="B14:B16"/>
    <mergeCell ref="A2:A13"/>
    <mergeCell ref="A14:A25"/>
    <mergeCell ref="A26:A37"/>
    <mergeCell ref="A38:A49"/>
    <mergeCell ref="B11:B13"/>
    <mergeCell ref="B23:B25"/>
    <mergeCell ref="B35:B37"/>
    <mergeCell ref="B47:B49"/>
    <mergeCell ref="B26:B28"/>
    <mergeCell ref="B29:B31"/>
    <mergeCell ref="B32:B34"/>
    <mergeCell ref="B38:B40"/>
    <mergeCell ref="B41:B43"/>
    <mergeCell ref="B44:B46"/>
    <mergeCell ref="B17:B19"/>
    <mergeCell ref="B20:B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65"/>
  <sheetViews>
    <sheetView workbookViewId="0">
      <selection activeCell="I71" sqref="I71"/>
    </sheetView>
  </sheetViews>
  <sheetFormatPr defaultRowHeight="15" x14ac:dyDescent="0.25"/>
  <cols>
    <col min="1" max="1" width="6.85546875" bestFit="1" customWidth="1"/>
    <col min="2" max="2" width="9.7109375" bestFit="1" customWidth="1"/>
    <col min="3" max="3" width="7.140625" bestFit="1" customWidth="1"/>
    <col min="4" max="4" width="5.5703125" bestFit="1" customWidth="1"/>
    <col min="5" max="5" width="9.28515625" bestFit="1" customWidth="1"/>
    <col min="6" max="6" width="6.5703125" bestFit="1" customWidth="1"/>
    <col min="7" max="7" width="11.28515625" style="333" bestFit="1" customWidth="1"/>
    <col min="8" max="8" width="8.5703125" style="333" bestFit="1" customWidth="1"/>
    <col min="9" max="9" width="9.28515625" bestFit="1" customWidth="1"/>
    <col min="10" max="10" width="11.28515625" bestFit="1" customWidth="1"/>
    <col min="11" max="11" width="20.7109375" bestFit="1" customWidth="1"/>
    <col min="12" max="12" width="9.5703125" bestFit="1" customWidth="1"/>
    <col min="13" max="13" width="16.5703125" bestFit="1" customWidth="1"/>
    <col min="15" max="15" width="6.85546875" bestFit="1" customWidth="1"/>
    <col min="16" max="16" width="11.28515625" bestFit="1" customWidth="1"/>
  </cols>
  <sheetData>
    <row r="1" spans="1:16" x14ac:dyDescent="0.25">
      <c r="A1" s="292" t="s">
        <v>8</v>
      </c>
      <c r="B1" s="293"/>
      <c r="C1" s="293"/>
      <c r="D1" s="294"/>
      <c r="E1" s="292" t="s">
        <v>44</v>
      </c>
      <c r="F1" s="293"/>
      <c r="G1" s="293"/>
      <c r="H1" s="294"/>
      <c r="I1" s="292" t="s">
        <v>9</v>
      </c>
      <c r="J1" s="293"/>
      <c r="K1" s="293"/>
      <c r="L1" s="293"/>
      <c r="M1" s="294"/>
    </row>
    <row r="2" spans="1:16" x14ac:dyDescent="0.25">
      <c r="A2" s="98" t="s">
        <v>0</v>
      </c>
      <c r="B2" s="13" t="s">
        <v>28</v>
      </c>
      <c r="C2" s="13" t="s">
        <v>1</v>
      </c>
      <c r="D2" s="14" t="s">
        <v>2</v>
      </c>
      <c r="E2" s="98" t="s">
        <v>50</v>
      </c>
      <c r="F2" s="13" t="s">
        <v>51</v>
      </c>
      <c r="G2" s="331" t="s">
        <v>47</v>
      </c>
      <c r="H2" s="332" t="s">
        <v>48</v>
      </c>
      <c r="I2" s="98" t="s">
        <v>50</v>
      </c>
      <c r="J2" s="14" t="s">
        <v>47</v>
      </c>
      <c r="K2" s="13" t="s">
        <v>12</v>
      </c>
      <c r="L2" s="13" t="s">
        <v>13</v>
      </c>
      <c r="M2" s="14" t="s">
        <v>14</v>
      </c>
      <c r="O2" s="102" t="s">
        <v>0</v>
      </c>
      <c r="P2" s="103" t="s">
        <v>49</v>
      </c>
    </row>
    <row r="3" spans="1:16" x14ac:dyDescent="0.25">
      <c r="A3" s="15">
        <v>32</v>
      </c>
      <c r="B3" s="16" t="s">
        <v>18</v>
      </c>
      <c r="C3" s="16" t="s">
        <v>3</v>
      </c>
      <c r="D3" s="17">
        <v>1</v>
      </c>
      <c r="E3" s="104">
        <v>827.93261700000005</v>
      </c>
      <c r="F3" s="105">
        <v>237.68848399999999</v>
      </c>
      <c r="G3" s="106">
        <v>737.91894500000001</v>
      </c>
      <c r="H3" s="107">
        <v>106.024689</v>
      </c>
      <c r="I3" s="108">
        <f>E3-$P$3</f>
        <v>449.93261700000005</v>
      </c>
      <c r="J3" s="109">
        <f>G3-$P$3</f>
        <v>359.91894500000001</v>
      </c>
      <c r="K3" s="257">
        <f>AVERAGE(I3:I7)/AVERAGE(J3:J7)</f>
        <v>1.7611815217514279</v>
      </c>
      <c r="L3" s="24">
        <f>I3/J3</f>
        <v>1.2500942872012477</v>
      </c>
      <c r="M3" s="260">
        <f>AVERAGE(L3:L7)</f>
        <v>1.7645696030375713</v>
      </c>
      <c r="O3" s="18">
        <v>32</v>
      </c>
      <c r="P3" s="20">
        <v>378</v>
      </c>
    </row>
    <row r="4" spans="1:16" x14ac:dyDescent="0.25">
      <c r="A4" s="18">
        <v>32</v>
      </c>
      <c r="B4" s="19" t="s">
        <v>18</v>
      </c>
      <c r="C4" s="19" t="s">
        <v>3</v>
      </c>
      <c r="D4" s="20">
        <v>2</v>
      </c>
      <c r="E4" s="110">
        <v>980.16113299999995</v>
      </c>
      <c r="F4" s="111">
        <v>364.876148</v>
      </c>
      <c r="G4" s="112">
        <v>750.14941399999998</v>
      </c>
      <c r="H4" s="113">
        <v>120.370457</v>
      </c>
      <c r="I4" s="108">
        <f>E4-$P$3</f>
        <v>602.16113299999995</v>
      </c>
      <c r="J4" s="109">
        <f>G4-$P$3</f>
        <v>372.14941399999998</v>
      </c>
      <c r="K4" s="258"/>
      <c r="L4" s="24">
        <f t="shared" ref="L4:L7" si="0">I4/J4</f>
        <v>1.6180628273137627</v>
      </c>
      <c r="M4" s="261"/>
      <c r="O4" s="18">
        <v>34</v>
      </c>
      <c r="P4" s="20">
        <v>431</v>
      </c>
    </row>
    <row r="5" spans="1:16" x14ac:dyDescent="0.25">
      <c r="A5" s="18">
        <v>32</v>
      </c>
      <c r="B5" s="19" t="s">
        <v>18</v>
      </c>
      <c r="C5" s="19" t="s">
        <v>3</v>
      </c>
      <c r="D5" s="20">
        <v>3</v>
      </c>
      <c r="E5" s="110">
        <v>1233.751953</v>
      </c>
      <c r="F5" s="111">
        <v>406.90734600000002</v>
      </c>
      <c r="G5" s="112">
        <v>728.73339799999997</v>
      </c>
      <c r="H5" s="113">
        <v>101.37625300000001</v>
      </c>
      <c r="I5" s="108">
        <f>E5-$P$3</f>
        <v>855.75195299999996</v>
      </c>
      <c r="J5" s="109">
        <f>G5-$P$3</f>
        <v>350.73339799999997</v>
      </c>
      <c r="K5" s="258"/>
      <c r="L5" s="24">
        <f t="shared" si="0"/>
        <v>2.4398929724964487</v>
      </c>
      <c r="M5" s="261"/>
      <c r="O5" s="114">
        <v>36</v>
      </c>
      <c r="P5" s="115">
        <v>311</v>
      </c>
    </row>
    <row r="6" spans="1:16" x14ac:dyDescent="0.25">
      <c r="A6" s="18">
        <v>32</v>
      </c>
      <c r="B6" s="19" t="s">
        <v>18</v>
      </c>
      <c r="C6" s="19" t="s">
        <v>3</v>
      </c>
      <c r="D6" s="20">
        <v>4</v>
      </c>
      <c r="E6" s="110">
        <v>1091.982422</v>
      </c>
      <c r="F6" s="111">
        <v>328.53323699999999</v>
      </c>
      <c r="G6" s="112">
        <v>748.92382799999996</v>
      </c>
      <c r="H6" s="113">
        <v>108.814634</v>
      </c>
      <c r="I6" s="108">
        <f>E6-$P$3</f>
        <v>713.98242200000004</v>
      </c>
      <c r="J6" s="109">
        <f>G6-$P$3</f>
        <v>370.92382799999996</v>
      </c>
      <c r="K6" s="258"/>
      <c r="L6" s="24">
        <f t="shared" si="0"/>
        <v>1.9248761284756291</v>
      </c>
      <c r="M6" s="261"/>
    </row>
    <row r="7" spans="1:16" x14ac:dyDescent="0.25">
      <c r="A7" s="18">
        <v>32</v>
      </c>
      <c r="B7" s="19" t="s">
        <v>18</v>
      </c>
      <c r="C7" s="19" t="s">
        <v>3</v>
      </c>
      <c r="D7" s="20">
        <v>5</v>
      </c>
      <c r="E7" s="110">
        <v>949.44335899999999</v>
      </c>
      <c r="F7" s="111">
        <v>309.89431100000002</v>
      </c>
      <c r="G7" s="112">
        <v>737.41601600000001</v>
      </c>
      <c r="H7" s="113">
        <v>107.825277</v>
      </c>
      <c r="I7" s="108">
        <f>E7-$P$3</f>
        <v>571.44335899999999</v>
      </c>
      <c r="J7" s="109">
        <f>G7-$P$3</f>
        <v>359.41601600000001</v>
      </c>
      <c r="K7" s="259"/>
      <c r="L7" s="24">
        <f t="shared" si="0"/>
        <v>1.5899217997007677</v>
      </c>
      <c r="M7" s="262"/>
      <c r="O7" s="19"/>
      <c r="P7" s="19"/>
    </row>
    <row r="8" spans="1:16" x14ac:dyDescent="0.25">
      <c r="A8" s="32">
        <v>34</v>
      </c>
      <c r="B8" s="33">
        <v>254</v>
      </c>
      <c r="C8" s="33" t="s">
        <v>3</v>
      </c>
      <c r="D8" s="34">
        <v>1</v>
      </c>
      <c r="E8" s="116">
        <v>1077.1533199999999</v>
      </c>
      <c r="F8" s="117">
        <v>336.483295</v>
      </c>
      <c r="G8" s="118">
        <v>774.06054700000004</v>
      </c>
      <c r="H8" s="119">
        <v>119.90664700000001</v>
      </c>
      <c r="I8" s="224">
        <f>E8-$P$4</f>
        <v>646.15331999999989</v>
      </c>
      <c r="J8" s="225">
        <f>G8-$P$4</f>
        <v>343.06054700000004</v>
      </c>
      <c r="K8" s="266">
        <f>AVERAGE(I8:I12)/AVERAGE(J8:J12)</f>
        <v>1.9845278295236723</v>
      </c>
      <c r="L8" s="200">
        <f>I8/J8</f>
        <v>1.8834964429762884</v>
      </c>
      <c r="M8" s="269">
        <f>AVERAGE(L8:L12)</f>
        <v>1.9913102941305525</v>
      </c>
      <c r="O8" s="19"/>
      <c r="P8" s="19"/>
    </row>
    <row r="9" spans="1:16" x14ac:dyDescent="0.25">
      <c r="A9" s="35">
        <v>34</v>
      </c>
      <c r="B9" s="36">
        <v>254</v>
      </c>
      <c r="C9" s="36" t="s">
        <v>3</v>
      </c>
      <c r="D9" s="37">
        <v>2</v>
      </c>
      <c r="E9" s="122">
        <v>1190.9228519999999</v>
      </c>
      <c r="F9" s="123">
        <v>443.23809899999998</v>
      </c>
      <c r="G9" s="124">
        <v>777.78320299999996</v>
      </c>
      <c r="H9" s="125">
        <v>124.370257</v>
      </c>
      <c r="I9" s="120">
        <f>E9-$P$4</f>
        <v>759.92285199999992</v>
      </c>
      <c r="J9" s="121">
        <f>G9-$P$4</f>
        <v>346.78320299999996</v>
      </c>
      <c r="K9" s="267"/>
      <c r="L9" s="31">
        <f t="shared" ref="L9:L12" si="1">I9/J9</f>
        <v>2.1913485008095965</v>
      </c>
      <c r="M9" s="270"/>
      <c r="O9" s="19"/>
      <c r="P9" s="19"/>
    </row>
    <row r="10" spans="1:16" x14ac:dyDescent="0.25">
      <c r="A10" s="35">
        <v>34</v>
      </c>
      <c r="B10" s="36">
        <v>254</v>
      </c>
      <c r="C10" s="36" t="s">
        <v>3</v>
      </c>
      <c r="D10" s="37">
        <v>3</v>
      </c>
      <c r="E10" s="122">
        <v>1177.2822269999999</v>
      </c>
      <c r="F10" s="123">
        <v>463.00796700000001</v>
      </c>
      <c r="G10" s="124">
        <v>772.75878899999998</v>
      </c>
      <c r="H10" s="125">
        <v>115.546549</v>
      </c>
      <c r="I10" s="120">
        <f>E10-$P$4</f>
        <v>746.28222699999992</v>
      </c>
      <c r="J10" s="121">
        <f>G10-$P$4</f>
        <v>341.75878899999998</v>
      </c>
      <c r="K10" s="267"/>
      <c r="L10" s="31">
        <f t="shared" si="1"/>
        <v>2.1836518943189489</v>
      </c>
      <c r="M10" s="270"/>
      <c r="O10" s="19"/>
      <c r="P10" s="19"/>
    </row>
    <row r="11" spans="1:16" x14ac:dyDescent="0.25">
      <c r="A11" s="35">
        <v>34</v>
      </c>
      <c r="B11" s="36">
        <v>254</v>
      </c>
      <c r="C11" s="36" t="s">
        <v>3</v>
      </c>
      <c r="D11" s="37">
        <v>4</v>
      </c>
      <c r="E11" s="122">
        <v>1049.013672</v>
      </c>
      <c r="F11" s="123">
        <v>405.39761900000002</v>
      </c>
      <c r="G11" s="124">
        <v>808.90332000000001</v>
      </c>
      <c r="H11" s="125">
        <v>160.91171700000001</v>
      </c>
      <c r="I11" s="120">
        <f>E11-$P$4</f>
        <v>618.01367200000004</v>
      </c>
      <c r="J11" s="121">
        <f>G11-$P$4</f>
        <v>377.90332000000001</v>
      </c>
      <c r="K11" s="267"/>
      <c r="L11" s="31">
        <f t="shared" si="1"/>
        <v>1.6353750795309234</v>
      </c>
      <c r="M11" s="270"/>
      <c r="O11" s="19"/>
      <c r="P11" s="19"/>
    </row>
    <row r="12" spans="1:16" x14ac:dyDescent="0.25">
      <c r="A12" s="35">
        <v>34</v>
      </c>
      <c r="B12" s="36">
        <v>254</v>
      </c>
      <c r="C12" s="36" t="s">
        <v>3</v>
      </c>
      <c r="D12" s="37">
        <v>5</v>
      </c>
      <c r="E12" s="122">
        <v>1139.171875</v>
      </c>
      <c r="F12" s="123">
        <v>410.01730900000001</v>
      </c>
      <c r="G12" s="124">
        <v>774.32617200000004</v>
      </c>
      <c r="H12" s="125">
        <v>123.604207</v>
      </c>
      <c r="I12" s="120">
        <f>E12-$P$4</f>
        <v>708.171875</v>
      </c>
      <c r="J12" s="121">
        <f>G12-$P$4</f>
        <v>343.32617200000004</v>
      </c>
      <c r="K12" s="268"/>
      <c r="L12" s="31">
        <f t="shared" si="1"/>
        <v>2.0626795530170066</v>
      </c>
      <c r="M12" s="271"/>
      <c r="O12" s="19"/>
      <c r="P12" s="19"/>
    </row>
    <row r="13" spans="1:16" x14ac:dyDescent="0.25">
      <c r="A13" s="15">
        <v>36</v>
      </c>
      <c r="B13" s="16">
        <v>256</v>
      </c>
      <c r="C13" s="16" t="s">
        <v>3</v>
      </c>
      <c r="D13" s="17">
        <v>1</v>
      </c>
      <c r="E13" s="104">
        <v>723.97265600000003</v>
      </c>
      <c r="F13" s="105">
        <v>154.31048000000001</v>
      </c>
      <c r="G13" s="106">
        <v>709.34863299999995</v>
      </c>
      <c r="H13" s="107">
        <v>96.729010000000002</v>
      </c>
      <c r="I13" s="179">
        <f>E13-$P$5</f>
        <v>412.97265600000003</v>
      </c>
      <c r="J13" s="223">
        <f>G13-$P$5</f>
        <v>398.34863299999995</v>
      </c>
      <c r="K13" s="257">
        <f>AVERAGE(I13:I17)/AVERAGE(J13:J17)</f>
        <v>1.3018816358088747</v>
      </c>
      <c r="L13" s="180">
        <f>I13/J13</f>
        <v>1.0367116183878058</v>
      </c>
      <c r="M13" s="260">
        <f>AVERAGE(L13:L17)</f>
        <v>1.3045863019788804</v>
      </c>
      <c r="O13" s="19"/>
      <c r="P13" s="19"/>
    </row>
    <row r="14" spans="1:16" x14ac:dyDescent="0.25">
      <c r="A14" s="18">
        <v>36</v>
      </c>
      <c r="B14" s="19">
        <v>256</v>
      </c>
      <c r="C14" s="19" t="s">
        <v>3</v>
      </c>
      <c r="D14" s="20">
        <v>2</v>
      </c>
      <c r="E14" s="110">
        <v>865.44628899999998</v>
      </c>
      <c r="F14" s="111">
        <v>277.71798000000001</v>
      </c>
      <c r="G14" s="112">
        <v>696.87890600000003</v>
      </c>
      <c r="H14" s="113">
        <v>108.25923299999999</v>
      </c>
      <c r="I14" s="108">
        <f>E14-$P$5</f>
        <v>554.44628899999998</v>
      </c>
      <c r="J14" s="109">
        <f>G14-$P$5</f>
        <v>385.87890600000003</v>
      </c>
      <c r="K14" s="258"/>
      <c r="L14" s="24">
        <f t="shared" ref="L14:L17" si="2">I14/J14</f>
        <v>1.4368401080726603</v>
      </c>
      <c r="M14" s="261"/>
      <c r="O14" s="19"/>
      <c r="P14" s="19"/>
    </row>
    <row r="15" spans="1:16" x14ac:dyDescent="0.25">
      <c r="A15" s="18">
        <v>36</v>
      </c>
      <c r="B15" s="19">
        <v>256</v>
      </c>
      <c r="C15" s="19" t="s">
        <v>3</v>
      </c>
      <c r="D15" s="20">
        <v>3</v>
      </c>
      <c r="E15" s="110">
        <v>822.43554700000004</v>
      </c>
      <c r="F15" s="111">
        <v>238.57342399999999</v>
      </c>
      <c r="G15" s="112">
        <v>741.78222700000003</v>
      </c>
      <c r="H15" s="113">
        <v>114.609375</v>
      </c>
      <c r="I15" s="108">
        <f>E15-$P$5</f>
        <v>511.43554700000004</v>
      </c>
      <c r="J15" s="109">
        <f>G15-$P$5</f>
        <v>430.78222700000003</v>
      </c>
      <c r="K15" s="258"/>
      <c r="L15" s="24">
        <f t="shared" si="2"/>
        <v>1.1872252728755219</v>
      </c>
      <c r="M15" s="261"/>
      <c r="O15" s="19"/>
      <c r="P15" s="19"/>
    </row>
    <row r="16" spans="1:16" x14ac:dyDescent="0.25">
      <c r="A16" s="18">
        <v>36</v>
      </c>
      <c r="B16" s="19">
        <v>256</v>
      </c>
      <c r="C16" s="19" t="s">
        <v>3</v>
      </c>
      <c r="D16" s="20">
        <v>4</v>
      </c>
      <c r="E16" s="110">
        <v>852.78417999999999</v>
      </c>
      <c r="F16" s="111">
        <v>250.395152</v>
      </c>
      <c r="G16" s="112">
        <v>717.68554700000004</v>
      </c>
      <c r="H16" s="113">
        <v>97.324185</v>
      </c>
      <c r="I16" s="108">
        <f>E16-$P$5</f>
        <v>541.78417999999999</v>
      </c>
      <c r="J16" s="109">
        <f>G16-$P$5</f>
        <v>406.68554700000004</v>
      </c>
      <c r="K16" s="258"/>
      <c r="L16" s="24">
        <f t="shared" si="2"/>
        <v>1.3321943304761699</v>
      </c>
      <c r="M16" s="261"/>
      <c r="O16" s="19"/>
      <c r="P16" s="19"/>
    </row>
    <row r="17" spans="1:16" x14ac:dyDescent="0.25">
      <c r="A17" s="18">
        <v>36</v>
      </c>
      <c r="B17" s="19">
        <v>256</v>
      </c>
      <c r="C17" s="19" t="s">
        <v>3</v>
      </c>
      <c r="D17" s="20">
        <v>5</v>
      </c>
      <c r="E17" s="110">
        <v>918.86035200000003</v>
      </c>
      <c r="F17" s="111">
        <v>290.448014</v>
      </c>
      <c r="G17" s="112">
        <v>708.30468800000006</v>
      </c>
      <c r="H17" s="113">
        <v>100.00298600000001</v>
      </c>
      <c r="I17" s="108">
        <f>E17-$P$5</f>
        <v>607.86035200000003</v>
      </c>
      <c r="J17" s="109">
        <f>G17-$P$5</f>
        <v>397.30468800000006</v>
      </c>
      <c r="K17" s="259"/>
      <c r="L17" s="24">
        <f t="shared" si="2"/>
        <v>1.5299601800822444</v>
      </c>
      <c r="M17" s="262"/>
      <c r="O17" s="19"/>
      <c r="P17" s="19"/>
    </row>
    <row r="18" spans="1:16" x14ac:dyDescent="0.25">
      <c r="A18" s="98" t="s">
        <v>0</v>
      </c>
      <c r="B18" s="13" t="s">
        <v>28</v>
      </c>
      <c r="C18" s="13" t="s">
        <v>1</v>
      </c>
      <c r="D18" s="14" t="s">
        <v>2</v>
      </c>
      <c r="E18" s="98" t="s">
        <v>45</v>
      </c>
      <c r="F18" s="13" t="s">
        <v>46</v>
      </c>
      <c r="G18" s="331" t="s">
        <v>47</v>
      </c>
      <c r="H18" s="332" t="s">
        <v>48</v>
      </c>
      <c r="I18" s="98" t="s">
        <v>45</v>
      </c>
      <c r="J18" s="14" t="s">
        <v>47</v>
      </c>
      <c r="K18" s="13" t="s">
        <v>5</v>
      </c>
      <c r="L18" s="13" t="s">
        <v>6</v>
      </c>
      <c r="M18" s="14" t="s">
        <v>7</v>
      </c>
      <c r="O18" s="102" t="s">
        <v>0</v>
      </c>
      <c r="P18" s="103" t="s">
        <v>49</v>
      </c>
    </row>
    <row r="19" spans="1:16" x14ac:dyDescent="0.25">
      <c r="A19" s="15">
        <v>32</v>
      </c>
      <c r="B19" s="16" t="s">
        <v>18</v>
      </c>
      <c r="C19" s="16" t="s">
        <v>11</v>
      </c>
      <c r="D19" s="17">
        <v>1</v>
      </c>
      <c r="E19" s="104">
        <v>1316.7294919999999</v>
      </c>
      <c r="F19" s="105">
        <v>269.23762399999998</v>
      </c>
      <c r="G19" s="106">
        <v>860.57226600000001</v>
      </c>
      <c r="H19" s="107">
        <v>170.78872000000001</v>
      </c>
      <c r="I19" s="108">
        <f>E19-$P$19</f>
        <v>978.72949199999994</v>
      </c>
      <c r="J19" s="109">
        <f>G19-$P$19</f>
        <v>522.57226600000001</v>
      </c>
      <c r="K19" s="257">
        <f>AVERAGE(I19:I23)/AVERAGE(J19:J23)</f>
        <v>1.8275346964929347</v>
      </c>
      <c r="L19" s="24">
        <f>I19/J19</f>
        <v>1.8729074535310297</v>
      </c>
      <c r="M19" s="260">
        <f>AVERAGE(L19:L23)</f>
        <v>1.8367873131641197</v>
      </c>
      <c r="O19" s="18">
        <v>32</v>
      </c>
      <c r="P19" s="20">
        <v>338</v>
      </c>
    </row>
    <row r="20" spans="1:16" x14ac:dyDescent="0.25">
      <c r="A20" s="18">
        <v>32</v>
      </c>
      <c r="B20" s="19" t="s">
        <v>18</v>
      </c>
      <c r="C20" s="19" t="s">
        <v>11</v>
      </c>
      <c r="D20" s="20">
        <v>2</v>
      </c>
      <c r="E20" s="110">
        <v>1396.1640629999999</v>
      </c>
      <c r="F20" s="111">
        <v>287.23223200000001</v>
      </c>
      <c r="G20" s="112">
        <v>962.72070299999996</v>
      </c>
      <c r="H20" s="113">
        <v>227.69176899999999</v>
      </c>
      <c r="I20" s="108">
        <f>E20-$P$19</f>
        <v>1058.1640629999999</v>
      </c>
      <c r="J20" s="109">
        <f>G20-$P$19</f>
        <v>624.72070299999996</v>
      </c>
      <c r="K20" s="258"/>
      <c r="L20" s="24">
        <f t="shared" ref="L20:L23" si="3">I20/J20</f>
        <v>1.6938194266950684</v>
      </c>
      <c r="M20" s="261"/>
      <c r="O20" s="18">
        <v>34</v>
      </c>
      <c r="P20" s="20">
        <v>359</v>
      </c>
    </row>
    <row r="21" spans="1:16" x14ac:dyDescent="0.25">
      <c r="A21" s="18">
        <v>32</v>
      </c>
      <c r="B21" s="19" t="s">
        <v>18</v>
      </c>
      <c r="C21" s="19" t="s">
        <v>11</v>
      </c>
      <c r="D21" s="20">
        <v>3</v>
      </c>
      <c r="E21" s="110">
        <v>1463.6064449999999</v>
      </c>
      <c r="F21" s="111">
        <v>261.20097700000002</v>
      </c>
      <c r="G21" s="112">
        <v>887.37792999999999</v>
      </c>
      <c r="H21" s="113">
        <v>204.489969</v>
      </c>
      <c r="I21" s="108">
        <f>E21-$P$19</f>
        <v>1125.6064449999999</v>
      </c>
      <c r="J21" s="109">
        <f>G21-$P$19</f>
        <v>549.37792999999999</v>
      </c>
      <c r="K21" s="258"/>
      <c r="L21" s="24">
        <f t="shared" si="3"/>
        <v>2.0488745243188053</v>
      </c>
      <c r="M21" s="261"/>
      <c r="O21" s="114">
        <v>36</v>
      </c>
      <c r="P21" s="115">
        <v>289</v>
      </c>
    </row>
    <row r="22" spans="1:16" x14ac:dyDescent="0.25">
      <c r="A22" s="18">
        <v>32</v>
      </c>
      <c r="B22" s="19" t="s">
        <v>18</v>
      </c>
      <c r="C22" s="19" t="s">
        <v>11</v>
      </c>
      <c r="D22" s="20">
        <v>4</v>
      </c>
      <c r="E22" s="110">
        <v>1504.1503909999999</v>
      </c>
      <c r="F22" s="111">
        <v>290.11237799999998</v>
      </c>
      <c r="G22" s="112">
        <v>935.10058600000002</v>
      </c>
      <c r="H22" s="113">
        <v>162.651614</v>
      </c>
      <c r="I22" s="108">
        <f>E22-$P$19</f>
        <v>1166.1503909999999</v>
      </c>
      <c r="J22" s="109">
        <f>G22-$P$19</f>
        <v>597.10058600000002</v>
      </c>
      <c r="K22" s="258"/>
      <c r="L22" s="24">
        <f t="shared" si="3"/>
        <v>1.9530216823468329</v>
      </c>
      <c r="M22" s="261"/>
    </row>
    <row r="23" spans="1:16" x14ac:dyDescent="0.25">
      <c r="A23" s="18">
        <v>32</v>
      </c>
      <c r="B23" s="19" t="s">
        <v>18</v>
      </c>
      <c r="C23" s="19" t="s">
        <v>11</v>
      </c>
      <c r="D23" s="20">
        <v>5</v>
      </c>
      <c r="E23" s="110">
        <v>1378.5126949999999</v>
      </c>
      <c r="F23" s="111">
        <v>302.18993799999998</v>
      </c>
      <c r="G23" s="112">
        <v>982.15527299999997</v>
      </c>
      <c r="H23" s="113">
        <v>187.52597499999999</v>
      </c>
      <c r="I23" s="108">
        <f>E23-$P$19</f>
        <v>1040.5126949999999</v>
      </c>
      <c r="J23" s="109">
        <f>G23-$P$19</f>
        <v>644.15527299999997</v>
      </c>
      <c r="K23" s="259"/>
      <c r="L23" s="24">
        <f t="shared" si="3"/>
        <v>1.6153134789288606</v>
      </c>
      <c r="M23" s="262"/>
      <c r="O23" s="19"/>
      <c r="P23" s="19"/>
    </row>
    <row r="24" spans="1:16" x14ac:dyDescent="0.25">
      <c r="A24" s="32">
        <v>34</v>
      </c>
      <c r="B24" s="33">
        <v>254</v>
      </c>
      <c r="C24" s="33" t="s">
        <v>11</v>
      </c>
      <c r="D24" s="34">
        <v>1</v>
      </c>
      <c r="E24" s="116">
        <v>1462.5986330000001</v>
      </c>
      <c r="F24" s="117">
        <v>266.33584300000001</v>
      </c>
      <c r="G24" s="118">
        <v>916.58300799999995</v>
      </c>
      <c r="H24" s="119">
        <v>150.992931</v>
      </c>
      <c r="I24" s="224">
        <f>E24-$P$20</f>
        <v>1103.5986330000001</v>
      </c>
      <c r="J24" s="225">
        <f>G24-$P$20</f>
        <v>557.58300799999995</v>
      </c>
      <c r="K24" s="266">
        <f>AVERAGE(I24:I28)/AVERAGE(J24:J28)</f>
        <v>1.7005874930984746</v>
      </c>
      <c r="L24" s="200">
        <f>I24/J24</f>
        <v>1.9792544198190489</v>
      </c>
      <c r="M24" s="269">
        <f>AVERAGE(L24:L28)</f>
        <v>1.7055604815712262</v>
      </c>
      <c r="O24" s="19"/>
      <c r="P24" s="19"/>
    </row>
    <row r="25" spans="1:16" x14ac:dyDescent="0.25">
      <c r="A25" s="35">
        <v>34</v>
      </c>
      <c r="B25" s="36">
        <v>254</v>
      </c>
      <c r="C25" s="36" t="s">
        <v>11</v>
      </c>
      <c r="D25" s="37">
        <v>2</v>
      </c>
      <c r="E25" s="122">
        <v>1530.9345699999999</v>
      </c>
      <c r="F25" s="123">
        <v>276.61836099999999</v>
      </c>
      <c r="G25" s="124">
        <v>950.96777299999997</v>
      </c>
      <c r="H25" s="125">
        <v>146.76869500000001</v>
      </c>
      <c r="I25" s="120">
        <f>E25-$P$20</f>
        <v>1171.9345699999999</v>
      </c>
      <c r="J25" s="121">
        <f>G25-$P$20</f>
        <v>591.96777299999997</v>
      </c>
      <c r="K25" s="267"/>
      <c r="L25" s="31">
        <f t="shared" ref="L25:L28" si="4">I25/J25</f>
        <v>1.979726977468417</v>
      </c>
      <c r="M25" s="270"/>
      <c r="O25" s="19"/>
      <c r="P25" s="19"/>
    </row>
    <row r="26" spans="1:16" x14ac:dyDescent="0.25">
      <c r="A26" s="35">
        <v>34</v>
      </c>
      <c r="B26" s="36">
        <v>254</v>
      </c>
      <c r="C26" s="36" t="s">
        <v>11</v>
      </c>
      <c r="D26" s="37">
        <v>3</v>
      </c>
      <c r="E26" s="122">
        <v>1374.1914059999999</v>
      </c>
      <c r="F26" s="123">
        <v>273.52148899999997</v>
      </c>
      <c r="G26" s="124">
        <v>984.45214799999997</v>
      </c>
      <c r="H26" s="125">
        <v>166.91160500000001</v>
      </c>
      <c r="I26" s="120">
        <f>E26-$P$20</f>
        <v>1015.1914059999999</v>
      </c>
      <c r="J26" s="121">
        <f>G26-$P$20</f>
        <v>625.45214799999997</v>
      </c>
      <c r="K26" s="267"/>
      <c r="L26" s="31">
        <f t="shared" si="4"/>
        <v>1.6231320161682457</v>
      </c>
      <c r="M26" s="270"/>
      <c r="O26" s="19"/>
      <c r="P26" s="19"/>
    </row>
    <row r="27" spans="1:16" x14ac:dyDescent="0.25">
      <c r="A27" s="35">
        <v>34</v>
      </c>
      <c r="B27" s="36">
        <v>254</v>
      </c>
      <c r="C27" s="36" t="s">
        <v>11</v>
      </c>
      <c r="D27" s="37">
        <v>4</v>
      </c>
      <c r="E27" s="122">
        <v>1267.216797</v>
      </c>
      <c r="F27" s="123">
        <v>254.70832799999999</v>
      </c>
      <c r="G27" s="124">
        <v>960.04296899999997</v>
      </c>
      <c r="H27" s="125">
        <v>168.26238900000001</v>
      </c>
      <c r="I27" s="120">
        <f>E27-$P$20</f>
        <v>908.21679700000004</v>
      </c>
      <c r="J27" s="121">
        <f>G27-$P$20</f>
        <v>601.04296899999997</v>
      </c>
      <c r="K27" s="267"/>
      <c r="L27" s="31">
        <f t="shared" si="4"/>
        <v>1.5110679998654142</v>
      </c>
      <c r="M27" s="270"/>
      <c r="O27" s="19"/>
      <c r="P27" s="19"/>
    </row>
    <row r="28" spans="1:16" x14ac:dyDescent="0.25">
      <c r="A28" s="35">
        <v>34</v>
      </c>
      <c r="B28" s="36">
        <v>254</v>
      </c>
      <c r="C28" s="36" t="s">
        <v>11</v>
      </c>
      <c r="D28" s="37">
        <v>5</v>
      </c>
      <c r="E28" s="122">
        <v>1212.6933590000001</v>
      </c>
      <c r="F28" s="123">
        <v>208.840363</v>
      </c>
      <c r="G28" s="124">
        <v>954.06542999999999</v>
      </c>
      <c r="H28" s="125">
        <v>156.16557299999999</v>
      </c>
      <c r="I28" s="120">
        <f>E28-$P$20</f>
        <v>853.6933590000001</v>
      </c>
      <c r="J28" s="121">
        <f>G28-$P$20</f>
        <v>595.06542999999999</v>
      </c>
      <c r="K28" s="268"/>
      <c r="L28" s="31">
        <f t="shared" si="4"/>
        <v>1.4346209945350046</v>
      </c>
      <c r="M28" s="271"/>
      <c r="O28" s="19"/>
      <c r="P28" s="19"/>
    </row>
    <row r="29" spans="1:16" x14ac:dyDescent="0.25">
      <c r="A29" s="15">
        <v>36</v>
      </c>
      <c r="B29" s="16">
        <v>256</v>
      </c>
      <c r="C29" s="16" t="s">
        <v>11</v>
      </c>
      <c r="D29" s="17">
        <v>1</v>
      </c>
      <c r="E29" s="104">
        <v>684.88574200000005</v>
      </c>
      <c r="F29" s="105">
        <v>89.623182</v>
      </c>
      <c r="G29" s="106">
        <v>799.32910200000003</v>
      </c>
      <c r="H29" s="107">
        <v>119.452003</v>
      </c>
      <c r="I29" s="179">
        <f>E29-$P$21</f>
        <v>395.88574200000005</v>
      </c>
      <c r="J29" s="223">
        <f>G29-$P$21</f>
        <v>510.32910200000003</v>
      </c>
      <c r="K29" s="257">
        <f>AVERAGE(I29:I33)/AVERAGE(J29:J33)</f>
        <v>0.72729804248532937</v>
      </c>
      <c r="L29" s="180">
        <f>I29/J29</f>
        <v>0.77574596559065134</v>
      </c>
      <c r="M29" s="260">
        <f>AVERAGE(L29:L33)</f>
        <v>0.72992363712257513</v>
      </c>
      <c r="O29" s="19"/>
      <c r="P29" s="19"/>
    </row>
    <row r="30" spans="1:16" x14ac:dyDescent="0.25">
      <c r="A30" s="18">
        <v>36</v>
      </c>
      <c r="B30" s="19">
        <v>256</v>
      </c>
      <c r="C30" s="19" t="s">
        <v>11</v>
      </c>
      <c r="D30" s="20">
        <v>2</v>
      </c>
      <c r="E30" s="110">
        <v>694.19824200000005</v>
      </c>
      <c r="F30" s="111">
        <v>91.373942999999997</v>
      </c>
      <c r="G30" s="112">
        <v>844.55273399999999</v>
      </c>
      <c r="H30" s="113">
        <v>133.87112500000001</v>
      </c>
      <c r="I30" s="108">
        <f>E30-$P$21</f>
        <v>405.19824200000005</v>
      </c>
      <c r="J30" s="109">
        <f>G30-$P$21</f>
        <v>555.55273399999999</v>
      </c>
      <c r="K30" s="258"/>
      <c r="L30" s="24">
        <f t="shared" ref="L30:L33" si="5">I30/J30</f>
        <v>0.72936053987631</v>
      </c>
      <c r="M30" s="261"/>
      <c r="O30" s="19"/>
      <c r="P30" s="19"/>
    </row>
    <row r="31" spans="1:16" x14ac:dyDescent="0.25">
      <c r="A31" s="18">
        <v>36</v>
      </c>
      <c r="B31" s="19">
        <v>256</v>
      </c>
      <c r="C31" s="19" t="s">
        <v>11</v>
      </c>
      <c r="D31" s="20">
        <v>3</v>
      </c>
      <c r="E31" s="110">
        <v>728.26660200000003</v>
      </c>
      <c r="F31" s="111">
        <v>99.685591000000002</v>
      </c>
      <c r="G31" s="112">
        <v>919.19140600000003</v>
      </c>
      <c r="H31" s="113">
        <v>177.42012600000001</v>
      </c>
      <c r="I31" s="108">
        <f>E31-$P$21</f>
        <v>439.26660200000003</v>
      </c>
      <c r="J31" s="109">
        <f>G31-$P$21</f>
        <v>630.19140600000003</v>
      </c>
      <c r="K31" s="258"/>
      <c r="L31" s="24">
        <f t="shared" si="5"/>
        <v>0.69703680154597347</v>
      </c>
      <c r="M31" s="261"/>
      <c r="O31" s="19"/>
      <c r="P31" s="19"/>
    </row>
    <row r="32" spans="1:16" x14ac:dyDescent="0.25">
      <c r="A32" s="18">
        <v>36</v>
      </c>
      <c r="B32" s="19">
        <v>256</v>
      </c>
      <c r="C32" s="19" t="s">
        <v>11</v>
      </c>
      <c r="D32" s="20">
        <v>4</v>
      </c>
      <c r="E32" s="110">
        <v>828.76855499999999</v>
      </c>
      <c r="F32" s="111">
        <v>111.754203</v>
      </c>
      <c r="G32" s="112">
        <v>1010.4482420000001</v>
      </c>
      <c r="H32" s="113">
        <v>168.15318500000001</v>
      </c>
      <c r="I32" s="108">
        <f>E32-$P$21</f>
        <v>539.76855499999999</v>
      </c>
      <c r="J32" s="109">
        <f>G32-$P$21</f>
        <v>721.44824200000005</v>
      </c>
      <c r="K32" s="258"/>
      <c r="L32" s="24">
        <f t="shared" si="5"/>
        <v>0.74817363682757432</v>
      </c>
      <c r="M32" s="261"/>
      <c r="O32" s="19"/>
      <c r="P32" s="19"/>
    </row>
    <row r="33" spans="1:16" x14ac:dyDescent="0.25">
      <c r="A33" s="18">
        <v>36</v>
      </c>
      <c r="B33" s="19">
        <v>256</v>
      </c>
      <c r="C33" s="19" t="s">
        <v>11</v>
      </c>
      <c r="D33" s="20">
        <v>5</v>
      </c>
      <c r="E33" s="110">
        <v>835.02929700000004</v>
      </c>
      <c r="F33" s="111">
        <v>117.03823800000001</v>
      </c>
      <c r="G33" s="112">
        <v>1069.821289</v>
      </c>
      <c r="H33" s="113">
        <v>179.663003</v>
      </c>
      <c r="I33" s="108">
        <f>E33-$P$21</f>
        <v>546.02929700000004</v>
      </c>
      <c r="J33" s="109">
        <f>G33-$P$21</f>
        <v>780.82128899999998</v>
      </c>
      <c r="K33" s="259"/>
      <c r="L33" s="24">
        <f t="shared" si="5"/>
        <v>0.69930124177236674</v>
      </c>
      <c r="M33" s="262"/>
      <c r="O33" s="19"/>
      <c r="P33" s="19"/>
    </row>
    <row r="34" spans="1:16" x14ac:dyDescent="0.25">
      <c r="A34" s="98" t="s">
        <v>0</v>
      </c>
      <c r="B34" s="13" t="s">
        <v>28</v>
      </c>
      <c r="C34" s="13" t="s">
        <v>1</v>
      </c>
      <c r="D34" s="14" t="s">
        <v>2</v>
      </c>
      <c r="E34" s="98" t="s">
        <v>50</v>
      </c>
      <c r="F34" s="13" t="s">
        <v>51</v>
      </c>
      <c r="G34" s="331" t="s">
        <v>47</v>
      </c>
      <c r="H34" s="332" t="s">
        <v>48</v>
      </c>
      <c r="I34" s="98" t="s">
        <v>50</v>
      </c>
      <c r="J34" s="14" t="s">
        <v>47</v>
      </c>
      <c r="K34" s="13" t="s">
        <v>12</v>
      </c>
      <c r="L34" s="13" t="s">
        <v>13</v>
      </c>
      <c r="M34" s="14" t="s">
        <v>14</v>
      </c>
      <c r="O34" s="102" t="s">
        <v>0</v>
      </c>
      <c r="P34" s="103" t="s">
        <v>49</v>
      </c>
    </row>
    <row r="35" spans="1:16" x14ac:dyDescent="0.25">
      <c r="A35" s="15">
        <v>32</v>
      </c>
      <c r="B35" s="16" t="s">
        <v>18</v>
      </c>
      <c r="C35" s="16" t="s">
        <v>11</v>
      </c>
      <c r="D35" s="17">
        <v>1</v>
      </c>
      <c r="E35" s="104">
        <v>1078.001953</v>
      </c>
      <c r="F35" s="105">
        <v>284.60228599999999</v>
      </c>
      <c r="G35" s="106">
        <v>860.57226600000001</v>
      </c>
      <c r="H35" s="107">
        <v>170.78872000000001</v>
      </c>
      <c r="I35" s="108">
        <f>E35-$P$35</f>
        <v>740.00195299999996</v>
      </c>
      <c r="J35" s="109">
        <f>G35-$P$35</f>
        <v>522.57226600000001</v>
      </c>
      <c r="K35" s="257">
        <f>AVERAGE(I35:I39)/AVERAGE(J35:J39)</f>
        <v>1.2685992756120303</v>
      </c>
      <c r="L35" s="24">
        <f>I35/J35</f>
        <v>1.4160758255777774</v>
      </c>
      <c r="M35" s="260">
        <f>AVERAGE(L35:L39)</f>
        <v>1.2706504645992218</v>
      </c>
      <c r="O35" s="18">
        <v>32</v>
      </c>
      <c r="P35" s="20">
        <v>338</v>
      </c>
    </row>
    <row r="36" spans="1:16" x14ac:dyDescent="0.25">
      <c r="A36" s="18">
        <v>32</v>
      </c>
      <c r="B36" s="19" t="s">
        <v>18</v>
      </c>
      <c r="C36" s="19" t="s">
        <v>11</v>
      </c>
      <c r="D36" s="20">
        <v>2</v>
      </c>
      <c r="E36" s="110">
        <v>989.16503899999998</v>
      </c>
      <c r="F36" s="111">
        <v>258.90122000000002</v>
      </c>
      <c r="G36" s="112">
        <v>962.72070299999996</v>
      </c>
      <c r="H36" s="113">
        <v>227.69176899999999</v>
      </c>
      <c r="I36" s="108">
        <f>E36-$P$35</f>
        <v>651.16503899999998</v>
      </c>
      <c r="J36" s="109">
        <f>G36-$P$35</f>
        <v>624.72070299999996</v>
      </c>
      <c r="K36" s="258"/>
      <c r="L36" s="24">
        <f t="shared" ref="L36:L39" si="6">I36/J36</f>
        <v>1.0423298537618659</v>
      </c>
      <c r="M36" s="261"/>
      <c r="O36" s="18">
        <v>34</v>
      </c>
      <c r="P36" s="20">
        <v>359</v>
      </c>
    </row>
    <row r="37" spans="1:16" x14ac:dyDescent="0.25">
      <c r="A37" s="18">
        <v>32</v>
      </c>
      <c r="B37" s="19" t="s">
        <v>18</v>
      </c>
      <c r="C37" s="19" t="s">
        <v>11</v>
      </c>
      <c r="D37" s="20">
        <v>3</v>
      </c>
      <c r="E37" s="110">
        <v>1016.87207</v>
      </c>
      <c r="F37" s="111">
        <v>318.87456500000002</v>
      </c>
      <c r="G37" s="112">
        <v>887.37792999999999</v>
      </c>
      <c r="H37" s="113">
        <v>204.489969</v>
      </c>
      <c r="I37" s="108">
        <f>E37-$P$35</f>
        <v>678.87207000000001</v>
      </c>
      <c r="J37" s="109">
        <f>G37-$P$35</f>
        <v>549.37792999999999</v>
      </c>
      <c r="K37" s="258"/>
      <c r="L37" s="24">
        <f t="shared" si="6"/>
        <v>1.2357104880423573</v>
      </c>
      <c r="M37" s="261"/>
      <c r="O37" s="114">
        <v>36</v>
      </c>
      <c r="P37" s="115">
        <v>289</v>
      </c>
    </row>
    <row r="38" spans="1:16" x14ac:dyDescent="0.25">
      <c r="A38" s="18">
        <v>32</v>
      </c>
      <c r="B38" s="19" t="s">
        <v>18</v>
      </c>
      <c r="C38" s="19" t="s">
        <v>11</v>
      </c>
      <c r="D38" s="20">
        <v>4</v>
      </c>
      <c r="E38" s="110">
        <v>1047.138672</v>
      </c>
      <c r="F38" s="111">
        <v>381.99147199999999</v>
      </c>
      <c r="G38" s="112">
        <v>935.10058600000002</v>
      </c>
      <c r="H38" s="113">
        <v>162.651614</v>
      </c>
      <c r="I38" s="108">
        <f>E38-$P$35</f>
        <v>709.13867200000004</v>
      </c>
      <c r="J38" s="109">
        <f>G38-$P$35</f>
        <v>597.10058600000002</v>
      </c>
      <c r="K38" s="258"/>
      <c r="L38" s="24">
        <f t="shared" si="6"/>
        <v>1.1876368716208228</v>
      </c>
      <c r="M38" s="261"/>
    </row>
    <row r="39" spans="1:16" x14ac:dyDescent="0.25">
      <c r="A39" s="18">
        <v>32</v>
      </c>
      <c r="B39" s="19" t="s">
        <v>18</v>
      </c>
      <c r="C39" s="19" t="s">
        <v>11</v>
      </c>
      <c r="D39" s="20">
        <v>5</v>
      </c>
      <c r="E39" s="110">
        <v>1285.8740230000001</v>
      </c>
      <c r="F39" s="111">
        <v>331.33200599999998</v>
      </c>
      <c r="G39" s="112">
        <v>982.15527299999997</v>
      </c>
      <c r="H39" s="113">
        <v>187.52597499999999</v>
      </c>
      <c r="I39" s="108">
        <f>E39-$P$35</f>
        <v>947.87402300000008</v>
      </c>
      <c r="J39" s="109">
        <f>G39-$P$35</f>
        <v>644.15527299999997</v>
      </c>
      <c r="K39" s="259"/>
      <c r="L39" s="24">
        <f t="shared" si="6"/>
        <v>1.4714992839932868</v>
      </c>
      <c r="M39" s="262"/>
    </row>
    <row r="40" spans="1:16" x14ac:dyDescent="0.25">
      <c r="A40" s="32">
        <v>34</v>
      </c>
      <c r="B40" s="33">
        <v>254</v>
      </c>
      <c r="C40" s="33" t="s">
        <v>11</v>
      </c>
      <c r="D40" s="34">
        <v>1</v>
      </c>
      <c r="E40" s="116">
        <v>992.93261700000005</v>
      </c>
      <c r="F40" s="117">
        <v>300.40385199999997</v>
      </c>
      <c r="G40" s="118">
        <v>916.58300799999995</v>
      </c>
      <c r="H40" s="119">
        <v>150.992931</v>
      </c>
      <c r="I40" s="224">
        <f>E40-$P$36</f>
        <v>633.93261700000005</v>
      </c>
      <c r="J40" s="225">
        <f>G40-$P$36</f>
        <v>557.58300799999995</v>
      </c>
      <c r="K40" s="266">
        <f>AVERAGE(I40:I44)/AVERAGE(J40:J44)</f>
        <v>1.4032509669728539</v>
      </c>
      <c r="L40" s="200">
        <f>I40/J40</f>
        <v>1.1369295834065305</v>
      </c>
      <c r="M40" s="269">
        <f>AVERAGE(L40:L44)</f>
        <v>1.4000697736907459</v>
      </c>
      <c r="O40" s="19"/>
      <c r="P40" s="19"/>
    </row>
    <row r="41" spans="1:16" x14ac:dyDescent="0.25">
      <c r="A41" s="35">
        <v>34</v>
      </c>
      <c r="B41" s="36">
        <v>254</v>
      </c>
      <c r="C41" s="36" t="s">
        <v>11</v>
      </c>
      <c r="D41" s="37">
        <v>2</v>
      </c>
      <c r="E41" s="122">
        <v>1199.4326169999999</v>
      </c>
      <c r="F41" s="123">
        <v>399.14788499999997</v>
      </c>
      <c r="G41" s="124">
        <v>950.96777299999997</v>
      </c>
      <c r="H41" s="125">
        <v>146.76869500000001</v>
      </c>
      <c r="I41" s="120">
        <f>E41-$P$36</f>
        <v>840.43261699999994</v>
      </c>
      <c r="J41" s="121">
        <f>G41-$P$36</f>
        <v>591.96777299999997</v>
      </c>
      <c r="K41" s="267"/>
      <c r="L41" s="31">
        <f t="shared" ref="L41:L44" si="7">I41/J41</f>
        <v>1.4197269772657033</v>
      </c>
      <c r="M41" s="270"/>
      <c r="O41" s="19"/>
      <c r="P41" s="19"/>
    </row>
    <row r="42" spans="1:16" x14ac:dyDescent="0.25">
      <c r="A42" s="35">
        <v>34</v>
      </c>
      <c r="B42" s="36">
        <v>254</v>
      </c>
      <c r="C42" s="36" t="s">
        <v>11</v>
      </c>
      <c r="D42" s="37">
        <v>3</v>
      </c>
      <c r="E42" s="122">
        <v>1185.3535159999999</v>
      </c>
      <c r="F42" s="123">
        <v>525.98564499999998</v>
      </c>
      <c r="G42" s="124">
        <v>984.45214799999997</v>
      </c>
      <c r="H42" s="125">
        <v>166.91160500000001</v>
      </c>
      <c r="I42" s="120">
        <f>E42-$P$36</f>
        <v>826.3535159999999</v>
      </c>
      <c r="J42" s="121">
        <f>G42-$P$36</f>
        <v>625.45214799999997</v>
      </c>
      <c r="K42" s="267"/>
      <c r="L42" s="31">
        <f t="shared" si="7"/>
        <v>1.3212098138001758</v>
      </c>
      <c r="M42" s="270"/>
      <c r="O42" s="19"/>
      <c r="P42" s="19"/>
    </row>
    <row r="43" spans="1:16" x14ac:dyDescent="0.25">
      <c r="A43" s="35">
        <v>34</v>
      </c>
      <c r="B43" s="36">
        <v>254</v>
      </c>
      <c r="C43" s="36" t="s">
        <v>11</v>
      </c>
      <c r="D43" s="37">
        <v>4</v>
      </c>
      <c r="E43" s="122">
        <v>1406.201172</v>
      </c>
      <c r="F43" s="123">
        <v>531.79341999999997</v>
      </c>
      <c r="G43" s="124">
        <v>960.04296899999997</v>
      </c>
      <c r="H43" s="125">
        <v>168.26238900000001</v>
      </c>
      <c r="I43" s="120">
        <f>E43-$P$36</f>
        <v>1047.201172</v>
      </c>
      <c r="J43" s="121">
        <f>G43-$P$36</f>
        <v>601.04296899999997</v>
      </c>
      <c r="K43" s="267"/>
      <c r="L43" s="31">
        <f t="shared" si="7"/>
        <v>1.7423066669298315</v>
      </c>
      <c r="M43" s="270"/>
      <c r="O43" s="19"/>
      <c r="P43" s="19"/>
    </row>
    <row r="44" spans="1:16" x14ac:dyDescent="0.25">
      <c r="A44" s="35">
        <v>34</v>
      </c>
      <c r="B44" s="36">
        <v>254</v>
      </c>
      <c r="C44" s="36" t="s">
        <v>11</v>
      </c>
      <c r="D44" s="37">
        <v>5</v>
      </c>
      <c r="E44" s="122">
        <v>1180.294922</v>
      </c>
      <c r="F44" s="123">
        <v>428.86764599999998</v>
      </c>
      <c r="G44" s="124">
        <v>954.06542999999999</v>
      </c>
      <c r="H44" s="125">
        <v>156.16557299999999</v>
      </c>
      <c r="I44" s="120">
        <f>E44-$P$36</f>
        <v>821.29492200000004</v>
      </c>
      <c r="J44" s="121">
        <f>G44-$P$36</f>
        <v>595.06542999999999</v>
      </c>
      <c r="K44" s="268"/>
      <c r="L44" s="31">
        <f t="shared" si="7"/>
        <v>1.3801758270514892</v>
      </c>
      <c r="M44" s="271"/>
      <c r="O44" s="19"/>
      <c r="P44" s="19"/>
    </row>
    <row r="45" spans="1:16" x14ac:dyDescent="0.25">
      <c r="A45" s="15">
        <v>36</v>
      </c>
      <c r="B45" s="16">
        <v>256</v>
      </c>
      <c r="C45" s="16" t="s">
        <v>11</v>
      </c>
      <c r="D45" s="17">
        <v>1</v>
      </c>
      <c r="E45" s="104">
        <v>716.95019500000001</v>
      </c>
      <c r="F45" s="105">
        <v>111.352755</v>
      </c>
      <c r="G45" s="106">
        <v>799.32910200000003</v>
      </c>
      <c r="H45" s="107">
        <v>119.452003</v>
      </c>
      <c r="I45" s="179">
        <f>E45-$P$37</f>
        <v>427.95019500000001</v>
      </c>
      <c r="J45" s="223">
        <f>G45-$P$37</f>
        <v>510.32910200000003</v>
      </c>
      <c r="K45" s="257">
        <f>AVERAGE(I45:I49)/AVERAGE(J45:J49)</f>
        <v>0.84653337623984559</v>
      </c>
      <c r="L45" s="180">
        <f>I45/J45</f>
        <v>0.83857689738415109</v>
      </c>
      <c r="M45" s="260">
        <f>AVERAGE(L45:L49)</f>
        <v>0.84864086201756395</v>
      </c>
      <c r="O45" s="19"/>
      <c r="P45" s="19"/>
    </row>
    <row r="46" spans="1:16" x14ac:dyDescent="0.25">
      <c r="A46" s="18">
        <v>36</v>
      </c>
      <c r="B46" s="19">
        <v>256</v>
      </c>
      <c r="C46" s="19" t="s">
        <v>11</v>
      </c>
      <c r="D46" s="20">
        <v>2</v>
      </c>
      <c r="E46" s="110">
        <v>755.1875</v>
      </c>
      <c r="F46" s="111">
        <v>162.5711</v>
      </c>
      <c r="G46" s="112">
        <v>844.55273399999999</v>
      </c>
      <c r="H46" s="113">
        <v>133.87112500000001</v>
      </c>
      <c r="I46" s="108">
        <f>E46-$P$37</f>
        <v>466.1875</v>
      </c>
      <c r="J46" s="109">
        <f>G46-$P$37</f>
        <v>555.55273399999999</v>
      </c>
      <c r="K46" s="258"/>
      <c r="L46" s="24">
        <f t="shared" ref="L46:L49" si="8">I46/J46</f>
        <v>0.83914176183318001</v>
      </c>
      <c r="M46" s="261"/>
      <c r="O46" s="19"/>
      <c r="P46" s="19"/>
    </row>
    <row r="47" spans="1:16" x14ac:dyDescent="0.25">
      <c r="A47" s="18">
        <v>36</v>
      </c>
      <c r="B47" s="19">
        <v>256</v>
      </c>
      <c r="C47" s="19" t="s">
        <v>11</v>
      </c>
      <c r="D47" s="20">
        <v>3</v>
      </c>
      <c r="E47" s="110">
        <v>882.00097700000003</v>
      </c>
      <c r="F47" s="111">
        <v>163.96453399999999</v>
      </c>
      <c r="G47" s="112">
        <v>919.19140600000003</v>
      </c>
      <c r="H47" s="113">
        <v>177.42012600000001</v>
      </c>
      <c r="I47" s="108">
        <f>E47-$P$37</f>
        <v>593.00097700000003</v>
      </c>
      <c r="J47" s="109">
        <f>G47-$P$37</f>
        <v>630.19140600000003</v>
      </c>
      <c r="K47" s="258"/>
      <c r="L47" s="24">
        <f t="shared" si="8"/>
        <v>0.94098550274422499</v>
      </c>
      <c r="M47" s="261"/>
      <c r="O47" s="19"/>
      <c r="P47" s="19"/>
    </row>
    <row r="48" spans="1:16" x14ac:dyDescent="0.25">
      <c r="A48" s="18">
        <v>36</v>
      </c>
      <c r="B48" s="19">
        <v>256</v>
      </c>
      <c r="C48" s="19" t="s">
        <v>11</v>
      </c>
      <c r="D48" s="20">
        <v>4</v>
      </c>
      <c r="E48" s="110">
        <v>873.21386700000005</v>
      </c>
      <c r="F48" s="111">
        <v>189.10477700000001</v>
      </c>
      <c r="G48" s="112">
        <v>1010.4482420000001</v>
      </c>
      <c r="H48" s="113">
        <v>168.15318500000001</v>
      </c>
      <c r="I48" s="108">
        <f>E48-$P$37</f>
        <v>584.21386700000005</v>
      </c>
      <c r="J48" s="109">
        <f>G48-$P$37</f>
        <v>721.44824200000005</v>
      </c>
      <c r="K48" s="258"/>
      <c r="L48" s="24">
        <f t="shared" si="8"/>
        <v>0.80977932024678767</v>
      </c>
      <c r="M48" s="261"/>
      <c r="O48" s="19"/>
      <c r="P48" s="19"/>
    </row>
    <row r="49" spans="1:16" x14ac:dyDescent="0.25">
      <c r="A49" s="114">
        <v>36</v>
      </c>
      <c r="B49" s="206">
        <v>256</v>
      </c>
      <c r="C49" s="206" t="s">
        <v>11</v>
      </c>
      <c r="D49" s="115">
        <v>5</v>
      </c>
      <c r="E49" s="218">
        <v>925.15136700000005</v>
      </c>
      <c r="F49" s="219">
        <v>196.18129999999999</v>
      </c>
      <c r="G49" s="220">
        <v>1069.821289</v>
      </c>
      <c r="H49" s="221">
        <v>179.663003</v>
      </c>
      <c r="I49" s="213">
        <f>E49-$P$37</f>
        <v>636.15136700000005</v>
      </c>
      <c r="J49" s="222">
        <f>G49-$P$37</f>
        <v>780.82128899999998</v>
      </c>
      <c r="K49" s="259"/>
      <c r="L49" s="214">
        <f t="shared" si="8"/>
        <v>0.81472082787947664</v>
      </c>
      <c r="M49" s="262"/>
      <c r="O49" s="19"/>
      <c r="P49" s="19"/>
    </row>
    <row r="50" spans="1:16" x14ac:dyDescent="0.25">
      <c r="A50" s="98" t="s">
        <v>0</v>
      </c>
      <c r="B50" s="13" t="s">
        <v>28</v>
      </c>
      <c r="C50" s="13" t="s">
        <v>1</v>
      </c>
      <c r="D50" s="14" t="s">
        <v>2</v>
      </c>
      <c r="E50" s="98" t="s">
        <v>45</v>
      </c>
      <c r="F50" s="13" t="s">
        <v>46</v>
      </c>
      <c r="G50" s="13" t="s">
        <v>47</v>
      </c>
      <c r="H50" s="14" t="s">
        <v>48</v>
      </c>
      <c r="I50" s="98" t="s">
        <v>45</v>
      </c>
      <c r="J50" s="14" t="s">
        <v>47</v>
      </c>
      <c r="K50" s="13" t="s">
        <v>5</v>
      </c>
      <c r="L50" s="13" t="s">
        <v>6</v>
      </c>
      <c r="M50" s="14" t="s">
        <v>7</v>
      </c>
      <c r="O50" s="102" t="s">
        <v>0</v>
      </c>
      <c r="P50" s="103" t="s">
        <v>49</v>
      </c>
    </row>
    <row r="51" spans="1:16" x14ac:dyDescent="0.25">
      <c r="A51" s="15">
        <v>32</v>
      </c>
      <c r="B51" s="16" t="s">
        <v>18</v>
      </c>
      <c r="C51" s="16" t="s">
        <v>38</v>
      </c>
      <c r="D51" s="17">
        <v>1</v>
      </c>
      <c r="E51" s="104">
        <v>1277.2490230000001</v>
      </c>
      <c r="F51" s="105">
        <v>176.97821999999999</v>
      </c>
      <c r="G51" s="105">
        <v>602.68066399999998</v>
      </c>
      <c r="H51" s="74">
        <v>108.20033599999999</v>
      </c>
      <c r="I51" s="108">
        <v>979.24902300000008</v>
      </c>
      <c r="J51" s="109">
        <v>304.68066399999998</v>
      </c>
      <c r="K51" s="257">
        <v>2.9677973776422637</v>
      </c>
      <c r="L51" s="24">
        <v>3.2140176214136127</v>
      </c>
      <c r="M51" s="260">
        <v>2.995085572093422</v>
      </c>
      <c r="O51" s="18">
        <v>32</v>
      </c>
      <c r="P51" s="20">
        <v>298</v>
      </c>
    </row>
    <row r="52" spans="1:16" x14ac:dyDescent="0.25">
      <c r="A52" s="18">
        <v>32</v>
      </c>
      <c r="B52" s="19" t="s">
        <v>18</v>
      </c>
      <c r="C52" s="19" t="s">
        <v>38</v>
      </c>
      <c r="D52" s="20">
        <v>2</v>
      </c>
      <c r="E52" s="110">
        <v>1398.8955080000001</v>
      </c>
      <c r="F52" s="111">
        <v>214.38992099999999</v>
      </c>
      <c r="G52" s="111">
        <v>654.74121100000002</v>
      </c>
      <c r="H52" s="75">
        <v>119.258515</v>
      </c>
      <c r="I52" s="108">
        <v>1100.8955080000001</v>
      </c>
      <c r="J52" s="109">
        <v>356.74121100000002</v>
      </c>
      <c r="K52" s="258"/>
      <c r="L52" s="24">
        <v>3.0859779415841024</v>
      </c>
      <c r="M52" s="261"/>
      <c r="O52" s="18">
        <v>34</v>
      </c>
      <c r="P52" s="20">
        <v>325</v>
      </c>
    </row>
    <row r="53" spans="1:16" x14ac:dyDescent="0.25">
      <c r="A53" s="18">
        <v>32</v>
      </c>
      <c r="B53" s="19" t="s">
        <v>18</v>
      </c>
      <c r="C53" s="19" t="s">
        <v>38</v>
      </c>
      <c r="D53" s="20">
        <v>3</v>
      </c>
      <c r="E53" s="110">
        <v>1580.4765629999999</v>
      </c>
      <c r="F53" s="111">
        <v>283.98593199999999</v>
      </c>
      <c r="G53" s="111">
        <v>688.47558600000002</v>
      </c>
      <c r="H53" s="75">
        <v>131.055002</v>
      </c>
      <c r="I53" s="108">
        <v>1282.4765629999999</v>
      </c>
      <c r="J53" s="109">
        <v>390.47558600000002</v>
      </c>
      <c r="K53" s="258"/>
      <c r="L53" s="24">
        <v>3.2843962823324886</v>
      </c>
      <c r="M53" s="261"/>
      <c r="O53" s="114">
        <v>36</v>
      </c>
      <c r="P53" s="115">
        <v>322</v>
      </c>
    </row>
    <row r="54" spans="1:16" x14ac:dyDescent="0.25">
      <c r="A54" s="18">
        <v>32</v>
      </c>
      <c r="B54" s="19" t="s">
        <v>18</v>
      </c>
      <c r="C54" s="19" t="s">
        <v>38</v>
      </c>
      <c r="D54" s="20">
        <v>4</v>
      </c>
      <c r="E54" s="110">
        <v>1479.9423830000001</v>
      </c>
      <c r="F54" s="111">
        <v>229.79345599999999</v>
      </c>
      <c r="G54" s="111">
        <v>760.21289100000001</v>
      </c>
      <c r="H54" s="75">
        <v>156.199399</v>
      </c>
      <c r="I54" s="108">
        <v>1181.9423830000001</v>
      </c>
      <c r="J54" s="109">
        <v>462.21289100000001</v>
      </c>
      <c r="K54" s="258"/>
      <c r="L54" s="24">
        <v>2.5571385091464269</v>
      </c>
      <c r="M54" s="261"/>
    </row>
    <row r="55" spans="1:16" x14ac:dyDescent="0.25">
      <c r="A55" s="18">
        <v>32</v>
      </c>
      <c r="B55" s="19" t="s">
        <v>18</v>
      </c>
      <c r="C55" s="19" t="s">
        <v>38</v>
      </c>
      <c r="D55" s="20">
        <v>5</v>
      </c>
      <c r="E55" s="110">
        <v>1377.1835940000001</v>
      </c>
      <c r="F55" s="111">
        <v>286.01060899999999</v>
      </c>
      <c r="G55" s="111">
        <v>678.8125</v>
      </c>
      <c r="H55" s="75">
        <v>130.80840499999999</v>
      </c>
      <c r="I55" s="213">
        <v>1079.1835940000001</v>
      </c>
      <c r="J55" s="222">
        <v>380.8125</v>
      </c>
      <c r="K55" s="259"/>
      <c r="L55" s="214">
        <v>2.833897505990481</v>
      </c>
      <c r="M55" s="262"/>
    </row>
    <row r="56" spans="1:16" x14ac:dyDescent="0.25">
      <c r="A56" s="32">
        <v>34</v>
      </c>
      <c r="B56" s="33">
        <v>254</v>
      </c>
      <c r="C56" s="33" t="s">
        <v>38</v>
      </c>
      <c r="D56" s="34">
        <v>1</v>
      </c>
      <c r="E56" s="116">
        <v>1896.5117190000001</v>
      </c>
      <c r="F56" s="117">
        <v>355.98571299999998</v>
      </c>
      <c r="G56" s="117">
        <v>730.85058600000002</v>
      </c>
      <c r="H56" s="129">
        <v>156.82853600000001</v>
      </c>
      <c r="I56" s="120">
        <v>1571.5117190000001</v>
      </c>
      <c r="J56" s="121">
        <v>405.85058600000002</v>
      </c>
      <c r="K56" s="266">
        <v>3.7168723664280079</v>
      </c>
      <c r="L56" s="31">
        <v>3.8721435257457038</v>
      </c>
      <c r="M56" s="269">
        <v>3.7242622639300684</v>
      </c>
    </row>
    <row r="57" spans="1:16" x14ac:dyDescent="0.25">
      <c r="A57" s="35">
        <v>34</v>
      </c>
      <c r="B57" s="36">
        <v>254</v>
      </c>
      <c r="C57" s="36" t="s">
        <v>38</v>
      </c>
      <c r="D57" s="37">
        <v>2</v>
      </c>
      <c r="E57" s="122">
        <v>1876.7734379999999</v>
      </c>
      <c r="F57" s="123">
        <v>409.79445299999998</v>
      </c>
      <c r="G57" s="123">
        <v>724.79492200000004</v>
      </c>
      <c r="H57" s="130">
        <v>129.790277</v>
      </c>
      <c r="I57" s="120">
        <v>1551.7734379999999</v>
      </c>
      <c r="J57" s="121">
        <v>399.79492200000004</v>
      </c>
      <c r="K57" s="267"/>
      <c r="L57" s="31">
        <v>3.8814235814630975</v>
      </c>
      <c r="M57" s="270"/>
    </row>
    <row r="58" spans="1:16" x14ac:dyDescent="0.25">
      <c r="A58" s="35">
        <v>34</v>
      </c>
      <c r="B58" s="36">
        <v>254</v>
      </c>
      <c r="C58" s="36" t="s">
        <v>38</v>
      </c>
      <c r="D58" s="37">
        <v>3</v>
      </c>
      <c r="E58" s="122">
        <v>1851.2246090000001</v>
      </c>
      <c r="F58" s="123">
        <v>341.09005200000001</v>
      </c>
      <c r="G58" s="123">
        <v>729.38671899999997</v>
      </c>
      <c r="H58" s="130">
        <v>141.83215000000001</v>
      </c>
      <c r="I58" s="120">
        <v>1526.2246090000001</v>
      </c>
      <c r="J58" s="121">
        <v>404.38671899999997</v>
      </c>
      <c r="K58" s="267"/>
      <c r="L58" s="31">
        <v>3.7741709539179999</v>
      </c>
      <c r="M58" s="270"/>
    </row>
    <row r="59" spans="1:16" x14ac:dyDescent="0.25">
      <c r="A59" s="35">
        <v>34</v>
      </c>
      <c r="B59" s="36">
        <v>254</v>
      </c>
      <c r="C59" s="36" t="s">
        <v>38</v>
      </c>
      <c r="D59" s="37">
        <v>4</v>
      </c>
      <c r="E59" s="122">
        <v>1756.852539</v>
      </c>
      <c r="F59" s="123">
        <v>384.438717</v>
      </c>
      <c r="G59" s="123">
        <v>760.40039100000001</v>
      </c>
      <c r="H59" s="130">
        <v>163.05354199999999</v>
      </c>
      <c r="I59" s="120">
        <v>1431.852539</v>
      </c>
      <c r="J59" s="121">
        <v>435.40039100000001</v>
      </c>
      <c r="K59" s="267"/>
      <c r="L59" s="31">
        <v>3.2885880871889248</v>
      </c>
      <c r="M59" s="270"/>
    </row>
    <row r="60" spans="1:16" x14ac:dyDescent="0.25">
      <c r="A60" s="35">
        <v>34</v>
      </c>
      <c r="B60" s="36">
        <v>254</v>
      </c>
      <c r="C60" s="36" t="s">
        <v>38</v>
      </c>
      <c r="D60" s="37">
        <v>5</v>
      </c>
      <c r="E60" s="122">
        <v>1814.8486330000001</v>
      </c>
      <c r="F60" s="123">
        <v>358.80307399999998</v>
      </c>
      <c r="G60" s="123">
        <v>716.55175799999995</v>
      </c>
      <c r="H60" s="130">
        <v>155.57926900000001</v>
      </c>
      <c r="I60" s="226">
        <v>1489.8486330000001</v>
      </c>
      <c r="J60" s="227">
        <v>391.55175799999995</v>
      </c>
      <c r="K60" s="268"/>
      <c r="L60" s="201">
        <v>3.8049851713346166</v>
      </c>
      <c r="M60" s="271"/>
    </row>
    <row r="61" spans="1:16" x14ac:dyDescent="0.25">
      <c r="A61" s="15">
        <v>36</v>
      </c>
      <c r="B61" s="16">
        <v>256</v>
      </c>
      <c r="C61" s="16" t="s">
        <v>38</v>
      </c>
      <c r="D61" s="17">
        <v>1</v>
      </c>
      <c r="E61" s="104">
        <v>801.52343800000006</v>
      </c>
      <c r="F61" s="105">
        <v>136.07552100000001</v>
      </c>
      <c r="G61" s="105">
        <v>674.49121100000002</v>
      </c>
      <c r="H61" s="74">
        <v>95.211336000000003</v>
      </c>
      <c r="I61" s="108">
        <v>479.52343800000006</v>
      </c>
      <c r="J61" s="109">
        <v>352.49121100000002</v>
      </c>
      <c r="K61" s="257">
        <v>1.7723688127818631</v>
      </c>
      <c r="L61" s="24">
        <v>1.3603840976335719</v>
      </c>
      <c r="M61" s="260">
        <v>1.7845103638032858</v>
      </c>
    </row>
    <row r="62" spans="1:16" x14ac:dyDescent="0.25">
      <c r="A62" s="18">
        <v>36</v>
      </c>
      <c r="B62" s="19">
        <v>256</v>
      </c>
      <c r="C62" s="19" t="s">
        <v>38</v>
      </c>
      <c r="D62" s="20">
        <v>2</v>
      </c>
      <c r="E62" s="110">
        <v>953.57714799999997</v>
      </c>
      <c r="F62" s="111">
        <v>138.506529</v>
      </c>
      <c r="G62" s="111">
        <v>661.52246100000002</v>
      </c>
      <c r="H62" s="75">
        <v>102.69668900000001</v>
      </c>
      <c r="I62" s="108">
        <v>631.57714799999997</v>
      </c>
      <c r="J62" s="109">
        <v>339.52246100000002</v>
      </c>
      <c r="K62" s="258"/>
      <c r="L62" s="24">
        <v>1.8601925367170331</v>
      </c>
      <c r="M62" s="261"/>
    </row>
    <row r="63" spans="1:16" x14ac:dyDescent="0.25">
      <c r="A63" s="18">
        <v>36</v>
      </c>
      <c r="B63" s="19">
        <v>256</v>
      </c>
      <c r="C63" s="19" t="s">
        <v>38</v>
      </c>
      <c r="D63" s="20">
        <v>3</v>
      </c>
      <c r="E63" s="110">
        <v>898.77441399999998</v>
      </c>
      <c r="F63" s="111">
        <v>146.61290600000001</v>
      </c>
      <c r="G63" s="111">
        <v>602.88085899999999</v>
      </c>
      <c r="H63" s="75">
        <v>90.097763999999998</v>
      </c>
      <c r="I63" s="108">
        <v>576.77441399999998</v>
      </c>
      <c r="J63" s="109">
        <v>280.88085899999999</v>
      </c>
      <c r="K63" s="258"/>
      <c r="L63" s="24">
        <v>2.0534486260596347</v>
      </c>
      <c r="M63" s="261"/>
    </row>
    <row r="64" spans="1:16" x14ac:dyDescent="0.25">
      <c r="A64" s="18">
        <v>36</v>
      </c>
      <c r="B64" s="19">
        <v>256</v>
      </c>
      <c r="C64" s="19" t="s">
        <v>38</v>
      </c>
      <c r="D64" s="20">
        <v>4</v>
      </c>
      <c r="E64" s="110">
        <v>982.04785200000003</v>
      </c>
      <c r="F64" s="111">
        <v>149.36407700000001</v>
      </c>
      <c r="G64" s="111">
        <v>681.45019500000001</v>
      </c>
      <c r="H64" s="75">
        <v>97.141722000000001</v>
      </c>
      <c r="I64" s="108">
        <v>660.04785200000003</v>
      </c>
      <c r="J64" s="109">
        <v>359.45019500000001</v>
      </c>
      <c r="K64" s="258"/>
      <c r="L64" s="24">
        <v>1.8362706744393338</v>
      </c>
      <c r="M64" s="261"/>
    </row>
    <row r="65" spans="1:13" x14ac:dyDescent="0.25">
      <c r="A65" s="114">
        <v>36</v>
      </c>
      <c r="B65" s="206">
        <v>256</v>
      </c>
      <c r="C65" s="206" t="s">
        <v>38</v>
      </c>
      <c r="D65" s="115">
        <v>5</v>
      </c>
      <c r="E65" s="218">
        <v>934.61328100000003</v>
      </c>
      <c r="F65" s="219">
        <v>142.17283599999999</v>
      </c>
      <c r="G65" s="219">
        <v>660.03906300000006</v>
      </c>
      <c r="H65" s="199">
        <v>98.685856999999999</v>
      </c>
      <c r="I65" s="213">
        <v>612.61328100000003</v>
      </c>
      <c r="J65" s="222">
        <v>338.03906300000006</v>
      </c>
      <c r="K65" s="259"/>
      <c r="L65" s="214">
        <v>1.8122558841668541</v>
      </c>
      <c r="M65" s="262"/>
    </row>
  </sheetData>
  <mergeCells count="27">
    <mergeCell ref="K51:K55"/>
    <mergeCell ref="M51:M55"/>
    <mergeCell ref="K56:K60"/>
    <mergeCell ref="M56:M60"/>
    <mergeCell ref="K61:K65"/>
    <mergeCell ref="M61:M65"/>
    <mergeCell ref="K45:K49"/>
    <mergeCell ref="M45:M49"/>
    <mergeCell ref="K40:K44"/>
    <mergeCell ref="M40:M44"/>
    <mergeCell ref="K35:K39"/>
    <mergeCell ref="M35:M39"/>
    <mergeCell ref="K29:K33"/>
    <mergeCell ref="M29:M33"/>
    <mergeCell ref="K24:K28"/>
    <mergeCell ref="M24:M28"/>
    <mergeCell ref="K19:K23"/>
    <mergeCell ref="M19:M23"/>
    <mergeCell ref="K13:K17"/>
    <mergeCell ref="M13:M17"/>
    <mergeCell ref="K8:K12"/>
    <mergeCell ref="M8:M12"/>
    <mergeCell ref="A1:D1"/>
    <mergeCell ref="E1:H1"/>
    <mergeCell ref="I1:M1"/>
    <mergeCell ref="K3:K7"/>
    <mergeCell ref="M3:M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65"/>
  <sheetViews>
    <sheetView workbookViewId="0">
      <selection activeCell="G13" sqref="G13"/>
    </sheetView>
  </sheetViews>
  <sheetFormatPr defaultRowHeight="15" x14ac:dyDescent="0.25"/>
  <cols>
    <col min="1" max="1" width="7.7109375" bestFit="1" customWidth="1"/>
    <col min="2" max="2" width="10.7109375" bestFit="1" customWidth="1"/>
    <col min="3" max="3" width="9.7109375" bestFit="1" customWidth="1"/>
    <col min="4" max="4" width="6.42578125" bestFit="1" customWidth="1"/>
    <col min="5" max="5" width="10.28515625" bestFit="1" customWidth="1"/>
    <col min="6" max="6" width="7.85546875" bestFit="1" customWidth="1"/>
    <col min="7" max="7" width="12.5703125" bestFit="1" customWidth="1"/>
    <col min="8" max="8" width="10.140625" bestFit="1" customWidth="1"/>
    <col min="9" max="9" width="10.28515625" bestFit="1" customWidth="1"/>
    <col min="10" max="10" width="12.5703125" bestFit="1" customWidth="1"/>
    <col min="11" max="11" width="22.5703125" bestFit="1" customWidth="1"/>
    <col min="12" max="12" width="10.7109375" bestFit="1" customWidth="1"/>
    <col min="13" max="13" width="17.85546875" bestFit="1" customWidth="1"/>
    <col min="15" max="15" width="7.7109375" bestFit="1" customWidth="1"/>
    <col min="16" max="16" width="13" bestFit="1" customWidth="1"/>
  </cols>
  <sheetData>
    <row r="1" spans="1:16" x14ac:dyDescent="0.25">
      <c r="A1" s="292" t="s">
        <v>8</v>
      </c>
      <c r="B1" s="293"/>
      <c r="C1" s="293"/>
      <c r="D1" s="294"/>
      <c r="E1" s="292" t="s">
        <v>44</v>
      </c>
      <c r="F1" s="293"/>
      <c r="G1" s="293"/>
      <c r="H1" s="294"/>
      <c r="I1" s="292" t="s">
        <v>9</v>
      </c>
      <c r="J1" s="293"/>
      <c r="K1" s="293"/>
      <c r="L1" s="293"/>
      <c r="M1" s="294"/>
    </row>
    <row r="2" spans="1:16" x14ac:dyDescent="0.25">
      <c r="A2" s="98" t="s">
        <v>0</v>
      </c>
      <c r="B2" s="13" t="s">
        <v>28</v>
      </c>
      <c r="C2" s="13" t="s">
        <v>1</v>
      </c>
      <c r="D2" s="14" t="s">
        <v>2</v>
      </c>
      <c r="E2" s="98" t="s">
        <v>45</v>
      </c>
      <c r="F2" s="13" t="s">
        <v>46</v>
      </c>
      <c r="G2" s="13" t="s">
        <v>47</v>
      </c>
      <c r="H2" s="14" t="s">
        <v>48</v>
      </c>
      <c r="I2" s="98" t="s">
        <v>50</v>
      </c>
      <c r="J2" s="14" t="s">
        <v>47</v>
      </c>
      <c r="K2" s="13" t="s">
        <v>5</v>
      </c>
      <c r="L2" s="13" t="s">
        <v>6</v>
      </c>
      <c r="M2" s="14" t="s">
        <v>7</v>
      </c>
      <c r="O2" s="102" t="s">
        <v>0</v>
      </c>
      <c r="P2" s="103" t="s">
        <v>49</v>
      </c>
    </row>
    <row r="3" spans="1:16" x14ac:dyDescent="0.25">
      <c r="A3" s="15">
        <v>40</v>
      </c>
      <c r="B3" s="16" t="s">
        <v>18</v>
      </c>
      <c r="C3" s="16" t="s">
        <v>3</v>
      </c>
      <c r="D3" s="17">
        <v>1</v>
      </c>
      <c r="E3" s="104">
        <v>618.65625</v>
      </c>
      <c r="F3" s="105">
        <v>176.72009800000001</v>
      </c>
      <c r="G3" s="105">
        <v>513.5625</v>
      </c>
      <c r="H3" s="74">
        <v>63.156356000000002</v>
      </c>
      <c r="I3" s="108">
        <f>E3-$P$3</f>
        <v>278.65625</v>
      </c>
      <c r="J3" s="109">
        <f>G3-$P$3</f>
        <v>173.5625</v>
      </c>
      <c r="K3" s="257">
        <f>AVERAGE(I3:I7)/AVERAGE(J3:J7)</f>
        <v>1.8025989936229201</v>
      </c>
      <c r="L3" s="24">
        <f>I3/J3</f>
        <v>1.6055095426719481</v>
      </c>
      <c r="M3" s="260">
        <f>AVERAGE(L3:L7)</f>
        <v>1.7985200077355565</v>
      </c>
      <c r="O3" s="18">
        <v>40</v>
      </c>
      <c r="P3" s="20">
        <v>340</v>
      </c>
    </row>
    <row r="4" spans="1:16" x14ac:dyDescent="0.25">
      <c r="A4" s="18">
        <v>40</v>
      </c>
      <c r="B4" s="19" t="s">
        <v>18</v>
      </c>
      <c r="C4" s="19" t="s">
        <v>3</v>
      </c>
      <c r="D4" s="20">
        <v>2</v>
      </c>
      <c r="E4" s="110">
        <v>600.5625</v>
      </c>
      <c r="F4" s="111">
        <v>184.17210600000001</v>
      </c>
      <c r="G4" s="111">
        <v>507.07324199999999</v>
      </c>
      <c r="H4" s="75">
        <v>64.045514999999995</v>
      </c>
      <c r="I4" s="108">
        <f>E4-$P$3</f>
        <v>260.5625</v>
      </c>
      <c r="J4" s="109">
        <f>G4-$P$3</f>
        <v>167.07324199999999</v>
      </c>
      <c r="K4" s="258"/>
      <c r="L4" s="24">
        <f t="shared" ref="L4:L7" si="0">I4/J4</f>
        <v>1.5595705026182469</v>
      </c>
      <c r="M4" s="261"/>
      <c r="O4" s="18">
        <v>42</v>
      </c>
      <c r="P4" s="20">
        <v>338</v>
      </c>
    </row>
    <row r="5" spans="1:16" x14ac:dyDescent="0.25">
      <c r="A5" s="18">
        <v>40</v>
      </c>
      <c r="B5" s="19" t="s">
        <v>18</v>
      </c>
      <c r="C5" s="19" t="s">
        <v>3</v>
      </c>
      <c r="D5" s="20">
        <v>3</v>
      </c>
      <c r="E5" s="110">
        <v>713.875</v>
      </c>
      <c r="F5" s="111">
        <v>287.48923200000002</v>
      </c>
      <c r="G5" s="111">
        <v>516.671875</v>
      </c>
      <c r="H5" s="75">
        <v>68.141879000000003</v>
      </c>
      <c r="I5" s="108">
        <f>E5-$P$3</f>
        <v>373.875</v>
      </c>
      <c r="J5" s="109">
        <f>G5-$P$3</f>
        <v>176.671875</v>
      </c>
      <c r="K5" s="258"/>
      <c r="L5" s="24">
        <f t="shared" si="0"/>
        <v>2.1162111966038739</v>
      </c>
      <c r="M5" s="261"/>
      <c r="O5" s="114">
        <v>44</v>
      </c>
      <c r="P5" s="115">
        <v>288</v>
      </c>
    </row>
    <row r="6" spans="1:16" x14ac:dyDescent="0.25">
      <c r="A6" s="18">
        <v>40</v>
      </c>
      <c r="B6" s="19" t="s">
        <v>18</v>
      </c>
      <c r="C6" s="19" t="s">
        <v>3</v>
      </c>
      <c r="D6" s="20">
        <v>4</v>
      </c>
      <c r="E6" s="110">
        <v>638.60351600000001</v>
      </c>
      <c r="F6" s="111">
        <v>201.77645999999999</v>
      </c>
      <c r="G6" s="111">
        <v>520.27343800000006</v>
      </c>
      <c r="H6" s="75">
        <v>68.686431999999996</v>
      </c>
      <c r="I6" s="108">
        <f>E6-$P$3</f>
        <v>298.60351600000001</v>
      </c>
      <c r="J6" s="109">
        <f>G6-$P$3</f>
        <v>180.27343800000006</v>
      </c>
      <c r="K6" s="258"/>
      <c r="L6" s="24">
        <f t="shared" si="0"/>
        <v>1.6563921968360082</v>
      </c>
      <c r="M6" s="261"/>
    </row>
    <row r="7" spans="1:16" x14ac:dyDescent="0.25">
      <c r="A7" s="18">
        <v>40</v>
      </c>
      <c r="B7" s="19" t="s">
        <v>18</v>
      </c>
      <c r="C7" s="19" t="s">
        <v>3</v>
      </c>
      <c r="D7" s="20">
        <v>5</v>
      </c>
      <c r="E7" s="110">
        <v>712.69042999999999</v>
      </c>
      <c r="F7" s="111">
        <v>304.67935299999999</v>
      </c>
      <c r="G7" s="111">
        <v>521.36523399999999</v>
      </c>
      <c r="H7" s="75">
        <v>62.138840999999999</v>
      </c>
      <c r="I7" s="213">
        <f>E7-$P$3</f>
        <v>372.69042999999999</v>
      </c>
      <c r="J7" s="222">
        <f>G7-$P$3</f>
        <v>181.36523399999999</v>
      </c>
      <c r="K7" s="259"/>
      <c r="L7" s="214">
        <f t="shared" si="0"/>
        <v>2.0549165999477057</v>
      </c>
      <c r="M7" s="262"/>
      <c r="O7" s="19"/>
      <c r="P7" s="19"/>
    </row>
    <row r="8" spans="1:16" x14ac:dyDescent="0.25">
      <c r="A8" s="32">
        <v>42</v>
      </c>
      <c r="B8" s="33">
        <v>254</v>
      </c>
      <c r="C8" s="33" t="s">
        <v>3</v>
      </c>
      <c r="D8" s="34">
        <v>1</v>
      </c>
      <c r="E8" s="116">
        <v>651.21484399999997</v>
      </c>
      <c r="F8" s="117">
        <v>120.138007</v>
      </c>
      <c r="G8" s="117">
        <v>576.21875</v>
      </c>
      <c r="H8" s="129">
        <v>81.341459999999998</v>
      </c>
      <c r="I8" s="120">
        <f>E8-$P$4</f>
        <v>313.21484399999997</v>
      </c>
      <c r="J8" s="121">
        <f>G8-$P$4</f>
        <v>238.21875</v>
      </c>
      <c r="K8" s="266">
        <f>AVERAGE(I8:I12)/AVERAGE(J8:J12)</f>
        <v>1.1854993071750228</v>
      </c>
      <c r="L8" s="31">
        <f>I8/J8</f>
        <v>1.314820281778827</v>
      </c>
      <c r="M8" s="269">
        <f>AVERAGE(L8:L12)</f>
        <v>1.1880228453784605</v>
      </c>
      <c r="O8" s="19"/>
      <c r="P8" s="19"/>
    </row>
    <row r="9" spans="1:16" x14ac:dyDescent="0.25">
      <c r="A9" s="35">
        <v>42</v>
      </c>
      <c r="B9" s="36">
        <v>254</v>
      </c>
      <c r="C9" s="36" t="s">
        <v>3</v>
      </c>
      <c r="D9" s="37">
        <v>2</v>
      </c>
      <c r="E9" s="122">
        <v>646.96972700000003</v>
      </c>
      <c r="F9" s="123">
        <v>150.67532199999999</v>
      </c>
      <c r="G9" s="123">
        <v>606.80859399999997</v>
      </c>
      <c r="H9" s="130">
        <v>82.657374000000004</v>
      </c>
      <c r="I9" s="120">
        <f>E9-$P$4</f>
        <v>308.96972700000003</v>
      </c>
      <c r="J9" s="121">
        <f>G9-$P$4</f>
        <v>268.80859399999997</v>
      </c>
      <c r="K9" s="267"/>
      <c r="L9" s="31">
        <f t="shared" ref="L9:L12" si="1">I9/J9</f>
        <v>1.1494042002243428</v>
      </c>
      <c r="M9" s="270"/>
      <c r="O9" s="19"/>
      <c r="P9" s="19"/>
    </row>
    <row r="10" spans="1:16" x14ac:dyDescent="0.25">
      <c r="A10" s="35">
        <v>42</v>
      </c>
      <c r="B10" s="36">
        <v>254</v>
      </c>
      <c r="C10" s="36" t="s">
        <v>3</v>
      </c>
      <c r="D10" s="37">
        <v>3</v>
      </c>
      <c r="E10" s="122">
        <v>624.38769500000001</v>
      </c>
      <c r="F10" s="123">
        <v>127.43093500000001</v>
      </c>
      <c r="G10" s="123">
        <v>602.16601600000001</v>
      </c>
      <c r="H10" s="130">
        <v>85.156655000000001</v>
      </c>
      <c r="I10" s="120">
        <f>E10-$P$4</f>
        <v>286.38769500000001</v>
      </c>
      <c r="J10" s="121">
        <f>G10-$P$4</f>
        <v>264.16601600000001</v>
      </c>
      <c r="K10" s="267"/>
      <c r="L10" s="31">
        <f t="shared" si="1"/>
        <v>1.0841201277003019</v>
      </c>
      <c r="M10" s="270"/>
      <c r="O10" s="19"/>
      <c r="P10" s="19"/>
    </row>
    <row r="11" spans="1:16" x14ac:dyDescent="0.25">
      <c r="A11" s="35">
        <v>42</v>
      </c>
      <c r="B11" s="36">
        <v>254</v>
      </c>
      <c r="C11" s="36" t="s">
        <v>3</v>
      </c>
      <c r="D11" s="37">
        <v>4</v>
      </c>
      <c r="E11" s="122">
        <v>665.3125</v>
      </c>
      <c r="F11" s="123">
        <v>160.88327799999999</v>
      </c>
      <c r="G11" s="123">
        <v>600.88867200000004</v>
      </c>
      <c r="H11" s="130">
        <v>89.975753999999995</v>
      </c>
      <c r="I11" s="120">
        <f>E11-$P$4</f>
        <v>327.3125</v>
      </c>
      <c r="J11" s="121">
        <f>G11-$P$4</f>
        <v>262.88867200000004</v>
      </c>
      <c r="K11" s="267"/>
      <c r="L11" s="31">
        <f t="shared" si="1"/>
        <v>1.2450612554351521</v>
      </c>
      <c r="M11" s="270"/>
      <c r="O11" s="19"/>
      <c r="P11" s="19"/>
    </row>
    <row r="12" spans="1:16" x14ac:dyDescent="0.25">
      <c r="A12" s="35">
        <v>42</v>
      </c>
      <c r="B12" s="36">
        <v>254</v>
      </c>
      <c r="C12" s="36" t="s">
        <v>3</v>
      </c>
      <c r="D12" s="37">
        <v>5</v>
      </c>
      <c r="E12" s="122">
        <v>633.05761700000005</v>
      </c>
      <c r="F12" s="123">
        <v>148.40812500000001</v>
      </c>
      <c r="G12" s="123">
        <v>595.30833299999995</v>
      </c>
      <c r="H12" s="130">
        <v>75.737204000000006</v>
      </c>
      <c r="I12" s="226">
        <f>E12-$P$4</f>
        <v>295.05761700000005</v>
      </c>
      <c r="J12" s="227">
        <f>G12-$P$4</f>
        <v>257.30833299999995</v>
      </c>
      <c r="K12" s="268"/>
      <c r="L12" s="201">
        <f t="shared" si="1"/>
        <v>1.1467083617536791</v>
      </c>
      <c r="M12" s="271"/>
      <c r="O12" s="19"/>
      <c r="P12" s="19"/>
    </row>
    <row r="13" spans="1:16" x14ac:dyDescent="0.25">
      <c r="A13" s="15">
        <v>44</v>
      </c>
      <c r="B13" s="16">
        <v>256</v>
      </c>
      <c r="C13" s="16" t="s">
        <v>3</v>
      </c>
      <c r="D13" s="17">
        <v>1</v>
      </c>
      <c r="E13" s="104">
        <v>614.71093800000006</v>
      </c>
      <c r="F13" s="105">
        <v>148.96364399999999</v>
      </c>
      <c r="G13" s="105">
        <v>659.70410200000003</v>
      </c>
      <c r="H13" s="74">
        <v>100.538676</v>
      </c>
      <c r="I13" s="108">
        <f>E13-$P$5</f>
        <v>326.71093800000006</v>
      </c>
      <c r="J13" s="109">
        <f>G13-$P$5</f>
        <v>371.70410200000003</v>
      </c>
      <c r="K13" s="257">
        <f>AVERAGE(I13:I17)/AVERAGE(J13:J17)</f>
        <v>1.0469414842749594</v>
      </c>
      <c r="L13" s="24">
        <f>I13/J13</f>
        <v>0.87895435170634739</v>
      </c>
      <c r="M13" s="260">
        <f>AVERAGE(L13:L17)</f>
        <v>1.0598574292806382</v>
      </c>
      <c r="O13" s="19"/>
      <c r="P13" s="19"/>
    </row>
    <row r="14" spans="1:16" x14ac:dyDescent="0.25">
      <c r="A14" s="18">
        <v>44</v>
      </c>
      <c r="B14" s="19">
        <v>256</v>
      </c>
      <c r="C14" s="19" t="s">
        <v>3</v>
      </c>
      <c r="D14" s="20">
        <v>2</v>
      </c>
      <c r="E14" s="110">
        <v>566.81054700000004</v>
      </c>
      <c r="F14" s="111">
        <v>109.806352</v>
      </c>
      <c r="G14" s="111">
        <v>534.41015600000003</v>
      </c>
      <c r="H14" s="75">
        <v>82.082296999999997</v>
      </c>
      <c r="I14" s="108">
        <f>E14-$P$5</f>
        <v>278.81054700000004</v>
      </c>
      <c r="J14" s="109">
        <f>G14-$P$5</f>
        <v>246.41015600000003</v>
      </c>
      <c r="K14" s="258"/>
      <c r="L14" s="24">
        <f t="shared" ref="L14:L17" si="2">I14/J14</f>
        <v>1.1314896736642626</v>
      </c>
      <c r="M14" s="261"/>
      <c r="O14" s="19"/>
      <c r="P14" s="19"/>
    </row>
    <row r="15" spans="1:16" x14ac:dyDescent="0.25">
      <c r="A15" s="18">
        <v>44</v>
      </c>
      <c r="B15" s="19">
        <v>256</v>
      </c>
      <c r="C15" s="19" t="s">
        <v>3</v>
      </c>
      <c r="D15" s="20">
        <v>3</v>
      </c>
      <c r="E15" s="110">
        <v>613.23535200000003</v>
      </c>
      <c r="F15" s="111">
        <v>171.92606499999999</v>
      </c>
      <c r="G15" s="111">
        <v>563.70605499999999</v>
      </c>
      <c r="H15" s="75">
        <v>77.787256999999997</v>
      </c>
      <c r="I15" s="108">
        <f>E15-$P$5</f>
        <v>325.23535200000003</v>
      </c>
      <c r="J15" s="109">
        <f>G15-$P$5</f>
        <v>275.70605499999999</v>
      </c>
      <c r="K15" s="258"/>
      <c r="L15" s="24">
        <f t="shared" si="2"/>
        <v>1.1796453001367708</v>
      </c>
      <c r="M15" s="261"/>
      <c r="O15" s="19"/>
      <c r="P15" s="19"/>
    </row>
    <row r="16" spans="1:16" x14ac:dyDescent="0.25">
      <c r="A16" s="18">
        <v>44</v>
      </c>
      <c r="B16" s="19">
        <v>256</v>
      </c>
      <c r="C16" s="19" t="s">
        <v>3</v>
      </c>
      <c r="D16" s="20">
        <v>4</v>
      </c>
      <c r="E16" s="110">
        <v>634.76660200000003</v>
      </c>
      <c r="F16" s="111">
        <v>191.149238</v>
      </c>
      <c r="G16" s="111">
        <v>614.25585899999999</v>
      </c>
      <c r="H16" s="75">
        <v>87.480666999999997</v>
      </c>
      <c r="I16" s="108">
        <f>E16-$P$5</f>
        <v>346.76660200000003</v>
      </c>
      <c r="J16" s="109">
        <f>G16-$P$5</f>
        <v>326.25585899999999</v>
      </c>
      <c r="K16" s="258"/>
      <c r="L16" s="24">
        <f t="shared" si="2"/>
        <v>1.0628670487722951</v>
      </c>
      <c r="M16" s="261"/>
      <c r="O16" s="19"/>
      <c r="P16" s="19"/>
    </row>
    <row r="17" spans="1:16" x14ac:dyDescent="0.25">
      <c r="A17" s="18">
        <v>44</v>
      </c>
      <c r="B17" s="19">
        <v>256</v>
      </c>
      <c r="C17" s="19" t="s">
        <v>3</v>
      </c>
      <c r="D17" s="20">
        <v>5</v>
      </c>
      <c r="E17" s="110">
        <v>587.96484399999997</v>
      </c>
      <c r="F17" s="111">
        <v>121.023224</v>
      </c>
      <c r="G17" s="111">
        <v>574.68261700000005</v>
      </c>
      <c r="H17" s="75">
        <v>76.116068999999996</v>
      </c>
      <c r="I17" s="108">
        <f>E17-$P$5</f>
        <v>299.96484399999997</v>
      </c>
      <c r="J17" s="109">
        <f>G17-$P$5</f>
        <v>286.68261700000005</v>
      </c>
      <c r="K17" s="259"/>
      <c r="L17" s="24">
        <f t="shared" si="2"/>
        <v>1.0463307721235149</v>
      </c>
      <c r="M17" s="262"/>
      <c r="O17" s="19"/>
      <c r="P17" s="19"/>
    </row>
    <row r="18" spans="1:16" x14ac:dyDescent="0.25">
      <c r="A18" s="98" t="s">
        <v>0</v>
      </c>
      <c r="B18" s="13" t="s">
        <v>28</v>
      </c>
      <c r="C18" s="13" t="s">
        <v>1</v>
      </c>
      <c r="D18" s="14" t="s">
        <v>2</v>
      </c>
      <c r="E18" s="98" t="s">
        <v>45</v>
      </c>
      <c r="F18" s="13" t="s">
        <v>46</v>
      </c>
      <c r="G18" s="13" t="s">
        <v>47</v>
      </c>
      <c r="H18" s="14" t="s">
        <v>48</v>
      </c>
      <c r="I18" s="98" t="s">
        <v>45</v>
      </c>
      <c r="J18" s="14" t="s">
        <v>47</v>
      </c>
      <c r="K18" s="13" t="s">
        <v>5</v>
      </c>
      <c r="L18" s="13" t="s">
        <v>6</v>
      </c>
      <c r="M18" s="14" t="s">
        <v>7</v>
      </c>
      <c r="O18" s="102" t="s">
        <v>0</v>
      </c>
      <c r="P18" s="103" t="s">
        <v>49</v>
      </c>
    </row>
    <row r="19" spans="1:16" x14ac:dyDescent="0.25">
      <c r="A19" s="15">
        <v>40</v>
      </c>
      <c r="B19" s="16" t="s">
        <v>18</v>
      </c>
      <c r="C19" s="16" t="s">
        <v>11</v>
      </c>
      <c r="D19" s="17">
        <v>1</v>
      </c>
      <c r="E19" s="104">
        <v>619.87402299999997</v>
      </c>
      <c r="F19" s="105">
        <v>102.165311</v>
      </c>
      <c r="G19" s="105">
        <v>593.38183600000002</v>
      </c>
      <c r="H19" s="74">
        <v>78.118352999999999</v>
      </c>
      <c r="I19" s="108">
        <f>E19-$P$19</f>
        <v>327.87402299999997</v>
      </c>
      <c r="J19" s="109">
        <f>G19-$P$19</f>
        <v>301.38183600000002</v>
      </c>
      <c r="K19" s="257">
        <f>AVERAGE(I19:I23)/AVERAGE(J19:J23)</f>
        <v>1.3041563245328283</v>
      </c>
      <c r="L19" s="24">
        <f>I19/J19</f>
        <v>1.0879024009927392</v>
      </c>
      <c r="M19" s="260">
        <f>AVERAGE(L19:L23)</f>
        <v>1.3655308006535287</v>
      </c>
      <c r="O19" s="18">
        <v>40</v>
      </c>
      <c r="P19" s="20">
        <v>292</v>
      </c>
    </row>
    <row r="20" spans="1:16" x14ac:dyDescent="0.25">
      <c r="A20" s="18">
        <v>40</v>
      </c>
      <c r="B20" s="19" t="s">
        <v>18</v>
      </c>
      <c r="C20" s="19" t="s">
        <v>11</v>
      </c>
      <c r="D20" s="20">
        <v>2</v>
      </c>
      <c r="E20" s="110">
        <v>776.05957000000001</v>
      </c>
      <c r="F20" s="111">
        <v>113.633347</v>
      </c>
      <c r="G20" s="111">
        <v>501.87011699999999</v>
      </c>
      <c r="H20" s="75">
        <v>75.264188000000004</v>
      </c>
      <c r="I20" s="108">
        <f>E20-$P$19</f>
        <v>484.05957000000001</v>
      </c>
      <c r="J20" s="109">
        <f>G20-$P$19</f>
        <v>209.87011699999999</v>
      </c>
      <c r="K20" s="258"/>
      <c r="L20" s="24">
        <f t="shared" ref="L20:L23" si="3">I20/J20</f>
        <v>2.3064721024575405</v>
      </c>
      <c r="M20" s="261"/>
      <c r="O20" s="18">
        <v>42</v>
      </c>
      <c r="P20" s="20">
        <v>291</v>
      </c>
    </row>
    <row r="21" spans="1:16" x14ac:dyDescent="0.25">
      <c r="A21" s="18">
        <v>40</v>
      </c>
      <c r="B21" s="19" t="s">
        <v>18</v>
      </c>
      <c r="C21" s="19" t="s">
        <v>11</v>
      </c>
      <c r="D21" s="20">
        <v>3</v>
      </c>
      <c r="E21" s="110">
        <v>691.09277299999997</v>
      </c>
      <c r="F21" s="111">
        <v>130.73543000000001</v>
      </c>
      <c r="G21" s="111">
        <v>618.44238299999995</v>
      </c>
      <c r="H21" s="75">
        <v>78.763767999999999</v>
      </c>
      <c r="I21" s="108">
        <f>E21-$P$19</f>
        <v>399.09277299999997</v>
      </c>
      <c r="J21" s="109">
        <f>G21-$P$19</f>
        <v>326.44238299999995</v>
      </c>
      <c r="K21" s="258"/>
      <c r="L21" s="24">
        <f t="shared" si="3"/>
        <v>1.2225519533718145</v>
      </c>
      <c r="M21" s="261"/>
      <c r="O21" s="114">
        <v>44</v>
      </c>
      <c r="P21" s="115">
        <v>293</v>
      </c>
    </row>
    <row r="22" spans="1:16" x14ac:dyDescent="0.25">
      <c r="A22" s="18">
        <v>40</v>
      </c>
      <c r="B22" s="19" t="s">
        <v>18</v>
      </c>
      <c r="C22" s="19" t="s">
        <v>11</v>
      </c>
      <c r="D22" s="20">
        <v>4</v>
      </c>
      <c r="E22" s="110">
        <v>630.80175799999995</v>
      </c>
      <c r="F22" s="111">
        <v>99.189457000000004</v>
      </c>
      <c r="G22" s="111">
        <v>565.80175799999995</v>
      </c>
      <c r="H22" s="75">
        <v>74.983418999999998</v>
      </c>
      <c r="I22" s="108">
        <f>E22-$P$19</f>
        <v>338.80175799999995</v>
      </c>
      <c r="J22" s="109">
        <f>G22-$P$19</f>
        <v>273.80175799999995</v>
      </c>
      <c r="K22" s="258"/>
      <c r="L22" s="24">
        <f t="shared" si="3"/>
        <v>1.2373980374516076</v>
      </c>
      <c r="M22" s="261"/>
    </row>
    <row r="23" spans="1:16" x14ac:dyDescent="0.25">
      <c r="A23" s="18">
        <v>40</v>
      </c>
      <c r="B23" s="19" t="s">
        <v>18</v>
      </c>
      <c r="C23" s="19" t="s">
        <v>11</v>
      </c>
      <c r="D23" s="20">
        <v>5</v>
      </c>
      <c r="E23" s="110">
        <v>586.98632799999996</v>
      </c>
      <c r="F23" s="111">
        <v>86.314379000000002</v>
      </c>
      <c r="G23" s="111">
        <v>595.06933600000002</v>
      </c>
      <c r="H23" s="75">
        <v>98.818023999999994</v>
      </c>
      <c r="I23" s="213">
        <f>E23-$P$19</f>
        <v>294.98632799999996</v>
      </c>
      <c r="J23" s="222">
        <f>G23-$P$19</f>
        <v>303.06933600000002</v>
      </c>
      <c r="K23" s="259"/>
      <c r="L23" s="214">
        <f t="shared" si="3"/>
        <v>0.97332950899394166</v>
      </c>
      <c r="M23" s="262"/>
      <c r="O23" s="19"/>
      <c r="P23" s="19"/>
    </row>
    <row r="24" spans="1:16" x14ac:dyDescent="0.25">
      <c r="A24" s="32">
        <v>42</v>
      </c>
      <c r="B24" s="33">
        <v>254</v>
      </c>
      <c r="C24" s="33" t="s">
        <v>11</v>
      </c>
      <c r="D24" s="34">
        <v>1</v>
      </c>
      <c r="E24" s="116">
        <v>652.01660200000003</v>
      </c>
      <c r="F24" s="117">
        <v>87.496978999999996</v>
      </c>
      <c r="G24" s="117">
        <v>612.67480499999999</v>
      </c>
      <c r="H24" s="129">
        <v>94.868602999999993</v>
      </c>
      <c r="I24" s="120">
        <f>E24-$P$20</f>
        <v>361.01660200000003</v>
      </c>
      <c r="J24" s="121">
        <f>G24-$P$20</f>
        <v>321.67480499999999</v>
      </c>
      <c r="K24" s="266">
        <f>AVERAGE(I24:I28)/AVERAGE(J24:J28)</f>
        <v>1.2822508634997705</v>
      </c>
      <c r="L24" s="31">
        <f>I24/J24</f>
        <v>1.1223030103336817</v>
      </c>
      <c r="M24" s="269">
        <f>AVERAGE(L24:L28)</f>
        <v>1.2903961126376342</v>
      </c>
      <c r="O24" s="19"/>
      <c r="P24" s="19"/>
    </row>
    <row r="25" spans="1:16" x14ac:dyDescent="0.25">
      <c r="A25" s="35">
        <v>42</v>
      </c>
      <c r="B25" s="36">
        <v>254</v>
      </c>
      <c r="C25" s="36" t="s">
        <v>11</v>
      </c>
      <c r="D25" s="37">
        <v>2</v>
      </c>
      <c r="E25" s="122">
        <v>691.48242200000004</v>
      </c>
      <c r="F25" s="123">
        <v>106.353318</v>
      </c>
      <c r="G25" s="123">
        <v>634.70800799999995</v>
      </c>
      <c r="H25" s="130">
        <v>114.362315</v>
      </c>
      <c r="I25" s="120">
        <f>E25-$P$20</f>
        <v>400.48242200000004</v>
      </c>
      <c r="J25" s="121">
        <f>G25-$P$20</f>
        <v>343.70800799999995</v>
      </c>
      <c r="K25" s="267"/>
      <c r="L25" s="31">
        <f t="shared" ref="L25:L28" si="4">I25/J25</f>
        <v>1.1651821100426618</v>
      </c>
      <c r="M25" s="270"/>
      <c r="O25" s="19"/>
      <c r="P25" s="19"/>
    </row>
    <row r="26" spans="1:16" x14ac:dyDescent="0.25">
      <c r="A26" s="35">
        <v>42</v>
      </c>
      <c r="B26" s="36">
        <v>254</v>
      </c>
      <c r="C26" s="36" t="s">
        <v>11</v>
      </c>
      <c r="D26" s="37">
        <v>3</v>
      </c>
      <c r="E26" s="122">
        <v>734.75976600000001</v>
      </c>
      <c r="F26" s="123">
        <v>121.40005600000001</v>
      </c>
      <c r="G26" s="123">
        <v>608.32519500000001</v>
      </c>
      <c r="H26" s="130">
        <v>86.199732999999995</v>
      </c>
      <c r="I26" s="120">
        <f>E26-$P$20</f>
        <v>443.75976600000001</v>
      </c>
      <c r="J26" s="121">
        <f>G26-$P$20</f>
        <v>317.32519500000001</v>
      </c>
      <c r="K26" s="267"/>
      <c r="L26" s="31">
        <f t="shared" si="4"/>
        <v>1.3984384883148027</v>
      </c>
      <c r="M26" s="270"/>
      <c r="O26" s="19"/>
      <c r="P26" s="19"/>
    </row>
    <row r="27" spans="1:16" x14ac:dyDescent="0.25">
      <c r="A27" s="35">
        <v>42</v>
      </c>
      <c r="B27" s="36">
        <v>254</v>
      </c>
      <c r="C27" s="36" t="s">
        <v>11</v>
      </c>
      <c r="D27" s="37">
        <v>4</v>
      </c>
      <c r="E27" s="122">
        <v>692.57421899999997</v>
      </c>
      <c r="F27" s="123">
        <v>112.36385300000001</v>
      </c>
      <c r="G27" s="123">
        <v>627.44140600000003</v>
      </c>
      <c r="H27" s="130">
        <v>101.25908699999999</v>
      </c>
      <c r="I27" s="120">
        <f>E27-$P$20</f>
        <v>401.57421899999997</v>
      </c>
      <c r="J27" s="121">
        <f>G27-$P$20</f>
        <v>336.44140600000003</v>
      </c>
      <c r="K27" s="267"/>
      <c r="L27" s="31">
        <f t="shared" si="4"/>
        <v>1.1935933325638282</v>
      </c>
      <c r="M27" s="270"/>
      <c r="O27" s="19"/>
      <c r="P27" s="19"/>
    </row>
    <row r="28" spans="1:16" x14ac:dyDescent="0.25">
      <c r="A28" s="35">
        <v>42</v>
      </c>
      <c r="B28" s="36">
        <v>254</v>
      </c>
      <c r="C28" s="36" t="s">
        <v>11</v>
      </c>
      <c r="D28" s="37">
        <v>5</v>
      </c>
      <c r="E28" s="122">
        <v>749.64648399999999</v>
      </c>
      <c r="F28" s="123">
        <v>123.926377</v>
      </c>
      <c r="G28" s="123">
        <v>582.67382799999996</v>
      </c>
      <c r="H28" s="130">
        <v>81.653656999999995</v>
      </c>
      <c r="I28" s="226">
        <f>E28-$P$20</f>
        <v>458.64648399999999</v>
      </c>
      <c r="J28" s="227">
        <f>G28-$P$20</f>
        <v>291.67382799999996</v>
      </c>
      <c r="K28" s="268"/>
      <c r="L28" s="201">
        <f t="shared" si="4"/>
        <v>1.572463621933196</v>
      </c>
      <c r="M28" s="271"/>
      <c r="O28" s="19"/>
      <c r="P28" s="19"/>
    </row>
    <row r="29" spans="1:16" x14ac:dyDescent="0.25">
      <c r="A29" s="15">
        <v>44</v>
      </c>
      <c r="B29" s="16">
        <v>256</v>
      </c>
      <c r="C29" s="16" t="s">
        <v>11</v>
      </c>
      <c r="D29" s="17">
        <v>1</v>
      </c>
      <c r="E29" s="104">
        <v>564.18164100000001</v>
      </c>
      <c r="F29" s="105">
        <v>73.976608999999996</v>
      </c>
      <c r="G29" s="105">
        <v>637.15527299999997</v>
      </c>
      <c r="H29" s="74">
        <v>91.238394999999997</v>
      </c>
      <c r="I29" s="108">
        <f>E29-$P$21</f>
        <v>271.18164100000001</v>
      </c>
      <c r="J29" s="109">
        <f>G29-$P$21</f>
        <v>344.15527299999997</v>
      </c>
      <c r="K29" s="257">
        <f>AVERAGE(I29:I33)/AVERAGE(J29:J33)</f>
        <v>0.91699833123986907</v>
      </c>
      <c r="L29" s="24">
        <f>I29/J29</f>
        <v>0.78796305701235048</v>
      </c>
      <c r="M29" s="260">
        <f>AVERAGE(L29:L33)</f>
        <v>0.93928009890927056</v>
      </c>
      <c r="O29" s="19"/>
      <c r="P29" s="19"/>
    </row>
    <row r="30" spans="1:16" x14ac:dyDescent="0.25">
      <c r="A30" s="18">
        <v>44</v>
      </c>
      <c r="B30" s="19">
        <v>256</v>
      </c>
      <c r="C30" s="19" t="s">
        <v>11</v>
      </c>
      <c r="D30" s="20">
        <v>2</v>
      </c>
      <c r="E30" s="110">
        <v>580.23632799999996</v>
      </c>
      <c r="F30" s="111">
        <v>72.154776999999996</v>
      </c>
      <c r="G30" s="111">
        <v>521.78906300000006</v>
      </c>
      <c r="H30" s="75">
        <v>116.784413</v>
      </c>
      <c r="I30" s="108">
        <f>E30-$P$21</f>
        <v>287.23632799999996</v>
      </c>
      <c r="J30" s="109">
        <f>G30-$P$21</f>
        <v>228.78906300000006</v>
      </c>
      <c r="K30" s="258"/>
      <c r="L30" s="24">
        <f t="shared" ref="L30:L33" si="5">I30/J30</f>
        <v>1.2554635446013427</v>
      </c>
      <c r="M30" s="261"/>
      <c r="O30" s="19"/>
      <c r="P30" s="19"/>
    </row>
    <row r="31" spans="1:16" x14ac:dyDescent="0.25">
      <c r="A31" s="18">
        <v>44</v>
      </c>
      <c r="B31" s="19">
        <v>256</v>
      </c>
      <c r="C31" s="19" t="s">
        <v>11</v>
      </c>
      <c r="D31" s="20">
        <v>3</v>
      </c>
      <c r="E31" s="110">
        <v>580.59375</v>
      </c>
      <c r="F31" s="111">
        <v>81.261094999999997</v>
      </c>
      <c r="G31" s="111">
        <v>649.79785200000003</v>
      </c>
      <c r="H31" s="75">
        <v>109.35496500000001</v>
      </c>
      <c r="I31" s="108">
        <f>E31-$P$21</f>
        <v>287.59375</v>
      </c>
      <c r="J31" s="109">
        <f>G31-$P$21</f>
        <v>356.79785200000003</v>
      </c>
      <c r="K31" s="258"/>
      <c r="L31" s="24">
        <f t="shared" si="5"/>
        <v>0.80604114735533772</v>
      </c>
      <c r="M31" s="261"/>
      <c r="O31" s="19"/>
      <c r="P31" s="19"/>
    </row>
    <row r="32" spans="1:16" x14ac:dyDescent="0.25">
      <c r="A32" s="18">
        <v>44</v>
      </c>
      <c r="B32" s="19">
        <v>256</v>
      </c>
      <c r="C32" s="19" t="s">
        <v>11</v>
      </c>
      <c r="D32" s="20">
        <v>4</v>
      </c>
      <c r="E32" s="110">
        <v>559.33496100000002</v>
      </c>
      <c r="F32" s="111">
        <v>72.652449000000004</v>
      </c>
      <c r="G32" s="111">
        <v>601.56445299999996</v>
      </c>
      <c r="H32" s="75">
        <v>89.999945999999994</v>
      </c>
      <c r="I32" s="108">
        <f>E32-$P$21</f>
        <v>266.33496100000002</v>
      </c>
      <c r="J32" s="109">
        <f>G32-$P$21</f>
        <v>308.56445299999996</v>
      </c>
      <c r="K32" s="258"/>
      <c r="L32" s="24">
        <f t="shared" si="5"/>
        <v>0.86314207100193763</v>
      </c>
      <c r="M32" s="261"/>
      <c r="O32" s="19"/>
      <c r="P32" s="19"/>
    </row>
    <row r="33" spans="1:16" x14ac:dyDescent="0.25">
      <c r="A33" s="18">
        <v>44</v>
      </c>
      <c r="B33" s="19">
        <v>256</v>
      </c>
      <c r="C33" s="19" t="s">
        <v>11</v>
      </c>
      <c r="D33" s="20">
        <v>5</v>
      </c>
      <c r="E33" s="110">
        <v>634.39746100000002</v>
      </c>
      <c r="F33" s="111">
        <v>91.178254999999993</v>
      </c>
      <c r="G33" s="111">
        <v>640.02246100000002</v>
      </c>
      <c r="H33" s="75">
        <v>86.178830000000005</v>
      </c>
      <c r="I33" s="108">
        <f>E33-$P$21</f>
        <v>341.39746100000002</v>
      </c>
      <c r="J33" s="109">
        <f>G33-$P$21</f>
        <v>347.02246100000002</v>
      </c>
      <c r="K33" s="259"/>
      <c r="L33" s="24">
        <f t="shared" si="5"/>
        <v>0.98379067457538438</v>
      </c>
      <c r="M33" s="262"/>
      <c r="O33" s="19"/>
      <c r="P33" s="19"/>
    </row>
    <row r="34" spans="1:16" x14ac:dyDescent="0.25">
      <c r="A34" s="98" t="s">
        <v>0</v>
      </c>
      <c r="B34" s="13" t="s">
        <v>28</v>
      </c>
      <c r="C34" s="13" t="s">
        <v>1</v>
      </c>
      <c r="D34" s="14" t="s">
        <v>2</v>
      </c>
      <c r="E34" s="98" t="s">
        <v>50</v>
      </c>
      <c r="F34" s="13" t="s">
        <v>51</v>
      </c>
      <c r="G34" s="13" t="s">
        <v>47</v>
      </c>
      <c r="H34" s="14" t="s">
        <v>48</v>
      </c>
      <c r="I34" s="98" t="s">
        <v>50</v>
      </c>
      <c r="J34" s="14" t="s">
        <v>47</v>
      </c>
      <c r="K34" s="13" t="s">
        <v>12</v>
      </c>
      <c r="L34" s="13" t="s">
        <v>13</v>
      </c>
      <c r="M34" s="14" t="s">
        <v>14</v>
      </c>
      <c r="O34" s="102" t="s">
        <v>0</v>
      </c>
      <c r="P34" s="103" t="s">
        <v>49</v>
      </c>
    </row>
    <row r="35" spans="1:16" x14ac:dyDescent="0.25">
      <c r="A35" s="15">
        <v>40</v>
      </c>
      <c r="B35" s="16" t="s">
        <v>18</v>
      </c>
      <c r="C35" s="16" t="s">
        <v>11</v>
      </c>
      <c r="D35" s="17">
        <v>1</v>
      </c>
      <c r="E35" s="104">
        <v>707.34082000000001</v>
      </c>
      <c r="F35" s="105">
        <v>134.60247799999999</v>
      </c>
      <c r="G35" s="191">
        <v>593.38183600000002</v>
      </c>
      <c r="H35" s="192">
        <v>78.118352999999999</v>
      </c>
      <c r="I35" s="108">
        <f>E35-$P$35</f>
        <v>415.34082000000001</v>
      </c>
      <c r="J35" s="109">
        <f>G35-$P$35</f>
        <v>301.38183600000002</v>
      </c>
      <c r="K35" s="257">
        <f>AVERAGE(I35:I39)/AVERAGE(J35:J39)</f>
        <v>1.1568433882906357</v>
      </c>
      <c r="L35" s="24">
        <f>I35/J35</f>
        <v>1.3781216065058413</v>
      </c>
      <c r="M35" s="260">
        <f>AVERAGE(L35:L39)</f>
        <v>1.1910580174778711</v>
      </c>
      <c r="O35" s="18">
        <v>40</v>
      </c>
      <c r="P35" s="20">
        <f>P19</f>
        <v>292</v>
      </c>
    </row>
    <row r="36" spans="1:16" x14ac:dyDescent="0.25">
      <c r="A36" s="18">
        <v>40</v>
      </c>
      <c r="B36" s="19" t="s">
        <v>18</v>
      </c>
      <c r="C36" s="19" t="s">
        <v>11</v>
      </c>
      <c r="D36" s="20">
        <v>2</v>
      </c>
      <c r="E36" s="110">
        <v>629.71289100000001</v>
      </c>
      <c r="F36" s="111">
        <v>139.304023</v>
      </c>
      <c r="G36" s="193">
        <v>501.87011699999999</v>
      </c>
      <c r="H36" s="194">
        <v>75.264188000000004</v>
      </c>
      <c r="I36" s="108">
        <f>E36-$P$35</f>
        <v>337.71289100000001</v>
      </c>
      <c r="J36" s="109">
        <f>G36-$P$35</f>
        <v>209.87011699999999</v>
      </c>
      <c r="K36" s="258"/>
      <c r="L36" s="24">
        <f t="shared" ref="L36:L39" si="6">I36/J36</f>
        <v>1.609151868915192</v>
      </c>
      <c r="M36" s="261"/>
      <c r="O36" s="18">
        <v>42</v>
      </c>
      <c r="P36" s="20">
        <f>P20</f>
        <v>291</v>
      </c>
    </row>
    <row r="37" spans="1:16" x14ac:dyDescent="0.25">
      <c r="A37" s="18">
        <v>40</v>
      </c>
      <c r="B37" s="19" t="s">
        <v>18</v>
      </c>
      <c r="C37" s="19" t="s">
        <v>11</v>
      </c>
      <c r="D37" s="20">
        <v>3</v>
      </c>
      <c r="E37" s="110">
        <v>572.75097700000003</v>
      </c>
      <c r="F37" s="111">
        <v>128.612651</v>
      </c>
      <c r="G37" s="193">
        <v>618.44238299999995</v>
      </c>
      <c r="H37" s="194">
        <v>78.763767999999999</v>
      </c>
      <c r="I37" s="108">
        <f>E37-$P$35</f>
        <v>280.75097700000003</v>
      </c>
      <c r="J37" s="109">
        <f>G37-$P$35</f>
        <v>326.44238299999995</v>
      </c>
      <c r="K37" s="258"/>
      <c r="L37" s="24">
        <f t="shared" si="6"/>
        <v>0.86003224955014523</v>
      </c>
      <c r="M37" s="261"/>
      <c r="O37" s="114">
        <v>44</v>
      </c>
      <c r="P37" s="115">
        <f>P21</f>
        <v>293</v>
      </c>
    </row>
    <row r="38" spans="1:16" x14ac:dyDescent="0.25">
      <c r="A38" s="18">
        <v>40</v>
      </c>
      <c r="B38" s="19" t="s">
        <v>18</v>
      </c>
      <c r="C38" s="19" t="s">
        <v>11</v>
      </c>
      <c r="D38" s="20">
        <v>4</v>
      </c>
      <c r="E38" s="110">
        <v>631.02441399999998</v>
      </c>
      <c r="F38" s="111">
        <v>145.418172</v>
      </c>
      <c r="G38" s="193">
        <v>565.80175799999995</v>
      </c>
      <c r="H38" s="194">
        <v>74.983418999999998</v>
      </c>
      <c r="I38" s="108">
        <f>E38-$P$35</f>
        <v>339.02441399999998</v>
      </c>
      <c r="J38" s="109">
        <f>G38-$P$35</f>
        <v>273.80175799999995</v>
      </c>
      <c r="K38" s="258"/>
      <c r="L38" s="24">
        <f t="shared" si="6"/>
        <v>1.238211238950482</v>
      </c>
      <c r="M38" s="261"/>
    </row>
    <row r="39" spans="1:16" x14ac:dyDescent="0.25">
      <c r="A39" s="18">
        <v>40</v>
      </c>
      <c r="B39" s="19" t="s">
        <v>18</v>
      </c>
      <c r="C39" s="19" t="s">
        <v>11</v>
      </c>
      <c r="D39" s="20">
        <v>5</v>
      </c>
      <c r="E39" s="110">
        <v>555.60156300000006</v>
      </c>
      <c r="F39" s="111">
        <v>99.372714999999999</v>
      </c>
      <c r="G39" s="193">
        <v>595.06933600000002</v>
      </c>
      <c r="H39" s="194">
        <v>98.818023999999994</v>
      </c>
      <c r="I39" s="213">
        <f>E39-$P$35</f>
        <v>263.60156300000006</v>
      </c>
      <c r="J39" s="222">
        <f>G39-$P$35</f>
        <v>303.06933600000002</v>
      </c>
      <c r="K39" s="259"/>
      <c r="L39" s="214">
        <f t="shared" si="6"/>
        <v>0.86977312346769398</v>
      </c>
      <c r="M39" s="262"/>
      <c r="O39" s="19"/>
      <c r="P39" s="19"/>
    </row>
    <row r="40" spans="1:16" x14ac:dyDescent="0.25">
      <c r="A40" s="32">
        <v>42</v>
      </c>
      <c r="B40" s="33">
        <v>254</v>
      </c>
      <c r="C40" s="33" t="s">
        <v>11</v>
      </c>
      <c r="D40" s="34">
        <v>1</v>
      </c>
      <c r="E40" s="116">
        <v>667.42871100000002</v>
      </c>
      <c r="F40" s="117">
        <v>144.766131</v>
      </c>
      <c r="G40" s="195">
        <v>612.67480499999999</v>
      </c>
      <c r="H40" s="196">
        <v>94.868602999999993</v>
      </c>
      <c r="I40" s="120">
        <f>E40-$P$36</f>
        <v>376.42871100000002</v>
      </c>
      <c r="J40" s="121">
        <f>G40-$P$36</f>
        <v>321.67480499999999</v>
      </c>
      <c r="K40" s="266">
        <f>AVERAGE(I40:I44)/AVERAGE(J40:J44)</f>
        <v>1.1904208773516072</v>
      </c>
      <c r="L40" s="31">
        <f>I40/J40</f>
        <v>1.1702150903612114</v>
      </c>
      <c r="M40" s="269">
        <f>AVERAGE(L40:L44)</f>
        <v>1.1936114414377728</v>
      </c>
      <c r="O40" s="19"/>
      <c r="P40" s="19"/>
    </row>
    <row r="41" spans="1:16" x14ac:dyDescent="0.25">
      <c r="A41" s="35">
        <v>42</v>
      </c>
      <c r="B41" s="36">
        <v>254</v>
      </c>
      <c r="C41" s="36" t="s">
        <v>11</v>
      </c>
      <c r="D41" s="37">
        <v>2</v>
      </c>
      <c r="E41" s="122">
        <v>663.81054700000004</v>
      </c>
      <c r="F41" s="123">
        <v>175.646612</v>
      </c>
      <c r="G41" s="197">
        <v>634.70800799999995</v>
      </c>
      <c r="H41" s="198">
        <v>114.362315</v>
      </c>
      <c r="I41" s="120">
        <f>E41-$P$36</f>
        <v>372.81054700000004</v>
      </c>
      <c r="J41" s="121">
        <f>G41-$P$36</f>
        <v>343.70800799999995</v>
      </c>
      <c r="K41" s="267"/>
      <c r="L41" s="31">
        <f t="shared" ref="L41:L44" si="7">I41/J41</f>
        <v>1.0846722750783278</v>
      </c>
      <c r="M41" s="270"/>
      <c r="O41" s="19"/>
      <c r="P41" s="19"/>
    </row>
    <row r="42" spans="1:16" x14ac:dyDescent="0.25">
      <c r="A42" s="35">
        <v>42</v>
      </c>
      <c r="B42" s="36">
        <v>254</v>
      </c>
      <c r="C42" s="36" t="s">
        <v>11</v>
      </c>
      <c r="D42" s="37">
        <v>3</v>
      </c>
      <c r="E42" s="122">
        <v>704.94433600000002</v>
      </c>
      <c r="F42" s="123">
        <v>207.908455</v>
      </c>
      <c r="G42" s="197">
        <v>608.32519500000001</v>
      </c>
      <c r="H42" s="198">
        <v>86.199732999999995</v>
      </c>
      <c r="I42" s="120">
        <f>E42-$P$36</f>
        <v>413.94433600000002</v>
      </c>
      <c r="J42" s="121">
        <f>G42-$P$36</f>
        <v>317.32519500000001</v>
      </c>
      <c r="K42" s="267"/>
      <c r="L42" s="31">
        <f t="shared" si="7"/>
        <v>1.3044798916770539</v>
      </c>
      <c r="M42" s="270"/>
      <c r="O42" s="19"/>
      <c r="P42" s="19"/>
    </row>
    <row r="43" spans="1:16" x14ac:dyDescent="0.25">
      <c r="A43" s="35">
        <v>42</v>
      </c>
      <c r="B43" s="36">
        <v>254</v>
      </c>
      <c r="C43" s="36" t="s">
        <v>11</v>
      </c>
      <c r="D43" s="37">
        <v>4</v>
      </c>
      <c r="E43" s="122">
        <v>680.45898399999999</v>
      </c>
      <c r="F43" s="123">
        <v>157.95857699999999</v>
      </c>
      <c r="G43" s="197">
        <v>627.44140600000003</v>
      </c>
      <c r="H43" s="198">
        <v>101.25908699999999</v>
      </c>
      <c r="I43" s="120">
        <f>E43-$P$36</f>
        <v>389.45898399999999</v>
      </c>
      <c r="J43" s="121">
        <f>G43-$P$36</f>
        <v>336.44140600000003</v>
      </c>
      <c r="K43" s="267"/>
      <c r="L43" s="31">
        <f t="shared" si="7"/>
        <v>1.1575833920988903</v>
      </c>
      <c r="M43" s="270"/>
      <c r="O43" s="19"/>
      <c r="P43" s="19"/>
    </row>
    <row r="44" spans="1:16" x14ac:dyDescent="0.25">
      <c r="A44" s="35">
        <v>42</v>
      </c>
      <c r="B44" s="36">
        <v>254</v>
      </c>
      <c r="C44" s="36" t="s">
        <v>11</v>
      </c>
      <c r="D44" s="37">
        <v>5</v>
      </c>
      <c r="E44" s="122">
        <v>655.91503899999998</v>
      </c>
      <c r="F44" s="123">
        <v>152.66395600000001</v>
      </c>
      <c r="G44" s="197">
        <v>582.67382799999996</v>
      </c>
      <c r="H44" s="198">
        <v>81.653656999999995</v>
      </c>
      <c r="I44" s="226">
        <f>E44-$P$36</f>
        <v>364.91503899999998</v>
      </c>
      <c r="J44" s="227">
        <f>G44-$P$36</f>
        <v>291.67382799999996</v>
      </c>
      <c r="K44" s="268"/>
      <c r="L44" s="201">
        <f t="shared" si="7"/>
        <v>1.2511065579733813</v>
      </c>
      <c r="M44" s="271"/>
      <c r="O44" s="19"/>
      <c r="P44" s="19"/>
    </row>
    <row r="45" spans="1:16" x14ac:dyDescent="0.25">
      <c r="A45" s="15">
        <v>44</v>
      </c>
      <c r="B45" s="16">
        <v>256</v>
      </c>
      <c r="C45" s="16" t="s">
        <v>11</v>
      </c>
      <c r="D45" s="17">
        <v>1</v>
      </c>
      <c r="E45" s="104">
        <v>621.90527299999997</v>
      </c>
      <c r="F45" s="105">
        <v>96.774955000000006</v>
      </c>
      <c r="G45" s="191">
        <v>637.15527299999997</v>
      </c>
      <c r="H45" s="192">
        <v>91.238394999999997</v>
      </c>
      <c r="I45" s="108">
        <f>E45-$P$37</f>
        <v>328.90527299999997</v>
      </c>
      <c r="J45" s="109">
        <f>G45-$P$37</f>
        <v>344.15527299999997</v>
      </c>
      <c r="K45" s="257">
        <f>AVERAGE(I45:I49)/AVERAGE(J45:J49)</f>
        <v>0.97616450114217346</v>
      </c>
      <c r="L45" s="24">
        <f>I45/J45</f>
        <v>0.95568860570676195</v>
      </c>
      <c r="M45" s="260">
        <f>AVERAGE(L45:L49)</f>
        <v>0.99777362759326016</v>
      </c>
      <c r="O45" s="19"/>
      <c r="P45" s="19"/>
    </row>
    <row r="46" spans="1:16" x14ac:dyDescent="0.25">
      <c r="A46" s="18">
        <v>44</v>
      </c>
      <c r="B46" s="19">
        <v>256</v>
      </c>
      <c r="C46" s="19" t="s">
        <v>11</v>
      </c>
      <c r="D46" s="20">
        <v>2</v>
      </c>
      <c r="E46" s="110">
        <v>591.87890600000003</v>
      </c>
      <c r="F46" s="111">
        <v>125.095705</v>
      </c>
      <c r="G46" s="193">
        <v>521.78906300000006</v>
      </c>
      <c r="H46" s="194">
        <v>116.784413</v>
      </c>
      <c r="I46" s="108">
        <f>E46-$P$37</f>
        <v>298.87890600000003</v>
      </c>
      <c r="J46" s="109">
        <f>G46-$P$37</f>
        <v>228.78906300000006</v>
      </c>
      <c r="K46" s="258"/>
      <c r="L46" s="24">
        <f t="shared" ref="L46:L49" si="8">I46/J46</f>
        <v>1.3063513704761314</v>
      </c>
      <c r="M46" s="261"/>
      <c r="O46" s="19"/>
      <c r="P46" s="19"/>
    </row>
    <row r="47" spans="1:16" x14ac:dyDescent="0.25">
      <c r="A47" s="18">
        <v>44</v>
      </c>
      <c r="B47" s="19">
        <v>256</v>
      </c>
      <c r="C47" s="19" t="s">
        <v>11</v>
      </c>
      <c r="D47" s="20">
        <v>3</v>
      </c>
      <c r="E47" s="110">
        <v>615.53320299999996</v>
      </c>
      <c r="F47" s="111">
        <v>135.154584</v>
      </c>
      <c r="G47" s="193">
        <v>649.79785200000003</v>
      </c>
      <c r="H47" s="194">
        <v>109.35496500000001</v>
      </c>
      <c r="I47" s="108">
        <f>E47-$P$37</f>
        <v>322.53320299999996</v>
      </c>
      <c r="J47" s="109">
        <f>G47-$P$37</f>
        <v>356.79785200000003</v>
      </c>
      <c r="K47" s="258"/>
      <c r="L47" s="24">
        <f t="shared" si="8"/>
        <v>0.90396621277865741</v>
      </c>
      <c r="M47" s="261"/>
      <c r="O47" s="19"/>
      <c r="P47" s="19"/>
    </row>
    <row r="48" spans="1:16" x14ac:dyDescent="0.25">
      <c r="A48" s="18">
        <v>44</v>
      </c>
      <c r="B48" s="19">
        <v>256</v>
      </c>
      <c r="C48" s="19" t="s">
        <v>11</v>
      </c>
      <c r="D48" s="20">
        <v>4</v>
      </c>
      <c r="E48" s="110">
        <v>576.62304700000004</v>
      </c>
      <c r="F48" s="111">
        <v>104.07436300000001</v>
      </c>
      <c r="G48" s="193">
        <v>601.56445299999996</v>
      </c>
      <c r="H48" s="194">
        <v>89.999945999999994</v>
      </c>
      <c r="I48" s="108">
        <f>E48-$P$37</f>
        <v>283.62304700000004</v>
      </c>
      <c r="J48" s="109">
        <f>G48-$P$37</f>
        <v>308.56445299999996</v>
      </c>
      <c r="K48" s="258"/>
      <c r="L48" s="24">
        <f t="shared" si="8"/>
        <v>0.91916954218961855</v>
      </c>
      <c r="M48" s="261"/>
      <c r="O48" s="19"/>
      <c r="P48" s="19"/>
    </row>
    <row r="49" spans="1:16" x14ac:dyDescent="0.25">
      <c r="A49" s="18">
        <v>44</v>
      </c>
      <c r="B49" s="19">
        <v>256</v>
      </c>
      <c r="C49" s="19" t="s">
        <v>11</v>
      </c>
      <c r="D49" s="20">
        <v>5</v>
      </c>
      <c r="E49" s="110">
        <v>606.60156300000006</v>
      </c>
      <c r="F49" s="111">
        <v>98.810788000000002</v>
      </c>
      <c r="G49" s="193">
        <v>640.02246100000002</v>
      </c>
      <c r="H49" s="194">
        <v>86.178830000000005</v>
      </c>
      <c r="I49" s="108">
        <f>E49-$P$37</f>
        <v>313.60156300000006</v>
      </c>
      <c r="J49" s="109">
        <f>G49-$P$37</f>
        <v>347.02246100000002</v>
      </c>
      <c r="K49" s="259"/>
      <c r="L49" s="24">
        <f t="shared" si="8"/>
        <v>0.9036924068151313</v>
      </c>
      <c r="M49" s="262"/>
      <c r="O49" s="19"/>
      <c r="P49" s="19"/>
    </row>
    <row r="50" spans="1:16" x14ac:dyDescent="0.25">
      <c r="A50" s="98" t="s">
        <v>0</v>
      </c>
      <c r="B50" s="13" t="s">
        <v>28</v>
      </c>
      <c r="C50" s="13" t="s">
        <v>1</v>
      </c>
      <c r="D50" s="14" t="s">
        <v>2</v>
      </c>
      <c r="E50" s="98" t="s">
        <v>45</v>
      </c>
      <c r="F50" s="13" t="s">
        <v>46</v>
      </c>
      <c r="G50" s="13" t="s">
        <v>47</v>
      </c>
      <c r="H50" s="14" t="s">
        <v>48</v>
      </c>
      <c r="I50" s="98" t="s">
        <v>45</v>
      </c>
      <c r="J50" s="14" t="s">
        <v>47</v>
      </c>
      <c r="K50" s="13" t="s">
        <v>5</v>
      </c>
      <c r="L50" s="13" t="s">
        <v>6</v>
      </c>
      <c r="M50" s="14" t="s">
        <v>7</v>
      </c>
      <c r="O50" s="102" t="s">
        <v>0</v>
      </c>
      <c r="P50" s="103" t="s">
        <v>49</v>
      </c>
    </row>
    <row r="51" spans="1:16" x14ac:dyDescent="0.25">
      <c r="A51" s="15">
        <v>40</v>
      </c>
      <c r="B51" s="16" t="s">
        <v>18</v>
      </c>
      <c r="C51" s="16" t="s">
        <v>38</v>
      </c>
      <c r="D51" s="17">
        <v>1</v>
      </c>
      <c r="E51" s="104">
        <v>784.98046899999997</v>
      </c>
      <c r="F51" s="105">
        <v>135.336198</v>
      </c>
      <c r="G51" s="105">
        <v>577.3125</v>
      </c>
      <c r="H51" s="74">
        <v>127.192905</v>
      </c>
      <c r="I51" s="108">
        <f>E51-$P$51</f>
        <v>469.98046899999997</v>
      </c>
      <c r="J51" s="109">
        <f>G51-$P$51</f>
        <v>262.3125</v>
      </c>
      <c r="K51" s="257">
        <f>AVERAGE(I51:I55)/AVERAGE(J51:J55)</f>
        <v>1.8514514834827223</v>
      </c>
      <c r="L51" s="24">
        <f>I51/J51</f>
        <v>1.7916815592089588</v>
      </c>
      <c r="M51" s="260">
        <f>AVERAGE(L51:L55)</f>
        <v>1.8558904153622457</v>
      </c>
      <c r="O51" s="18">
        <v>40</v>
      </c>
      <c r="P51" s="20">
        <v>315</v>
      </c>
    </row>
    <row r="52" spans="1:16" x14ac:dyDescent="0.25">
      <c r="A52" s="18">
        <v>40</v>
      </c>
      <c r="B52" s="19" t="s">
        <v>18</v>
      </c>
      <c r="C52" s="19" t="s">
        <v>38</v>
      </c>
      <c r="D52" s="20">
        <v>2</v>
      </c>
      <c r="E52" s="110">
        <v>752.29296899999997</v>
      </c>
      <c r="F52" s="111">
        <v>115.954052</v>
      </c>
      <c r="G52" s="111">
        <v>534.46484399999997</v>
      </c>
      <c r="H52" s="75">
        <v>96.983470999999994</v>
      </c>
      <c r="I52" s="108">
        <f>E52-$P$51</f>
        <v>437.29296899999997</v>
      </c>
      <c r="J52" s="109">
        <f>G52-$P$51</f>
        <v>219.46484399999997</v>
      </c>
      <c r="K52" s="258"/>
      <c r="L52" s="24">
        <f t="shared" ref="L52:L55" si="9">I52/J52</f>
        <v>1.9925422269454693</v>
      </c>
      <c r="M52" s="261"/>
      <c r="O52" s="18">
        <v>42</v>
      </c>
      <c r="P52" s="20">
        <v>351</v>
      </c>
    </row>
    <row r="53" spans="1:16" x14ac:dyDescent="0.25">
      <c r="A53" s="18">
        <v>40</v>
      </c>
      <c r="B53" s="19" t="s">
        <v>18</v>
      </c>
      <c r="C53" s="19" t="s">
        <v>38</v>
      </c>
      <c r="D53" s="20">
        <v>3</v>
      </c>
      <c r="E53" s="110">
        <v>798.72363299999995</v>
      </c>
      <c r="F53" s="111">
        <v>111.244401</v>
      </c>
      <c r="G53" s="111">
        <v>572.82910200000003</v>
      </c>
      <c r="H53" s="75">
        <v>113.507864</v>
      </c>
      <c r="I53" s="108">
        <f>E53-$P$51</f>
        <v>483.72363299999995</v>
      </c>
      <c r="J53" s="109">
        <f>G53-$P$51</f>
        <v>257.82910200000003</v>
      </c>
      <c r="K53" s="258"/>
      <c r="L53" s="24">
        <f t="shared" si="9"/>
        <v>1.876140549099069</v>
      </c>
      <c r="M53" s="261"/>
      <c r="O53" s="114">
        <v>44</v>
      </c>
      <c r="P53" s="115">
        <v>324</v>
      </c>
    </row>
    <row r="54" spans="1:16" x14ac:dyDescent="0.25">
      <c r="A54" s="18">
        <v>40</v>
      </c>
      <c r="B54" s="19" t="s">
        <v>18</v>
      </c>
      <c r="C54" s="19" t="s">
        <v>38</v>
      </c>
      <c r="D54" s="20">
        <v>4</v>
      </c>
      <c r="E54" s="110">
        <v>775.515625</v>
      </c>
      <c r="F54" s="111">
        <v>116.334738</v>
      </c>
      <c r="G54" s="111">
        <v>572.45898399999999</v>
      </c>
      <c r="H54" s="75">
        <v>105.441292</v>
      </c>
      <c r="I54" s="108">
        <f>E54-$P$51</f>
        <v>460.515625</v>
      </c>
      <c r="J54" s="109">
        <f>G54-$P$51</f>
        <v>257.45898399999999</v>
      </c>
      <c r="K54" s="258"/>
      <c r="L54" s="24">
        <f t="shared" si="9"/>
        <v>1.7886951072563855</v>
      </c>
      <c r="M54" s="261"/>
    </row>
    <row r="55" spans="1:16" x14ac:dyDescent="0.25">
      <c r="A55" s="18">
        <v>40</v>
      </c>
      <c r="B55" s="19" t="s">
        <v>18</v>
      </c>
      <c r="C55" s="19" t="s">
        <v>38</v>
      </c>
      <c r="D55" s="20">
        <v>5</v>
      </c>
      <c r="E55" s="110">
        <v>792.56445299999996</v>
      </c>
      <c r="F55" s="111">
        <v>131.192329</v>
      </c>
      <c r="G55" s="111">
        <v>575.90820299999996</v>
      </c>
      <c r="H55" s="75">
        <v>109.52365500000001</v>
      </c>
      <c r="I55" s="213">
        <f>E55-$P$51</f>
        <v>477.56445299999996</v>
      </c>
      <c r="J55" s="222">
        <f>G55-$P$51</f>
        <v>260.90820299999996</v>
      </c>
      <c r="K55" s="259"/>
      <c r="L55" s="214">
        <f t="shared" si="9"/>
        <v>1.8303926343013448</v>
      </c>
      <c r="M55" s="262"/>
      <c r="O55" s="19"/>
      <c r="P55" s="19"/>
    </row>
    <row r="56" spans="1:16" x14ac:dyDescent="0.25">
      <c r="A56" s="32">
        <v>42</v>
      </c>
      <c r="B56" s="33">
        <v>254</v>
      </c>
      <c r="C56" s="33" t="s">
        <v>38</v>
      </c>
      <c r="D56" s="34">
        <v>1</v>
      </c>
      <c r="E56" s="116">
        <v>1028.069336</v>
      </c>
      <c r="F56" s="117">
        <v>164.53450699999999</v>
      </c>
      <c r="G56" s="117">
        <v>715.36132799999996</v>
      </c>
      <c r="H56" s="129">
        <v>146.19631899999999</v>
      </c>
      <c r="I56" s="120">
        <f>E56-$P$52</f>
        <v>677.06933600000002</v>
      </c>
      <c r="J56" s="121">
        <f>G56-$P$52</f>
        <v>364.36132799999996</v>
      </c>
      <c r="K56" s="266">
        <f>AVERAGE(I56:I60)/AVERAGE(J56:J60)</f>
        <v>2.2250639555342828</v>
      </c>
      <c r="L56" s="31">
        <f>I56/J56</f>
        <v>1.8582359980859442</v>
      </c>
      <c r="M56" s="269">
        <f>AVERAGE(L56:L60)</f>
        <v>2.2406526750326892</v>
      </c>
      <c r="O56" s="19"/>
      <c r="P56" s="19"/>
    </row>
    <row r="57" spans="1:16" x14ac:dyDescent="0.25">
      <c r="A57" s="35">
        <v>42</v>
      </c>
      <c r="B57" s="36">
        <v>254</v>
      </c>
      <c r="C57" s="36" t="s">
        <v>38</v>
      </c>
      <c r="D57" s="37">
        <v>2</v>
      </c>
      <c r="E57" s="122">
        <v>1037.3173830000001</v>
      </c>
      <c r="F57" s="123">
        <v>158.66123099999999</v>
      </c>
      <c r="G57" s="123">
        <v>633.83496100000002</v>
      </c>
      <c r="H57" s="130">
        <v>116.25678600000001</v>
      </c>
      <c r="I57" s="120">
        <f>E57-$P$52</f>
        <v>686.31738300000006</v>
      </c>
      <c r="J57" s="121">
        <f>G57-$P$52</f>
        <v>282.83496100000002</v>
      </c>
      <c r="K57" s="267"/>
      <c r="L57" s="31">
        <f t="shared" ref="L57:L60" si="10">I57/J57</f>
        <v>2.4265648792972239</v>
      </c>
      <c r="M57" s="270"/>
      <c r="O57" s="19"/>
      <c r="P57" s="19"/>
    </row>
    <row r="58" spans="1:16" x14ac:dyDescent="0.25">
      <c r="A58" s="35">
        <v>42</v>
      </c>
      <c r="B58" s="36">
        <v>254</v>
      </c>
      <c r="C58" s="36" t="s">
        <v>38</v>
      </c>
      <c r="D58" s="37">
        <v>3</v>
      </c>
      <c r="E58" s="122">
        <v>1099.7314449999999</v>
      </c>
      <c r="F58" s="123">
        <v>162.67300399999999</v>
      </c>
      <c r="G58" s="123">
        <v>680.72558600000002</v>
      </c>
      <c r="H58" s="130">
        <v>125.738242</v>
      </c>
      <c r="I58" s="120">
        <f>E58-$P$52</f>
        <v>748.73144499999989</v>
      </c>
      <c r="J58" s="121">
        <f>G58-$P$52</f>
        <v>329.72558600000002</v>
      </c>
      <c r="K58" s="267"/>
      <c r="L58" s="31">
        <f t="shared" si="10"/>
        <v>2.2707714438636248</v>
      </c>
      <c r="M58" s="270"/>
      <c r="O58" s="19"/>
      <c r="P58" s="19"/>
    </row>
    <row r="59" spans="1:16" x14ac:dyDescent="0.25">
      <c r="A59" s="35">
        <v>42</v>
      </c>
      <c r="B59" s="36">
        <v>254</v>
      </c>
      <c r="C59" s="36" t="s">
        <v>38</v>
      </c>
      <c r="D59" s="37">
        <v>4</v>
      </c>
      <c r="E59" s="122">
        <v>1020.910156</v>
      </c>
      <c r="F59" s="123">
        <v>177.507408</v>
      </c>
      <c r="G59" s="123">
        <v>638.44140600000003</v>
      </c>
      <c r="H59" s="130">
        <v>97.064464000000001</v>
      </c>
      <c r="I59" s="120">
        <f>E59-$P$52</f>
        <v>669.91015600000003</v>
      </c>
      <c r="J59" s="121">
        <f>G59-$P$52</f>
        <v>287.44140600000003</v>
      </c>
      <c r="K59" s="267"/>
      <c r="L59" s="31">
        <f t="shared" si="10"/>
        <v>2.3305972696223174</v>
      </c>
      <c r="M59" s="270"/>
      <c r="O59" s="19"/>
      <c r="P59" s="19"/>
    </row>
    <row r="60" spans="1:16" x14ac:dyDescent="0.25">
      <c r="A60" s="35">
        <v>42</v>
      </c>
      <c r="B60" s="36">
        <v>254</v>
      </c>
      <c r="C60" s="36" t="s">
        <v>38</v>
      </c>
      <c r="D60" s="37">
        <v>5</v>
      </c>
      <c r="E60" s="122">
        <v>1138.0742190000001</v>
      </c>
      <c r="F60" s="123">
        <v>165.34670199999999</v>
      </c>
      <c r="G60" s="123">
        <v>690.68164100000001</v>
      </c>
      <c r="H60" s="130">
        <v>137.59362899999999</v>
      </c>
      <c r="I60" s="226">
        <f>E60-$P$52</f>
        <v>787.07421900000008</v>
      </c>
      <c r="J60" s="227">
        <f>G60-$P$52</f>
        <v>339.68164100000001</v>
      </c>
      <c r="K60" s="268"/>
      <c r="L60" s="201">
        <f t="shared" si="10"/>
        <v>2.317093784294336</v>
      </c>
      <c r="M60" s="271"/>
      <c r="O60" s="19"/>
      <c r="P60" s="19"/>
    </row>
    <row r="61" spans="1:16" x14ac:dyDescent="0.25">
      <c r="A61" s="15">
        <v>44</v>
      </c>
      <c r="B61" s="16">
        <v>256</v>
      </c>
      <c r="C61" s="16" t="s">
        <v>38</v>
      </c>
      <c r="D61" s="17">
        <v>1</v>
      </c>
      <c r="E61" s="104">
        <v>834.35644500000001</v>
      </c>
      <c r="F61" s="105">
        <v>140.220225</v>
      </c>
      <c r="G61" s="105">
        <v>714.32910200000003</v>
      </c>
      <c r="H61" s="74">
        <v>119.870014</v>
      </c>
      <c r="I61" s="108">
        <f>E61-$P$53</f>
        <v>510.35644500000001</v>
      </c>
      <c r="J61" s="109">
        <f>G61-$P$53</f>
        <v>390.32910200000003</v>
      </c>
      <c r="K61" s="257">
        <f>AVERAGE(I61:I65)/AVERAGE(J61:J65)</f>
        <v>1.6608822750917214</v>
      </c>
      <c r="L61" s="24">
        <f>I61/J61</f>
        <v>1.3075029312059852</v>
      </c>
      <c r="M61" s="260">
        <f>AVERAGE(L61:L65)</f>
        <v>1.6926648691752662</v>
      </c>
      <c r="O61" s="19"/>
      <c r="P61" s="19"/>
    </row>
    <row r="62" spans="1:16" x14ac:dyDescent="0.25">
      <c r="A62" s="18">
        <v>44</v>
      </c>
      <c r="B62" s="19">
        <v>256</v>
      </c>
      <c r="C62" s="19" t="s">
        <v>38</v>
      </c>
      <c r="D62" s="20">
        <v>2</v>
      </c>
      <c r="E62" s="110">
        <v>999.47070299999996</v>
      </c>
      <c r="F62" s="111">
        <v>169.56098800000001</v>
      </c>
      <c r="G62" s="111">
        <v>617.92773399999999</v>
      </c>
      <c r="H62" s="75">
        <v>100.63109300000001</v>
      </c>
      <c r="I62" s="108">
        <f>E62-$P$53</f>
        <v>675.47070299999996</v>
      </c>
      <c r="J62" s="109">
        <f>G62-$P$53</f>
        <v>293.92773399999999</v>
      </c>
      <c r="K62" s="258"/>
      <c r="L62" s="24">
        <f t="shared" ref="L62:L65" si="11">I62/J62</f>
        <v>2.2980842733268578</v>
      </c>
      <c r="M62" s="261"/>
      <c r="O62" s="19"/>
      <c r="P62" s="19"/>
    </row>
    <row r="63" spans="1:16" x14ac:dyDescent="0.25">
      <c r="A63" s="18">
        <v>44</v>
      </c>
      <c r="B63" s="19">
        <v>256</v>
      </c>
      <c r="C63" s="19" t="s">
        <v>38</v>
      </c>
      <c r="D63" s="20">
        <v>3</v>
      </c>
      <c r="E63" s="110">
        <v>918.203125</v>
      </c>
      <c r="F63" s="111">
        <v>136.74096599999999</v>
      </c>
      <c r="G63" s="111">
        <v>700.09863299999995</v>
      </c>
      <c r="H63" s="75">
        <v>121.778391</v>
      </c>
      <c r="I63" s="108">
        <f>E63-$P$53</f>
        <v>594.203125</v>
      </c>
      <c r="J63" s="109">
        <f>G63-$P$53</f>
        <v>376.09863299999995</v>
      </c>
      <c r="K63" s="258"/>
      <c r="L63" s="24">
        <f t="shared" si="11"/>
        <v>1.5799130144671387</v>
      </c>
      <c r="M63" s="261"/>
      <c r="O63" s="19"/>
      <c r="P63" s="19"/>
    </row>
    <row r="64" spans="1:16" x14ac:dyDescent="0.25">
      <c r="A64" s="18">
        <v>44</v>
      </c>
      <c r="B64" s="19">
        <v>256</v>
      </c>
      <c r="C64" s="19" t="s">
        <v>38</v>
      </c>
      <c r="D64" s="20">
        <v>4</v>
      </c>
      <c r="E64" s="110">
        <v>902.23046899999997</v>
      </c>
      <c r="F64" s="111">
        <v>131.11908</v>
      </c>
      <c r="G64" s="111">
        <v>647.09375</v>
      </c>
      <c r="H64" s="75">
        <v>117.70202399999999</v>
      </c>
      <c r="I64" s="108">
        <f>E64-$P$53</f>
        <v>578.23046899999997</v>
      </c>
      <c r="J64" s="109">
        <f>G64-$P$53</f>
        <v>323.09375</v>
      </c>
      <c r="K64" s="258"/>
      <c r="L64" s="24">
        <f t="shared" si="11"/>
        <v>1.7896677636135021</v>
      </c>
      <c r="M64" s="261"/>
      <c r="O64" s="19"/>
      <c r="P64" s="19"/>
    </row>
    <row r="65" spans="1:16" x14ac:dyDescent="0.25">
      <c r="A65" s="114">
        <v>44</v>
      </c>
      <c r="B65" s="206">
        <v>256</v>
      </c>
      <c r="C65" s="206" t="s">
        <v>38</v>
      </c>
      <c r="D65" s="115">
        <v>5</v>
      </c>
      <c r="E65" s="218">
        <v>845.375</v>
      </c>
      <c r="F65" s="219">
        <v>116.74807699999999</v>
      </c>
      <c r="G65" s="219">
        <v>674.34960899999999</v>
      </c>
      <c r="H65" s="199">
        <v>111.28918</v>
      </c>
      <c r="I65" s="213">
        <f>E65-$P$53</f>
        <v>521.375</v>
      </c>
      <c r="J65" s="222">
        <f>G65-$P$53</f>
        <v>350.34960899999999</v>
      </c>
      <c r="K65" s="259"/>
      <c r="L65" s="214">
        <f t="shared" si="11"/>
        <v>1.4881563632628458</v>
      </c>
      <c r="M65" s="262"/>
      <c r="O65" s="19"/>
      <c r="P65" s="19"/>
    </row>
  </sheetData>
  <mergeCells count="27">
    <mergeCell ref="K61:K65"/>
    <mergeCell ref="M61:M65"/>
    <mergeCell ref="K56:K60"/>
    <mergeCell ref="M56:M60"/>
    <mergeCell ref="K51:K55"/>
    <mergeCell ref="M51:M55"/>
    <mergeCell ref="K45:K49"/>
    <mergeCell ref="M45:M49"/>
    <mergeCell ref="K40:K44"/>
    <mergeCell ref="M40:M44"/>
    <mergeCell ref="K35:K39"/>
    <mergeCell ref="M35:M39"/>
    <mergeCell ref="K29:K33"/>
    <mergeCell ref="M29:M33"/>
    <mergeCell ref="K24:K28"/>
    <mergeCell ref="M24:M28"/>
    <mergeCell ref="K19:K23"/>
    <mergeCell ref="M19:M23"/>
    <mergeCell ref="K13:K17"/>
    <mergeCell ref="M13:M17"/>
    <mergeCell ref="K8:K12"/>
    <mergeCell ref="M8:M12"/>
    <mergeCell ref="A1:D1"/>
    <mergeCell ref="E1:H1"/>
    <mergeCell ref="I1:M1"/>
    <mergeCell ref="K3:K7"/>
    <mergeCell ref="M3: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65"/>
  <sheetViews>
    <sheetView topLeftCell="A37" workbookViewId="0">
      <selection activeCell="N46" sqref="N46"/>
    </sheetView>
  </sheetViews>
  <sheetFormatPr defaultRowHeight="15" x14ac:dyDescent="0.25"/>
  <cols>
    <col min="1" max="1" width="7.7109375" bestFit="1" customWidth="1"/>
    <col min="2" max="2" width="10.7109375" bestFit="1" customWidth="1"/>
    <col min="3" max="3" width="9.7109375" bestFit="1" customWidth="1"/>
    <col min="4" max="4" width="6.42578125" bestFit="1" customWidth="1"/>
    <col min="5" max="5" width="10.28515625" bestFit="1" customWidth="1"/>
    <col min="6" max="6" width="7.85546875" bestFit="1" customWidth="1"/>
    <col min="7" max="7" width="12.5703125" bestFit="1" customWidth="1"/>
    <col min="8" max="8" width="10.140625" bestFit="1" customWidth="1"/>
    <col min="9" max="9" width="10.28515625" bestFit="1" customWidth="1"/>
    <col min="10" max="10" width="12.5703125" bestFit="1" customWidth="1"/>
    <col min="11" max="11" width="22.5703125" bestFit="1" customWidth="1"/>
    <col min="12" max="12" width="10.7109375" bestFit="1" customWidth="1"/>
    <col min="13" max="13" width="17.85546875" bestFit="1" customWidth="1"/>
    <col min="15" max="15" width="7.7109375" bestFit="1" customWidth="1"/>
    <col min="16" max="16" width="13" bestFit="1" customWidth="1"/>
  </cols>
  <sheetData>
    <row r="1" spans="1:16" x14ac:dyDescent="0.25">
      <c r="A1" s="292" t="s">
        <v>8</v>
      </c>
      <c r="B1" s="293"/>
      <c r="C1" s="293"/>
      <c r="D1" s="294"/>
      <c r="E1" s="292" t="s">
        <v>44</v>
      </c>
      <c r="F1" s="293"/>
      <c r="G1" s="293"/>
      <c r="H1" s="294"/>
      <c r="I1" s="292" t="s">
        <v>9</v>
      </c>
      <c r="J1" s="293"/>
      <c r="K1" s="293"/>
      <c r="L1" s="293"/>
      <c r="M1" s="294"/>
    </row>
    <row r="2" spans="1:16" x14ac:dyDescent="0.25">
      <c r="A2" s="98" t="s">
        <v>0</v>
      </c>
      <c r="B2" s="13" t="s">
        <v>28</v>
      </c>
      <c r="C2" s="13" t="s">
        <v>1</v>
      </c>
      <c r="D2" s="14" t="s">
        <v>2</v>
      </c>
      <c r="E2" s="98" t="s">
        <v>45</v>
      </c>
      <c r="F2" s="13" t="s">
        <v>46</v>
      </c>
      <c r="G2" s="13" t="s">
        <v>47</v>
      </c>
      <c r="H2" s="14" t="s">
        <v>48</v>
      </c>
      <c r="I2" s="98" t="s">
        <v>50</v>
      </c>
      <c r="J2" s="14" t="s">
        <v>47</v>
      </c>
      <c r="K2" s="13" t="s">
        <v>5</v>
      </c>
      <c r="L2" s="13" t="s">
        <v>6</v>
      </c>
      <c r="M2" s="14" t="s">
        <v>7</v>
      </c>
      <c r="O2" s="102" t="s">
        <v>0</v>
      </c>
      <c r="P2" s="103" t="s">
        <v>49</v>
      </c>
    </row>
    <row r="3" spans="1:16" x14ac:dyDescent="0.25">
      <c r="A3" s="15">
        <v>46</v>
      </c>
      <c r="B3" s="16" t="s">
        <v>18</v>
      </c>
      <c r="C3" s="16" t="s">
        <v>3</v>
      </c>
      <c r="D3" s="17">
        <v>1</v>
      </c>
      <c r="E3" s="104">
        <v>597.50195299999996</v>
      </c>
      <c r="F3" s="105">
        <v>134.27405200000001</v>
      </c>
      <c r="G3" s="105">
        <v>495.40917999999999</v>
      </c>
      <c r="H3" s="74">
        <v>58.869472999999999</v>
      </c>
      <c r="I3" s="108">
        <f>E3-$P$3</f>
        <v>279.50195299999996</v>
      </c>
      <c r="J3" s="109">
        <f>G3-$P$3</f>
        <v>177.40917999999999</v>
      </c>
      <c r="K3" s="257">
        <f>AVERAGE(I3:I7)/AVERAGE(J3:J7)</f>
        <v>1.6205886750125245</v>
      </c>
      <c r="L3" s="24">
        <f>I3/J3</f>
        <v>1.5754649956670785</v>
      </c>
      <c r="M3" s="260">
        <f>AVERAGE(L3:L7)</f>
        <v>1.6210328637668745</v>
      </c>
      <c r="O3" s="18">
        <v>46</v>
      </c>
      <c r="P3" s="20">
        <v>318</v>
      </c>
    </row>
    <row r="4" spans="1:16" x14ac:dyDescent="0.25">
      <c r="A4" s="18">
        <v>46</v>
      </c>
      <c r="B4" s="19" t="s">
        <v>18</v>
      </c>
      <c r="C4" s="19" t="s">
        <v>3</v>
      </c>
      <c r="D4" s="20">
        <v>2</v>
      </c>
      <c r="E4" s="110">
        <v>655.05859399999997</v>
      </c>
      <c r="F4" s="111">
        <v>219.07215500000001</v>
      </c>
      <c r="G4" s="111">
        <v>501.43945300000001</v>
      </c>
      <c r="H4" s="75">
        <v>61.452275999999998</v>
      </c>
      <c r="I4" s="108">
        <f>E4-$P$3</f>
        <v>337.05859399999997</v>
      </c>
      <c r="J4" s="109">
        <f>G4-$P$3</f>
        <v>183.43945300000001</v>
      </c>
      <c r="K4" s="258"/>
      <c r="L4" s="24">
        <f t="shared" ref="L4:L7" si="0">I4/J4</f>
        <v>1.8374378493158718</v>
      </c>
      <c r="M4" s="261"/>
      <c r="O4" s="18">
        <v>48</v>
      </c>
      <c r="P4" s="20">
        <v>301</v>
      </c>
    </row>
    <row r="5" spans="1:16" x14ac:dyDescent="0.25">
      <c r="A5" s="18">
        <v>46</v>
      </c>
      <c r="B5" s="19" t="s">
        <v>18</v>
      </c>
      <c r="C5" s="19" t="s">
        <v>3</v>
      </c>
      <c r="D5" s="20">
        <v>3</v>
      </c>
      <c r="E5" s="110">
        <v>623.51757799999996</v>
      </c>
      <c r="F5" s="111">
        <v>173.47431900000001</v>
      </c>
      <c r="G5" s="111">
        <v>494.59667999999999</v>
      </c>
      <c r="H5" s="75">
        <v>62.413522</v>
      </c>
      <c r="I5" s="108">
        <f>E5-$P$3</f>
        <v>305.51757799999996</v>
      </c>
      <c r="J5" s="109">
        <f>G5-$P$3</f>
        <v>176.59667999999999</v>
      </c>
      <c r="K5" s="258"/>
      <c r="L5" s="24">
        <f t="shared" si="0"/>
        <v>1.7300301342018434</v>
      </c>
      <c r="M5" s="261"/>
      <c r="O5" s="114">
        <v>50</v>
      </c>
      <c r="P5" s="115">
        <v>335</v>
      </c>
    </row>
    <row r="6" spans="1:16" x14ac:dyDescent="0.25">
      <c r="A6" s="18">
        <v>46</v>
      </c>
      <c r="B6" s="19" t="s">
        <v>18</v>
      </c>
      <c r="C6" s="19" t="s">
        <v>3</v>
      </c>
      <c r="D6" s="20">
        <v>4</v>
      </c>
      <c r="E6" s="110">
        <v>572.24023399999999</v>
      </c>
      <c r="F6" s="111">
        <v>137.30851899999999</v>
      </c>
      <c r="G6" s="111">
        <v>500.65332000000001</v>
      </c>
      <c r="H6" s="75">
        <v>64.636028999999994</v>
      </c>
      <c r="I6" s="108">
        <f>E6-$P$3</f>
        <v>254.24023399999999</v>
      </c>
      <c r="J6" s="109">
        <f>G6-$P$3</f>
        <v>182.65332000000001</v>
      </c>
      <c r="K6" s="258"/>
      <c r="L6" s="24">
        <f t="shared" si="0"/>
        <v>1.3919278007101101</v>
      </c>
      <c r="M6" s="261"/>
    </row>
    <row r="7" spans="1:16" x14ac:dyDescent="0.25">
      <c r="A7" s="18">
        <v>46</v>
      </c>
      <c r="B7" s="19" t="s">
        <v>18</v>
      </c>
      <c r="C7" s="19" t="s">
        <v>3</v>
      </c>
      <c r="D7" s="20">
        <v>5</v>
      </c>
      <c r="E7" s="110">
        <v>609.50292999999999</v>
      </c>
      <c r="F7" s="111">
        <v>151.89054300000001</v>
      </c>
      <c r="G7" s="111">
        <v>503.63476600000001</v>
      </c>
      <c r="H7" s="75">
        <v>60.261550999999997</v>
      </c>
      <c r="I7" s="213">
        <f>E7-$P$3</f>
        <v>291.50292999999999</v>
      </c>
      <c r="J7" s="222">
        <f>G7-$P$3</f>
        <v>185.63476600000001</v>
      </c>
      <c r="K7" s="259"/>
      <c r="L7" s="214">
        <f t="shared" si="0"/>
        <v>1.5703035389394677</v>
      </c>
      <c r="M7" s="262"/>
      <c r="O7" s="19"/>
      <c r="P7" s="19"/>
    </row>
    <row r="8" spans="1:16" x14ac:dyDescent="0.25">
      <c r="A8" s="32">
        <v>48</v>
      </c>
      <c r="B8" s="33">
        <v>254</v>
      </c>
      <c r="C8" s="33" t="s">
        <v>3</v>
      </c>
      <c r="D8" s="34">
        <v>1</v>
      </c>
      <c r="E8" s="116">
        <v>690.44335899999999</v>
      </c>
      <c r="F8" s="117">
        <v>195.03527299999999</v>
      </c>
      <c r="G8" s="117">
        <v>555.86718800000006</v>
      </c>
      <c r="H8" s="129">
        <v>75.111047999999997</v>
      </c>
      <c r="I8" s="120">
        <f>E8-$P$4</f>
        <v>389.44335899999999</v>
      </c>
      <c r="J8" s="121">
        <f>G8-$P$4</f>
        <v>254.86718800000006</v>
      </c>
      <c r="K8" s="266">
        <f>AVERAGE(I8:I12)/AVERAGE(J8:J12)</f>
        <v>1.5516282677540405</v>
      </c>
      <c r="L8" s="31">
        <f>I8/J8</f>
        <v>1.5280247020263742</v>
      </c>
      <c r="M8" s="269">
        <f>AVERAGE(L8:L12)</f>
        <v>1.5508967259523434</v>
      </c>
      <c r="O8" s="19"/>
      <c r="P8" s="19"/>
    </row>
    <row r="9" spans="1:16" x14ac:dyDescent="0.25">
      <c r="A9" s="35">
        <v>48</v>
      </c>
      <c r="B9" s="36">
        <v>254</v>
      </c>
      <c r="C9" s="36" t="s">
        <v>3</v>
      </c>
      <c r="D9" s="37">
        <v>2</v>
      </c>
      <c r="E9" s="122">
        <v>686.47656300000006</v>
      </c>
      <c r="F9" s="123">
        <v>193.57157599999999</v>
      </c>
      <c r="G9" s="123">
        <v>560.19042999999999</v>
      </c>
      <c r="H9" s="130">
        <v>77.921107000000006</v>
      </c>
      <c r="I9" s="120">
        <f>E9-$P$4</f>
        <v>385.47656300000006</v>
      </c>
      <c r="J9" s="121">
        <f>G9-$P$4</f>
        <v>259.19042999999999</v>
      </c>
      <c r="K9" s="267"/>
      <c r="L9" s="31">
        <f t="shared" ref="L9:L12" si="1">I9/J9</f>
        <v>1.4872330085643983</v>
      </c>
      <c r="M9" s="270"/>
      <c r="O9" s="19"/>
      <c r="P9" s="19"/>
    </row>
    <row r="10" spans="1:16" x14ac:dyDescent="0.25">
      <c r="A10" s="35">
        <v>48</v>
      </c>
      <c r="B10" s="36">
        <v>254</v>
      </c>
      <c r="C10" s="36" t="s">
        <v>3</v>
      </c>
      <c r="D10" s="37">
        <v>3</v>
      </c>
      <c r="E10" s="122">
        <v>798.28613299999995</v>
      </c>
      <c r="F10" s="123">
        <v>256.08174700000001</v>
      </c>
      <c r="G10" s="123">
        <v>586.63085899999999</v>
      </c>
      <c r="H10" s="130">
        <v>78.400312</v>
      </c>
      <c r="I10" s="120">
        <f>E10-$P$4</f>
        <v>497.28613299999995</v>
      </c>
      <c r="J10" s="121">
        <f>G10-$P$4</f>
        <v>285.63085899999999</v>
      </c>
      <c r="K10" s="267"/>
      <c r="L10" s="31">
        <f t="shared" si="1"/>
        <v>1.7410098290535196</v>
      </c>
      <c r="M10" s="270"/>
      <c r="O10" s="19"/>
      <c r="P10" s="19"/>
    </row>
    <row r="11" spans="1:16" x14ac:dyDescent="0.25">
      <c r="A11" s="35">
        <v>48</v>
      </c>
      <c r="B11" s="36">
        <v>254</v>
      </c>
      <c r="C11" s="36" t="s">
        <v>3</v>
      </c>
      <c r="D11" s="37">
        <v>4</v>
      </c>
      <c r="E11" s="122">
        <v>639.44628899999998</v>
      </c>
      <c r="F11" s="123">
        <v>152.07552699999999</v>
      </c>
      <c r="G11" s="123">
        <v>561.57910200000003</v>
      </c>
      <c r="H11" s="130">
        <v>75.003995000000003</v>
      </c>
      <c r="I11" s="120">
        <f>E11-$P$4</f>
        <v>338.44628899999998</v>
      </c>
      <c r="J11" s="121">
        <f>G11-$P$4</f>
        <v>260.57910200000003</v>
      </c>
      <c r="K11" s="267"/>
      <c r="L11" s="31">
        <f t="shared" si="1"/>
        <v>1.298823606353513</v>
      </c>
      <c r="M11" s="270"/>
      <c r="O11" s="19"/>
      <c r="P11" s="19"/>
    </row>
    <row r="12" spans="1:16" x14ac:dyDescent="0.25">
      <c r="A12" s="35">
        <v>48</v>
      </c>
      <c r="B12" s="36">
        <v>254</v>
      </c>
      <c r="C12" s="36" t="s">
        <v>3</v>
      </c>
      <c r="D12" s="37">
        <v>5</v>
      </c>
      <c r="E12" s="122">
        <v>697.64550799999995</v>
      </c>
      <c r="F12" s="123">
        <v>276.70075300000002</v>
      </c>
      <c r="G12" s="123">
        <v>534.40429700000004</v>
      </c>
      <c r="H12" s="130">
        <v>68.199415999999999</v>
      </c>
      <c r="I12" s="226">
        <f>E12-$P$4</f>
        <v>396.64550799999995</v>
      </c>
      <c r="J12" s="227">
        <f>G12-$P$4</f>
        <v>233.40429700000004</v>
      </c>
      <c r="K12" s="268"/>
      <c r="L12" s="201">
        <f t="shared" si="1"/>
        <v>1.6993924837639123</v>
      </c>
      <c r="M12" s="271"/>
      <c r="O12" s="19"/>
      <c r="P12" s="19"/>
    </row>
    <row r="13" spans="1:16" x14ac:dyDescent="0.25">
      <c r="A13" s="15">
        <v>50</v>
      </c>
      <c r="B13" s="16">
        <v>256</v>
      </c>
      <c r="C13" s="16" t="s">
        <v>3</v>
      </c>
      <c r="D13" s="17">
        <v>1</v>
      </c>
      <c r="E13" s="104">
        <v>679.24218800000006</v>
      </c>
      <c r="F13" s="105">
        <v>137.99181799999999</v>
      </c>
      <c r="G13" s="105">
        <v>672.81054700000004</v>
      </c>
      <c r="H13" s="74">
        <v>100.575616</v>
      </c>
      <c r="I13" s="108">
        <f>E13-$P$5</f>
        <v>344.24218800000006</v>
      </c>
      <c r="J13" s="109">
        <f>G13-$P$5</f>
        <v>337.81054700000004</v>
      </c>
      <c r="K13" s="257">
        <f>AVERAGE(I13:I17)/AVERAGE(J13:J17)</f>
        <v>1.0989107297216343</v>
      </c>
      <c r="L13" s="24">
        <f>I13/J13</f>
        <v>1.0190391953629558</v>
      </c>
      <c r="M13" s="260">
        <f>AVERAGE(L13:L17)</f>
        <v>1.1002147183239999</v>
      </c>
      <c r="O13" s="19"/>
      <c r="P13" s="19"/>
    </row>
    <row r="14" spans="1:16" x14ac:dyDescent="0.25">
      <c r="A14" s="18">
        <v>50</v>
      </c>
      <c r="B14" s="19">
        <v>256</v>
      </c>
      <c r="C14" s="19" t="s">
        <v>3</v>
      </c>
      <c r="D14" s="20">
        <v>2</v>
      </c>
      <c r="E14" s="110">
        <v>679.31054700000004</v>
      </c>
      <c r="F14" s="111">
        <v>167.73613700000001</v>
      </c>
      <c r="G14" s="111">
        <v>684.25195299999996</v>
      </c>
      <c r="H14" s="75">
        <v>99.676029</v>
      </c>
      <c r="I14" s="108">
        <f>E14-$P$5</f>
        <v>344.31054700000004</v>
      </c>
      <c r="J14" s="109">
        <f>G14-$P$5</f>
        <v>349.25195299999996</v>
      </c>
      <c r="K14" s="258"/>
      <c r="L14" s="24">
        <f t="shared" ref="L14:L17" si="2">I14/J14</f>
        <v>0.9858514577869808</v>
      </c>
      <c r="M14" s="261"/>
      <c r="O14" s="19"/>
      <c r="P14" s="19"/>
    </row>
    <row r="15" spans="1:16" x14ac:dyDescent="0.25">
      <c r="A15" s="18">
        <v>50</v>
      </c>
      <c r="B15" s="19">
        <v>256</v>
      </c>
      <c r="C15" s="19" t="s">
        <v>3</v>
      </c>
      <c r="D15" s="20">
        <v>3</v>
      </c>
      <c r="E15" s="110">
        <v>746.99316399999998</v>
      </c>
      <c r="F15" s="111">
        <v>140.57988800000001</v>
      </c>
      <c r="G15" s="111">
        <v>701.38867200000004</v>
      </c>
      <c r="H15" s="75">
        <v>97.630189999999999</v>
      </c>
      <c r="I15" s="108">
        <f>E15-$P$5</f>
        <v>411.99316399999998</v>
      </c>
      <c r="J15" s="109">
        <f>G15-$P$5</f>
        <v>366.38867200000004</v>
      </c>
      <c r="K15" s="258"/>
      <c r="L15" s="24">
        <f t="shared" si="2"/>
        <v>1.1244702565476694</v>
      </c>
      <c r="M15" s="261"/>
      <c r="O15" s="19"/>
      <c r="P15" s="19"/>
    </row>
    <row r="16" spans="1:16" x14ac:dyDescent="0.25">
      <c r="A16" s="18">
        <v>50</v>
      </c>
      <c r="B16" s="19">
        <v>256</v>
      </c>
      <c r="C16" s="19" t="s">
        <v>3</v>
      </c>
      <c r="D16" s="20">
        <v>4</v>
      </c>
      <c r="E16" s="110">
        <v>741.63964799999997</v>
      </c>
      <c r="F16" s="111">
        <v>251.34120200000001</v>
      </c>
      <c r="G16" s="111">
        <v>660.12011700000005</v>
      </c>
      <c r="H16" s="75">
        <v>99.578550000000007</v>
      </c>
      <c r="I16" s="108">
        <f>E16-$P$5</f>
        <v>406.63964799999997</v>
      </c>
      <c r="J16" s="109">
        <f>G16-$P$5</f>
        <v>325.12011700000005</v>
      </c>
      <c r="K16" s="258"/>
      <c r="L16" s="24">
        <f t="shared" si="2"/>
        <v>1.2507366562002065</v>
      </c>
      <c r="M16" s="261"/>
      <c r="O16" s="19"/>
      <c r="P16" s="19"/>
    </row>
    <row r="17" spans="1:16" x14ac:dyDescent="0.25">
      <c r="A17" s="18">
        <v>50</v>
      </c>
      <c r="B17" s="19">
        <v>256</v>
      </c>
      <c r="C17" s="19" t="s">
        <v>3</v>
      </c>
      <c r="D17" s="20">
        <v>5</v>
      </c>
      <c r="E17" s="110">
        <v>728.27539100000001</v>
      </c>
      <c r="F17" s="111">
        <v>188.706579</v>
      </c>
      <c r="G17" s="111">
        <v>685.83300799999995</v>
      </c>
      <c r="H17" s="75">
        <v>101.85197599999999</v>
      </c>
      <c r="I17" s="108">
        <f>E17-$P$5</f>
        <v>393.27539100000001</v>
      </c>
      <c r="J17" s="109">
        <f>G17-$P$5</f>
        <v>350.83300799999995</v>
      </c>
      <c r="K17" s="259"/>
      <c r="L17" s="24">
        <f t="shared" si="2"/>
        <v>1.1209760257221866</v>
      </c>
      <c r="M17" s="262"/>
      <c r="O17" s="19"/>
      <c r="P17" s="19"/>
    </row>
    <row r="18" spans="1:16" x14ac:dyDescent="0.25">
      <c r="A18" s="98" t="s">
        <v>0</v>
      </c>
      <c r="B18" s="13" t="s">
        <v>28</v>
      </c>
      <c r="C18" s="13" t="s">
        <v>1</v>
      </c>
      <c r="D18" s="14" t="s">
        <v>2</v>
      </c>
      <c r="E18" s="98" t="s">
        <v>45</v>
      </c>
      <c r="F18" s="13" t="s">
        <v>46</v>
      </c>
      <c r="G18" s="13" t="s">
        <v>47</v>
      </c>
      <c r="H18" s="14" t="s">
        <v>48</v>
      </c>
      <c r="I18" s="98" t="s">
        <v>45</v>
      </c>
      <c r="J18" s="14" t="s">
        <v>47</v>
      </c>
      <c r="K18" s="13" t="s">
        <v>5</v>
      </c>
      <c r="L18" s="13" t="s">
        <v>6</v>
      </c>
      <c r="M18" s="14" t="s">
        <v>7</v>
      </c>
      <c r="O18" s="102" t="s">
        <v>0</v>
      </c>
      <c r="P18" s="103" t="s">
        <v>49</v>
      </c>
    </row>
    <row r="19" spans="1:16" x14ac:dyDescent="0.25">
      <c r="A19" s="15">
        <v>46</v>
      </c>
      <c r="B19" s="16" t="s">
        <v>18</v>
      </c>
      <c r="C19" s="16" t="s">
        <v>11</v>
      </c>
      <c r="D19" s="17">
        <v>1</v>
      </c>
      <c r="E19" s="104">
        <v>564.59960899999999</v>
      </c>
      <c r="F19" s="105">
        <v>83.164536999999996</v>
      </c>
      <c r="G19" s="105">
        <v>536.57226600000001</v>
      </c>
      <c r="H19" s="74">
        <v>76.859745000000004</v>
      </c>
      <c r="I19" s="108">
        <f>E19-$P$19</f>
        <v>249.59960899999999</v>
      </c>
      <c r="J19" s="109">
        <f>G19-$P$19</f>
        <v>221.57226600000001</v>
      </c>
      <c r="K19" s="257">
        <f>AVERAGE(I19:I23)/AVERAGE(J19:J23)</f>
        <v>1.2723898536708935</v>
      </c>
      <c r="L19" s="24">
        <f>I19/J19</f>
        <v>1.1264930106369899</v>
      </c>
      <c r="M19" s="260">
        <f>AVERAGE(L19:L23)</f>
        <v>1.2655337887104803</v>
      </c>
      <c r="O19" s="18">
        <v>46</v>
      </c>
      <c r="P19" s="20">
        <v>315</v>
      </c>
    </row>
    <row r="20" spans="1:16" x14ac:dyDescent="0.25">
      <c r="A20" s="18">
        <v>46</v>
      </c>
      <c r="B20" s="19" t="s">
        <v>18</v>
      </c>
      <c r="C20" s="19" t="s">
        <v>11</v>
      </c>
      <c r="D20" s="20">
        <v>2</v>
      </c>
      <c r="E20" s="110">
        <v>591.53613299999995</v>
      </c>
      <c r="F20" s="111">
        <v>94.175711000000007</v>
      </c>
      <c r="G20" s="111">
        <v>552.11816399999998</v>
      </c>
      <c r="H20" s="75">
        <v>71.262576999999993</v>
      </c>
      <c r="I20" s="108">
        <f>E20-$P$19</f>
        <v>276.53613299999995</v>
      </c>
      <c r="J20" s="109">
        <f>G20-$P$19</f>
        <v>237.11816399999998</v>
      </c>
      <c r="K20" s="258"/>
      <c r="L20" s="24">
        <f t="shared" ref="L20:L23" si="3">I20/J20</f>
        <v>1.1662376611519309</v>
      </c>
      <c r="M20" s="261"/>
      <c r="O20" s="18">
        <v>48</v>
      </c>
      <c r="P20" s="20">
        <v>292</v>
      </c>
    </row>
    <row r="21" spans="1:16" x14ac:dyDescent="0.25">
      <c r="A21" s="18">
        <v>46</v>
      </c>
      <c r="B21" s="19" t="s">
        <v>18</v>
      </c>
      <c r="C21" s="19" t="s">
        <v>11</v>
      </c>
      <c r="D21" s="20">
        <v>3</v>
      </c>
      <c r="E21" s="110">
        <v>641.54785200000003</v>
      </c>
      <c r="F21" s="111">
        <v>98.159047000000001</v>
      </c>
      <c r="G21" s="111">
        <v>563.41699200000005</v>
      </c>
      <c r="H21" s="75">
        <v>73.538593000000006</v>
      </c>
      <c r="I21" s="108">
        <f>E21-$P$19</f>
        <v>326.54785200000003</v>
      </c>
      <c r="J21" s="109">
        <f>G21-$P$19</f>
        <v>248.41699200000005</v>
      </c>
      <c r="K21" s="258"/>
      <c r="L21" s="24">
        <f t="shared" si="3"/>
        <v>1.3145149587834957</v>
      </c>
      <c r="M21" s="261"/>
      <c r="O21" s="114">
        <v>50</v>
      </c>
      <c r="P21" s="115">
        <v>318</v>
      </c>
    </row>
    <row r="22" spans="1:16" x14ac:dyDescent="0.25">
      <c r="A22" s="18">
        <v>46</v>
      </c>
      <c r="B22" s="19" t="s">
        <v>18</v>
      </c>
      <c r="C22" s="19" t="s">
        <v>11</v>
      </c>
      <c r="D22" s="20">
        <v>4</v>
      </c>
      <c r="E22" s="110">
        <v>660.546875</v>
      </c>
      <c r="F22" s="111">
        <v>108.04162700000001</v>
      </c>
      <c r="G22" s="111">
        <v>594.09277299999997</v>
      </c>
      <c r="H22" s="75">
        <v>97.568287999999995</v>
      </c>
      <c r="I22" s="108">
        <f>E22-$P$19</f>
        <v>345.546875</v>
      </c>
      <c r="J22" s="109">
        <f>G22-$P$19</f>
        <v>279.09277299999997</v>
      </c>
      <c r="K22" s="258"/>
      <c r="L22" s="24">
        <f t="shared" si="3"/>
        <v>1.238107570058792</v>
      </c>
      <c r="M22" s="261"/>
      <c r="O22" s="19"/>
      <c r="P22" s="19"/>
    </row>
    <row r="23" spans="1:16" x14ac:dyDescent="0.25">
      <c r="A23" s="18">
        <v>46</v>
      </c>
      <c r="B23" s="19" t="s">
        <v>18</v>
      </c>
      <c r="C23" s="19" t="s">
        <v>11</v>
      </c>
      <c r="D23" s="20">
        <v>5</v>
      </c>
      <c r="E23" s="110">
        <v>714.66503899999998</v>
      </c>
      <c r="F23" s="111">
        <v>116.05559100000001</v>
      </c>
      <c r="G23" s="111">
        <v>584.62207000000001</v>
      </c>
      <c r="H23" s="75">
        <v>87.668581000000003</v>
      </c>
      <c r="I23" s="213">
        <f>E23-$P$19</f>
        <v>399.66503899999998</v>
      </c>
      <c r="J23" s="222">
        <f>G23-$P$19</f>
        <v>269.62207000000001</v>
      </c>
      <c r="K23" s="259"/>
      <c r="L23" s="214">
        <f t="shared" si="3"/>
        <v>1.4823157429211933</v>
      </c>
      <c r="M23" s="262"/>
      <c r="O23" s="19"/>
      <c r="P23" s="19"/>
    </row>
    <row r="24" spans="1:16" x14ac:dyDescent="0.25">
      <c r="A24" s="32">
        <v>48</v>
      </c>
      <c r="B24" s="33">
        <v>254</v>
      </c>
      <c r="C24" s="33" t="s">
        <v>11</v>
      </c>
      <c r="D24" s="34">
        <v>1</v>
      </c>
      <c r="E24" s="116">
        <v>654.29101600000001</v>
      </c>
      <c r="F24" s="117">
        <v>91.720899000000003</v>
      </c>
      <c r="G24" s="117">
        <v>705.79882799999996</v>
      </c>
      <c r="H24" s="129">
        <v>156.04478700000001</v>
      </c>
      <c r="I24" s="120">
        <f>E24-$P$20</f>
        <v>362.29101600000001</v>
      </c>
      <c r="J24" s="121">
        <f>G24-$P$20</f>
        <v>413.79882799999996</v>
      </c>
      <c r="K24" s="266">
        <f>AVERAGE(I24:I28)/AVERAGE(J24:J28)</f>
        <v>1.0782399429640708</v>
      </c>
      <c r="L24" s="31">
        <f>I24/J24</f>
        <v>0.87552450970209139</v>
      </c>
      <c r="M24" s="269">
        <f>AVERAGE(L24:L28)</f>
        <v>1.0910132049251917</v>
      </c>
      <c r="O24" s="19"/>
      <c r="P24" s="19"/>
    </row>
    <row r="25" spans="1:16" x14ac:dyDescent="0.25">
      <c r="A25" s="35">
        <v>48</v>
      </c>
      <c r="B25" s="36">
        <v>254</v>
      </c>
      <c r="C25" s="36" t="s">
        <v>11</v>
      </c>
      <c r="D25" s="37">
        <v>2</v>
      </c>
      <c r="E25" s="122">
        <v>664.85644500000001</v>
      </c>
      <c r="F25" s="123">
        <v>104.76513799999999</v>
      </c>
      <c r="G25" s="123">
        <v>638.45898399999999</v>
      </c>
      <c r="H25" s="130">
        <v>106.166494</v>
      </c>
      <c r="I25" s="120">
        <f>E25-$P$20</f>
        <v>372.85644500000001</v>
      </c>
      <c r="J25" s="121">
        <f>G25-$P$20</f>
        <v>346.45898399999999</v>
      </c>
      <c r="K25" s="267"/>
      <c r="L25" s="31">
        <f t="shared" ref="L25:L28" si="4">I25/J25</f>
        <v>1.076192167670849</v>
      </c>
      <c r="M25" s="270"/>
      <c r="O25" s="19"/>
      <c r="P25" s="19"/>
    </row>
    <row r="26" spans="1:16" x14ac:dyDescent="0.25">
      <c r="A26" s="35">
        <v>48</v>
      </c>
      <c r="B26" s="36">
        <v>254</v>
      </c>
      <c r="C26" s="36" t="s">
        <v>11</v>
      </c>
      <c r="D26" s="37">
        <v>3</v>
      </c>
      <c r="E26" s="122">
        <v>693.33886700000005</v>
      </c>
      <c r="F26" s="123">
        <v>110.932412</v>
      </c>
      <c r="G26" s="123">
        <v>662.12207000000001</v>
      </c>
      <c r="H26" s="130">
        <v>116.05072699999999</v>
      </c>
      <c r="I26" s="120">
        <f>E26-$P$20</f>
        <v>401.33886700000005</v>
      </c>
      <c r="J26" s="121">
        <f>G26-$P$20</f>
        <v>370.12207000000001</v>
      </c>
      <c r="K26" s="267"/>
      <c r="L26" s="31">
        <f t="shared" si="4"/>
        <v>1.0843418956345945</v>
      </c>
      <c r="M26" s="270"/>
      <c r="O26" s="19"/>
      <c r="P26" s="19"/>
    </row>
    <row r="27" spans="1:16" x14ac:dyDescent="0.25">
      <c r="A27" s="35">
        <v>48</v>
      </c>
      <c r="B27" s="36">
        <v>254</v>
      </c>
      <c r="C27" s="36" t="s">
        <v>11</v>
      </c>
      <c r="D27" s="37">
        <v>4</v>
      </c>
      <c r="E27" s="122">
        <v>669.93652299999997</v>
      </c>
      <c r="F27" s="123">
        <v>108.237723</v>
      </c>
      <c r="G27" s="123">
        <v>620.43554700000004</v>
      </c>
      <c r="H27" s="130">
        <v>120.870248</v>
      </c>
      <c r="I27" s="120">
        <f>E27-$P$20</f>
        <v>377.93652299999997</v>
      </c>
      <c r="J27" s="121">
        <f>G27-$P$20</f>
        <v>328.43554700000004</v>
      </c>
      <c r="K27" s="267"/>
      <c r="L27" s="31">
        <f t="shared" si="4"/>
        <v>1.1507174739523549</v>
      </c>
      <c r="M27" s="270"/>
      <c r="O27" s="19"/>
      <c r="P27" s="19"/>
    </row>
    <row r="28" spans="1:16" x14ac:dyDescent="0.25">
      <c r="A28" s="35">
        <v>48</v>
      </c>
      <c r="B28" s="36">
        <v>254</v>
      </c>
      <c r="C28" s="36" t="s">
        <v>11</v>
      </c>
      <c r="D28" s="37">
        <v>5</v>
      </c>
      <c r="E28" s="122">
        <v>682.59863299999995</v>
      </c>
      <c r="F28" s="123">
        <v>112.296132</v>
      </c>
      <c r="G28" s="123">
        <v>599.97265600000003</v>
      </c>
      <c r="H28" s="130">
        <v>93.551434999999998</v>
      </c>
      <c r="I28" s="226">
        <f>E28-$P$20</f>
        <v>390.59863299999995</v>
      </c>
      <c r="J28" s="227">
        <f>G28-$P$20</f>
        <v>307.97265600000003</v>
      </c>
      <c r="K28" s="268"/>
      <c r="L28" s="201">
        <f t="shared" si="4"/>
        <v>1.2682899776660688</v>
      </c>
      <c r="M28" s="271"/>
      <c r="O28" s="19"/>
      <c r="P28" s="19"/>
    </row>
    <row r="29" spans="1:16" x14ac:dyDescent="0.25">
      <c r="A29" s="15">
        <v>50</v>
      </c>
      <c r="B29" s="16">
        <v>256</v>
      </c>
      <c r="C29" s="16" t="s">
        <v>11</v>
      </c>
      <c r="D29" s="17">
        <v>1</v>
      </c>
      <c r="E29" s="104">
        <v>609.34082000000001</v>
      </c>
      <c r="F29" s="105">
        <v>92.650189999999995</v>
      </c>
      <c r="G29" s="105">
        <v>801.91015600000003</v>
      </c>
      <c r="H29" s="74">
        <v>127.59616</v>
      </c>
      <c r="I29" s="108">
        <f>E29-$P$21</f>
        <v>291.34082000000001</v>
      </c>
      <c r="J29" s="109">
        <f>G29-$P$21</f>
        <v>483.91015600000003</v>
      </c>
      <c r="K29" s="257">
        <f>AVERAGE(I29:I33)/AVERAGE(J29:J33)</f>
        <v>0.69829390662122104</v>
      </c>
      <c r="L29" s="24">
        <f>I29/J29</f>
        <v>0.60205560141209347</v>
      </c>
      <c r="M29" s="260">
        <f>AVERAGE(L29:L33)</f>
        <v>0.69817843233079879</v>
      </c>
      <c r="O29" s="19"/>
      <c r="P29" s="19"/>
    </row>
    <row r="30" spans="1:16" x14ac:dyDescent="0.25">
      <c r="A30" s="18">
        <v>50</v>
      </c>
      <c r="B30" s="19">
        <v>256</v>
      </c>
      <c r="C30" s="19" t="s">
        <v>11</v>
      </c>
      <c r="D30" s="20">
        <v>2</v>
      </c>
      <c r="E30" s="110">
        <v>644.84277299999997</v>
      </c>
      <c r="F30" s="111">
        <v>93.712721999999999</v>
      </c>
      <c r="G30" s="111">
        <v>782.95703100000003</v>
      </c>
      <c r="H30" s="75">
        <v>132.59926100000001</v>
      </c>
      <c r="I30" s="108">
        <f>E30-$P$21</f>
        <v>326.84277299999997</v>
      </c>
      <c r="J30" s="109">
        <f>G30-$P$21</f>
        <v>464.95703100000003</v>
      </c>
      <c r="K30" s="258"/>
      <c r="L30" s="24">
        <f t="shared" ref="L30:L33" si="5">I30/J30</f>
        <v>0.70295264123019563</v>
      </c>
      <c r="M30" s="261"/>
      <c r="O30" s="19"/>
      <c r="P30" s="19"/>
    </row>
    <row r="31" spans="1:16" x14ac:dyDescent="0.25">
      <c r="A31" s="18">
        <v>50</v>
      </c>
      <c r="B31" s="19">
        <v>256</v>
      </c>
      <c r="C31" s="19" t="s">
        <v>11</v>
      </c>
      <c r="D31" s="20">
        <v>3</v>
      </c>
      <c r="E31" s="110">
        <v>662.37988299999995</v>
      </c>
      <c r="F31" s="111">
        <v>106.752864</v>
      </c>
      <c r="G31" s="111">
        <v>835.60351600000001</v>
      </c>
      <c r="H31" s="75">
        <v>136.85686200000001</v>
      </c>
      <c r="I31" s="108">
        <f>E31-$P$21</f>
        <v>344.37988299999995</v>
      </c>
      <c r="J31" s="109">
        <f>G31-$P$21</f>
        <v>517.60351600000001</v>
      </c>
      <c r="K31" s="258"/>
      <c r="L31" s="24">
        <f t="shared" si="5"/>
        <v>0.66533528531904318</v>
      </c>
      <c r="M31" s="261"/>
      <c r="O31" s="19"/>
      <c r="P31" s="19"/>
    </row>
    <row r="32" spans="1:16" x14ac:dyDescent="0.25">
      <c r="A32" s="18">
        <v>50</v>
      </c>
      <c r="B32" s="19">
        <v>256</v>
      </c>
      <c r="C32" s="19" t="s">
        <v>11</v>
      </c>
      <c r="D32" s="20">
        <v>4</v>
      </c>
      <c r="E32" s="110">
        <v>705.57617200000004</v>
      </c>
      <c r="F32" s="111">
        <v>109.549147</v>
      </c>
      <c r="G32" s="111">
        <v>806.15722700000003</v>
      </c>
      <c r="H32" s="75">
        <v>119.61776</v>
      </c>
      <c r="I32" s="108">
        <f>E32-$P$21</f>
        <v>387.57617200000004</v>
      </c>
      <c r="J32" s="109">
        <f>G32-$P$21</f>
        <v>488.15722700000003</v>
      </c>
      <c r="K32" s="258"/>
      <c r="L32" s="24">
        <f t="shared" si="5"/>
        <v>0.79395766479147101</v>
      </c>
      <c r="M32" s="261"/>
      <c r="O32" s="19"/>
      <c r="P32" s="19"/>
    </row>
    <row r="33" spans="1:16" x14ac:dyDescent="0.25">
      <c r="A33" s="18">
        <v>50</v>
      </c>
      <c r="B33" s="19">
        <v>256</v>
      </c>
      <c r="C33" s="19" t="s">
        <v>11</v>
      </c>
      <c r="D33" s="20">
        <v>5</v>
      </c>
      <c r="E33" s="110">
        <v>697.12792999999999</v>
      </c>
      <c r="F33" s="111">
        <v>118.85894</v>
      </c>
      <c r="G33" s="111">
        <v>839.79003899999998</v>
      </c>
      <c r="H33" s="75">
        <v>140.144082</v>
      </c>
      <c r="I33" s="108">
        <f>E33-$P$21</f>
        <v>379.12792999999999</v>
      </c>
      <c r="J33" s="109">
        <f>G33-$P$21</f>
        <v>521.79003899999998</v>
      </c>
      <c r="K33" s="259"/>
      <c r="L33" s="24">
        <f t="shared" si="5"/>
        <v>0.72659096890119057</v>
      </c>
      <c r="M33" s="262"/>
    </row>
    <row r="34" spans="1:16" x14ac:dyDescent="0.25">
      <c r="A34" s="98" t="s">
        <v>0</v>
      </c>
      <c r="B34" s="13" t="s">
        <v>28</v>
      </c>
      <c r="C34" s="13" t="s">
        <v>1</v>
      </c>
      <c r="D34" s="14" t="s">
        <v>2</v>
      </c>
      <c r="E34" s="98" t="s">
        <v>50</v>
      </c>
      <c r="F34" s="13" t="s">
        <v>51</v>
      </c>
      <c r="G34" s="13" t="s">
        <v>47</v>
      </c>
      <c r="H34" s="14" t="s">
        <v>48</v>
      </c>
      <c r="I34" s="98" t="s">
        <v>50</v>
      </c>
      <c r="J34" s="14" t="s">
        <v>47</v>
      </c>
      <c r="K34" s="13" t="s">
        <v>12</v>
      </c>
      <c r="L34" s="13" t="s">
        <v>13</v>
      </c>
      <c r="M34" s="14" t="s">
        <v>14</v>
      </c>
      <c r="O34" s="102" t="s">
        <v>0</v>
      </c>
      <c r="P34" s="103" t="s">
        <v>49</v>
      </c>
    </row>
    <row r="35" spans="1:16" x14ac:dyDescent="0.25">
      <c r="A35" s="15">
        <v>46</v>
      </c>
      <c r="B35" s="16" t="s">
        <v>18</v>
      </c>
      <c r="C35" s="16" t="s">
        <v>11</v>
      </c>
      <c r="D35" s="17">
        <v>1</v>
      </c>
      <c r="E35" s="104">
        <v>541.26855499999999</v>
      </c>
      <c r="F35" s="105">
        <v>78.212532999999993</v>
      </c>
      <c r="G35" s="191">
        <v>536.57226600000001</v>
      </c>
      <c r="H35" s="192">
        <v>76.859745000000004</v>
      </c>
      <c r="I35" s="108">
        <f>E35-$P$35</f>
        <v>226.26855499999999</v>
      </c>
      <c r="J35" s="109">
        <f>G35-$P$35</f>
        <v>221.57226600000001</v>
      </c>
      <c r="K35" s="257">
        <f>AVERAGE(I35:I39)/AVERAGE(J35:J39)</f>
        <v>1.1748333160823519</v>
      </c>
      <c r="L35" s="24">
        <f>I35/J35</f>
        <v>1.0211952925552514</v>
      </c>
      <c r="M35" s="260">
        <f>AVERAGE(L35:L39)</f>
        <v>1.1734204668065586</v>
      </c>
      <c r="O35" s="18">
        <v>46</v>
      </c>
      <c r="P35" s="20">
        <f>P19</f>
        <v>315</v>
      </c>
    </row>
    <row r="36" spans="1:16" x14ac:dyDescent="0.25">
      <c r="A36" s="18">
        <v>46</v>
      </c>
      <c r="B36" s="19" t="s">
        <v>18</v>
      </c>
      <c r="C36" s="19" t="s">
        <v>11</v>
      </c>
      <c r="D36" s="20">
        <v>2</v>
      </c>
      <c r="E36" s="110">
        <v>632.5625</v>
      </c>
      <c r="F36" s="111">
        <v>138.691159</v>
      </c>
      <c r="G36" s="193">
        <v>552.11816399999998</v>
      </c>
      <c r="H36" s="194">
        <v>71.262576999999993</v>
      </c>
      <c r="I36" s="108">
        <f>E36-$P$35</f>
        <v>317.5625</v>
      </c>
      <c r="J36" s="109">
        <f>G36-$P$35</f>
        <v>237.11816399999998</v>
      </c>
      <c r="K36" s="258"/>
      <c r="L36" s="24">
        <f t="shared" ref="L36:L39" si="6">I36/J36</f>
        <v>1.3392584298181391</v>
      </c>
      <c r="M36" s="261"/>
      <c r="O36" s="18">
        <v>48</v>
      </c>
      <c r="P36" s="20">
        <f>P20</f>
        <v>292</v>
      </c>
    </row>
    <row r="37" spans="1:16" x14ac:dyDescent="0.25">
      <c r="A37" s="18">
        <v>46</v>
      </c>
      <c r="B37" s="19" t="s">
        <v>18</v>
      </c>
      <c r="C37" s="19" t="s">
        <v>11</v>
      </c>
      <c r="D37" s="20">
        <v>3</v>
      </c>
      <c r="E37" s="110">
        <v>602.45507799999996</v>
      </c>
      <c r="F37" s="111">
        <v>123.15971999999999</v>
      </c>
      <c r="G37" s="193">
        <v>563.41699200000005</v>
      </c>
      <c r="H37" s="194">
        <v>73.538593000000006</v>
      </c>
      <c r="I37" s="108">
        <f>E37-$P$35</f>
        <v>287.45507799999996</v>
      </c>
      <c r="J37" s="109">
        <f>G37-$P$35</f>
        <v>248.41699200000005</v>
      </c>
      <c r="K37" s="258"/>
      <c r="L37" s="24">
        <f t="shared" si="6"/>
        <v>1.1571474064060798</v>
      </c>
      <c r="M37" s="261"/>
      <c r="O37" s="114">
        <v>50</v>
      </c>
      <c r="P37" s="115">
        <f>P21</f>
        <v>318</v>
      </c>
    </row>
    <row r="38" spans="1:16" x14ac:dyDescent="0.25">
      <c r="A38" s="18">
        <v>46</v>
      </c>
      <c r="B38" s="19" t="s">
        <v>18</v>
      </c>
      <c r="C38" s="19" t="s">
        <v>11</v>
      </c>
      <c r="D38" s="20">
        <v>4</v>
      </c>
      <c r="E38" s="110">
        <v>627.91210899999999</v>
      </c>
      <c r="F38" s="111">
        <v>123.445133</v>
      </c>
      <c r="G38" s="193">
        <v>594.09277299999997</v>
      </c>
      <c r="H38" s="194">
        <v>97.568287999999995</v>
      </c>
      <c r="I38" s="108">
        <f>E38-$P$35</f>
        <v>312.91210899999999</v>
      </c>
      <c r="J38" s="109">
        <f>G38-$P$35</f>
        <v>279.09277299999997</v>
      </c>
      <c r="K38" s="258"/>
      <c r="L38" s="24">
        <f t="shared" si="6"/>
        <v>1.1211759646674908</v>
      </c>
      <c r="M38" s="261"/>
      <c r="O38" s="19"/>
      <c r="P38" s="19"/>
    </row>
    <row r="39" spans="1:16" x14ac:dyDescent="0.25">
      <c r="A39" s="18">
        <v>46</v>
      </c>
      <c r="B39" s="19" t="s">
        <v>18</v>
      </c>
      <c r="C39" s="19" t="s">
        <v>11</v>
      </c>
      <c r="D39" s="20">
        <v>5</v>
      </c>
      <c r="E39" s="110">
        <v>646.18359399999997</v>
      </c>
      <c r="F39" s="111">
        <v>135.26489000000001</v>
      </c>
      <c r="G39" s="193">
        <v>584.62207000000001</v>
      </c>
      <c r="H39" s="194">
        <v>87.668581000000003</v>
      </c>
      <c r="I39" s="213">
        <f>E39-$P$35</f>
        <v>331.18359399999997</v>
      </c>
      <c r="J39" s="222">
        <f>G39-$P$35</f>
        <v>269.62207000000001</v>
      </c>
      <c r="K39" s="259"/>
      <c r="L39" s="214">
        <f t="shared" si="6"/>
        <v>1.2283252405858318</v>
      </c>
      <c r="M39" s="262"/>
      <c r="O39" s="19"/>
      <c r="P39" s="19"/>
    </row>
    <row r="40" spans="1:16" x14ac:dyDescent="0.25">
      <c r="A40" s="32">
        <v>48</v>
      </c>
      <c r="B40" s="33">
        <v>254</v>
      </c>
      <c r="C40" s="33" t="s">
        <v>11</v>
      </c>
      <c r="D40" s="34">
        <v>1</v>
      </c>
      <c r="E40" s="116">
        <v>712.87792999999999</v>
      </c>
      <c r="F40" s="117">
        <v>182.45826</v>
      </c>
      <c r="G40" s="195">
        <v>705.79882799999996</v>
      </c>
      <c r="H40" s="196">
        <v>156.04478700000001</v>
      </c>
      <c r="I40" s="120">
        <f>E40-$P$36</f>
        <v>420.87792999999999</v>
      </c>
      <c r="J40" s="121">
        <f>G40-$P$36</f>
        <v>413.79882799999996</v>
      </c>
      <c r="K40" s="266">
        <f>AVERAGE(I40:I44)/AVERAGE(J40:J44)</f>
        <v>1.102527041889124</v>
      </c>
      <c r="L40" s="31">
        <f>I40/J40</f>
        <v>1.017107593161187</v>
      </c>
      <c r="M40" s="269">
        <f>AVERAGE(L40:L44)</f>
        <v>1.107237998423833</v>
      </c>
      <c r="O40" s="19"/>
      <c r="P40" s="19"/>
    </row>
    <row r="41" spans="1:16" x14ac:dyDescent="0.25">
      <c r="A41" s="35">
        <v>48</v>
      </c>
      <c r="B41" s="36">
        <v>254</v>
      </c>
      <c r="C41" s="36" t="s">
        <v>11</v>
      </c>
      <c r="D41" s="37">
        <v>2</v>
      </c>
      <c r="E41" s="122">
        <v>683.54296899999997</v>
      </c>
      <c r="F41" s="123">
        <v>186.264669</v>
      </c>
      <c r="G41" s="197">
        <v>638.45898399999999</v>
      </c>
      <c r="H41" s="198">
        <v>106.166494</v>
      </c>
      <c r="I41" s="120">
        <f>E41-$P$36</f>
        <v>391.54296899999997</v>
      </c>
      <c r="J41" s="121">
        <f>G41-$P$36</f>
        <v>346.45898399999999</v>
      </c>
      <c r="K41" s="267"/>
      <c r="L41" s="31">
        <f t="shared" ref="L41:L44" si="7">I41/J41</f>
        <v>1.1301279143622958</v>
      </c>
      <c r="M41" s="270"/>
      <c r="O41" s="19"/>
      <c r="P41" s="19"/>
    </row>
    <row r="42" spans="1:16" x14ac:dyDescent="0.25">
      <c r="A42" s="35">
        <v>48</v>
      </c>
      <c r="B42" s="36">
        <v>254</v>
      </c>
      <c r="C42" s="36" t="s">
        <v>11</v>
      </c>
      <c r="D42" s="37">
        <v>3</v>
      </c>
      <c r="E42" s="122">
        <v>695.62890600000003</v>
      </c>
      <c r="F42" s="123">
        <v>228.777218</v>
      </c>
      <c r="G42" s="197">
        <v>662.12207000000001</v>
      </c>
      <c r="H42" s="198">
        <v>116.05072699999999</v>
      </c>
      <c r="I42" s="120">
        <f>E42-$P$36</f>
        <v>403.62890600000003</v>
      </c>
      <c r="J42" s="121">
        <f>G42-$P$36</f>
        <v>370.12207000000001</v>
      </c>
      <c r="K42" s="267"/>
      <c r="L42" s="31">
        <f t="shared" si="7"/>
        <v>1.0905291489372682</v>
      </c>
      <c r="M42" s="270"/>
      <c r="O42" s="19"/>
      <c r="P42" s="19"/>
    </row>
    <row r="43" spans="1:16" x14ac:dyDescent="0.25">
      <c r="A43" s="35">
        <v>48</v>
      </c>
      <c r="B43" s="36">
        <v>254</v>
      </c>
      <c r="C43" s="36" t="s">
        <v>11</v>
      </c>
      <c r="D43" s="37">
        <v>4</v>
      </c>
      <c r="E43" s="122">
        <v>677.68359399999997</v>
      </c>
      <c r="F43" s="123">
        <v>217.54249899999999</v>
      </c>
      <c r="G43" s="197">
        <v>620.43554700000004</v>
      </c>
      <c r="H43" s="198">
        <v>120.870248</v>
      </c>
      <c r="I43" s="120">
        <f>E43-$P$36</f>
        <v>385.68359399999997</v>
      </c>
      <c r="J43" s="121">
        <f>G43-$P$36</f>
        <v>328.43554700000004</v>
      </c>
      <c r="K43" s="267"/>
      <c r="L43" s="31">
        <f t="shared" si="7"/>
        <v>1.1743052709212378</v>
      </c>
      <c r="M43" s="270"/>
      <c r="O43" s="19"/>
      <c r="P43" s="19"/>
    </row>
    <row r="44" spans="1:16" x14ac:dyDescent="0.25">
      <c r="A44" s="35">
        <v>48</v>
      </c>
      <c r="B44" s="36">
        <v>254</v>
      </c>
      <c r="C44" s="36" t="s">
        <v>11</v>
      </c>
      <c r="D44" s="37">
        <v>5</v>
      </c>
      <c r="E44" s="122">
        <v>638.19824200000005</v>
      </c>
      <c r="F44" s="123">
        <v>172.27012500000001</v>
      </c>
      <c r="G44" s="197">
        <v>599.97265600000003</v>
      </c>
      <c r="H44" s="198">
        <v>93.551434999999998</v>
      </c>
      <c r="I44" s="226">
        <f>E44-$P$36</f>
        <v>346.19824200000005</v>
      </c>
      <c r="J44" s="227">
        <f>G44-$P$36</f>
        <v>307.97265600000003</v>
      </c>
      <c r="K44" s="268"/>
      <c r="L44" s="201">
        <f t="shared" si="7"/>
        <v>1.1241200647371759</v>
      </c>
      <c r="M44" s="271"/>
      <c r="O44" s="19"/>
      <c r="P44" s="19"/>
    </row>
    <row r="45" spans="1:16" x14ac:dyDescent="0.25">
      <c r="A45" s="15">
        <v>50</v>
      </c>
      <c r="B45" s="16">
        <v>256</v>
      </c>
      <c r="C45" s="16" t="s">
        <v>11</v>
      </c>
      <c r="D45" s="17">
        <v>1</v>
      </c>
      <c r="E45" s="104">
        <v>693.13183600000002</v>
      </c>
      <c r="F45" s="105">
        <v>145.02357599999999</v>
      </c>
      <c r="G45" s="191">
        <v>801.91015600000003</v>
      </c>
      <c r="H45" s="192">
        <v>127.59616</v>
      </c>
      <c r="I45" s="108">
        <f>E45-$P$37</f>
        <v>375.13183600000002</v>
      </c>
      <c r="J45" s="109">
        <f>G45-$P$37</f>
        <v>483.91015600000003</v>
      </c>
      <c r="K45" s="257">
        <f>AVERAGE(I45:I49)/AVERAGE(J45:J49)</f>
        <v>0.90425505913456727</v>
      </c>
      <c r="L45" s="24">
        <f>I45/J45</f>
        <v>0.77520967755841019</v>
      </c>
      <c r="M45" s="260">
        <f>AVERAGE(L45:L49)</f>
        <v>0.90390403489273941</v>
      </c>
      <c r="O45" s="19"/>
      <c r="P45" s="19"/>
    </row>
    <row r="46" spans="1:16" x14ac:dyDescent="0.25">
      <c r="A46" s="18">
        <v>50</v>
      </c>
      <c r="B46" s="19">
        <v>256</v>
      </c>
      <c r="C46" s="19" t="s">
        <v>11</v>
      </c>
      <c r="D46" s="20">
        <v>2</v>
      </c>
      <c r="E46" s="110">
        <v>768.12792999999999</v>
      </c>
      <c r="F46" s="111">
        <v>157.26181199999999</v>
      </c>
      <c r="G46" s="193">
        <v>782.95703100000003</v>
      </c>
      <c r="H46" s="194">
        <v>132.59926100000001</v>
      </c>
      <c r="I46" s="108">
        <f>E46-$P$37</f>
        <v>450.12792999999999</v>
      </c>
      <c r="J46" s="109">
        <f>G46-$P$37</f>
        <v>464.95703100000003</v>
      </c>
      <c r="K46" s="258"/>
      <c r="L46" s="24">
        <f t="shared" ref="L46:L49" si="8">I46/J46</f>
        <v>0.96810651305109519</v>
      </c>
      <c r="M46" s="261"/>
      <c r="O46" s="19"/>
      <c r="P46" s="19"/>
    </row>
    <row r="47" spans="1:16" x14ac:dyDescent="0.25">
      <c r="A47" s="18">
        <v>50</v>
      </c>
      <c r="B47" s="19">
        <v>256</v>
      </c>
      <c r="C47" s="19" t="s">
        <v>11</v>
      </c>
      <c r="D47" s="20">
        <v>3</v>
      </c>
      <c r="E47" s="110">
        <v>897.87792999999999</v>
      </c>
      <c r="F47" s="111">
        <v>175.394598</v>
      </c>
      <c r="G47" s="193">
        <v>835.60351600000001</v>
      </c>
      <c r="H47" s="194">
        <v>136.85686200000001</v>
      </c>
      <c r="I47" s="108">
        <f>E47-$P$37</f>
        <v>579.87792999999999</v>
      </c>
      <c r="J47" s="109">
        <f>G47-$P$37</f>
        <v>517.60351600000001</v>
      </c>
      <c r="K47" s="258"/>
      <c r="L47" s="24">
        <f t="shared" si="8"/>
        <v>1.1203129655711226</v>
      </c>
      <c r="M47" s="261"/>
      <c r="O47" s="19"/>
      <c r="P47" s="19"/>
    </row>
    <row r="48" spans="1:16" x14ac:dyDescent="0.25">
      <c r="A48" s="18">
        <v>50</v>
      </c>
      <c r="B48" s="19">
        <v>256</v>
      </c>
      <c r="C48" s="19" t="s">
        <v>11</v>
      </c>
      <c r="D48" s="20">
        <v>4</v>
      </c>
      <c r="E48" s="110">
        <v>751.27636700000005</v>
      </c>
      <c r="F48" s="111">
        <v>149.51273399999999</v>
      </c>
      <c r="G48" s="193">
        <v>806.15722700000003</v>
      </c>
      <c r="H48" s="194">
        <v>119.61776</v>
      </c>
      <c r="I48" s="108">
        <f>E48-$P$37</f>
        <v>433.27636700000005</v>
      </c>
      <c r="J48" s="109">
        <f>G48-$P$37</f>
        <v>488.15722700000003</v>
      </c>
      <c r="K48" s="258"/>
      <c r="L48" s="24">
        <f t="shared" si="8"/>
        <v>0.8875754429832502</v>
      </c>
      <c r="M48" s="261"/>
    </row>
    <row r="49" spans="1:16" x14ac:dyDescent="0.25">
      <c r="A49" s="18">
        <v>50</v>
      </c>
      <c r="B49" s="19">
        <v>256</v>
      </c>
      <c r="C49" s="19" t="s">
        <v>11</v>
      </c>
      <c r="D49" s="20">
        <v>5</v>
      </c>
      <c r="E49" s="110">
        <v>718.89941399999998</v>
      </c>
      <c r="F49" s="111">
        <v>143.56393399999999</v>
      </c>
      <c r="G49" s="193">
        <v>839.79003899999998</v>
      </c>
      <c r="H49" s="194">
        <v>140.144082</v>
      </c>
      <c r="I49" s="108">
        <f>E49-$P$37</f>
        <v>400.89941399999998</v>
      </c>
      <c r="J49" s="109">
        <f>G49-$P$37</f>
        <v>521.79003899999998</v>
      </c>
      <c r="K49" s="259"/>
      <c r="L49" s="24">
        <f t="shared" si="8"/>
        <v>0.76831557529981898</v>
      </c>
      <c r="M49" s="262"/>
    </row>
    <row r="50" spans="1:16" x14ac:dyDescent="0.25">
      <c r="A50" s="98" t="s">
        <v>0</v>
      </c>
      <c r="B50" s="13" t="s">
        <v>28</v>
      </c>
      <c r="C50" s="13" t="s">
        <v>1</v>
      </c>
      <c r="D50" s="14" t="s">
        <v>2</v>
      </c>
      <c r="E50" s="98" t="s">
        <v>45</v>
      </c>
      <c r="F50" s="13" t="s">
        <v>46</v>
      </c>
      <c r="G50" s="13" t="s">
        <v>47</v>
      </c>
      <c r="H50" s="14" t="s">
        <v>48</v>
      </c>
      <c r="I50" s="98" t="s">
        <v>45</v>
      </c>
      <c r="J50" s="14" t="s">
        <v>47</v>
      </c>
      <c r="K50" s="13" t="s">
        <v>5</v>
      </c>
      <c r="L50" s="13" t="s">
        <v>6</v>
      </c>
      <c r="M50" s="14" t="s">
        <v>7</v>
      </c>
      <c r="O50" s="102" t="s">
        <v>0</v>
      </c>
      <c r="P50" s="103" t="s">
        <v>49</v>
      </c>
    </row>
    <row r="51" spans="1:16" x14ac:dyDescent="0.25">
      <c r="A51" s="15">
        <v>46</v>
      </c>
      <c r="B51" s="16" t="s">
        <v>18</v>
      </c>
      <c r="C51" s="16" t="s">
        <v>38</v>
      </c>
      <c r="D51" s="17">
        <v>1</v>
      </c>
      <c r="E51" s="104">
        <v>808.73046899999997</v>
      </c>
      <c r="F51" s="105">
        <v>112.091579</v>
      </c>
      <c r="G51" s="105">
        <v>511.91894500000001</v>
      </c>
      <c r="H51" s="74">
        <v>85.288028999999995</v>
      </c>
      <c r="I51" s="108">
        <f>E51-$P$51</f>
        <v>500.73046899999997</v>
      </c>
      <c r="J51" s="109">
        <f>G51-$P$51</f>
        <v>203.91894500000001</v>
      </c>
      <c r="K51" s="257">
        <f>AVERAGE(I51:I55)/AVERAGE(J51:J55)</f>
        <v>2.0486014579372629</v>
      </c>
      <c r="L51" s="24">
        <f>I51/J51</f>
        <v>2.455536777124852</v>
      </c>
      <c r="M51" s="260">
        <f>AVERAGE(L51:L55)</f>
        <v>2.0484348807965858</v>
      </c>
      <c r="O51" s="18">
        <v>46</v>
      </c>
      <c r="P51" s="20">
        <v>308</v>
      </c>
    </row>
    <row r="52" spans="1:16" x14ac:dyDescent="0.25">
      <c r="A52" s="18">
        <v>46</v>
      </c>
      <c r="B52" s="19" t="s">
        <v>18</v>
      </c>
      <c r="C52" s="19" t="s">
        <v>38</v>
      </c>
      <c r="D52" s="20">
        <v>2</v>
      </c>
      <c r="E52" s="110">
        <v>763.87109399999997</v>
      </c>
      <c r="F52" s="111">
        <v>113.41252</v>
      </c>
      <c r="G52" s="111">
        <v>521.92675799999995</v>
      </c>
      <c r="H52" s="75">
        <v>93.528527999999994</v>
      </c>
      <c r="I52" s="108">
        <f>E52-$P$51</f>
        <v>455.87109399999997</v>
      </c>
      <c r="J52" s="109">
        <f>G52-$P$51</f>
        <v>213.92675799999995</v>
      </c>
      <c r="K52" s="258"/>
      <c r="L52" s="24">
        <f t="shared" ref="L52:L55" si="9">I52/J52</f>
        <v>2.1309680858156139</v>
      </c>
      <c r="M52" s="261"/>
      <c r="O52" s="18">
        <v>48</v>
      </c>
      <c r="P52" s="20">
        <v>295</v>
      </c>
    </row>
    <row r="53" spans="1:16" x14ac:dyDescent="0.25">
      <c r="A53" s="18">
        <v>46</v>
      </c>
      <c r="B53" s="19" t="s">
        <v>18</v>
      </c>
      <c r="C53" s="19" t="s">
        <v>38</v>
      </c>
      <c r="D53" s="20">
        <v>3</v>
      </c>
      <c r="E53" s="110">
        <v>697.90429700000004</v>
      </c>
      <c r="F53" s="111">
        <v>104.982534</v>
      </c>
      <c r="G53" s="111">
        <v>496.03515599999997</v>
      </c>
      <c r="H53" s="75">
        <v>79.466899999999995</v>
      </c>
      <c r="I53" s="108">
        <f>E53-$P$51</f>
        <v>389.90429700000004</v>
      </c>
      <c r="J53" s="109">
        <f>G53-$P$51</f>
        <v>188.03515599999997</v>
      </c>
      <c r="K53" s="258"/>
      <c r="L53" s="24">
        <f t="shared" si="9"/>
        <v>2.0735712687684855</v>
      </c>
      <c r="M53" s="261"/>
      <c r="O53" s="114">
        <v>50</v>
      </c>
      <c r="P53" s="115">
        <v>299</v>
      </c>
    </row>
    <row r="54" spans="1:16" x14ac:dyDescent="0.25">
      <c r="A54" s="18">
        <v>46</v>
      </c>
      <c r="B54" s="19" t="s">
        <v>18</v>
      </c>
      <c r="C54" s="19" t="s">
        <v>38</v>
      </c>
      <c r="D54" s="20">
        <v>4</v>
      </c>
      <c r="E54" s="110">
        <v>641.15722700000003</v>
      </c>
      <c r="F54" s="111">
        <v>89.097099999999998</v>
      </c>
      <c r="G54" s="111">
        <v>490.73339800000002</v>
      </c>
      <c r="H54" s="75">
        <v>77.629373999999999</v>
      </c>
      <c r="I54" s="108">
        <f>E54-$P$51</f>
        <v>333.15722700000003</v>
      </c>
      <c r="J54" s="109">
        <f>G54-$P$51</f>
        <v>182.73339800000002</v>
      </c>
      <c r="K54" s="258"/>
      <c r="L54" s="24">
        <f t="shared" si="9"/>
        <v>1.8231873901890665</v>
      </c>
      <c r="M54" s="261"/>
      <c r="O54" s="19"/>
      <c r="P54" s="19"/>
    </row>
    <row r="55" spans="1:16" x14ac:dyDescent="0.25">
      <c r="A55" s="18">
        <v>46</v>
      </c>
      <c r="B55" s="19" t="s">
        <v>18</v>
      </c>
      <c r="C55" s="19" t="s">
        <v>38</v>
      </c>
      <c r="D55" s="20">
        <v>5</v>
      </c>
      <c r="E55" s="110">
        <v>697.23632799999996</v>
      </c>
      <c r="F55" s="111">
        <v>98.984171000000003</v>
      </c>
      <c r="G55" s="111">
        <v>529.29394500000001</v>
      </c>
      <c r="H55" s="75">
        <v>98.408880999999994</v>
      </c>
      <c r="I55" s="213">
        <f>E55-$P$51</f>
        <v>389.23632799999996</v>
      </c>
      <c r="J55" s="222">
        <f>G55-$P$51</f>
        <v>221.29394500000001</v>
      </c>
      <c r="K55" s="259"/>
      <c r="L55" s="214">
        <f t="shared" si="9"/>
        <v>1.7589108820849118</v>
      </c>
      <c r="M55" s="262"/>
      <c r="O55" s="19"/>
      <c r="P55" s="19"/>
    </row>
    <row r="56" spans="1:16" x14ac:dyDescent="0.25">
      <c r="A56" s="32">
        <v>48</v>
      </c>
      <c r="B56" s="33">
        <v>254</v>
      </c>
      <c r="C56" s="33" t="s">
        <v>38</v>
      </c>
      <c r="D56" s="34">
        <v>1</v>
      </c>
      <c r="E56" s="116">
        <v>847.59472700000003</v>
      </c>
      <c r="F56" s="117">
        <v>134.69357400000001</v>
      </c>
      <c r="G56" s="117">
        <v>625.23339799999997</v>
      </c>
      <c r="H56" s="129">
        <v>144.97428199999999</v>
      </c>
      <c r="I56" s="120">
        <f>E56-$P$52</f>
        <v>552.59472700000003</v>
      </c>
      <c r="J56" s="121">
        <f>G56-$P$52</f>
        <v>330.23339799999997</v>
      </c>
      <c r="K56" s="266">
        <f>AVERAGE(I56:I60)/AVERAGE(J56:J60)</f>
        <v>1.9831038118498872</v>
      </c>
      <c r="L56" s="31">
        <f>I56/J56</f>
        <v>1.6733459739284156</v>
      </c>
      <c r="M56" s="269">
        <f>AVERAGE(L56:L60)</f>
        <v>2.0483624004748213</v>
      </c>
      <c r="O56" s="19"/>
      <c r="P56" s="19"/>
    </row>
    <row r="57" spans="1:16" x14ac:dyDescent="0.25">
      <c r="A57" s="35">
        <v>48</v>
      </c>
      <c r="B57" s="36">
        <v>254</v>
      </c>
      <c r="C57" s="36" t="s">
        <v>38</v>
      </c>
      <c r="D57" s="37">
        <v>2</v>
      </c>
      <c r="E57" s="122">
        <v>849.98925799999995</v>
      </c>
      <c r="F57" s="123">
        <v>149.380392</v>
      </c>
      <c r="G57" s="123">
        <v>511.08398399999999</v>
      </c>
      <c r="H57" s="130">
        <v>87.991696000000005</v>
      </c>
      <c r="I57" s="120">
        <f>E57-$P$52</f>
        <v>554.98925799999995</v>
      </c>
      <c r="J57" s="121">
        <f>G57-$P$52</f>
        <v>216.08398399999999</v>
      </c>
      <c r="K57" s="267"/>
      <c r="L57" s="31">
        <f t="shared" ref="L57:L60" si="10">I57/J57</f>
        <v>2.5683960825157683</v>
      </c>
      <c r="M57" s="270"/>
      <c r="O57" s="19"/>
      <c r="P57" s="19"/>
    </row>
    <row r="58" spans="1:16" x14ac:dyDescent="0.25">
      <c r="A58" s="35">
        <v>48</v>
      </c>
      <c r="B58" s="36">
        <v>254</v>
      </c>
      <c r="C58" s="36" t="s">
        <v>38</v>
      </c>
      <c r="D58" s="37">
        <v>3</v>
      </c>
      <c r="E58" s="122">
        <v>876.39160200000003</v>
      </c>
      <c r="F58" s="123">
        <v>148.67149699999999</v>
      </c>
      <c r="G58" s="123">
        <v>641.60546899999997</v>
      </c>
      <c r="H58" s="130">
        <v>146.94059200000001</v>
      </c>
      <c r="I58" s="120">
        <f>E58-$P$52</f>
        <v>581.39160200000003</v>
      </c>
      <c r="J58" s="121">
        <f>G58-$P$52</f>
        <v>346.60546899999997</v>
      </c>
      <c r="K58" s="267"/>
      <c r="L58" s="31">
        <f t="shared" si="10"/>
        <v>1.6773872716936271</v>
      </c>
      <c r="M58" s="270"/>
      <c r="O58" s="19"/>
      <c r="P58" s="19"/>
    </row>
    <row r="59" spans="1:16" x14ac:dyDescent="0.25">
      <c r="A59" s="35">
        <v>48</v>
      </c>
      <c r="B59" s="36">
        <v>254</v>
      </c>
      <c r="C59" s="36" t="s">
        <v>38</v>
      </c>
      <c r="D59" s="37">
        <v>4</v>
      </c>
      <c r="E59" s="122">
        <v>837.44433600000002</v>
      </c>
      <c r="F59" s="123">
        <v>136.72537800000001</v>
      </c>
      <c r="G59" s="123">
        <v>583.71777299999997</v>
      </c>
      <c r="H59" s="130">
        <v>115.00160200000001</v>
      </c>
      <c r="I59" s="120">
        <f>E59-$P$52</f>
        <v>542.44433600000002</v>
      </c>
      <c r="J59" s="121">
        <f>G59-$P$52</f>
        <v>288.71777299999997</v>
      </c>
      <c r="K59" s="267"/>
      <c r="L59" s="31">
        <f t="shared" si="10"/>
        <v>1.878804793912012</v>
      </c>
      <c r="M59" s="270"/>
      <c r="O59" s="19"/>
      <c r="P59" s="19"/>
    </row>
    <row r="60" spans="1:16" x14ac:dyDescent="0.25">
      <c r="A60" s="35">
        <v>48</v>
      </c>
      <c r="B60" s="36">
        <v>254</v>
      </c>
      <c r="C60" s="36" t="s">
        <v>38</v>
      </c>
      <c r="D60" s="37">
        <v>5</v>
      </c>
      <c r="E60" s="122">
        <v>888.48046899999997</v>
      </c>
      <c r="F60" s="123">
        <v>154.51154099999999</v>
      </c>
      <c r="G60" s="123">
        <v>537.84375</v>
      </c>
      <c r="H60" s="130">
        <v>103.43822</v>
      </c>
      <c r="I60" s="226">
        <f>E60-$P$52</f>
        <v>593.48046899999997</v>
      </c>
      <c r="J60" s="227">
        <f>G60-$P$52</f>
        <v>242.84375</v>
      </c>
      <c r="K60" s="268"/>
      <c r="L60" s="201">
        <f t="shared" si="10"/>
        <v>2.4438778803242824</v>
      </c>
      <c r="M60" s="271"/>
      <c r="O60" s="19"/>
      <c r="P60" s="19"/>
    </row>
    <row r="61" spans="1:16" x14ac:dyDescent="0.25">
      <c r="A61" s="15">
        <v>50</v>
      </c>
      <c r="B61" s="16">
        <v>256</v>
      </c>
      <c r="C61" s="16" t="s">
        <v>38</v>
      </c>
      <c r="D61" s="17">
        <v>1</v>
      </c>
      <c r="E61" s="104">
        <v>837.5625</v>
      </c>
      <c r="F61" s="105">
        <v>124.918554</v>
      </c>
      <c r="G61" s="105">
        <v>589.59765600000003</v>
      </c>
      <c r="H61" s="74">
        <v>104.217144</v>
      </c>
      <c r="I61" s="108">
        <f>E61-$P$53</f>
        <v>538.5625</v>
      </c>
      <c r="J61" s="109">
        <f>G61-$P$53</f>
        <v>290.59765600000003</v>
      </c>
      <c r="K61" s="257">
        <f>AVERAGE(I61:I65)/AVERAGE(J61:J65)</f>
        <v>1.5734016456662652</v>
      </c>
      <c r="L61" s="24">
        <f>I61/J61</f>
        <v>1.8532926500962552</v>
      </c>
      <c r="M61" s="260">
        <f>AVERAGE(L61:L65)</f>
        <v>1.581770924811424</v>
      </c>
      <c r="O61" s="19"/>
      <c r="P61" s="19"/>
    </row>
    <row r="62" spans="1:16" x14ac:dyDescent="0.25">
      <c r="A62" s="18">
        <v>50</v>
      </c>
      <c r="B62" s="19">
        <v>256</v>
      </c>
      <c r="C62" s="19" t="s">
        <v>38</v>
      </c>
      <c r="D62" s="20">
        <v>2</v>
      </c>
      <c r="E62" s="110">
        <v>824.56542999999999</v>
      </c>
      <c r="F62" s="111">
        <v>126.31908900000001</v>
      </c>
      <c r="G62" s="111">
        <v>663.63769500000001</v>
      </c>
      <c r="H62" s="75">
        <v>131.91637</v>
      </c>
      <c r="I62" s="108">
        <f>E62-$P$53</f>
        <v>525.56542999999999</v>
      </c>
      <c r="J62" s="109">
        <f>G62-$P$53</f>
        <v>364.63769500000001</v>
      </c>
      <c r="K62" s="258"/>
      <c r="L62" s="24">
        <f t="shared" ref="L62:L65" si="11">I62/J62</f>
        <v>1.4413359814596238</v>
      </c>
      <c r="M62" s="261"/>
      <c r="O62" s="19"/>
      <c r="P62" s="19"/>
    </row>
    <row r="63" spans="1:16" x14ac:dyDescent="0.25">
      <c r="A63" s="18">
        <v>50</v>
      </c>
      <c r="B63" s="19">
        <v>256</v>
      </c>
      <c r="C63" s="19" t="s">
        <v>38</v>
      </c>
      <c r="D63" s="20">
        <v>3</v>
      </c>
      <c r="E63" s="110">
        <v>767.35156300000006</v>
      </c>
      <c r="F63" s="111">
        <v>110.712506</v>
      </c>
      <c r="G63" s="111">
        <v>611.07617200000004</v>
      </c>
      <c r="H63" s="75">
        <v>114.754662</v>
      </c>
      <c r="I63" s="108">
        <f>E63-$P$53</f>
        <v>468.35156300000006</v>
      </c>
      <c r="J63" s="109">
        <f>G63-$P$53</f>
        <v>312.07617200000004</v>
      </c>
      <c r="K63" s="258"/>
      <c r="L63" s="24">
        <f t="shared" si="11"/>
        <v>1.5007604073020993</v>
      </c>
      <c r="M63" s="261"/>
    </row>
    <row r="64" spans="1:16" x14ac:dyDescent="0.25">
      <c r="A64" s="18">
        <v>50</v>
      </c>
      <c r="B64" s="19">
        <v>256</v>
      </c>
      <c r="C64" s="19" t="s">
        <v>38</v>
      </c>
      <c r="D64" s="20">
        <v>4</v>
      </c>
      <c r="E64" s="110">
        <v>789.22265600000003</v>
      </c>
      <c r="F64" s="111">
        <v>110.722889</v>
      </c>
      <c r="G64" s="111">
        <v>616.70214799999997</v>
      </c>
      <c r="H64" s="75">
        <v>100.709045</v>
      </c>
      <c r="I64" s="108">
        <f>E64-$P$53</f>
        <v>490.22265600000003</v>
      </c>
      <c r="J64" s="109">
        <f>G64-$P$53</f>
        <v>317.70214799999997</v>
      </c>
      <c r="K64" s="258"/>
      <c r="L64" s="24">
        <f t="shared" si="11"/>
        <v>1.5430259413921246</v>
      </c>
      <c r="M64" s="261"/>
    </row>
    <row r="65" spans="1:13" x14ac:dyDescent="0.25">
      <c r="A65" s="114">
        <v>50</v>
      </c>
      <c r="B65" s="206">
        <v>256</v>
      </c>
      <c r="C65" s="206" t="s">
        <v>38</v>
      </c>
      <c r="D65" s="115">
        <v>5</v>
      </c>
      <c r="E65" s="218">
        <v>754.71582000000001</v>
      </c>
      <c r="F65" s="219">
        <v>109.34325</v>
      </c>
      <c r="G65" s="219">
        <v>589.18359399999997</v>
      </c>
      <c r="H65" s="199">
        <v>101.652187</v>
      </c>
      <c r="I65" s="213">
        <f>E65-$P$53</f>
        <v>455.71582000000001</v>
      </c>
      <c r="J65" s="222">
        <f>G65-$P$53</f>
        <v>290.18359399999997</v>
      </c>
      <c r="K65" s="259"/>
      <c r="L65" s="214">
        <f t="shared" si="11"/>
        <v>1.5704396438070172</v>
      </c>
      <c r="M65" s="262"/>
    </row>
  </sheetData>
  <mergeCells count="27">
    <mergeCell ref="K61:K65"/>
    <mergeCell ref="M61:M65"/>
    <mergeCell ref="K56:K60"/>
    <mergeCell ref="M56:M60"/>
    <mergeCell ref="K51:K55"/>
    <mergeCell ref="M51:M55"/>
    <mergeCell ref="K45:K49"/>
    <mergeCell ref="M45:M49"/>
    <mergeCell ref="K40:K44"/>
    <mergeCell ref="M40:M44"/>
    <mergeCell ref="K35:K39"/>
    <mergeCell ref="M35:M39"/>
    <mergeCell ref="K29:K33"/>
    <mergeCell ref="M29:M33"/>
    <mergeCell ref="K24:K28"/>
    <mergeCell ref="M24:M28"/>
    <mergeCell ref="K19:K23"/>
    <mergeCell ref="M19:M23"/>
    <mergeCell ref="K13:K17"/>
    <mergeCell ref="M13:M17"/>
    <mergeCell ref="K8:K12"/>
    <mergeCell ref="M8:M12"/>
    <mergeCell ref="A1:D1"/>
    <mergeCell ref="E1:H1"/>
    <mergeCell ref="I1:M1"/>
    <mergeCell ref="K3:K7"/>
    <mergeCell ref="M3: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9"/>
  <sheetViews>
    <sheetView topLeftCell="A25" zoomScale="85" zoomScaleNormal="85" workbookViewId="0">
      <selection activeCell="O34" sqref="O34:P37"/>
    </sheetView>
  </sheetViews>
  <sheetFormatPr defaultRowHeight="15" x14ac:dyDescent="0.25"/>
  <cols>
    <col min="1" max="1" width="8.42578125" bestFit="1" customWidth="1"/>
    <col min="2" max="2" width="10.85546875" bestFit="1" customWidth="1"/>
    <col min="3" max="3" width="10.5703125" bestFit="1" customWidth="1"/>
    <col min="4" max="4" width="7.42578125" bestFit="1" customWidth="1"/>
    <col min="5" max="5" width="15.42578125" bestFit="1" customWidth="1"/>
    <col min="6" max="6" width="13.140625" bestFit="1" customWidth="1"/>
    <col min="7" max="7" width="12.5703125" bestFit="1" customWidth="1"/>
    <col min="8" max="8" width="10.28515625" bestFit="1" customWidth="1"/>
    <col min="9" max="9" width="15.42578125" bestFit="1" customWidth="1"/>
    <col min="10" max="10" width="12.5703125" bestFit="1" customWidth="1"/>
    <col min="11" max="11" width="27.7109375" bestFit="1" customWidth="1"/>
    <col min="12" max="12" width="15.7109375" bestFit="1" customWidth="1"/>
    <col min="13" max="13" width="23.5703125" bestFit="1" customWidth="1"/>
    <col min="15" max="15" width="8.42578125" bestFit="1" customWidth="1"/>
    <col min="16" max="16" width="13.140625" bestFit="1" customWidth="1"/>
  </cols>
  <sheetData>
    <row r="1" spans="1:16" x14ac:dyDescent="0.25">
      <c r="A1" s="324" t="s">
        <v>8</v>
      </c>
      <c r="B1" s="324"/>
      <c r="C1" s="324"/>
      <c r="D1" s="324"/>
      <c r="E1" s="324" t="s">
        <v>44</v>
      </c>
      <c r="F1" s="324"/>
      <c r="G1" s="324"/>
      <c r="H1" s="324"/>
      <c r="I1" s="324" t="s">
        <v>9</v>
      </c>
      <c r="J1" s="324"/>
      <c r="K1" s="324"/>
      <c r="L1" s="324"/>
      <c r="M1" s="324"/>
    </row>
    <row r="2" spans="1:16" x14ac:dyDescent="0.25">
      <c r="A2" s="126" t="s">
        <v>0</v>
      </c>
      <c r="B2" s="127" t="s">
        <v>28</v>
      </c>
      <c r="C2" s="127" t="s">
        <v>1</v>
      </c>
      <c r="D2" s="128" t="s">
        <v>2</v>
      </c>
      <c r="E2" s="126" t="s">
        <v>45</v>
      </c>
      <c r="F2" s="127" t="s">
        <v>46</v>
      </c>
      <c r="G2" s="127" t="s">
        <v>47</v>
      </c>
      <c r="H2" s="128" t="s">
        <v>48</v>
      </c>
      <c r="I2" s="82" t="s">
        <v>45</v>
      </c>
      <c r="J2" s="29" t="s">
        <v>47</v>
      </c>
      <c r="K2" s="28" t="s">
        <v>5</v>
      </c>
      <c r="L2" s="28" t="s">
        <v>6</v>
      </c>
      <c r="M2" s="29" t="s">
        <v>7</v>
      </c>
      <c r="O2" s="83" t="s">
        <v>0</v>
      </c>
      <c r="P2" s="84" t="s">
        <v>49</v>
      </c>
    </row>
    <row r="3" spans="1:16" x14ac:dyDescent="0.25">
      <c r="A3" s="4">
        <v>16</v>
      </c>
      <c r="B3" s="5" t="s">
        <v>18</v>
      </c>
      <c r="C3" s="5" t="s">
        <v>11</v>
      </c>
      <c r="D3" s="6">
        <v>1</v>
      </c>
      <c r="E3" s="85">
        <v>634.76654399999995</v>
      </c>
      <c r="F3" s="86">
        <v>161.44656000000001</v>
      </c>
      <c r="G3" s="86">
        <v>506.76464800000002</v>
      </c>
      <c r="H3" s="87">
        <v>151.823903</v>
      </c>
      <c r="I3" s="78">
        <f>E3-$P$3</f>
        <v>387.76654399999995</v>
      </c>
      <c r="J3" s="79">
        <f>G3-$P$3</f>
        <v>259.76464800000002</v>
      </c>
      <c r="K3" s="289">
        <f>AVERAGE(I3:I7)/AVERAGE(J3:J7)</f>
        <v>1.4601634509910699</v>
      </c>
      <c r="L3" s="27">
        <f>I3/J3</f>
        <v>1.4927610319014615</v>
      </c>
      <c r="M3" s="277">
        <f>AVERAGE(L3:L7)</f>
        <v>1.4669719835024644</v>
      </c>
      <c r="O3" s="7">
        <v>16</v>
      </c>
      <c r="P3" s="9">
        <v>247</v>
      </c>
    </row>
    <row r="4" spans="1:16" x14ac:dyDescent="0.25">
      <c r="A4" s="7">
        <v>16</v>
      </c>
      <c r="B4" s="8" t="s">
        <v>18</v>
      </c>
      <c r="C4" s="8" t="s">
        <v>11</v>
      </c>
      <c r="D4" s="9">
        <v>2</v>
      </c>
      <c r="E4" s="78">
        <v>568.20800799999995</v>
      </c>
      <c r="F4" s="27">
        <v>133.964268</v>
      </c>
      <c r="G4" s="27">
        <v>478.63183600000002</v>
      </c>
      <c r="H4" s="79">
        <v>125.431973</v>
      </c>
      <c r="I4" s="78">
        <f>E4-$P$3</f>
        <v>321.20800799999995</v>
      </c>
      <c r="J4" s="79">
        <f>G4-$P$3</f>
        <v>231.63183600000002</v>
      </c>
      <c r="K4" s="289"/>
      <c r="L4" s="27">
        <f t="shared" ref="L4:L7" si="0">I4/J4</f>
        <v>1.386717877589158</v>
      </c>
      <c r="M4" s="277"/>
      <c r="O4" s="7">
        <v>18</v>
      </c>
      <c r="P4" s="9">
        <v>322</v>
      </c>
    </row>
    <row r="5" spans="1:16" x14ac:dyDescent="0.25">
      <c r="A5" s="7">
        <v>16</v>
      </c>
      <c r="B5" s="8" t="s">
        <v>18</v>
      </c>
      <c r="C5" s="8" t="s">
        <v>11</v>
      </c>
      <c r="D5" s="9">
        <v>3</v>
      </c>
      <c r="E5" s="78">
        <v>574.08007799999996</v>
      </c>
      <c r="F5" s="27">
        <v>135.74201400000001</v>
      </c>
      <c r="G5" s="27">
        <v>435.85839800000002</v>
      </c>
      <c r="H5" s="79">
        <v>97.661849000000004</v>
      </c>
      <c r="I5" s="78">
        <f>E5-$P$3</f>
        <v>327.08007799999996</v>
      </c>
      <c r="J5" s="79">
        <f>G5-$P$3</f>
        <v>188.85839800000002</v>
      </c>
      <c r="K5" s="289"/>
      <c r="L5" s="27">
        <f t="shared" si="0"/>
        <v>1.7318799770820883</v>
      </c>
      <c r="M5" s="277"/>
      <c r="O5" s="88">
        <v>20</v>
      </c>
      <c r="P5" s="89">
        <v>246</v>
      </c>
    </row>
    <row r="6" spans="1:16" x14ac:dyDescent="0.25">
      <c r="A6" s="7">
        <v>16</v>
      </c>
      <c r="B6" s="8" t="s">
        <v>18</v>
      </c>
      <c r="C6" s="8" t="s">
        <v>11</v>
      </c>
      <c r="D6" s="9">
        <v>4</v>
      </c>
      <c r="E6" s="78">
        <v>560.50781300000006</v>
      </c>
      <c r="F6" s="27">
        <v>126.257476</v>
      </c>
      <c r="G6" s="27">
        <v>471.01855499999999</v>
      </c>
      <c r="H6" s="79">
        <v>138.53595300000001</v>
      </c>
      <c r="I6" s="78">
        <f>E6-$P$3</f>
        <v>313.50781300000006</v>
      </c>
      <c r="J6" s="79">
        <f>G6-$P$3</f>
        <v>224.01855499999999</v>
      </c>
      <c r="K6" s="289"/>
      <c r="L6" s="27">
        <f t="shared" si="0"/>
        <v>1.3994725258360856</v>
      </c>
      <c r="M6" s="277"/>
    </row>
    <row r="7" spans="1:16" x14ac:dyDescent="0.25">
      <c r="A7" s="7">
        <v>16</v>
      </c>
      <c r="B7" s="8" t="s">
        <v>18</v>
      </c>
      <c r="C7" s="8" t="s">
        <v>11</v>
      </c>
      <c r="D7" s="9">
        <v>5</v>
      </c>
      <c r="E7" s="78">
        <v>530.75585899999999</v>
      </c>
      <c r="F7" s="27">
        <v>104.827834</v>
      </c>
      <c r="G7" s="27">
        <v>461.3125</v>
      </c>
      <c r="H7" s="79">
        <v>96.618274</v>
      </c>
      <c r="I7" s="78">
        <f>E7-$P$3</f>
        <v>283.75585899999999</v>
      </c>
      <c r="J7" s="79">
        <f>G7-$P$3</f>
        <v>214.3125</v>
      </c>
      <c r="K7" s="289"/>
      <c r="L7" s="27">
        <f t="shared" si="0"/>
        <v>1.3240285051035288</v>
      </c>
      <c r="M7" s="277"/>
    </row>
    <row r="8" spans="1:16" x14ac:dyDescent="0.25">
      <c r="A8" s="41">
        <v>18</v>
      </c>
      <c r="B8" s="42">
        <v>254</v>
      </c>
      <c r="C8" s="42" t="s">
        <v>11</v>
      </c>
      <c r="D8" s="43">
        <v>1</v>
      </c>
      <c r="E8" s="90">
        <v>800.45996100000002</v>
      </c>
      <c r="F8" s="91">
        <v>187.49694299999999</v>
      </c>
      <c r="G8" s="91">
        <v>613.43261700000005</v>
      </c>
      <c r="H8" s="92">
        <v>128.897862</v>
      </c>
      <c r="I8" s="90">
        <f>E8-$P$4</f>
        <v>478.45996100000002</v>
      </c>
      <c r="J8" s="92">
        <f>G8-$P$4</f>
        <v>291.43261700000005</v>
      </c>
      <c r="K8" s="328">
        <f>AVERAGE(I8:I12)/AVERAGE(J8:J12)</f>
        <v>1.4811589967024865</v>
      </c>
      <c r="L8" s="91">
        <f>I8/J8</f>
        <v>1.6417515854102218</v>
      </c>
      <c r="M8" s="325">
        <f>AVERAGE(L8:L12)</f>
        <v>1.4938216163025151</v>
      </c>
    </row>
    <row r="9" spans="1:16" x14ac:dyDescent="0.25">
      <c r="A9" s="44">
        <v>18</v>
      </c>
      <c r="B9" s="45">
        <v>254</v>
      </c>
      <c r="C9" s="45" t="s">
        <v>11</v>
      </c>
      <c r="D9" s="46">
        <v>2</v>
      </c>
      <c r="E9" s="93">
        <v>780.87890600000003</v>
      </c>
      <c r="F9" s="30">
        <v>170.62613999999999</v>
      </c>
      <c r="G9" s="30">
        <v>619.12402299999997</v>
      </c>
      <c r="H9" s="94">
        <v>138.435653</v>
      </c>
      <c r="I9" s="93">
        <f>E9-$P$4</f>
        <v>458.87890600000003</v>
      </c>
      <c r="J9" s="94">
        <f>G9-$P$4</f>
        <v>297.12402299999997</v>
      </c>
      <c r="K9" s="329"/>
      <c r="L9" s="30">
        <f t="shared" ref="L9:L12" si="1">I9/J9</f>
        <v>1.5444019011549264</v>
      </c>
      <c r="M9" s="326"/>
    </row>
    <row r="10" spans="1:16" x14ac:dyDescent="0.25">
      <c r="A10" s="44">
        <v>18</v>
      </c>
      <c r="B10" s="45">
        <v>254</v>
      </c>
      <c r="C10" s="45" t="s">
        <v>11</v>
      </c>
      <c r="D10" s="46">
        <v>3</v>
      </c>
      <c r="E10" s="93">
        <v>826.70410200000003</v>
      </c>
      <c r="F10" s="30">
        <v>163.66174599999999</v>
      </c>
      <c r="G10" s="30">
        <v>672.01464799999997</v>
      </c>
      <c r="H10" s="94">
        <v>133.144902</v>
      </c>
      <c r="I10" s="93">
        <f>E10-$P$4</f>
        <v>504.70410200000003</v>
      </c>
      <c r="J10" s="94">
        <f>G10-$P$4</f>
        <v>350.01464799999997</v>
      </c>
      <c r="K10" s="329"/>
      <c r="L10" s="30">
        <f t="shared" si="1"/>
        <v>1.44195137227514</v>
      </c>
      <c r="M10" s="326"/>
    </row>
    <row r="11" spans="1:16" x14ac:dyDescent="0.25">
      <c r="A11" s="44">
        <v>18</v>
      </c>
      <c r="B11" s="45">
        <v>254</v>
      </c>
      <c r="C11" s="45" t="s">
        <v>11</v>
      </c>
      <c r="D11" s="46">
        <v>4</v>
      </c>
      <c r="E11" s="93">
        <v>924.15234399999997</v>
      </c>
      <c r="F11" s="30">
        <v>196.91742500000001</v>
      </c>
      <c r="G11" s="30">
        <v>734.56347700000003</v>
      </c>
      <c r="H11" s="94">
        <v>151.96027000000001</v>
      </c>
      <c r="I11" s="93">
        <f>E11-$P$4</f>
        <v>602.15234399999997</v>
      </c>
      <c r="J11" s="94">
        <f>G11-$P$4</f>
        <v>412.56347700000003</v>
      </c>
      <c r="K11" s="329"/>
      <c r="L11" s="30">
        <f t="shared" si="1"/>
        <v>1.4595386590655477</v>
      </c>
      <c r="M11" s="326"/>
    </row>
    <row r="12" spans="1:16" x14ac:dyDescent="0.25">
      <c r="A12" s="44">
        <v>18</v>
      </c>
      <c r="B12" s="45">
        <v>254</v>
      </c>
      <c r="C12" s="45" t="s">
        <v>11</v>
      </c>
      <c r="D12" s="46">
        <v>5</v>
      </c>
      <c r="E12" s="93">
        <v>917.15625</v>
      </c>
      <c r="F12" s="30">
        <v>216.65983700000001</v>
      </c>
      <c r="G12" s="30">
        <v>752.81542999999999</v>
      </c>
      <c r="H12" s="94">
        <v>174.72932599999999</v>
      </c>
      <c r="I12" s="95">
        <f>E12-$P$4</f>
        <v>595.15625</v>
      </c>
      <c r="J12" s="96">
        <f>G12-$P$4</f>
        <v>430.81542999999999</v>
      </c>
      <c r="K12" s="330"/>
      <c r="L12" s="97">
        <f t="shared" si="1"/>
        <v>1.38146456360674</v>
      </c>
      <c r="M12" s="327"/>
    </row>
    <row r="13" spans="1:16" x14ac:dyDescent="0.25">
      <c r="A13" s="4">
        <v>20</v>
      </c>
      <c r="B13" s="5">
        <v>256</v>
      </c>
      <c r="C13" s="5" t="s">
        <v>11</v>
      </c>
      <c r="D13" s="6">
        <v>1</v>
      </c>
      <c r="E13" s="85">
        <v>524.91796899999997</v>
      </c>
      <c r="F13" s="86">
        <v>95.403429000000003</v>
      </c>
      <c r="G13" s="86">
        <v>495.87988300000001</v>
      </c>
      <c r="H13" s="87">
        <v>109.71750400000001</v>
      </c>
      <c r="I13" s="78">
        <f>E13-$P$5</f>
        <v>278.91796899999997</v>
      </c>
      <c r="J13" s="79">
        <f>G13-$P$5</f>
        <v>249.87988300000001</v>
      </c>
      <c r="K13" s="289">
        <f>AVERAGE(I13:I17)/AVERAGE(J13:J17)</f>
        <v>1.1466814760267812</v>
      </c>
      <c r="L13" s="27">
        <f>I13/J13</f>
        <v>1.1162081783110165</v>
      </c>
      <c r="M13" s="277">
        <f>AVERAGE(L13:L17)</f>
        <v>1.163200299738675</v>
      </c>
    </row>
    <row r="14" spans="1:16" x14ac:dyDescent="0.25">
      <c r="A14" s="7">
        <v>20</v>
      </c>
      <c r="B14" s="8">
        <v>256</v>
      </c>
      <c r="C14" s="8" t="s">
        <v>11</v>
      </c>
      <c r="D14" s="9">
        <v>2</v>
      </c>
      <c r="E14" s="78">
        <v>563.20117200000004</v>
      </c>
      <c r="F14" s="27">
        <v>166.313255</v>
      </c>
      <c r="G14" s="27">
        <v>475.91601600000001</v>
      </c>
      <c r="H14" s="79">
        <v>102.038791</v>
      </c>
      <c r="I14" s="78">
        <f>E14-$P$5</f>
        <v>317.20117200000004</v>
      </c>
      <c r="J14" s="79">
        <f>G14-$P$5</f>
        <v>229.91601600000001</v>
      </c>
      <c r="K14" s="289"/>
      <c r="L14" s="27">
        <f t="shared" ref="L14:L17" si="2">I14/J14</f>
        <v>1.3796393027269576</v>
      </c>
      <c r="M14" s="277"/>
    </row>
    <row r="15" spans="1:16" x14ac:dyDescent="0.25">
      <c r="A15" s="7">
        <v>20</v>
      </c>
      <c r="B15" s="8">
        <v>256</v>
      </c>
      <c r="C15" s="8" t="s">
        <v>11</v>
      </c>
      <c r="D15" s="9">
        <v>3</v>
      </c>
      <c r="E15" s="78">
        <v>526.03320299999996</v>
      </c>
      <c r="F15" s="27">
        <v>110.563486</v>
      </c>
      <c r="G15" s="27">
        <v>497.80175800000001</v>
      </c>
      <c r="H15" s="79">
        <v>102.24205600000001</v>
      </c>
      <c r="I15" s="78">
        <f>E15-$P$5</f>
        <v>280.03320299999996</v>
      </c>
      <c r="J15" s="79">
        <f>G15-$P$5</f>
        <v>251.80175800000001</v>
      </c>
      <c r="K15" s="289"/>
      <c r="L15" s="27">
        <f t="shared" si="2"/>
        <v>1.1121177438324317</v>
      </c>
      <c r="M15" s="277"/>
    </row>
    <row r="16" spans="1:16" x14ac:dyDescent="0.25">
      <c r="A16" s="7">
        <v>20</v>
      </c>
      <c r="B16" s="8">
        <v>256</v>
      </c>
      <c r="C16" s="8" t="s">
        <v>11</v>
      </c>
      <c r="D16" s="9">
        <v>4</v>
      </c>
      <c r="E16" s="78">
        <v>619.50683600000002</v>
      </c>
      <c r="F16" s="27">
        <v>137.27481700000001</v>
      </c>
      <c r="G16" s="27">
        <v>621.98828100000003</v>
      </c>
      <c r="H16" s="79">
        <v>154.568184</v>
      </c>
      <c r="I16" s="78">
        <f>E16-$P$5</f>
        <v>373.50683600000002</v>
      </c>
      <c r="J16" s="79">
        <f>G16-$P$5</f>
        <v>375.98828100000003</v>
      </c>
      <c r="K16" s="289"/>
      <c r="L16" s="27">
        <f t="shared" si="2"/>
        <v>0.99340020653462868</v>
      </c>
      <c r="M16" s="277"/>
    </row>
    <row r="17" spans="1:16" x14ac:dyDescent="0.25">
      <c r="A17" s="7">
        <v>20</v>
      </c>
      <c r="B17" s="8">
        <v>256</v>
      </c>
      <c r="C17" s="8" t="s">
        <v>11</v>
      </c>
      <c r="D17" s="9">
        <v>5</v>
      </c>
      <c r="E17" s="78">
        <v>610.43945299999996</v>
      </c>
      <c r="F17" s="27">
        <v>159.11292800000001</v>
      </c>
      <c r="G17" s="27">
        <v>546.04003899999998</v>
      </c>
      <c r="H17" s="79">
        <v>134.02108799999999</v>
      </c>
      <c r="I17" s="78">
        <f>E17-$P$5</f>
        <v>364.43945299999996</v>
      </c>
      <c r="J17" s="79">
        <f>G17-$P$5</f>
        <v>300.04003899999998</v>
      </c>
      <c r="K17" s="289"/>
      <c r="L17" s="27">
        <f t="shared" si="2"/>
        <v>1.2146360672883394</v>
      </c>
      <c r="M17" s="277"/>
    </row>
    <row r="18" spans="1:16" x14ac:dyDescent="0.25">
      <c r="A18" s="126" t="s">
        <v>0</v>
      </c>
      <c r="B18" s="127" t="s">
        <v>28</v>
      </c>
      <c r="C18" s="127" t="s">
        <v>1</v>
      </c>
      <c r="D18" s="128" t="s">
        <v>2</v>
      </c>
      <c r="E18" s="126" t="s">
        <v>50</v>
      </c>
      <c r="F18" s="127" t="s">
        <v>51</v>
      </c>
      <c r="G18" s="127" t="s">
        <v>47</v>
      </c>
      <c r="H18" s="128" t="s">
        <v>48</v>
      </c>
      <c r="I18" s="82" t="s">
        <v>50</v>
      </c>
      <c r="J18" s="29" t="s">
        <v>47</v>
      </c>
      <c r="K18" s="28" t="s">
        <v>12</v>
      </c>
      <c r="L18" s="28" t="s">
        <v>13</v>
      </c>
      <c r="M18" s="29" t="s">
        <v>14</v>
      </c>
      <c r="O18" s="83" t="s">
        <v>0</v>
      </c>
      <c r="P18" s="84" t="s">
        <v>49</v>
      </c>
    </row>
    <row r="19" spans="1:16" x14ac:dyDescent="0.25">
      <c r="A19" s="4">
        <v>16</v>
      </c>
      <c r="B19" s="5" t="s">
        <v>18</v>
      </c>
      <c r="C19" s="5" t="s">
        <v>3</v>
      </c>
      <c r="D19" s="6">
        <v>1</v>
      </c>
      <c r="E19" s="85">
        <v>739.54730900000004</v>
      </c>
      <c r="F19" s="86">
        <v>368.390738</v>
      </c>
      <c r="G19" s="86">
        <v>539.38151000000005</v>
      </c>
      <c r="H19" s="87">
        <v>101.717434</v>
      </c>
      <c r="I19" s="78">
        <f>E19-$P$19</f>
        <v>417.54730900000004</v>
      </c>
      <c r="J19" s="79">
        <f>G19-$P$19</f>
        <v>217.38151000000005</v>
      </c>
      <c r="K19" s="289">
        <f>AVERAGE(I19:I23)/AVERAGE(J19:J23)</f>
        <v>2.2638051373147281</v>
      </c>
      <c r="L19" s="27">
        <f>I19/J19</f>
        <v>1.9208041613106834</v>
      </c>
      <c r="M19" s="277">
        <f>AVERAGE(L19:L23)</f>
        <v>2.3234915144677322</v>
      </c>
      <c r="O19" s="7">
        <v>16</v>
      </c>
      <c r="P19" s="9">
        <v>322</v>
      </c>
    </row>
    <row r="20" spans="1:16" x14ac:dyDescent="0.25">
      <c r="A20" s="7">
        <v>16</v>
      </c>
      <c r="B20" s="8" t="s">
        <v>18</v>
      </c>
      <c r="C20" s="8" t="s">
        <v>3</v>
      </c>
      <c r="D20" s="9">
        <v>2</v>
      </c>
      <c r="E20" s="78">
        <v>1119.2226559999999</v>
      </c>
      <c r="F20" s="27">
        <v>667.98107300000004</v>
      </c>
      <c r="G20" s="27">
        <v>543.85546899999997</v>
      </c>
      <c r="H20" s="79">
        <v>138.10660100000001</v>
      </c>
      <c r="I20" s="78">
        <f>E20-$P$19</f>
        <v>797.22265599999992</v>
      </c>
      <c r="J20" s="79">
        <f>G20-$P$19</f>
        <v>221.85546899999997</v>
      </c>
      <c r="K20" s="289"/>
      <c r="L20" s="27">
        <f t="shared" ref="L20:L23" si="3">I20/J20</f>
        <v>3.5934325152921969</v>
      </c>
      <c r="M20" s="277"/>
      <c r="O20" s="7">
        <v>18</v>
      </c>
      <c r="P20" s="9">
        <v>356</v>
      </c>
    </row>
    <row r="21" spans="1:16" x14ac:dyDescent="0.25">
      <c r="A21" s="7">
        <v>16</v>
      </c>
      <c r="B21" s="8" t="s">
        <v>18</v>
      </c>
      <c r="C21" s="8" t="s">
        <v>3</v>
      </c>
      <c r="D21" s="9">
        <v>3</v>
      </c>
      <c r="E21" s="78">
        <v>955.52387199999998</v>
      </c>
      <c r="F21" s="27">
        <v>454.630585</v>
      </c>
      <c r="G21" s="27">
        <v>558.11371499999996</v>
      </c>
      <c r="H21" s="79">
        <v>107.78700600000001</v>
      </c>
      <c r="I21" s="78">
        <f>E21-$P$19</f>
        <v>633.52387199999998</v>
      </c>
      <c r="J21" s="79">
        <f>G21-$P$19</f>
        <v>236.11371499999996</v>
      </c>
      <c r="K21" s="289"/>
      <c r="L21" s="27">
        <f t="shared" si="3"/>
        <v>2.6831303382778935</v>
      </c>
      <c r="M21" s="277"/>
      <c r="O21" s="88">
        <v>20</v>
      </c>
      <c r="P21" s="89">
        <v>291</v>
      </c>
    </row>
    <row r="22" spans="1:16" x14ac:dyDescent="0.25">
      <c r="A22" s="7">
        <v>16</v>
      </c>
      <c r="B22" s="8" t="s">
        <v>18</v>
      </c>
      <c r="C22" s="8" t="s">
        <v>3</v>
      </c>
      <c r="D22" s="9">
        <v>4</v>
      </c>
      <c r="E22" s="78">
        <v>833.76302099999998</v>
      </c>
      <c r="F22" s="27">
        <v>419.09575599999999</v>
      </c>
      <c r="G22" s="27">
        <v>559.026476</v>
      </c>
      <c r="H22" s="79">
        <v>123.231888</v>
      </c>
      <c r="I22" s="78">
        <f>E22-$P$19</f>
        <v>511.76302099999998</v>
      </c>
      <c r="J22" s="79">
        <f>G22-$P$19</f>
        <v>237.026476</v>
      </c>
      <c r="K22" s="289"/>
      <c r="L22" s="27">
        <f t="shared" si="3"/>
        <v>2.1590964420362897</v>
      </c>
      <c r="M22" s="277"/>
    </row>
    <row r="23" spans="1:16" x14ac:dyDescent="0.25">
      <c r="A23" s="7">
        <v>16</v>
      </c>
      <c r="B23" s="8" t="s">
        <v>18</v>
      </c>
      <c r="C23" s="8" t="s">
        <v>3</v>
      </c>
      <c r="D23" s="9">
        <v>5</v>
      </c>
      <c r="E23" s="78">
        <v>692.46354199999996</v>
      </c>
      <c r="F23" s="27">
        <v>334.92771199999999</v>
      </c>
      <c r="G23" s="27">
        <v>615.78689199999997</v>
      </c>
      <c r="H23" s="79">
        <v>278.65637900000002</v>
      </c>
      <c r="I23" s="78">
        <f>E23-$P$19</f>
        <v>370.46354199999996</v>
      </c>
      <c r="J23" s="79">
        <f>G23-$P$19</f>
        <v>293.78689199999997</v>
      </c>
      <c r="K23" s="289"/>
      <c r="L23" s="27">
        <f t="shared" si="3"/>
        <v>1.2609941154215962</v>
      </c>
      <c r="M23" s="277"/>
    </row>
    <row r="24" spans="1:16" x14ac:dyDescent="0.25">
      <c r="A24" s="41">
        <v>18</v>
      </c>
      <c r="B24" s="42">
        <v>254</v>
      </c>
      <c r="C24" s="42" t="s">
        <v>3</v>
      </c>
      <c r="D24" s="43">
        <v>1</v>
      </c>
      <c r="E24" s="90">
        <v>857.87413200000003</v>
      </c>
      <c r="F24" s="91">
        <v>319.92484300000001</v>
      </c>
      <c r="G24" s="91">
        <v>695.23046899999997</v>
      </c>
      <c r="H24" s="92">
        <v>133.13162299999999</v>
      </c>
      <c r="I24" s="90">
        <f>E24-$P$20</f>
        <v>501.87413200000003</v>
      </c>
      <c r="J24" s="92">
        <f>G24-$P$20</f>
        <v>339.23046899999997</v>
      </c>
      <c r="K24" s="328">
        <f>AVERAGE(I24:I28)/AVERAGE(J24:J28)</f>
        <v>1.4508610582292594</v>
      </c>
      <c r="L24" s="91">
        <f>I24/J24</f>
        <v>1.4794488640110923</v>
      </c>
      <c r="M24" s="325">
        <f>AVERAGE(L24:L28)</f>
        <v>1.4591793283929213</v>
      </c>
    </row>
    <row r="25" spans="1:16" x14ac:dyDescent="0.25">
      <c r="A25" s="44">
        <v>18</v>
      </c>
      <c r="B25" s="45">
        <v>254</v>
      </c>
      <c r="C25" s="45" t="s">
        <v>3</v>
      </c>
      <c r="D25" s="46">
        <v>2</v>
      </c>
      <c r="E25" s="93">
        <v>854.39496499999996</v>
      </c>
      <c r="F25" s="30">
        <v>410.039153</v>
      </c>
      <c r="G25" s="30">
        <v>687.796875</v>
      </c>
      <c r="H25" s="94">
        <v>181.10403099999999</v>
      </c>
      <c r="I25" s="93">
        <f>E25-$P$20</f>
        <v>498.39496499999996</v>
      </c>
      <c r="J25" s="94">
        <f>G25-$P$20</f>
        <v>331.796875</v>
      </c>
      <c r="K25" s="329"/>
      <c r="L25" s="30">
        <f t="shared" ref="L25:L28" si="4">I25/J25</f>
        <v>1.5021086771838943</v>
      </c>
      <c r="M25" s="326"/>
    </row>
    <row r="26" spans="1:16" x14ac:dyDescent="0.25">
      <c r="A26" s="44">
        <v>18</v>
      </c>
      <c r="B26" s="45">
        <v>254</v>
      </c>
      <c r="C26" s="45" t="s">
        <v>3</v>
      </c>
      <c r="D26" s="46">
        <v>3</v>
      </c>
      <c r="E26" s="93">
        <v>872.18055600000002</v>
      </c>
      <c r="F26" s="30">
        <v>414.57350000000002</v>
      </c>
      <c r="G26" s="30">
        <v>694.53906300000006</v>
      </c>
      <c r="H26" s="94">
        <v>166.78734600000001</v>
      </c>
      <c r="I26" s="93">
        <f>E26-$P$20</f>
        <v>516.18055600000002</v>
      </c>
      <c r="J26" s="94">
        <f>G26-$P$20</f>
        <v>338.53906300000006</v>
      </c>
      <c r="K26" s="329"/>
      <c r="L26" s="30">
        <f t="shared" si="4"/>
        <v>1.5247296764686795</v>
      </c>
      <c r="M26" s="326"/>
    </row>
    <row r="27" spans="1:16" x14ac:dyDescent="0.25">
      <c r="A27" s="44">
        <v>18</v>
      </c>
      <c r="B27" s="45">
        <v>254</v>
      </c>
      <c r="C27" s="45" t="s">
        <v>3</v>
      </c>
      <c r="D27" s="46">
        <v>4</v>
      </c>
      <c r="E27" s="93">
        <v>793.50781300000006</v>
      </c>
      <c r="F27" s="30">
        <v>253.48887500000001</v>
      </c>
      <c r="G27" s="30">
        <v>731.426649</v>
      </c>
      <c r="H27" s="94">
        <v>254.164018</v>
      </c>
      <c r="I27" s="93">
        <f>E27-$P$20</f>
        <v>437.50781300000006</v>
      </c>
      <c r="J27" s="94">
        <f>G27-$P$20</f>
        <v>375.426649</v>
      </c>
      <c r="K27" s="329"/>
      <c r="L27" s="30">
        <f t="shared" si="4"/>
        <v>1.1653616336649562</v>
      </c>
      <c r="M27" s="326"/>
    </row>
    <row r="28" spans="1:16" x14ac:dyDescent="0.25">
      <c r="A28" s="44">
        <v>18</v>
      </c>
      <c r="B28" s="45">
        <v>254</v>
      </c>
      <c r="C28" s="45" t="s">
        <v>3</v>
      </c>
      <c r="D28" s="46">
        <v>5</v>
      </c>
      <c r="E28" s="93">
        <v>875.67751699999997</v>
      </c>
      <c r="F28" s="30">
        <v>383.054303</v>
      </c>
      <c r="G28" s="30">
        <v>675.94965300000001</v>
      </c>
      <c r="H28" s="94">
        <v>181.39185499999999</v>
      </c>
      <c r="I28" s="95">
        <f>E28-$P$20</f>
        <v>519.67751699999997</v>
      </c>
      <c r="J28" s="96">
        <f>G28-$P$20</f>
        <v>319.94965300000001</v>
      </c>
      <c r="K28" s="330"/>
      <c r="L28" s="97">
        <f t="shared" si="4"/>
        <v>1.6242477906359847</v>
      </c>
      <c r="M28" s="327"/>
    </row>
    <row r="29" spans="1:16" x14ac:dyDescent="0.25">
      <c r="A29" s="4">
        <v>20</v>
      </c>
      <c r="B29" s="5">
        <v>256</v>
      </c>
      <c r="C29" s="5" t="s">
        <v>3</v>
      </c>
      <c r="D29" s="6">
        <v>1</v>
      </c>
      <c r="E29" s="85">
        <v>624.50520800000004</v>
      </c>
      <c r="F29" s="86">
        <v>209.53361100000001</v>
      </c>
      <c r="G29" s="86">
        <v>518.54904499999998</v>
      </c>
      <c r="H29" s="87">
        <v>106.05206699999999</v>
      </c>
      <c r="I29" s="78">
        <f>E29-$P$21</f>
        <v>333.50520800000004</v>
      </c>
      <c r="J29" s="79">
        <f>G29-$P$21</f>
        <v>227.54904499999998</v>
      </c>
      <c r="K29" s="289">
        <f>AVERAGE(I29:I33)/AVERAGE(J29:J33)</f>
        <v>1.4743209146100169</v>
      </c>
      <c r="L29" s="27">
        <f>I29/J29</f>
        <v>1.4656409918134354</v>
      </c>
      <c r="M29" s="277">
        <f>AVERAGE(L29:L33)</f>
        <v>1.4723540770268015</v>
      </c>
    </row>
    <row r="30" spans="1:16" x14ac:dyDescent="0.25">
      <c r="A30" s="7">
        <v>20</v>
      </c>
      <c r="B30" s="8">
        <v>256</v>
      </c>
      <c r="C30" s="8" t="s">
        <v>3</v>
      </c>
      <c r="D30" s="9">
        <v>2</v>
      </c>
      <c r="E30" s="78">
        <v>645.73263899999995</v>
      </c>
      <c r="F30" s="27">
        <v>311.89026799999999</v>
      </c>
      <c r="G30" s="27">
        <v>516.604601</v>
      </c>
      <c r="H30" s="79">
        <v>116.261707</v>
      </c>
      <c r="I30" s="78">
        <f>E30-$P$21</f>
        <v>354.73263899999995</v>
      </c>
      <c r="J30" s="79">
        <f>G30-$P$21</f>
        <v>225.604601</v>
      </c>
      <c r="K30" s="289"/>
      <c r="L30" s="27">
        <f t="shared" ref="L30:L33" si="5">I30/J30</f>
        <v>1.5723643818771229</v>
      </c>
      <c r="M30" s="277"/>
    </row>
    <row r="31" spans="1:16" x14ac:dyDescent="0.25">
      <c r="A31" s="7">
        <v>20</v>
      </c>
      <c r="B31" s="8">
        <v>256</v>
      </c>
      <c r="C31" s="8" t="s">
        <v>3</v>
      </c>
      <c r="D31" s="9">
        <v>3</v>
      </c>
      <c r="E31" s="78">
        <v>642.74826399999995</v>
      </c>
      <c r="F31" s="27">
        <v>210.153931</v>
      </c>
      <c r="G31" s="27">
        <v>516.99826399999995</v>
      </c>
      <c r="H31" s="79">
        <v>83.724650999999994</v>
      </c>
      <c r="I31" s="78">
        <f>E31-$P$21</f>
        <v>351.74826399999995</v>
      </c>
      <c r="J31" s="79">
        <f>G31-$P$21</f>
        <v>225.99826399999995</v>
      </c>
      <c r="K31" s="289"/>
      <c r="L31" s="27">
        <f t="shared" si="5"/>
        <v>1.5564202032985528</v>
      </c>
      <c r="M31" s="277"/>
    </row>
    <row r="32" spans="1:16" x14ac:dyDescent="0.25">
      <c r="A32" s="7">
        <v>20</v>
      </c>
      <c r="B32" s="8">
        <v>256</v>
      </c>
      <c r="C32" s="8" t="s">
        <v>3</v>
      </c>
      <c r="D32" s="9">
        <v>4</v>
      </c>
      <c r="E32" s="78">
        <v>591.77777800000001</v>
      </c>
      <c r="F32" s="27">
        <v>165.33700099999999</v>
      </c>
      <c r="G32" s="27">
        <v>496.260851</v>
      </c>
      <c r="H32" s="79">
        <v>89.582601999999994</v>
      </c>
      <c r="I32" s="78">
        <f>E32-$P$21</f>
        <v>300.77777800000001</v>
      </c>
      <c r="J32" s="79">
        <f>G32-$P$21</f>
        <v>205.260851</v>
      </c>
      <c r="K32" s="289"/>
      <c r="L32" s="27">
        <f t="shared" si="5"/>
        <v>1.4653441049993503</v>
      </c>
      <c r="M32" s="277"/>
    </row>
    <row r="33" spans="1:16" x14ac:dyDescent="0.25">
      <c r="A33" s="7">
        <v>20</v>
      </c>
      <c r="B33" s="8">
        <v>256</v>
      </c>
      <c r="C33" s="8" t="s">
        <v>3</v>
      </c>
      <c r="D33" s="9">
        <v>5</v>
      </c>
      <c r="E33" s="78">
        <v>569.47048600000005</v>
      </c>
      <c r="F33" s="27">
        <v>146.92131000000001</v>
      </c>
      <c r="G33" s="27">
        <v>504.87890599999997</v>
      </c>
      <c r="H33" s="79">
        <v>98.852424999999997</v>
      </c>
      <c r="I33" s="78">
        <f>E33-$P$21</f>
        <v>278.47048600000005</v>
      </c>
      <c r="J33" s="79">
        <f>G33-$P$21</f>
        <v>213.87890599999997</v>
      </c>
      <c r="K33" s="289"/>
      <c r="L33" s="27">
        <f t="shared" si="5"/>
        <v>1.3020007031455458</v>
      </c>
      <c r="M33" s="277"/>
    </row>
    <row r="34" spans="1:16" s="19" customFormat="1" x14ac:dyDescent="0.25">
      <c r="A34" s="98" t="s">
        <v>0</v>
      </c>
      <c r="B34" s="13" t="s">
        <v>28</v>
      </c>
      <c r="C34" s="13" t="s">
        <v>1</v>
      </c>
      <c r="D34" s="14" t="s">
        <v>2</v>
      </c>
      <c r="E34" s="99" t="s">
        <v>52</v>
      </c>
      <c r="F34" s="100" t="s">
        <v>53</v>
      </c>
      <c r="G34" s="100" t="s">
        <v>47</v>
      </c>
      <c r="H34" s="101" t="s">
        <v>48</v>
      </c>
      <c r="I34" s="98" t="s">
        <v>52</v>
      </c>
      <c r="J34" s="14" t="s">
        <v>54</v>
      </c>
      <c r="K34" s="13" t="s">
        <v>15</v>
      </c>
      <c r="L34" s="13" t="s">
        <v>16</v>
      </c>
      <c r="M34" s="14" t="s">
        <v>17</v>
      </c>
      <c r="O34" s="102" t="s">
        <v>0</v>
      </c>
      <c r="P34" s="103" t="s">
        <v>49</v>
      </c>
    </row>
    <row r="35" spans="1:16" s="19" customFormat="1" x14ac:dyDescent="0.25">
      <c r="A35" s="4">
        <v>16</v>
      </c>
      <c r="B35" s="16" t="s">
        <v>18</v>
      </c>
      <c r="C35" s="16" t="s">
        <v>38</v>
      </c>
      <c r="D35" s="17">
        <v>1</v>
      </c>
      <c r="E35" s="104">
        <v>706.20703100000003</v>
      </c>
      <c r="F35" s="105">
        <v>104.493533</v>
      </c>
      <c r="G35" s="106">
        <v>428.83203099999997</v>
      </c>
      <c r="H35" s="107">
        <v>100.03497900000001</v>
      </c>
      <c r="I35" s="108">
        <f>E35-$P$35</f>
        <v>438.20703100000003</v>
      </c>
      <c r="J35" s="109">
        <f>G35-$P$35</f>
        <v>160.83203099999997</v>
      </c>
      <c r="K35" s="257">
        <f>AVERAGE(I35:I39)/AVERAGE(J35:J39)</f>
        <v>2.2358137338605384</v>
      </c>
      <c r="L35" s="24">
        <f>I35/J35</f>
        <v>2.7246253639612381</v>
      </c>
      <c r="M35" s="260">
        <f>AVERAGE(L35:L39)</f>
        <v>2.2503409200959048</v>
      </c>
      <c r="O35" s="18">
        <v>24</v>
      </c>
      <c r="P35" s="20">
        <v>268</v>
      </c>
    </row>
    <row r="36" spans="1:16" s="19" customFormat="1" x14ac:dyDescent="0.25">
      <c r="A36" s="7">
        <v>16</v>
      </c>
      <c r="B36" s="19" t="s">
        <v>18</v>
      </c>
      <c r="C36" s="19" t="s">
        <v>38</v>
      </c>
      <c r="D36" s="20">
        <v>2</v>
      </c>
      <c r="E36" s="110">
        <v>600.375</v>
      </c>
      <c r="F36" s="111">
        <v>101.81922900000001</v>
      </c>
      <c r="G36" s="112">
        <v>429.570313</v>
      </c>
      <c r="H36" s="113">
        <v>111.205168</v>
      </c>
      <c r="I36" s="108">
        <f>E36-$P$35</f>
        <v>332.375</v>
      </c>
      <c r="J36" s="109">
        <f>G36-$P$35</f>
        <v>161.570313</v>
      </c>
      <c r="K36" s="258"/>
      <c r="L36" s="24">
        <f t="shared" ref="L36:L39" si="6">I36/J36</f>
        <v>2.0571539030193002</v>
      </c>
      <c r="M36" s="261"/>
      <c r="O36" s="18">
        <v>25</v>
      </c>
      <c r="P36" s="20">
        <v>245</v>
      </c>
    </row>
    <row r="37" spans="1:16" s="19" customFormat="1" x14ac:dyDescent="0.25">
      <c r="A37" s="7">
        <v>16</v>
      </c>
      <c r="B37" s="19" t="s">
        <v>18</v>
      </c>
      <c r="C37" s="19" t="s">
        <v>38</v>
      </c>
      <c r="D37" s="20">
        <v>3</v>
      </c>
      <c r="E37" s="110">
        <v>710.89257799999996</v>
      </c>
      <c r="F37" s="111">
        <v>130.56072399999999</v>
      </c>
      <c r="G37" s="112">
        <v>454.09179699999999</v>
      </c>
      <c r="H37" s="113">
        <v>108.65516700000001</v>
      </c>
      <c r="I37" s="108">
        <f>E37-$P$35</f>
        <v>442.89257799999996</v>
      </c>
      <c r="J37" s="109">
        <f>G37-$P$35</f>
        <v>186.09179699999999</v>
      </c>
      <c r="K37" s="258"/>
      <c r="L37" s="24">
        <f t="shared" si="6"/>
        <v>2.3799683013432342</v>
      </c>
      <c r="M37" s="261"/>
      <c r="O37" s="114">
        <v>28</v>
      </c>
      <c r="P37" s="115">
        <v>266</v>
      </c>
    </row>
    <row r="38" spans="1:16" s="19" customFormat="1" x14ac:dyDescent="0.25">
      <c r="A38" s="7">
        <v>16</v>
      </c>
      <c r="B38" s="19" t="s">
        <v>18</v>
      </c>
      <c r="C38" s="19" t="s">
        <v>38</v>
      </c>
      <c r="D38" s="20">
        <v>4</v>
      </c>
      <c r="E38" s="110">
        <v>613.078125</v>
      </c>
      <c r="F38" s="111">
        <v>110.067908</v>
      </c>
      <c r="G38" s="112">
        <v>462.79882800000001</v>
      </c>
      <c r="H38" s="113">
        <v>121.48998</v>
      </c>
      <c r="I38" s="108">
        <f>E38-$P$35</f>
        <v>345.078125</v>
      </c>
      <c r="J38" s="109">
        <f>G38-$P$35</f>
        <v>194.79882800000001</v>
      </c>
      <c r="K38" s="258"/>
      <c r="L38" s="24">
        <f t="shared" si="6"/>
        <v>1.7714589381410446</v>
      </c>
      <c r="M38" s="261"/>
    </row>
    <row r="39" spans="1:16" s="19" customFormat="1" x14ac:dyDescent="0.25">
      <c r="A39" s="7">
        <v>16</v>
      </c>
      <c r="B39" s="19" t="s">
        <v>18</v>
      </c>
      <c r="C39" s="19" t="s">
        <v>38</v>
      </c>
      <c r="D39" s="20">
        <v>5</v>
      </c>
      <c r="E39" s="110">
        <v>657.18164100000001</v>
      </c>
      <c r="F39" s="111">
        <v>116.862842</v>
      </c>
      <c r="G39" s="112">
        <v>435.859375</v>
      </c>
      <c r="H39" s="113">
        <v>91.442218999999994</v>
      </c>
      <c r="I39" s="213">
        <f>E39-$P$35</f>
        <v>389.18164100000001</v>
      </c>
      <c r="J39" s="222">
        <f>G39-$P$35</f>
        <v>167.859375</v>
      </c>
      <c r="K39" s="259"/>
      <c r="L39" s="214">
        <f t="shared" si="6"/>
        <v>2.3184980940147075</v>
      </c>
      <c r="M39" s="262"/>
    </row>
    <row r="40" spans="1:16" s="19" customFormat="1" x14ac:dyDescent="0.25">
      <c r="A40" s="41">
        <v>18</v>
      </c>
      <c r="B40" s="33">
        <v>254</v>
      </c>
      <c r="C40" s="33" t="s">
        <v>38</v>
      </c>
      <c r="D40" s="34">
        <v>1</v>
      </c>
      <c r="E40" s="116">
        <v>890.34765600000003</v>
      </c>
      <c r="F40" s="117">
        <v>178.089077</v>
      </c>
      <c r="G40" s="118">
        <v>497.27441399999998</v>
      </c>
      <c r="H40" s="119">
        <v>108.99273100000001</v>
      </c>
      <c r="I40" s="120">
        <f>E40-$P$36</f>
        <v>645.34765600000003</v>
      </c>
      <c r="J40" s="121">
        <f>G40-$P$36</f>
        <v>252.27441399999998</v>
      </c>
      <c r="K40" s="266">
        <f>AVERAGE(I40:I44)/AVERAGE(J40:J44)</f>
        <v>2.0210362822906522</v>
      </c>
      <c r="L40" s="31">
        <f>I40/J40</f>
        <v>2.5581177487146998</v>
      </c>
      <c r="M40" s="269">
        <f>AVERAGE(L40:L44)</f>
        <v>2.0352737820909361</v>
      </c>
    </row>
    <row r="41" spans="1:16" s="19" customFormat="1" x14ac:dyDescent="0.25">
      <c r="A41" s="44">
        <v>18</v>
      </c>
      <c r="B41" s="36">
        <v>254</v>
      </c>
      <c r="C41" s="36" t="s">
        <v>38</v>
      </c>
      <c r="D41" s="37">
        <v>2</v>
      </c>
      <c r="E41" s="122">
        <v>711.20410200000003</v>
      </c>
      <c r="F41" s="123">
        <v>146.95243300000001</v>
      </c>
      <c r="G41" s="124">
        <v>474.63867199999999</v>
      </c>
      <c r="H41" s="125">
        <v>87.534397999999996</v>
      </c>
      <c r="I41" s="120">
        <f>E41-$P$36</f>
        <v>466.20410200000003</v>
      </c>
      <c r="J41" s="121">
        <f>G41-$P$36</f>
        <v>229.63867199999999</v>
      </c>
      <c r="K41" s="267"/>
      <c r="L41" s="31">
        <f t="shared" ref="L41:L44" si="7">I41/J41</f>
        <v>2.0301637260818164</v>
      </c>
      <c r="M41" s="270"/>
    </row>
    <row r="42" spans="1:16" s="19" customFormat="1" x14ac:dyDescent="0.25">
      <c r="A42" s="44">
        <v>18</v>
      </c>
      <c r="B42" s="36">
        <v>254</v>
      </c>
      <c r="C42" s="36" t="s">
        <v>38</v>
      </c>
      <c r="D42" s="37">
        <v>3</v>
      </c>
      <c r="E42" s="122">
        <v>753.00292999999999</v>
      </c>
      <c r="F42" s="123">
        <v>148.52855</v>
      </c>
      <c r="G42" s="124">
        <v>494.23339800000002</v>
      </c>
      <c r="H42" s="125">
        <v>103.535375</v>
      </c>
      <c r="I42" s="120">
        <f>E42-$P$36</f>
        <v>508.00292999999999</v>
      </c>
      <c r="J42" s="121">
        <f>G42-$P$36</f>
        <v>249.23339800000002</v>
      </c>
      <c r="K42" s="267"/>
      <c r="L42" s="31">
        <f t="shared" si="7"/>
        <v>2.0382618624812072</v>
      </c>
      <c r="M42" s="270"/>
    </row>
    <row r="43" spans="1:16" s="19" customFormat="1" x14ac:dyDescent="0.25">
      <c r="A43" s="44">
        <v>18</v>
      </c>
      <c r="B43" s="36">
        <v>254</v>
      </c>
      <c r="C43" s="36" t="s">
        <v>38</v>
      </c>
      <c r="D43" s="37">
        <v>4</v>
      </c>
      <c r="E43" s="122">
        <v>712.91113299999995</v>
      </c>
      <c r="F43" s="123">
        <v>142.256384</v>
      </c>
      <c r="G43" s="124">
        <v>482.390625</v>
      </c>
      <c r="H43" s="125">
        <v>98.008249000000006</v>
      </c>
      <c r="I43" s="120">
        <f>E43-$P$36</f>
        <v>467.91113299999995</v>
      </c>
      <c r="J43" s="121">
        <f>G43-$P$36</f>
        <v>237.390625</v>
      </c>
      <c r="K43" s="267"/>
      <c r="L43" s="31">
        <f t="shared" si="7"/>
        <v>1.9710598638846835</v>
      </c>
      <c r="M43" s="270"/>
    </row>
    <row r="44" spans="1:16" s="19" customFormat="1" x14ac:dyDescent="0.25">
      <c r="A44" s="44">
        <v>18</v>
      </c>
      <c r="B44" s="36">
        <v>254</v>
      </c>
      <c r="C44" s="36" t="s">
        <v>38</v>
      </c>
      <c r="D44" s="37">
        <v>5</v>
      </c>
      <c r="E44" s="122">
        <v>709.12011700000005</v>
      </c>
      <c r="F44" s="123">
        <v>164.764274</v>
      </c>
      <c r="G44" s="124">
        <v>538.97656300000006</v>
      </c>
      <c r="H44" s="125">
        <v>120.273036</v>
      </c>
      <c r="I44" s="226">
        <f>E44-$P$36</f>
        <v>464.12011700000005</v>
      </c>
      <c r="J44" s="227">
        <f>G44-$P$36</f>
        <v>293.97656300000006</v>
      </c>
      <c r="K44" s="268"/>
      <c r="L44" s="201">
        <f t="shared" si="7"/>
        <v>1.5787657092922742</v>
      </c>
      <c r="M44" s="271"/>
    </row>
    <row r="45" spans="1:16" s="19" customFormat="1" x14ac:dyDescent="0.25">
      <c r="A45" s="4">
        <v>20</v>
      </c>
      <c r="B45" s="16">
        <v>256</v>
      </c>
      <c r="C45" s="16" t="s">
        <v>38</v>
      </c>
      <c r="D45" s="17">
        <v>1</v>
      </c>
      <c r="E45" s="104">
        <v>566.34375</v>
      </c>
      <c r="F45" s="105">
        <v>108.403409</v>
      </c>
      <c r="G45" s="106">
        <v>464.703125</v>
      </c>
      <c r="H45" s="107">
        <v>134.33014700000001</v>
      </c>
      <c r="I45" s="108">
        <f>E45-$P$37</f>
        <v>300.34375</v>
      </c>
      <c r="J45" s="109">
        <f>G45-$P$37</f>
        <v>198.703125</v>
      </c>
      <c r="K45" s="257">
        <f>AVERAGE(I45:I49)/AVERAGE(J45:J49)</f>
        <v>1.4283410225033086</v>
      </c>
      <c r="L45" s="24">
        <f>I45/J45</f>
        <v>1.5115200125815837</v>
      </c>
      <c r="M45" s="260">
        <f>AVERAGE(L45:L49)</f>
        <v>1.4292748312507273</v>
      </c>
    </row>
    <row r="46" spans="1:16" s="19" customFormat="1" x14ac:dyDescent="0.25">
      <c r="A46" s="7">
        <v>20</v>
      </c>
      <c r="B46" s="19">
        <v>256</v>
      </c>
      <c r="C46" s="19" t="s">
        <v>38</v>
      </c>
      <c r="D46" s="20">
        <v>2</v>
      </c>
      <c r="E46" s="110">
        <v>545.67773399999999</v>
      </c>
      <c r="F46" s="111">
        <v>97.699270999999996</v>
      </c>
      <c r="G46" s="112">
        <v>468.26269500000001</v>
      </c>
      <c r="H46" s="113">
        <v>101.104956</v>
      </c>
      <c r="I46" s="108">
        <f>E46-$P$37</f>
        <v>279.67773399999999</v>
      </c>
      <c r="J46" s="109">
        <f>G46-$P$37</f>
        <v>202.26269500000001</v>
      </c>
      <c r="K46" s="258"/>
      <c r="L46" s="24">
        <f t="shared" ref="L46:L49" si="8">I46/J46</f>
        <v>1.3827450187984491</v>
      </c>
      <c r="M46" s="261"/>
    </row>
    <row r="47" spans="1:16" s="19" customFormat="1" x14ac:dyDescent="0.25">
      <c r="A47" s="7">
        <v>20</v>
      </c>
      <c r="B47" s="19">
        <v>256</v>
      </c>
      <c r="C47" s="19" t="s">
        <v>38</v>
      </c>
      <c r="D47" s="20">
        <v>3</v>
      </c>
      <c r="E47" s="110">
        <v>571.54199200000005</v>
      </c>
      <c r="F47" s="111">
        <v>100.421589</v>
      </c>
      <c r="G47" s="112">
        <v>482.828125</v>
      </c>
      <c r="H47" s="113">
        <v>132.572295</v>
      </c>
      <c r="I47" s="108">
        <f>E47-$P$37</f>
        <v>305.54199200000005</v>
      </c>
      <c r="J47" s="109">
        <f>G47-$P$37</f>
        <v>216.828125</v>
      </c>
      <c r="K47" s="258"/>
      <c r="L47" s="24">
        <f t="shared" si="8"/>
        <v>1.4091437261655979</v>
      </c>
      <c r="M47" s="261"/>
      <c r="O47"/>
      <c r="P47"/>
    </row>
    <row r="48" spans="1:16" s="19" customFormat="1" x14ac:dyDescent="0.25">
      <c r="A48" s="7">
        <v>20</v>
      </c>
      <c r="B48" s="19">
        <v>256</v>
      </c>
      <c r="C48" s="19" t="s">
        <v>38</v>
      </c>
      <c r="D48" s="20">
        <v>4</v>
      </c>
      <c r="E48" s="110">
        <v>569.78320299999996</v>
      </c>
      <c r="F48" s="111">
        <v>102.860315</v>
      </c>
      <c r="G48" s="112">
        <v>477.58203099999997</v>
      </c>
      <c r="H48" s="113">
        <v>124.681687</v>
      </c>
      <c r="I48" s="108">
        <f>E48-$P$37</f>
        <v>303.78320299999996</v>
      </c>
      <c r="J48" s="109">
        <f>G48-$P$37</f>
        <v>211.58203099999997</v>
      </c>
      <c r="K48" s="258"/>
      <c r="L48" s="24">
        <f t="shared" si="8"/>
        <v>1.4357703325004949</v>
      </c>
      <c r="M48" s="261"/>
      <c r="O48"/>
      <c r="P48"/>
    </row>
    <row r="49" spans="1:16" s="19" customFormat="1" x14ac:dyDescent="0.25">
      <c r="A49" s="88">
        <v>20</v>
      </c>
      <c r="B49" s="206">
        <v>256</v>
      </c>
      <c r="C49" s="206" t="s">
        <v>38</v>
      </c>
      <c r="D49" s="115">
        <v>5</v>
      </c>
      <c r="E49" s="218">
        <v>579.76464799999997</v>
      </c>
      <c r="F49" s="219">
        <v>106.758152</v>
      </c>
      <c r="G49" s="220">
        <v>488.97167999999999</v>
      </c>
      <c r="H49" s="221">
        <v>123.369463</v>
      </c>
      <c r="I49" s="213">
        <f>E49-$P$37</f>
        <v>313.76464799999997</v>
      </c>
      <c r="J49" s="222">
        <f>G49-$P$37</f>
        <v>222.97167999999999</v>
      </c>
      <c r="K49" s="259"/>
      <c r="L49" s="214">
        <f t="shared" si="8"/>
        <v>1.407195066207511</v>
      </c>
      <c r="M49" s="262"/>
      <c r="O49"/>
      <c r="P49"/>
    </row>
  </sheetData>
  <mergeCells count="21">
    <mergeCell ref="M45:M49"/>
    <mergeCell ref="K40:K44"/>
    <mergeCell ref="M40:M44"/>
    <mergeCell ref="K35:K39"/>
    <mergeCell ref="M35:M39"/>
    <mergeCell ref="K45:K49"/>
    <mergeCell ref="A1:D1"/>
    <mergeCell ref="E1:H1"/>
    <mergeCell ref="K29:K33"/>
    <mergeCell ref="M29:M33"/>
    <mergeCell ref="I1:M1"/>
    <mergeCell ref="M3:M7"/>
    <mergeCell ref="M8:M12"/>
    <mergeCell ref="M13:M17"/>
    <mergeCell ref="K24:K28"/>
    <mergeCell ref="M24:M28"/>
    <mergeCell ref="K19:K23"/>
    <mergeCell ref="M19:M23"/>
    <mergeCell ref="K3:K7"/>
    <mergeCell ref="K8:K12"/>
    <mergeCell ref="K13:K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65"/>
  <sheetViews>
    <sheetView topLeftCell="A37" workbookViewId="0">
      <selection activeCell="K29" sqref="K29:K33"/>
    </sheetView>
  </sheetViews>
  <sheetFormatPr defaultColWidth="9.140625" defaultRowHeight="15" x14ac:dyDescent="0.25"/>
  <cols>
    <col min="1" max="1" width="6.85546875" style="19" bestFit="1" customWidth="1"/>
    <col min="2" max="2" width="9.7109375" style="19" bestFit="1" customWidth="1"/>
    <col min="3" max="3" width="7.85546875" style="19" bestFit="1" customWidth="1"/>
    <col min="4" max="4" width="5.5703125" style="19" bestFit="1" customWidth="1"/>
    <col min="5" max="5" width="13.5703125" style="19" bestFit="1" customWidth="1"/>
    <col min="6" max="6" width="10.7109375" style="19" bestFit="1" customWidth="1"/>
    <col min="7" max="7" width="11.28515625" style="19" bestFit="1" customWidth="1"/>
    <col min="8" max="8" width="8.5703125" style="19" bestFit="1" customWidth="1"/>
    <col min="9" max="9" width="13.5703125" style="19" bestFit="1" customWidth="1"/>
    <col min="10" max="10" width="11.28515625" style="19" bestFit="1" customWidth="1"/>
    <col min="11" max="11" width="25" style="19" bestFit="1" customWidth="1"/>
    <col min="12" max="12" width="13.85546875" style="19" bestFit="1" customWidth="1"/>
    <col min="13" max="13" width="20.85546875" style="19" bestFit="1" customWidth="1"/>
    <col min="14" max="14" width="9.140625" style="19"/>
    <col min="15" max="15" width="6.85546875" style="19" bestFit="1" customWidth="1"/>
    <col min="16" max="16" width="11.28515625" style="19" bestFit="1" customWidth="1"/>
    <col min="17" max="16384" width="9.140625" style="19"/>
  </cols>
  <sheetData>
    <row r="1" spans="1:16" x14ac:dyDescent="0.25">
      <c r="A1" s="323" t="s">
        <v>8</v>
      </c>
      <c r="B1" s="323"/>
      <c r="C1" s="323"/>
      <c r="D1" s="323"/>
      <c r="E1" s="323" t="s">
        <v>44</v>
      </c>
      <c r="F1" s="323"/>
      <c r="G1" s="323"/>
      <c r="H1" s="323"/>
      <c r="I1" s="323" t="s">
        <v>9</v>
      </c>
      <c r="J1" s="323"/>
      <c r="K1" s="323"/>
      <c r="L1" s="323"/>
      <c r="M1" s="323"/>
    </row>
    <row r="2" spans="1:16" x14ac:dyDescent="0.25">
      <c r="A2" s="98" t="s">
        <v>0</v>
      </c>
      <c r="B2" s="13" t="s">
        <v>28</v>
      </c>
      <c r="C2" s="13" t="s">
        <v>1</v>
      </c>
      <c r="D2" s="14" t="s">
        <v>2</v>
      </c>
      <c r="E2" s="98" t="s">
        <v>45</v>
      </c>
      <c r="F2" s="13" t="s">
        <v>46</v>
      </c>
      <c r="G2" s="13" t="s">
        <v>47</v>
      </c>
      <c r="H2" s="14" t="s">
        <v>48</v>
      </c>
      <c r="I2" s="98" t="s">
        <v>45</v>
      </c>
      <c r="J2" s="14" t="s">
        <v>47</v>
      </c>
      <c r="K2" s="13" t="s">
        <v>5</v>
      </c>
      <c r="L2" s="13" t="s">
        <v>6</v>
      </c>
      <c r="M2" s="14" t="s">
        <v>7</v>
      </c>
      <c r="O2" s="102" t="s">
        <v>0</v>
      </c>
      <c r="P2" s="103" t="s">
        <v>49</v>
      </c>
    </row>
    <row r="3" spans="1:16" x14ac:dyDescent="0.25">
      <c r="A3" s="15">
        <v>24</v>
      </c>
      <c r="B3" s="16" t="s">
        <v>18</v>
      </c>
      <c r="C3" s="16" t="s">
        <v>11</v>
      </c>
      <c r="D3" s="17">
        <v>1</v>
      </c>
      <c r="E3" s="104">
        <v>707.53710899999999</v>
      </c>
      <c r="F3" s="105">
        <v>123.637422</v>
      </c>
      <c r="G3" s="105">
        <v>503.37695300000001</v>
      </c>
      <c r="H3" s="74">
        <v>72.372793000000001</v>
      </c>
      <c r="I3" s="108">
        <f>E3-$P$3</f>
        <v>439.53710899999999</v>
      </c>
      <c r="J3" s="109">
        <f>G3-$P$3</f>
        <v>235.37695300000001</v>
      </c>
      <c r="K3" s="286">
        <f>AVERAGE(I3:I7)/AVERAGE(J3:J7)</f>
        <v>2.0898692551338955</v>
      </c>
      <c r="L3" s="24">
        <f>I3/J3</f>
        <v>1.8673753033076266</v>
      </c>
      <c r="M3" s="261">
        <f>AVERAGE(L3:L7)</f>
        <v>2.1436637796169213</v>
      </c>
      <c r="O3" s="18">
        <v>24</v>
      </c>
      <c r="P3" s="20">
        <v>268</v>
      </c>
    </row>
    <row r="4" spans="1:16" x14ac:dyDescent="0.25">
      <c r="A4" s="18">
        <v>24</v>
      </c>
      <c r="B4" s="19" t="s">
        <v>18</v>
      </c>
      <c r="C4" s="19" t="s">
        <v>11</v>
      </c>
      <c r="D4" s="20">
        <v>2</v>
      </c>
      <c r="E4" s="110">
        <v>712.12109399999997</v>
      </c>
      <c r="F4" s="111">
        <v>119.91052000000001</v>
      </c>
      <c r="G4" s="111">
        <v>528.77441399999998</v>
      </c>
      <c r="H4" s="75">
        <v>86.640553999999995</v>
      </c>
      <c r="I4" s="108">
        <f>E4-$P$3</f>
        <v>444.12109399999997</v>
      </c>
      <c r="J4" s="109">
        <f>G4-$P$3</f>
        <v>260.77441399999998</v>
      </c>
      <c r="K4" s="286"/>
      <c r="L4" s="24">
        <f t="shared" ref="L4:L7" si="0">I4/J4</f>
        <v>1.7030853878172265</v>
      </c>
      <c r="M4" s="261"/>
      <c r="O4" s="18">
        <v>25</v>
      </c>
      <c r="P4" s="20">
        <v>233</v>
      </c>
    </row>
    <row r="5" spans="1:16" x14ac:dyDescent="0.25">
      <c r="A5" s="18">
        <v>24</v>
      </c>
      <c r="B5" s="19" t="s">
        <v>18</v>
      </c>
      <c r="C5" s="19" t="s">
        <v>11</v>
      </c>
      <c r="D5" s="20">
        <v>3</v>
      </c>
      <c r="E5" s="110">
        <v>725.53417999999999</v>
      </c>
      <c r="F5" s="111">
        <v>112.7893</v>
      </c>
      <c r="G5" s="111">
        <v>490.95898399999999</v>
      </c>
      <c r="H5" s="75">
        <v>91.681037000000003</v>
      </c>
      <c r="I5" s="108">
        <f>E5-$P$3</f>
        <v>457.53417999999999</v>
      </c>
      <c r="J5" s="109">
        <f>G5-$P$3</f>
        <v>222.95898399999999</v>
      </c>
      <c r="K5" s="286"/>
      <c r="L5" s="24">
        <f t="shared" si="0"/>
        <v>2.0521002194735511</v>
      </c>
      <c r="M5" s="261"/>
      <c r="O5" s="114">
        <v>28</v>
      </c>
      <c r="P5" s="115">
        <v>251</v>
      </c>
    </row>
    <row r="6" spans="1:16" x14ac:dyDescent="0.25">
      <c r="A6" s="18">
        <v>24</v>
      </c>
      <c r="B6" s="19" t="s">
        <v>18</v>
      </c>
      <c r="C6" s="19" t="s">
        <v>11</v>
      </c>
      <c r="D6" s="20">
        <v>4</v>
      </c>
      <c r="E6" s="110">
        <v>733.08300799999995</v>
      </c>
      <c r="F6" s="111">
        <v>120.094358</v>
      </c>
      <c r="G6" s="111">
        <v>439.75878899999998</v>
      </c>
      <c r="H6" s="75">
        <v>58.634960999999997</v>
      </c>
      <c r="I6" s="108">
        <f>E6-$P$3</f>
        <v>465.08300799999995</v>
      </c>
      <c r="J6" s="109">
        <f>G6-$P$3</f>
        <v>171.75878899999998</v>
      </c>
      <c r="K6" s="286"/>
      <c r="L6" s="24">
        <f t="shared" si="0"/>
        <v>2.7077683227028344</v>
      </c>
      <c r="M6" s="261"/>
    </row>
    <row r="7" spans="1:16" x14ac:dyDescent="0.25">
      <c r="A7" s="18">
        <v>24</v>
      </c>
      <c r="B7" s="19" t="s">
        <v>18</v>
      </c>
      <c r="C7" s="19" t="s">
        <v>11</v>
      </c>
      <c r="D7" s="20">
        <v>5</v>
      </c>
      <c r="E7" s="110">
        <v>712.76074200000005</v>
      </c>
      <c r="F7" s="111">
        <v>123.33270899999999</v>
      </c>
      <c r="G7" s="111">
        <v>454.24902300000002</v>
      </c>
      <c r="H7" s="75">
        <v>79.405144000000007</v>
      </c>
      <c r="I7" s="213">
        <f>E7-$P$3</f>
        <v>444.76074200000005</v>
      </c>
      <c r="J7" s="222">
        <f>G7-$P$3</f>
        <v>186.24902300000002</v>
      </c>
      <c r="K7" s="287"/>
      <c r="L7" s="214">
        <f t="shared" si="0"/>
        <v>2.3879896647833689</v>
      </c>
      <c r="M7" s="262"/>
    </row>
    <row r="8" spans="1:16" x14ac:dyDescent="0.25">
      <c r="A8" s="32">
        <v>25</v>
      </c>
      <c r="B8" s="33">
        <v>254</v>
      </c>
      <c r="C8" s="33" t="s">
        <v>11</v>
      </c>
      <c r="D8" s="34">
        <v>1</v>
      </c>
      <c r="E8" s="116">
        <v>603.61816399999998</v>
      </c>
      <c r="F8" s="117">
        <v>111.40031999999999</v>
      </c>
      <c r="G8" s="117">
        <v>497.16210899999999</v>
      </c>
      <c r="H8" s="129">
        <v>70.445406000000006</v>
      </c>
      <c r="I8" s="120">
        <f>E8-$P$4</f>
        <v>370.61816399999998</v>
      </c>
      <c r="J8" s="121">
        <f>G8-$P$4</f>
        <v>264.16210899999999</v>
      </c>
      <c r="K8" s="283">
        <f>AVERAGE(I8:I12)/AVERAGE(J8:J12)</f>
        <v>1.4544554550457163</v>
      </c>
      <c r="L8" s="31">
        <f>I8/J8</f>
        <v>1.4029951736946498</v>
      </c>
      <c r="M8" s="270">
        <f>AVERAGE(L8:L12)</f>
        <v>1.4553669637184292</v>
      </c>
    </row>
    <row r="9" spans="1:16" x14ac:dyDescent="0.25">
      <c r="A9" s="35">
        <v>25</v>
      </c>
      <c r="B9" s="36">
        <v>254</v>
      </c>
      <c r="C9" s="36" t="s">
        <v>11</v>
      </c>
      <c r="D9" s="37">
        <v>2</v>
      </c>
      <c r="E9" s="122">
        <v>629.26855499999999</v>
      </c>
      <c r="F9" s="123">
        <v>112.397763</v>
      </c>
      <c r="G9" s="123">
        <v>497.82910199999998</v>
      </c>
      <c r="H9" s="130">
        <v>73.953619000000003</v>
      </c>
      <c r="I9" s="120">
        <f>E9-$P$4</f>
        <v>396.26855499999999</v>
      </c>
      <c r="J9" s="121">
        <f>G9-$P$4</f>
        <v>264.82910199999998</v>
      </c>
      <c r="K9" s="283"/>
      <c r="L9" s="31">
        <f t="shared" ref="L9:L12" si="1">I9/J9</f>
        <v>1.4963180103975129</v>
      </c>
      <c r="M9" s="270"/>
    </row>
    <row r="10" spans="1:16" x14ac:dyDescent="0.25">
      <c r="A10" s="35">
        <v>25</v>
      </c>
      <c r="B10" s="36">
        <v>254</v>
      </c>
      <c r="C10" s="36" t="s">
        <v>11</v>
      </c>
      <c r="D10" s="37">
        <v>3</v>
      </c>
      <c r="E10" s="122">
        <v>636.45410200000003</v>
      </c>
      <c r="F10" s="123">
        <v>110.399382</v>
      </c>
      <c r="G10" s="123">
        <v>505.36230499999999</v>
      </c>
      <c r="H10" s="130">
        <v>83.476355999999996</v>
      </c>
      <c r="I10" s="120">
        <f>E10-$P$4</f>
        <v>403.45410200000003</v>
      </c>
      <c r="J10" s="121">
        <f>G10-$P$4</f>
        <v>272.36230499999999</v>
      </c>
      <c r="K10" s="283"/>
      <c r="L10" s="31">
        <f t="shared" si="1"/>
        <v>1.4813140239799338</v>
      </c>
      <c r="M10" s="270"/>
    </row>
    <row r="11" spans="1:16" x14ac:dyDescent="0.25">
      <c r="A11" s="35">
        <v>25</v>
      </c>
      <c r="B11" s="36">
        <v>254</v>
      </c>
      <c r="C11" s="36" t="s">
        <v>11</v>
      </c>
      <c r="D11" s="37">
        <v>4</v>
      </c>
      <c r="E11" s="122">
        <v>654.29003899999998</v>
      </c>
      <c r="F11" s="123">
        <v>111.332211</v>
      </c>
      <c r="G11" s="123">
        <v>540.46777299999997</v>
      </c>
      <c r="H11" s="130">
        <v>118.76909000000001</v>
      </c>
      <c r="I11" s="120">
        <f>E11-$P$4</f>
        <v>421.29003899999998</v>
      </c>
      <c r="J11" s="121">
        <f>G11-$P$4</f>
        <v>307.46777299999997</v>
      </c>
      <c r="K11" s="283"/>
      <c r="L11" s="31">
        <f t="shared" si="1"/>
        <v>1.3701925079478168</v>
      </c>
      <c r="M11" s="270"/>
    </row>
    <row r="12" spans="1:16" x14ac:dyDescent="0.25">
      <c r="A12" s="35">
        <v>25</v>
      </c>
      <c r="B12" s="36">
        <v>254</v>
      </c>
      <c r="C12" s="36" t="s">
        <v>11</v>
      </c>
      <c r="D12" s="37">
        <v>5</v>
      </c>
      <c r="E12" s="122">
        <v>682.96582000000001</v>
      </c>
      <c r="F12" s="123">
        <v>120.627416</v>
      </c>
      <c r="G12" s="123">
        <v>527.86328100000003</v>
      </c>
      <c r="H12" s="130">
        <v>103.03448299999999</v>
      </c>
      <c r="I12" s="226">
        <f>E12-$P$4</f>
        <v>449.96582000000001</v>
      </c>
      <c r="J12" s="227">
        <f>G12-$P$4</f>
        <v>294.86328100000003</v>
      </c>
      <c r="K12" s="284"/>
      <c r="L12" s="201">
        <f t="shared" si="1"/>
        <v>1.5260151025722324</v>
      </c>
      <c r="M12" s="271"/>
    </row>
    <row r="13" spans="1:16" x14ac:dyDescent="0.25">
      <c r="A13" s="15">
        <v>28</v>
      </c>
      <c r="B13" s="16">
        <v>256</v>
      </c>
      <c r="C13" s="16" t="s">
        <v>11</v>
      </c>
      <c r="D13" s="17">
        <v>1</v>
      </c>
      <c r="E13" s="104">
        <v>523.26855499999999</v>
      </c>
      <c r="F13" s="105">
        <v>112.52291200000001</v>
      </c>
      <c r="G13" s="105">
        <v>446.070313</v>
      </c>
      <c r="H13" s="74">
        <v>109.80009800000001</v>
      </c>
      <c r="I13" s="108">
        <f>E13-$P$5</f>
        <v>272.26855499999999</v>
      </c>
      <c r="J13" s="109">
        <f>G13-$P$5</f>
        <v>195.070313</v>
      </c>
      <c r="K13" s="286">
        <f>AVERAGE(I13:I17)/AVERAGE(J13:J17)</f>
        <v>1.3227340418826321</v>
      </c>
      <c r="L13" s="24">
        <f>I13/J13</f>
        <v>1.3957457227230676</v>
      </c>
      <c r="M13" s="261">
        <f>AVERAGE(L13:L17)</f>
        <v>1.3243107821777169</v>
      </c>
    </row>
    <row r="14" spans="1:16" x14ac:dyDescent="0.25">
      <c r="A14" s="18">
        <v>28</v>
      </c>
      <c r="B14" s="19">
        <v>256</v>
      </c>
      <c r="C14" s="19" t="s">
        <v>11</v>
      </c>
      <c r="D14" s="20">
        <v>2</v>
      </c>
      <c r="E14" s="110">
        <v>532.24609399999997</v>
      </c>
      <c r="F14" s="111">
        <v>116.262445</v>
      </c>
      <c r="G14" s="111">
        <v>472.36914100000001</v>
      </c>
      <c r="H14" s="75">
        <v>124.071933</v>
      </c>
      <c r="I14" s="108">
        <f>E14-$P$5</f>
        <v>281.24609399999997</v>
      </c>
      <c r="J14" s="109">
        <f>G14-$P$5</f>
        <v>221.36914100000001</v>
      </c>
      <c r="K14" s="286"/>
      <c r="L14" s="24">
        <f t="shared" ref="L14:L17" si="2">I14/J14</f>
        <v>1.2704846426629985</v>
      </c>
      <c r="M14" s="261"/>
    </row>
    <row r="15" spans="1:16" x14ac:dyDescent="0.25">
      <c r="A15" s="18">
        <v>28</v>
      </c>
      <c r="B15" s="19">
        <v>256</v>
      </c>
      <c r="C15" s="19" t="s">
        <v>11</v>
      </c>
      <c r="D15" s="20">
        <v>3</v>
      </c>
      <c r="E15" s="110">
        <v>555.56640600000003</v>
      </c>
      <c r="F15" s="111">
        <v>111.814502</v>
      </c>
      <c r="G15" s="111">
        <v>479.78125</v>
      </c>
      <c r="H15" s="75">
        <v>97.018147999999997</v>
      </c>
      <c r="I15" s="108">
        <f>E15-$P$5</f>
        <v>304.56640600000003</v>
      </c>
      <c r="J15" s="109">
        <f>G15-$P$5</f>
        <v>228.78125</v>
      </c>
      <c r="K15" s="286"/>
      <c r="L15" s="24">
        <f t="shared" si="2"/>
        <v>1.3312559748668216</v>
      </c>
      <c r="M15" s="261"/>
    </row>
    <row r="16" spans="1:16" x14ac:dyDescent="0.25">
      <c r="A16" s="18">
        <v>28</v>
      </c>
      <c r="B16" s="19">
        <v>256</v>
      </c>
      <c r="C16" s="19" t="s">
        <v>11</v>
      </c>
      <c r="D16" s="20">
        <v>4</v>
      </c>
      <c r="E16" s="110">
        <v>541.55078100000003</v>
      </c>
      <c r="F16" s="111">
        <v>114.55238199999999</v>
      </c>
      <c r="G16" s="111">
        <v>479.20898399999999</v>
      </c>
      <c r="H16" s="75">
        <v>95.087643</v>
      </c>
      <c r="I16" s="108">
        <f>E16-$P$5</f>
        <v>290.55078100000003</v>
      </c>
      <c r="J16" s="109">
        <f>G16-$P$5</f>
        <v>228.20898399999999</v>
      </c>
      <c r="K16" s="286"/>
      <c r="L16" s="24">
        <f t="shared" si="2"/>
        <v>1.2731785397195408</v>
      </c>
      <c r="M16" s="261"/>
    </row>
    <row r="17" spans="1:16" x14ac:dyDescent="0.25">
      <c r="A17" s="18">
        <v>28</v>
      </c>
      <c r="B17" s="19">
        <v>256</v>
      </c>
      <c r="C17" s="19" t="s">
        <v>11</v>
      </c>
      <c r="D17" s="20">
        <v>5</v>
      </c>
      <c r="E17" s="110">
        <v>571.66992200000004</v>
      </c>
      <c r="F17" s="111">
        <v>110.375176</v>
      </c>
      <c r="G17" s="111">
        <v>488.37695300000001</v>
      </c>
      <c r="H17" s="75">
        <v>126.554896</v>
      </c>
      <c r="I17" s="108">
        <f>E17-$P$5</f>
        <v>320.66992200000004</v>
      </c>
      <c r="J17" s="109">
        <f>G17-$P$5</f>
        <v>237.37695300000001</v>
      </c>
      <c r="K17" s="287"/>
      <c r="L17" s="24">
        <f t="shared" si="2"/>
        <v>1.3508890309161565</v>
      </c>
      <c r="M17" s="262"/>
    </row>
    <row r="18" spans="1:16" x14ac:dyDescent="0.25">
      <c r="A18" s="98" t="s">
        <v>0</v>
      </c>
      <c r="B18" s="13" t="s">
        <v>28</v>
      </c>
      <c r="C18" s="13" t="s">
        <v>1</v>
      </c>
      <c r="D18" s="14" t="s">
        <v>2</v>
      </c>
      <c r="E18" s="99" t="s">
        <v>50</v>
      </c>
      <c r="F18" s="100" t="s">
        <v>51</v>
      </c>
      <c r="G18" s="100" t="s">
        <v>47</v>
      </c>
      <c r="H18" s="101" t="s">
        <v>48</v>
      </c>
      <c r="I18" s="98" t="s">
        <v>50</v>
      </c>
      <c r="J18" s="14" t="s">
        <v>54</v>
      </c>
      <c r="K18" s="13" t="s">
        <v>12</v>
      </c>
      <c r="L18" s="13" t="s">
        <v>13</v>
      </c>
      <c r="M18" s="14" t="s">
        <v>14</v>
      </c>
      <c r="O18" s="102" t="s">
        <v>0</v>
      </c>
      <c r="P18" s="103" t="s">
        <v>49</v>
      </c>
    </row>
    <row r="19" spans="1:16" x14ac:dyDescent="0.25">
      <c r="A19" s="15">
        <v>24</v>
      </c>
      <c r="B19" s="16" t="s">
        <v>18</v>
      </c>
      <c r="C19" s="16" t="s">
        <v>11</v>
      </c>
      <c r="D19" s="17">
        <v>1</v>
      </c>
      <c r="E19" s="104">
        <v>571.14257799999996</v>
      </c>
      <c r="F19" s="105">
        <v>110.318574</v>
      </c>
      <c r="G19" s="106">
        <v>503.37695300000001</v>
      </c>
      <c r="H19" s="107">
        <v>72.372793000000001</v>
      </c>
      <c r="I19" s="108">
        <f>E19-$P$19</f>
        <v>303.14257799999996</v>
      </c>
      <c r="J19" s="109">
        <f>G19-$P$19</f>
        <v>235.37695300000001</v>
      </c>
      <c r="K19" s="257">
        <f>AVERAGE(I19:I23)/AVERAGE(J19:J23)</f>
        <v>1.2779325632818244</v>
      </c>
      <c r="L19" s="24">
        <f>I19/J19</f>
        <v>1.2879025500852666</v>
      </c>
      <c r="M19" s="260">
        <f>AVERAGE(L19:L23)</f>
        <v>1.2658156228398734</v>
      </c>
      <c r="O19" s="18">
        <v>24</v>
      </c>
      <c r="P19" s="20">
        <f>P3</f>
        <v>268</v>
      </c>
    </row>
    <row r="20" spans="1:16" x14ac:dyDescent="0.25">
      <c r="A20" s="18">
        <v>24</v>
      </c>
      <c r="B20" s="19" t="s">
        <v>18</v>
      </c>
      <c r="C20" s="19" t="s">
        <v>11</v>
      </c>
      <c r="D20" s="20">
        <v>2</v>
      </c>
      <c r="E20" s="110">
        <v>626.98339799999997</v>
      </c>
      <c r="F20" s="111">
        <v>150.03375600000001</v>
      </c>
      <c r="G20" s="112">
        <v>528.77441399999998</v>
      </c>
      <c r="H20" s="113">
        <v>86.640553999999995</v>
      </c>
      <c r="I20" s="108">
        <f>E20-$P$19</f>
        <v>358.98339799999997</v>
      </c>
      <c r="J20" s="109">
        <f>G20-$P$19</f>
        <v>260.77441399999998</v>
      </c>
      <c r="K20" s="258"/>
      <c r="L20" s="24">
        <f t="shared" ref="L20:L23" si="3">I20/J20</f>
        <v>1.3766051373429604</v>
      </c>
      <c r="M20" s="261"/>
      <c r="O20" s="18">
        <v>25</v>
      </c>
      <c r="P20" s="20">
        <f>P4</f>
        <v>233</v>
      </c>
    </row>
    <row r="21" spans="1:16" x14ac:dyDescent="0.25">
      <c r="A21" s="18">
        <v>24</v>
      </c>
      <c r="B21" s="19" t="s">
        <v>18</v>
      </c>
      <c r="C21" s="19" t="s">
        <v>11</v>
      </c>
      <c r="D21" s="20">
        <v>3</v>
      </c>
      <c r="E21" s="110">
        <v>559.63183600000002</v>
      </c>
      <c r="F21" s="111">
        <v>140.96767600000001</v>
      </c>
      <c r="G21" s="112">
        <v>490.95898399999999</v>
      </c>
      <c r="H21" s="113">
        <v>91.681037000000003</v>
      </c>
      <c r="I21" s="108">
        <f>E21-$P$19</f>
        <v>291.63183600000002</v>
      </c>
      <c r="J21" s="109">
        <f>G21-$P$19</f>
        <v>222.95898399999999</v>
      </c>
      <c r="K21" s="258"/>
      <c r="L21" s="24">
        <f t="shared" si="3"/>
        <v>1.3080066600949349</v>
      </c>
      <c r="M21" s="261"/>
      <c r="O21" s="114">
        <v>28</v>
      </c>
      <c r="P21" s="115">
        <f>P5</f>
        <v>251</v>
      </c>
    </row>
    <row r="22" spans="1:16" x14ac:dyDescent="0.25">
      <c r="A22" s="18">
        <v>24</v>
      </c>
      <c r="B22" s="19" t="s">
        <v>18</v>
      </c>
      <c r="C22" s="19" t="s">
        <v>11</v>
      </c>
      <c r="D22" s="20">
        <v>4</v>
      </c>
      <c r="E22" s="110">
        <v>459.80175800000001</v>
      </c>
      <c r="F22" s="111">
        <v>93.252257</v>
      </c>
      <c r="G22" s="112">
        <v>439.75878899999998</v>
      </c>
      <c r="H22" s="113">
        <v>58.634960999999997</v>
      </c>
      <c r="I22" s="108">
        <f>E22-$P$19</f>
        <v>191.80175800000001</v>
      </c>
      <c r="J22" s="109">
        <f>G22-$P$19</f>
        <v>171.75878899999998</v>
      </c>
      <c r="K22" s="258"/>
      <c r="L22" s="24">
        <f t="shared" si="3"/>
        <v>1.1166925379288744</v>
      </c>
      <c r="M22" s="261"/>
    </row>
    <row r="23" spans="1:16" x14ac:dyDescent="0.25">
      <c r="A23" s="18">
        <v>24</v>
      </c>
      <c r="B23" s="19" t="s">
        <v>18</v>
      </c>
      <c r="C23" s="19" t="s">
        <v>11</v>
      </c>
      <c r="D23" s="20">
        <v>5</v>
      </c>
      <c r="E23" s="110">
        <v>498.92480499999999</v>
      </c>
      <c r="F23" s="111">
        <v>102.053893</v>
      </c>
      <c r="G23" s="112">
        <v>454.24902300000002</v>
      </c>
      <c r="H23" s="113">
        <v>79.405144000000007</v>
      </c>
      <c r="I23" s="213">
        <f>E23-$P$19</f>
        <v>230.92480499999999</v>
      </c>
      <c r="J23" s="222">
        <f>G23-$P$19</f>
        <v>186.24902300000002</v>
      </c>
      <c r="K23" s="259"/>
      <c r="L23" s="214">
        <f t="shared" si="3"/>
        <v>1.2398712287473312</v>
      </c>
      <c r="M23" s="262"/>
    </row>
    <row r="24" spans="1:16" x14ac:dyDescent="0.25">
      <c r="A24" s="32">
        <v>25</v>
      </c>
      <c r="B24" s="33">
        <v>254</v>
      </c>
      <c r="C24" s="33" t="s">
        <v>11</v>
      </c>
      <c r="D24" s="34">
        <v>1</v>
      </c>
      <c r="E24" s="116">
        <v>506.75097699999998</v>
      </c>
      <c r="F24" s="117">
        <v>102.905626</v>
      </c>
      <c r="G24" s="118">
        <v>497.16210899999999</v>
      </c>
      <c r="H24" s="119">
        <v>70.445406000000006</v>
      </c>
      <c r="I24" s="120">
        <f>E24-$P$20</f>
        <v>273.75097699999998</v>
      </c>
      <c r="J24" s="121">
        <f>G24-$P$20</f>
        <v>264.16210899999999</v>
      </c>
      <c r="K24" s="266">
        <f>AVERAGE(I24:I28)/AVERAGE(J24:J28)</f>
        <v>1.3163771694092217</v>
      </c>
      <c r="L24" s="31">
        <f>I24/J24</f>
        <v>1.0362991802128594</v>
      </c>
      <c r="M24" s="269">
        <f>AVERAGE(L24:L28)</f>
        <v>1.313399067473773</v>
      </c>
    </row>
    <row r="25" spans="1:16" x14ac:dyDescent="0.25">
      <c r="A25" s="35">
        <v>25</v>
      </c>
      <c r="B25" s="36">
        <v>254</v>
      </c>
      <c r="C25" s="36" t="s">
        <v>11</v>
      </c>
      <c r="D25" s="37">
        <v>2</v>
      </c>
      <c r="E25" s="122">
        <v>572.51269500000001</v>
      </c>
      <c r="F25" s="123">
        <v>129.03684899999999</v>
      </c>
      <c r="G25" s="124">
        <v>497.82910199999998</v>
      </c>
      <c r="H25" s="125">
        <v>73.953619000000003</v>
      </c>
      <c r="I25" s="120">
        <f>E25-$P$20</f>
        <v>339.51269500000001</v>
      </c>
      <c r="J25" s="121">
        <f>G25-$P$20</f>
        <v>264.82910199999998</v>
      </c>
      <c r="K25" s="267"/>
      <c r="L25" s="31">
        <f t="shared" ref="L25:L28" si="4">I25/J25</f>
        <v>1.2820067448629571</v>
      </c>
      <c r="M25" s="270"/>
    </row>
    <row r="26" spans="1:16" x14ac:dyDescent="0.25">
      <c r="A26" s="35">
        <v>25</v>
      </c>
      <c r="B26" s="36">
        <v>254</v>
      </c>
      <c r="C26" s="36" t="s">
        <v>11</v>
      </c>
      <c r="D26" s="37">
        <v>3</v>
      </c>
      <c r="E26" s="122">
        <v>663.29101600000001</v>
      </c>
      <c r="F26" s="123">
        <v>229.94640000000001</v>
      </c>
      <c r="G26" s="124">
        <v>505.36230499999999</v>
      </c>
      <c r="H26" s="125">
        <v>83.476355999999996</v>
      </c>
      <c r="I26" s="120">
        <f>E26-$P$20</f>
        <v>430.29101600000001</v>
      </c>
      <c r="J26" s="121">
        <f>G26-$P$20</f>
        <v>272.36230499999999</v>
      </c>
      <c r="K26" s="267"/>
      <c r="L26" s="31">
        <f t="shared" si="4"/>
        <v>1.5798479014928297</v>
      </c>
      <c r="M26" s="270"/>
    </row>
    <row r="27" spans="1:16" x14ac:dyDescent="0.25">
      <c r="A27" s="35">
        <v>25</v>
      </c>
      <c r="B27" s="36">
        <v>254</v>
      </c>
      <c r="C27" s="36" t="s">
        <v>11</v>
      </c>
      <c r="D27" s="37">
        <v>4</v>
      </c>
      <c r="E27" s="122">
        <v>654.52636700000005</v>
      </c>
      <c r="F27" s="123">
        <v>198.95611299999999</v>
      </c>
      <c r="G27" s="124">
        <v>540.46777299999997</v>
      </c>
      <c r="H27" s="125">
        <v>118.76909000000001</v>
      </c>
      <c r="I27" s="120">
        <f>E27-$P$20</f>
        <v>421.52636700000005</v>
      </c>
      <c r="J27" s="121">
        <f>G27-$P$20</f>
        <v>307.46777299999997</v>
      </c>
      <c r="K27" s="267"/>
      <c r="L27" s="31">
        <f t="shared" si="4"/>
        <v>1.3709611348438788</v>
      </c>
      <c r="M27" s="270"/>
    </row>
    <row r="28" spans="1:16" x14ac:dyDescent="0.25">
      <c r="A28" s="35">
        <v>25</v>
      </c>
      <c r="B28" s="36">
        <v>254</v>
      </c>
      <c r="C28" s="36" t="s">
        <v>11</v>
      </c>
      <c r="D28" s="37">
        <v>5</v>
      </c>
      <c r="E28" s="122">
        <v>615.69726600000001</v>
      </c>
      <c r="F28" s="123">
        <v>151.09910500000001</v>
      </c>
      <c r="G28" s="124">
        <v>527.86328100000003</v>
      </c>
      <c r="H28" s="125">
        <v>103.03448299999999</v>
      </c>
      <c r="I28" s="226">
        <f>E28-$P$20</f>
        <v>382.69726600000001</v>
      </c>
      <c r="J28" s="227">
        <f>G28-$P$20</f>
        <v>294.86328100000003</v>
      </c>
      <c r="K28" s="268"/>
      <c r="L28" s="201">
        <f t="shared" si="4"/>
        <v>1.2978803759563402</v>
      </c>
      <c r="M28" s="271"/>
    </row>
    <row r="29" spans="1:16" x14ac:dyDescent="0.25">
      <c r="A29" s="15">
        <v>28</v>
      </c>
      <c r="B29" s="16">
        <v>256</v>
      </c>
      <c r="C29" s="16" t="s">
        <v>11</v>
      </c>
      <c r="D29" s="17">
        <v>1</v>
      </c>
      <c r="E29" s="104">
        <v>459.95214800000002</v>
      </c>
      <c r="F29" s="105">
        <v>87.185878000000002</v>
      </c>
      <c r="G29" s="106">
        <v>446.070313</v>
      </c>
      <c r="H29" s="107">
        <v>109.80009800000001</v>
      </c>
      <c r="I29" s="108">
        <f>E29-$P$21</f>
        <v>208.95214800000002</v>
      </c>
      <c r="J29" s="109">
        <f>G29-$P$21</f>
        <v>195.070313</v>
      </c>
      <c r="K29" s="257">
        <f>AVERAGE(I29:I33)/AVERAGE(J29:J33)</f>
        <v>1.1148306845601583</v>
      </c>
      <c r="L29" s="24">
        <f>I29/J29</f>
        <v>1.0711632374322382</v>
      </c>
      <c r="M29" s="260">
        <f>AVERAGE(L29:L33)</f>
        <v>1.1125116992476993</v>
      </c>
    </row>
    <row r="30" spans="1:16" x14ac:dyDescent="0.25">
      <c r="A30" s="18">
        <v>28</v>
      </c>
      <c r="B30" s="19">
        <v>256</v>
      </c>
      <c r="C30" s="19" t="s">
        <v>11</v>
      </c>
      <c r="D30" s="20">
        <v>2</v>
      </c>
      <c r="E30" s="110">
        <v>485.15429699999999</v>
      </c>
      <c r="F30" s="111">
        <v>112.67468</v>
      </c>
      <c r="G30" s="112">
        <v>472.36914100000001</v>
      </c>
      <c r="H30" s="113">
        <v>124.071933</v>
      </c>
      <c r="I30" s="108">
        <f>E30-$P$21</f>
        <v>234.15429699999999</v>
      </c>
      <c r="J30" s="109">
        <f>G30-$P$21</f>
        <v>221.36914100000001</v>
      </c>
      <c r="K30" s="258"/>
      <c r="L30" s="24">
        <f t="shared" ref="L30:L33" si="5">I30/J30</f>
        <v>1.0577549153520001</v>
      </c>
      <c r="M30" s="261"/>
    </row>
    <row r="31" spans="1:16" x14ac:dyDescent="0.25">
      <c r="A31" s="18">
        <v>28</v>
      </c>
      <c r="B31" s="19">
        <v>256</v>
      </c>
      <c r="C31" s="19" t="s">
        <v>11</v>
      </c>
      <c r="D31" s="20">
        <v>3</v>
      </c>
      <c r="E31" s="110">
        <v>505.87109400000003</v>
      </c>
      <c r="F31" s="111">
        <v>125.501384</v>
      </c>
      <c r="G31" s="112">
        <v>479.78125</v>
      </c>
      <c r="H31" s="113">
        <v>97.018147999999997</v>
      </c>
      <c r="I31" s="108">
        <f>E31-$P$21</f>
        <v>254.87109400000003</v>
      </c>
      <c r="J31" s="109">
        <f>G31-$P$21</f>
        <v>228.78125</v>
      </c>
      <c r="K31" s="258"/>
      <c r="L31" s="24">
        <f t="shared" si="5"/>
        <v>1.1140383838273462</v>
      </c>
      <c r="M31" s="261"/>
    </row>
    <row r="32" spans="1:16" x14ac:dyDescent="0.25">
      <c r="A32" s="18">
        <v>28</v>
      </c>
      <c r="B32" s="19">
        <v>256</v>
      </c>
      <c r="C32" s="19" t="s">
        <v>11</v>
      </c>
      <c r="D32" s="20">
        <v>4</v>
      </c>
      <c r="E32" s="110">
        <v>505.80078099999997</v>
      </c>
      <c r="F32" s="111">
        <v>122.003974</v>
      </c>
      <c r="G32" s="112">
        <v>479.20898399999999</v>
      </c>
      <c r="H32" s="113">
        <v>95.087643</v>
      </c>
      <c r="I32" s="108">
        <f>E32-$P$21</f>
        <v>254.80078099999997</v>
      </c>
      <c r="J32" s="109">
        <f>G32-$P$21</f>
        <v>228.20898399999999</v>
      </c>
      <c r="K32" s="258"/>
      <c r="L32" s="24">
        <f t="shared" si="5"/>
        <v>1.116523883213993</v>
      </c>
      <c r="M32" s="261"/>
    </row>
    <row r="33" spans="1:16" x14ac:dyDescent="0.25">
      <c r="A33" s="18">
        <v>28</v>
      </c>
      <c r="B33" s="19">
        <v>256</v>
      </c>
      <c r="C33" s="19" t="s">
        <v>11</v>
      </c>
      <c r="D33" s="20">
        <v>5</v>
      </c>
      <c r="E33" s="110">
        <v>536.58300799999995</v>
      </c>
      <c r="F33" s="111">
        <v>123.370921</v>
      </c>
      <c r="G33" s="112">
        <v>488.37695300000001</v>
      </c>
      <c r="H33" s="113">
        <v>126.554896</v>
      </c>
      <c r="I33" s="108">
        <f>E33-$P$21</f>
        <v>285.58300799999995</v>
      </c>
      <c r="J33" s="109">
        <f>G33-$P$21</f>
        <v>237.37695300000001</v>
      </c>
      <c r="K33" s="259"/>
      <c r="L33" s="24">
        <f t="shared" si="5"/>
        <v>1.2030780764129192</v>
      </c>
      <c r="M33" s="262"/>
    </row>
    <row r="34" spans="1:16" x14ac:dyDescent="0.25">
      <c r="A34" s="98" t="s">
        <v>0</v>
      </c>
      <c r="B34" s="13" t="s">
        <v>28</v>
      </c>
      <c r="C34" s="13" t="s">
        <v>1</v>
      </c>
      <c r="D34" s="14" t="s">
        <v>2</v>
      </c>
      <c r="E34" s="99" t="s">
        <v>50</v>
      </c>
      <c r="F34" s="100" t="s">
        <v>51</v>
      </c>
      <c r="G34" s="100" t="s">
        <v>47</v>
      </c>
      <c r="H34" s="101" t="s">
        <v>48</v>
      </c>
      <c r="I34" s="98" t="s">
        <v>50</v>
      </c>
      <c r="J34" s="14" t="s">
        <v>54</v>
      </c>
      <c r="K34" s="13" t="s">
        <v>12</v>
      </c>
      <c r="L34" s="13" t="s">
        <v>13</v>
      </c>
      <c r="M34" s="14" t="s">
        <v>14</v>
      </c>
      <c r="O34" s="102" t="s">
        <v>0</v>
      </c>
      <c r="P34" s="103" t="s">
        <v>49</v>
      </c>
    </row>
    <row r="35" spans="1:16" x14ac:dyDescent="0.25">
      <c r="A35" s="15">
        <v>24</v>
      </c>
      <c r="B35" s="16" t="s">
        <v>18</v>
      </c>
      <c r="C35" s="16" t="s">
        <v>3</v>
      </c>
      <c r="D35" s="17">
        <v>1</v>
      </c>
      <c r="E35" s="104">
        <v>528.42871100000002</v>
      </c>
      <c r="F35" s="105">
        <v>105.589769</v>
      </c>
      <c r="G35" s="106">
        <v>461.88085899999999</v>
      </c>
      <c r="H35" s="107">
        <v>72.873166999999995</v>
      </c>
      <c r="I35" s="108">
        <f>E35-$P$35</f>
        <v>240.42871100000002</v>
      </c>
      <c r="J35" s="109">
        <f>G35-$P$35</f>
        <v>173.88085899999999</v>
      </c>
      <c r="K35" s="257">
        <f>AVERAGE(I35:I39)/AVERAGE(J35:J39)</f>
        <v>1.4165262230475033</v>
      </c>
      <c r="L35" s="24">
        <f>I35/J35</f>
        <v>1.3827209756307912</v>
      </c>
      <c r="M35" s="260">
        <f>AVERAGE(L35:L39)</f>
        <v>1.42319626198008</v>
      </c>
      <c r="O35" s="18">
        <v>24</v>
      </c>
      <c r="P35" s="20">
        <v>288</v>
      </c>
    </row>
    <row r="36" spans="1:16" x14ac:dyDescent="0.25">
      <c r="A36" s="18">
        <v>24</v>
      </c>
      <c r="B36" s="19" t="s">
        <v>18</v>
      </c>
      <c r="C36" s="19" t="s">
        <v>3</v>
      </c>
      <c r="D36" s="20">
        <v>2</v>
      </c>
      <c r="E36" s="110">
        <v>606.76074200000005</v>
      </c>
      <c r="F36" s="111">
        <v>276.11294600000002</v>
      </c>
      <c r="G36" s="112">
        <v>437.98339800000002</v>
      </c>
      <c r="H36" s="113">
        <v>54.934947999999999</v>
      </c>
      <c r="I36" s="108">
        <f>E36-$P$35</f>
        <v>318.76074200000005</v>
      </c>
      <c r="J36" s="109">
        <f>G36-$P$35</f>
        <v>149.98339800000002</v>
      </c>
      <c r="K36" s="258"/>
      <c r="L36" s="24">
        <f t="shared" ref="L36:L39" si="6">I36/J36</f>
        <v>2.1253068422946386</v>
      </c>
      <c r="M36" s="261"/>
      <c r="O36" s="18">
        <v>25</v>
      </c>
      <c r="P36" s="20">
        <v>283</v>
      </c>
    </row>
    <row r="37" spans="1:16" x14ac:dyDescent="0.25">
      <c r="A37" s="18">
        <v>24</v>
      </c>
      <c r="B37" s="19" t="s">
        <v>18</v>
      </c>
      <c r="C37" s="19" t="s">
        <v>3</v>
      </c>
      <c r="D37" s="20">
        <v>3</v>
      </c>
      <c r="E37" s="110">
        <v>478.65234400000003</v>
      </c>
      <c r="F37" s="111">
        <v>93.225962999999993</v>
      </c>
      <c r="G37" s="112">
        <v>449.54003899999998</v>
      </c>
      <c r="H37" s="113">
        <v>77.606477999999996</v>
      </c>
      <c r="I37" s="108">
        <f>E37-$P$35</f>
        <v>190.65234400000003</v>
      </c>
      <c r="J37" s="109">
        <f>G37-$P$35</f>
        <v>161.54003899999998</v>
      </c>
      <c r="K37" s="258"/>
      <c r="L37" s="24">
        <f t="shared" si="6"/>
        <v>1.1802172710878203</v>
      </c>
      <c r="M37" s="261"/>
      <c r="O37" s="114">
        <v>28</v>
      </c>
      <c r="P37" s="115">
        <v>244</v>
      </c>
    </row>
    <row r="38" spans="1:16" x14ac:dyDescent="0.25">
      <c r="A38" s="18">
        <v>24</v>
      </c>
      <c r="B38" s="19" t="s">
        <v>18</v>
      </c>
      <c r="C38" s="19" t="s">
        <v>3</v>
      </c>
      <c r="D38" s="20">
        <v>4</v>
      </c>
      <c r="E38" s="110">
        <v>453.28515599999997</v>
      </c>
      <c r="F38" s="111">
        <v>71.932580999999999</v>
      </c>
      <c r="G38" s="112">
        <v>438.07226600000001</v>
      </c>
      <c r="H38" s="113">
        <v>55.868938</v>
      </c>
      <c r="I38" s="108">
        <f>E38-$P$35</f>
        <v>165.28515599999997</v>
      </c>
      <c r="J38" s="109">
        <f>G38-$P$35</f>
        <v>150.07226600000001</v>
      </c>
      <c r="K38" s="258"/>
      <c r="L38" s="24">
        <f t="shared" si="6"/>
        <v>1.1013704290971389</v>
      </c>
      <c r="M38" s="261"/>
    </row>
    <row r="39" spans="1:16" x14ac:dyDescent="0.25">
      <c r="A39" s="18">
        <v>24</v>
      </c>
      <c r="B39" s="19" t="s">
        <v>18</v>
      </c>
      <c r="C39" s="19" t="s">
        <v>3</v>
      </c>
      <c r="D39" s="20">
        <v>5</v>
      </c>
      <c r="E39" s="110">
        <v>508.04589800000002</v>
      </c>
      <c r="F39" s="111">
        <v>222.0241</v>
      </c>
      <c r="G39" s="112">
        <v>453.90136699999999</v>
      </c>
      <c r="H39" s="113">
        <v>58.997489999999999</v>
      </c>
      <c r="I39" s="213">
        <f>E39-$P$35</f>
        <v>220.04589800000002</v>
      </c>
      <c r="J39" s="222">
        <f>G39-$P$35</f>
        <v>165.90136699999999</v>
      </c>
      <c r="K39" s="259"/>
      <c r="L39" s="214">
        <f t="shared" si="6"/>
        <v>1.32636579179001</v>
      </c>
      <c r="M39" s="262"/>
    </row>
    <row r="40" spans="1:16" x14ac:dyDescent="0.25">
      <c r="A40" s="32">
        <v>25</v>
      </c>
      <c r="B40" s="33">
        <v>254</v>
      </c>
      <c r="C40" s="33" t="s">
        <v>3</v>
      </c>
      <c r="D40" s="34">
        <v>1</v>
      </c>
      <c r="E40" s="116">
        <v>834.71582000000001</v>
      </c>
      <c r="F40" s="117">
        <v>296.88100200000002</v>
      </c>
      <c r="G40" s="118">
        <v>515.21484399999997</v>
      </c>
      <c r="H40" s="119">
        <v>87.883292999999995</v>
      </c>
      <c r="I40" s="120">
        <f>E40-$P$36</f>
        <v>551.71582000000001</v>
      </c>
      <c r="J40" s="121">
        <f>G40-$P$36</f>
        <v>232.21484399999997</v>
      </c>
      <c r="K40" s="266">
        <f>AVERAGE(I40:I44)/AVERAGE(J40:J44)</f>
        <v>1.9249800712280687</v>
      </c>
      <c r="L40" s="31">
        <f>I40/J40</f>
        <v>2.3758852384130966</v>
      </c>
      <c r="M40" s="269">
        <f>AVERAGE(L40:L44)</f>
        <v>1.931667747125045</v>
      </c>
    </row>
    <row r="41" spans="1:16" x14ac:dyDescent="0.25">
      <c r="A41" s="35">
        <v>25</v>
      </c>
      <c r="B41" s="36">
        <v>254</v>
      </c>
      <c r="C41" s="36" t="s">
        <v>3</v>
      </c>
      <c r="D41" s="37">
        <v>2</v>
      </c>
      <c r="E41" s="122">
        <v>709.77343800000006</v>
      </c>
      <c r="F41" s="123">
        <v>256.03179399999999</v>
      </c>
      <c r="G41" s="124">
        <v>533.42773399999999</v>
      </c>
      <c r="H41" s="125">
        <v>79.852362999999997</v>
      </c>
      <c r="I41" s="120">
        <f>E41-$P$36</f>
        <v>426.77343800000006</v>
      </c>
      <c r="J41" s="121">
        <f>G41-$P$36</f>
        <v>250.42773399999999</v>
      </c>
      <c r="K41" s="267"/>
      <c r="L41" s="31">
        <f t="shared" ref="L41:L44" si="7">I41/J41</f>
        <v>1.7041780124880261</v>
      </c>
      <c r="M41" s="270"/>
    </row>
    <row r="42" spans="1:16" x14ac:dyDescent="0.25">
      <c r="A42" s="35">
        <v>25</v>
      </c>
      <c r="B42" s="36">
        <v>254</v>
      </c>
      <c r="C42" s="36" t="s">
        <v>3</v>
      </c>
      <c r="D42" s="37">
        <v>3</v>
      </c>
      <c r="E42" s="122">
        <v>724.55371100000002</v>
      </c>
      <c r="F42" s="123">
        <v>321.66181699999999</v>
      </c>
      <c r="G42" s="124">
        <v>534.10546899999997</v>
      </c>
      <c r="H42" s="125">
        <v>75.677848999999995</v>
      </c>
      <c r="I42" s="120">
        <f>E42-$P$36</f>
        <v>441.55371100000002</v>
      </c>
      <c r="J42" s="121">
        <f>G42-$P$36</f>
        <v>251.10546899999997</v>
      </c>
      <c r="K42" s="267"/>
      <c r="L42" s="31">
        <f t="shared" si="7"/>
        <v>1.7584392437107774</v>
      </c>
      <c r="M42" s="270"/>
    </row>
    <row r="43" spans="1:16" x14ac:dyDescent="0.25">
      <c r="A43" s="35">
        <v>25</v>
      </c>
      <c r="B43" s="36">
        <v>254</v>
      </c>
      <c r="C43" s="36" t="s">
        <v>3</v>
      </c>
      <c r="D43" s="37">
        <v>4</v>
      </c>
      <c r="E43" s="122">
        <v>750.86914100000001</v>
      </c>
      <c r="F43" s="123">
        <v>309.91023000000001</v>
      </c>
      <c r="G43" s="124">
        <v>535.32910200000003</v>
      </c>
      <c r="H43" s="125">
        <v>80.513327000000004</v>
      </c>
      <c r="I43" s="120">
        <f>E43-$P$36</f>
        <v>467.86914100000001</v>
      </c>
      <c r="J43" s="121">
        <f>G43-$P$36</f>
        <v>252.32910200000003</v>
      </c>
      <c r="K43" s="267"/>
      <c r="L43" s="31">
        <f t="shared" si="7"/>
        <v>1.8542020610844958</v>
      </c>
      <c r="M43" s="270"/>
    </row>
    <row r="44" spans="1:16" x14ac:dyDescent="0.25">
      <c r="A44" s="35">
        <v>25</v>
      </c>
      <c r="B44" s="36">
        <v>254</v>
      </c>
      <c r="C44" s="36" t="s">
        <v>3</v>
      </c>
      <c r="D44" s="37">
        <v>5</v>
      </c>
      <c r="E44" s="122">
        <v>779.39941399999998</v>
      </c>
      <c r="F44" s="123">
        <v>394.08760000000001</v>
      </c>
      <c r="G44" s="124">
        <v>535.53906300000006</v>
      </c>
      <c r="H44" s="125">
        <v>84.753941999999995</v>
      </c>
      <c r="I44" s="226">
        <f>E44-$P$36</f>
        <v>496.39941399999998</v>
      </c>
      <c r="J44" s="227">
        <f>G44-$P$36</f>
        <v>252.53906300000006</v>
      </c>
      <c r="K44" s="268"/>
      <c r="L44" s="201">
        <f t="shared" si="7"/>
        <v>1.9656341799288291</v>
      </c>
      <c r="M44" s="271"/>
    </row>
    <row r="45" spans="1:16" x14ac:dyDescent="0.25">
      <c r="A45" s="15">
        <v>28</v>
      </c>
      <c r="B45" s="16">
        <v>256</v>
      </c>
      <c r="C45" s="16" t="s">
        <v>3</v>
      </c>
      <c r="D45" s="17">
        <v>1</v>
      </c>
      <c r="E45" s="104">
        <v>526.52832000000001</v>
      </c>
      <c r="F45" s="105">
        <v>191.024091</v>
      </c>
      <c r="G45" s="106">
        <v>415.56738300000001</v>
      </c>
      <c r="H45" s="107">
        <v>82.301985000000002</v>
      </c>
      <c r="I45" s="108">
        <f>E45-$P$37</f>
        <v>282.52832000000001</v>
      </c>
      <c r="J45" s="109">
        <f>G45-$P$37</f>
        <v>171.56738300000001</v>
      </c>
      <c r="K45" s="257">
        <f>AVERAGE(I45:I49)/AVERAGE(J45:J49)</f>
        <v>1.4730050943036417</v>
      </c>
      <c r="L45" s="24">
        <f>I45/J45</f>
        <v>1.6467484381923574</v>
      </c>
      <c r="M45" s="260">
        <f>AVERAGE(L45:L49)</f>
        <v>1.4839949942920083</v>
      </c>
    </row>
    <row r="46" spans="1:16" x14ac:dyDescent="0.25">
      <c r="A46" s="18">
        <v>28</v>
      </c>
      <c r="B46" s="19">
        <v>256</v>
      </c>
      <c r="C46" s="19" t="s">
        <v>3</v>
      </c>
      <c r="D46" s="20">
        <v>2</v>
      </c>
      <c r="E46" s="110">
        <v>534.10058600000002</v>
      </c>
      <c r="F46" s="111">
        <v>174.287621</v>
      </c>
      <c r="G46" s="112">
        <v>448.86621100000002</v>
      </c>
      <c r="H46" s="113">
        <v>103.10525199999999</v>
      </c>
      <c r="I46" s="108">
        <f>E46-$P$37</f>
        <v>290.10058600000002</v>
      </c>
      <c r="J46" s="109">
        <f>G46-$P$37</f>
        <v>204.86621100000002</v>
      </c>
      <c r="K46" s="258"/>
      <c r="L46" s="24">
        <f t="shared" ref="L46:L49" si="8">I46/J46</f>
        <v>1.4160489647558328</v>
      </c>
      <c r="M46" s="261"/>
    </row>
    <row r="47" spans="1:16" x14ac:dyDescent="0.25">
      <c r="A47" s="18">
        <v>28</v>
      </c>
      <c r="B47" s="19">
        <v>256</v>
      </c>
      <c r="C47" s="19" t="s">
        <v>3</v>
      </c>
      <c r="D47" s="20">
        <v>3</v>
      </c>
      <c r="E47" s="110">
        <v>518.35644500000001</v>
      </c>
      <c r="F47" s="111">
        <v>142.84123299999999</v>
      </c>
      <c r="G47" s="112">
        <v>438.273438</v>
      </c>
      <c r="H47" s="113">
        <v>77.601521000000005</v>
      </c>
      <c r="I47" s="108">
        <f>E47-$P$37</f>
        <v>274.35644500000001</v>
      </c>
      <c r="J47" s="109">
        <f>G47-$P$37</f>
        <v>194.273438</v>
      </c>
      <c r="K47" s="258"/>
      <c r="L47" s="24">
        <f t="shared" si="8"/>
        <v>1.4122179945155446</v>
      </c>
      <c r="M47" s="261"/>
      <c r="O47" s="102" t="s">
        <v>0</v>
      </c>
      <c r="P47" s="103" t="s">
        <v>49</v>
      </c>
    </row>
    <row r="48" spans="1:16" x14ac:dyDescent="0.25">
      <c r="A48" s="18">
        <v>28</v>
      </c>
      <c r="B48" s="19">
        <v>256</v>
      </c>
      <c r="C48" s="19" t="s">
        <v>3</v>
      </c>
      <c r="D48" s="20">
        <v>4</v>
      </c>
      <c r="E48" s="110">
        <v>573.44335899999999</v>
      </c>
      <c r="F48" s="111">
        <v>216.35306399999999</v>
      </c>
      <c r="G48" s="112">
        <v>493.93164100000001</v>
      </c>
      <c r="H48" s="113">
        <v>112.32781799999999</v>
      </c>
      <c r="I48" s="108">
        <f>E48-$P$37</f>
        <v>329.44335899999999</v>
      </c>
      <c r="J48" s="109">
        <f>G48-$P$37</f>
        <v>249.93164100000001</v>
      </c>
      <c r="K48" s="258"/>
      <c r="L48" s="24">
        <f t="shared" si="8"/>
        <v>1.3181338612504847</v>
      </c>
      <c r="M48" s="261"/>
      <c r="O48" s="18">
        <v>24</v>
      </c>
      <c r="P48" s="20">
        <v>286</v>
      </c>
    </row>
    <row r="49" spans="1:16" x14ac:dyDescent="0.25">
      <c r="A49" s="18">
        <v>28</v>
      </c>
      <c r="B49" s="19">
        <v>256</v>
      </c>
      <c r="C49" s="19" t="s">
        <v>3</v>
      </c>
      <c r="D49" s="20">
        <v>5</v>
      </c>
      <c r="E49" s="110">
        <v>586.41503899999998</v>
      </c>
      <c r="F49" s="111">
        <v>200.17892499999999</v>
      </c>
      <c r="G49" s="112">
        <v>454.48046900000003</v>
      </c>
      <c r="H49" s="113">
        <v>88.941038000000006</v>
      </c>
      <c r="I49" s="108">
        <f>E49-$P$37</f>
        <v>342.41503899999998</v>
      </c>
      <c r="J49" s="109">
        <f>G49-$P$37</f>
        <v>210.48046900000003</v>
      </c>
      <c r="K49" s="259"/>
      <c r="L49" s="24">
        <f t="shared" si="8"/>
        <v>1.6268257127458221</v>
      </c>
      <c r="M49" s="262"/>
      <c r="O49" s="18">
        <v>25</v>
      </c>
      <c r="P49" s="20">
        <v>256</v>
      </c>
    </row>
    <row r="50" spans="1:16" x14ac:dyDescent="0.25">
      <c r="A50" s="98" t="s">
        <v>0</v>
      </c>
      <c r="B50" s="13" t="s">
        <v>28</v>
      </c>
      <c r="C50" s="13" t="s">
        <v>1</v>
      </c>
      <c r="D50" s="14" t="s">
        <v>2</v>
      </c>
      <c r="E50" s="99" t="s">
        <v>52</v>
      </c>
      <c r="F50" s="100" t="s">
        <v>53</v>
      </c>
      <c r="G50" s="100" t="s">
        <v>47</v>
      </c>
      <c r="H50" s="101" t="s">
        <v>48</v>
      </c>
      <c r="I50" s="98" t="s">
        <v>52</v>
      </c>
      <c r="J50" s="14" t="s">
        <v>54</v>
      </c>
      <c r="K50" s="13" t="s">
        <v>15</v>
      </c>
      <c r="L50" s="13" t="s">
        <v>16</v>
      </c>
      <c r="M50" s="14" t="s">
        <v>17</v>
      </c>
      <c r="O50" s="18">
        <v>28</v>
      </c>
      <c r="P50" s="20">
        <v>299</v>
      </c>
    </row>
    <row r="51" spans="1:16" x14ac:dyDescent="0.25">
      <c r="A51" s="15">
        <v>24</v>
      </c>
      <c r="B51" s="16" t="s">
        <v>18</v>
      </c>
      <c r="C51" s="16" t="s">
        <v>38</v>
      </c>
      <c r="D51" s="17">
        <v>1</v>
      </c>
      <c r="E51" s="104">
        <v>780.04980499999999</v>
      </c>
      <c r="F51" s="105">
        <v>135.75010499999999</v>
      </c>
      <c r="G51" s="106">
        <v>487.86621100000002</v>
      </c>
      <c r="H51" s="107">
        <v>91.619473999999997</v>
      </c>
      <c r="I51" s="108">
        <f>E51-$P$48</f>
        <v>494.04980499999999</v>
      </c>
      <c r="J51" s="109">
        <f>G51-$P$48</f>
        <v>201.86621100000002</v>
      </c>
      <c r="K51" s="257">
        <f>AVERAGE(I51:I55)/AVERAGE(J51:J55)</f>
        <v>2.0429902691026567</v>
      </c>
      <c r="L51" s="24">
        <f>I51/J51</f>
        <v>2.4474120881973653</v>
      </c>
      <c r="M51" s="260">
        <f>AVERAGE(L51:L55)</f>
        <v>2.0996873252276589</v>
      </c>
    </row>
    <row r="52" spans="1:16" x14ac:dyDescent="0.25">
      <c r="A52" s="18">
        <v>24</v>
      </c>
      <c r="B52" s="19" t="s">
        <v>18</v>
      </c>
      <c r="C52" s="19" t="s">
        <v>38</v>
      </c>
      <c r="D52" s="20">
        <v>2</v>
      </c>
      <c r="E52" s="110">
        <v>796.21484399999997</v>
      </c>
      <c r="F52" s="111">
        <v>117.92055000000001</v>
      </c>
      <c r="G52" s="112">
        <v>577.70800799999995</v>
      </c>
      <c r="H52" s="113">
        <v>104.963933</v>
      </c>
      <c r="I52" s="108">
        <f>E52-$P$48</f>
        <v>510.21484399999997</v>
      </c>
      <c r="J52" s="109">
        <f>G52-$P$48</f>
        <v>291.70800799999995</v>
      </c>
      <c r="K52" s="258"/>
      <c r="L52" s="24">
        <f t="shared" ref="L52:L55" si="9">I52/J52</f>
        <v>1.7490601217913773</v>
      </c>
      <c r="M52" s="261"/>
    </row>
    <row r="53" spans="1:16" x14ac:dyDescent="0.25">
      <c r="A53" s="18">
        <v>24</v>
      </c>
      <c r="B53" s="19" t="s">
        <v>18</v>
      </c>
      <c r="C53" s="19" t="s">
        <v>38</v>
      </c>
      <c r="D53" s="20">
        <v>3</v>
      </c>
      <c r="E53" s="110">
        <v>859.93554700000004</v>
      </c>
      <c r="F53" s="111">
        <v>137.07009600000001</v>
      </c>
      <c r="G53" s="112">
        <v>513.41406300000006</v>
      </c>
      <c r="H53" s="113">
        <v>124.44789900000001</v>
      </c>
      <c r="I53" s="108">
        <f>E53-$P$48</f>
        <v>573.93554700000004</v>
      </c>
      <c r="J53" s="109">
        <f>G53-$P$48</f>
        <v>227.41406300000006</v>
      </c>
      <c r="K53" s="258"/>
      <c r="L53" s="24">
        <f t="shared" si="9"/>
        <v>2.5237469461156405</v>
      </c>
      <c r="M53" s="261"/>
    </row>
    <row r="54" spans="1:16" x14ac:dyDescent="0.25">
      <c r="A54" s="18">
        <v>24</v>
      </c>
      <c r="B54" s="19" t="s">
        <v>18</v>
      </c>
      <c r="C54" s="19" t="s">
        <v>38</v>
      </c>
      <c r="D54" s="20">
        <v>4</v>
      </c>
      <c r="E54" s="110">
        <v>767.84863299999995</v>
      </c>
      <c r="F54" s="111">
        <v>177.27265299999999</v>
      </c>
      <c r="G54" s="112">
        <v>587.99121100000002</v>
      </c>
      <c r="H54" s="113">
        <v>93.698414999999997</v>
      </c>
      <c r="I54" s="108">
        <f>E54-$P$48</f>
        <v>481.84863299999995</v>
      </c>
      <c r="J54" s="109">
        <f>G54-$P$48</f>
        <v>301.99121100000002</v>
      </c>
      <c r="K54" s="258"/>
      <c r="L54" s="24">
        <f t="shared" si="9"/>
        <v>1.5955717101978837</v>
      </c>
      <c r="M54" s="261"/>
    </row>
    <row r="55" spans="1:16" x14ac:dyDescent="0.25">
      <c r="A55" s="18">
        <v>24</v>
      </c>
      <c r="B55" s="19" t="s">
        <v>18</v>
      </c>
      <c r="C55" s="19" t="s">
        <v>38</v>
      </c>
      <c r="D55" s="20">
        <v>5</v>
      </c>
      <c r="E55" s="110">
        <v>753.11816399999998</v>
      </c>
      <c r="F55" s="111">
        <v>133.030483</v>
      </c>
      <c r="G55" s="112">
        <v>500.01464800000002</v>
      </c>
      <c r="H55" s="113">
        <v>102.79038</v>
      </c>
      <c r="I55" s="213">
        <f>E55-$P$48</f>
        <v>467.11816399999998</v>
      </c>
      <c r="J55" s="222">
        <f>G55-$P$48</f>
        <v>214.01464800000002</v>
      </c>
      <c r="K55" s="259"/>
      <c r="L55" s="214">
        <f t="shared" si="9"/>
        <v>2.1826457598360274</v>
      </c>
      <c r="M55" s="262"/>
    </row>
    <row r="56" spans="1:16" x14ac:dyDescent="0.25">
      <c r="A56" s="32">
        <v>25</v>
      </c>
      <c r="B56" s="33">
        <v>254</v>
      </c>
      <c r="C56" s="33" t="s">
        <v>38</v>
      </c>
      <c r="D56" s="34">
        <v>1</v>
      </c>
      <c r="E56" s="116">
        <v>906.39648399999999</v>
      </c>
      <c r="F56" s="117">
        <v>162.063526</v>
      </c>
      <c r="G56" s="118">
        <v>542.92675799999995</v>
      </c>
      <c r="H56" s="119">
        <v>141.07129599999999</v>
      </c>
      <c r="I56" s="120">
        <f>E56-$P$49</f>
        <v>650.39648399999999</v>
      </c>
      <c r="J56" s="121">
        <f>G56-$P$49</f>
        <v>286.92675799999995</v>
      </c>
      <c r="K56" s="266">
        <f>AVERAGE(I56:I60)/AVERAGE(J56:J60)</f>
        <v>1.9932311485181258</v>
      </c>
      <c r="L56" s="31">
        <f>I56/J56</f>
        <v>2.2667683158361971</v>
      </c>
      <c r="M56" s="269">
        <f>AVERAGE(L56:L60)</f>
        <v>2.0029042371888286</v>
      </c>
    </row>
    <row r="57" spans="1:16" x14ac:dyDescent="0.25">
      <c r="A57" s="35">
        <v>25</v>
      </c>
      <c r="B57" s="36">
        <v>254</v>
      </c>
      <c r="C57" s="36" t="s">
        <v>38</v>
      </c>
      <c r="D57" s="37">
        <v>2</v>
      </c>
      <c r="E57" s="122">
        <v>895.92871100000002</v>
      </c>
      <c r="F57" s="123">
        <v>165.75408400000001</v>
      </c>
      <c r="G57" s="124">
        <v>580.50683600000002</v>
      </c>
      <c r="H57" s="125">
        <v>165.69732999999999</v>
      </c>
      <c r="I57" s="120">
        <f>E57-$P$49</f>
        <v>639.92871100000002</v>
      </c>
      <c r="J57" s="121">
        <f>G57-$P$49</f>
        <v>324.50683600000002</v>
      </c>
      <c r="K57" s="267"/>
      <c r="L57" s="31">
        <f t="shared" ref="L57:L60" si="10">I57/J57</f>
        <v>1.972003791624285</v>
      </c>
      <c r="M57" s="270"/>
    </row>
    <row r="58" spans="1:16" x14ac:dyDescent="0.25">
      <c r="A58" s="35">
        <v>25</v>
      </c>
      <c r="B58" s="36">
        <v>254</v>
      </c>
      <c r="C58" s="36" t="s">
        <v>38</v>
      </c>
      <c r="D58" s="37">
        <v>3</v>
      </c>
      <c r="E58" s="122">
        <v>904.07128899999998</v>
      </c>
      <c r="F58" s="123">
        <v>155.77128099999999</v>
      </c>
      <c r="G58" s="124">
        <v>584.51464799999997</v>
      </c>
      <c r="H58" s="125">
        <v>147.909189</v>
      </c>
      <c r="I58" s="120">
        <f>E58-$P$49</f>
        <v>648.07128899999998</v>
      </c>
      <c r="J58" s="121">
        <f>G58-$P$49</f>
        <v>328.51464799999997</v>
      </c>
      <c r="K58" s="267"/>
      <c r="L58" s="31">
        <f t="shared" si="10"/>
        <v>1.9727317882032465</v>
      </c>
      <c r="M58" s="270"/>
    </row>
    <row r="59" spans="1:16" x14ac:dyDescent="0.25">
      <c r="A59" s="35">
        <v>25</v>
      </c>
      <c r="B59" s="36">
        <v>254</v>
      </c>
      <c r="C59" s="36" t="s">
        <v>38</v>
      </c>
      <c r="D59" s="37">
        <v>4</v>
      </c>
      <c r="E59" s="122">
        <v>891.41308600000002</v>
      </c>
      <c r="F59" s="123">
        <v>160.82517200000001</v>
      </c>
      <c r="G59" s="124">
        <v>575.48242200000004</v>
      </c>
      <c r="H59" s="125">
        <v>143.79019</v>
      </c>
      <c r="I59" s="120">
        <f>E59-$P$49</f>
        <v>635.41308600000002</v>
      </c>
      <c r="J59" s="121">
        <f>G59-$P$49</f>
        <v>319.48242200000004</v>
      </c>
      <c r="K59" s="267"/>
      <c r="L59" s="31">
        <f t="shared" si="10"/>
        <v>1.9888827749027143</v>
      </c>
      <c r="M59" s="270"/>
    </row>
    <row r="60" spans="1:16" x14ac:dyDescent="0.25">
      <c r="A60" s="35">
        <v>25</v>
      </c>
      <c r="B60" s="36">
        <v>254</v>
      </c>
      <c r="C60" s="36" t="s">
        <v>38</v>
      </c>
      <c r="D60" s="37">
        <v>5</v>
      </c>
      <c r="E60" s="122">
        <v>898.94238299999995</v>
      </c>
      <c r="F60" s="123">
        <v>152.510051</v>
      </c>
      <c r="G60" s="124">
        <v>610.40722700000003</v>
      </c>
      <c r="H60" s="125">
        <v>159.787004</v>
      </c>
      <c r="I60" s="226">
        <f>E60-$P$49</f>
        <v>642.94238299999995</v>
      </c>
      <c r="J60" s="227">
        <f>G60-$P$49</f>
        <v>354.40722700000003</v>
      </c>
      <c r="K60" s="268"/>
      <c r="L60" s="201">
        <f t="shared" si="10"/>
        <v>1.8141345153777011</v>
      </c>
      <c r="M60" s="271"/>
    </row>
    <row r="61" spans="1:16" x14ac:dyDescent="0.25">
      <c r="A61" s="15">
        <v>27</v>
      </c>
      <c r="B61" s="16">
        <v>256</v>
      </c>
      <c r="C61" s="16" t="s">
        <v>38</v>
      </c>
      <c r="D61" s="17">
        <v>1</v>
      </c>
      <c r="E61" s="104">
        <v>830.94628899999998</v>
      </c>
      <c r="F61" s="105">
        <v>170.52776700000001</v>
      </c>
      <c r="G61" s="106">
        <v>587.74218800000006</v>
      </c>
      <c r="H61" s="107">
        <v>143.63623699999999</v>
      </c>
      <c r="I61" s="108">
        <f>E61-$P$50</f>
        <v>531.94628899999998</v>
      </c>
      <c r="J61" s="109">
        <f>G61-$P$50</f>
        <v>288.74218800000006</v>
      </c>
      <c r="K61" s="257">
        <f>AVERAGE(I61:I65)/AVERAGE(J61:J65)</f>
        <v>1.7210047505210562</v>
      </c>
      <c r="L61" s="24">
        <f>I61/J61</f>
        <v>1.8422880725694295</v>
      </c>
      <c r="M61" s="260">
        <f>AVERAGE(L61:L65)</f>
        <v>1.7239671188834784</v>
      </c>
    </row>
    <row r="62" spans="1:16" x14ac:dyDescent="0.25">
      <c r="A62" s="18">
        <v>27</v>
      </c>
      <c r="B62" s="19">
        <v>256</v>
      </c>
      <c r="C62" s="19" t="s">
        <v>38</v>
      </c>
      <c r="D62" s="20">
        <v>2</v>
      </c>
      <c r="E62" s="110">
        <v>875.37402299999997</v>
      </c>
      <c r="F62" s="111">
        <v>169.50006400000001</v>
      </c>
      <c r="G62" s="112">
        <v>601.32617200000004</v>
      </c>
      <c r="H62" s="113">
        <v>138.18448599999999</v>
      </c>
      <c r="I62" s="108">
        <f>E62-$P$50</f>
        <v>576.37402299999997</v>
      </c>
      <c r="J62" s="109">
        <f>G62-$P$50</f>
        <v>302.32617200000004</v>
      </c>
      <c r="K62" s="258"/>
      <c r="L62" s="24">
        <f t="shared" ref="L62:L65" si="11">I62/J62</f>
        <v>1.9064641978796328</v>
      </c>
      <c r="M62" s="261"/>
    </row>
    <row r="63" spans="1:16" x14ac:dyDescent="0.25">
      <c r="A63" s="18">
        <v>27</v>
      </c>
      <c r="B63" s="19">
        <v>256</v>
      </c>
      <c r="C63" s="19" t="s">
        <v>38</v>
      </c>
      <c r="D63" s="20">
        <v>3</v>
      </c>
      <c r="E63" s="110">
        <v>856.53515600000003</v>
      </c>
      <c r="F63" s="111">
        <v>166.83741900000001</v>
      </c>
      <c r="G63" s="112">
        <v>640.40332000000001</v>
      </c>
      <c r="H63" s="113">
        <v>238.68979899999999</v>
      </c>
      <c r="I63" s="108">
        <f>E63-$P$50</f>
        <v>557.53515600000003</v>
      </c>
      <c r="J63" s="109">
        <f>G63-$P$50</f>
        <v>341.40332000000001</v>
      </c>
      <c r="K63" s="258"/>
      <c r="L63" s="24">
        <f t="shared" si="11"/>
        <v>1.6330689344204385</v>
      </c>
      <c r="M63" s="261"/>
    </row>
    <row r="64" spans="1:16" x14ac:dyDescent="0.25">
      <c r="A64" s="18">
        <v>27</v>
      </c>
      <c r="B64" s="19">
        <v>256</v>
      </c>
      <c r="C64" s="19" t="s">
        <v>38</v>
      </c>
      <c r="D64" s="20">
        <v>4</v>
      </c>
      <c r="E64" s="110">
        <v>801.38867200000004</v>
      </c>
      <c r="F64" s="111">
        <v>239.759916</v>
      </c>
      <c r="G64" s="112">
        <v>589.75097700000003</v>
      </c>
      <c r="H64" s="113">
        <v>166.90366299999999</v>
      </c>
      <c r="I64" s="108">
        <f>E64-$P$50</f>
        <v>502.38867200000004</v>
      </c>
      <c r="J64" s="109">
        <f>G64-$P$50</f>
        <v>290.75097700000003</v>
      </c>
      <c r="K64" s="258"/>
      <c r="L64" s="24">
        <f t="shared" si="11"/>
        <v>1.7279002023783396</v>
      </c>
      <c r="M64" s="261"/>
    </row>
    <row r="65" spans="1:13" x14ac:dyDescent="0.25">
      <c r="A65" s="114">
        <v>27</v>
      </c>
      <c r="B65" s="206">
        <v>256</v>
      </c>
      <c r="C65" s="206" t="s">
        <v>38</v>
      </c>
      <c r="D65" s="115">
        <v>5</v>
      </c>
      <c r="E65" s="218">
        <v>750.63769500000001</v>
      </c>
      <c r="F65" s="219">
        <v>149.88852499999999</v>
      </c>
      <c r="G65" s="220">
        <v>598.07519500000001</v>
      </c>
      <c r="H65" s="221">
        <v>167.518348</v>
      </c>
      <c r="I65" s="213">
        <f>E65-$P$50</f>
        <v>451.63769500000001</v>
      </c>
      <c r="J65" s="222">
        <f>G65-$P$50</f>
        <v>299.07519500000001</v>
      </c>
      <c r="K65" s="259"/>
      <c r="L65" s="214">
        <f t="shared" si="11"/>
        <v>1.5101141871695511</v>
      </c>
      <c r="M65" s="262"/>
    </row>
  </sheetData>
  <mergeCells count="27">
    <mergeCell ref="K61:K65"/>
    <mergeCell ref="M61:M65"/>
    <mergeCell ref="K56:K60"/>
    <mergeCell ref="M56:M60"/>
    <mergeCell ref="K51:K55"/>
    <mergeCell ref="M51:M55"/>
    <mergeCell ref="K45:K49"/>
    <mergeCell ref="M45:M49"/>
    <mergeCell ref="K40:K44"/>
    <mergeCell ref="M40:M44"/>
    <mergeCell ref="K35:K39"/>
    <mergeCell ref="M35:M39"/>
    <mergeCell ref="K29:K33"/>
    <mergeCell ref="M29:M33"/>
    <mergeCell ref="K24:K28"/>
    <mergeCell ref="M24:M28"/>
    <mergeCell ref="K19:K23"/>
    <mergeCell ref="M19:M23"/>
    <mergeCell ref="K13:K17"/>
    <mergeCell ref="M13:M17"/>
    <mergeCell ref="K8:K12"/>
    <mergeCell ref="M8:M12"/>
    <mergeCell ref="A1:D1"/>
    <mergeCell ref="E1:H1"/>
    <mergeCell ref="I1:M1"/>
    <mergeCell ref="K3:K7"/>
    <mergeCell ref="M3:M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65"/>
  <sheetViews>
    <sheetView workbookViewId="0">
      <selection activeCell="M51" sqref="M51:M55"/>
    </sheetView>
  </sheetViews>
  <sheetFormatPr defaultRowHeight="15" x14ac:dyDescent="0.25"/>
  <cols>
    <col min="1" max="1" width="6.85546875" bestFit="1" customWidth="1"/>
    <col min="2" max="2" width="9.7109375" bestFit="1" customWidth="1"/>
    <col min="3" max="3" width="7.85546875" bestFit="1" customWidth="1"/>
    <col min="4" max="4" width="5.5703125" bestFit="1" customWidth="1"/>
    <col min="5" max="5" width="9.28515625" bestFit="1" customWidth="1"/>
    <col min="6" max="6" width="6.5703125" bestFit="1" customWidth="1"/>
    <col min="7" max="7" width="11.28515625" bestFit="1" customWidth="1"/>
    <col min="8" max="8" width="8.5703125" bestFit="1" customWidth="1"/>
    <col min="9" max="9" width="9.28515625" bestFit="1" customWidth="1"/>
    <col min="10" max="10" width="11.28515625" bestFit="1" customWidth="1"/>
    <col min="11" max="11" width="20.7109375" bestFit="1" customWidth="1"/>
    <col min="12" max="12" width="9.5703125" bestFit="1" customWidth="1"/>
    <col min="13" max="13" width="16.5703125" bestFit="1" customWidth="1"/>
    <col min="15" max="15" width="6.85546875" bestFit="1" customWidth="1"/>
    <col min="16" max="16" width="11.28515625" bestFit="1" customWidth="1"/>
  </cols>
  <sheetData>
    <row r="1" spans="1:16" x14ac:dyDescent="0.25">
      <c r="A1" s="292" t="s">
        <v>8</v>
      </c>
      <c r="B1" s="293"/>
      <c r="C1" s="293"/>
      <c r="D1" s="294"/>
      <c r="E1" s="292" t="s">
        <v>44</v>
      </c>
      <c r="F1" s="293"/>
      <c r="G1" s="293"/>
      <c r="H1" s="294"/>
      <c r="I1" s="292" t="s">
        <v>9</v>
      </c>
      <c r="J1" s="293"/>
      <c r="K1" s="293"/>
      <c r="L1" s="293"/>
      <c r="M1" s="294"/>
    </row>
    <row r="2" spans="1:16" x14ac:dyDescent="0.25">
      <c r="A2" s="98" t="s">
        <v>0</v>
      </c>
      <c r="B2" s="13" t="s">
        <v>28</v>
      </c>
      <c r="C2" s="13" t="s">
        <v>1</v>
      </c>
      <c r="D2" s="14" t="s">
        <v>2</v>
      </c>
      <c r="E2" s="98" t="s">
        <v>50</v>
      </c>
      <c r="F2" s="13" t="s">
        <v>51</v>
      </c>
      <c r="G2" s="13" t="s">
        <v>47</v>
      </c>
      <c r="H2" s="14" t="s">
        <v>48</v>
      </c>
      <c r="I2" s="98" t="s">
        <v>50</v>
      </c>
      <c r="J2" s="14" t="s">
        <v>47</v>
      </c>
      <c r="K2" s="13" t="s">
        <v>12</v>
      </c>
      <c r="L2" s="13" t="s">
        <v>13</v>
      </c>
      <c r="M2" s="14" t="s">
        <v>14</v>
      </c>
      <c r="O2" s="102" t="s">
        <v>0</v>
      </c>
      <c r="P2" s="103" t="s">
        <v>49</v>
      </c>
    </row>
    <row r="3" spans="1:16" x14ac:dyDescent="0.25">
      <c r="A3" s="15">
        <v>32</v>
      </c>
      <c r="B3" s="16" t="s">
        <v>18</v>
      </c>
      <c r="C3" s="16" t="s">
        <v>3</v>
      </c>
      <c r="D3" s="17">
        <v>1</v>
      </c>
      <c r="E3" s="104">
        <v>654.76367200000004</v>
      </c>
      <c r="F3" s="105">
        <v>234.934909</v>
      </c>
      <c r="G3" s="105">
        <v>583.82910200000003</v>
      </c>
      <c r="H3" s="74">
        <v>80.346864999999994</v>
      </c>
      <c r="I3" s="108">
        <f>E3-$P$3</f>
        <v>342.76367200000004</v>
      </c>
      <c r="J3" s="109">
        <f>G3-$P$3</f>
        <v>271.82910200000003</v>
      </c>
      <c r="K3" s="257">
        <f>AVERAGE(I3:I7)/AVERAGE(J3:J7)</f>
        <v>2.0398639873203077</v>
      </c>
      <c r="L3" s="24">
        <f>I3/J3</f>
        <v>1.260952817333002</v>
      </c>
      <c r="M3" s="260">
        <f>AVERAGE(L3:L7)</f>
        <v>2.0441570559880775</v>
      </c>
      <c r="O3" s="18">
        <v>32</v>
      </c>
      <c r="P3" s="20">
        <v>312</v>
      </c>
    </row>
    <row r="4" spans="1:16" x14ac:dyDescent="0.25">
      <c r="A4" s="18">
        <v>32</v>
      </c>
      <c r="B4" s="19" t="s">
        <v>18</v>
      </c>
      <c r="C4" s="19" t="s">
        <v>3</v>
      </c>
      <c r="D4" s="20">
        <v>2</v>
      </c>
      <c r="E4" s="110">
        <v>875.33789100000001</v>
      </c>
      <c r="F4" s="111">
        <v>423.17174599999998</v>
      </c>
      <c r="G4" s="111">
        <v>586.81640600000003</v>
      </c>
      <c r="H4" s="75">
        <v>82.596357999999995</v>
      </c>
      <c r="I4" s="108">
        <f>E4-$P$3</f>
        <v>563.33789100000001</v>
      </c>
      <c r="J4" s="109">
        <f>G4-$P$3</f>
        <v>274.81640600000003</v>
      </c>
      <c r="K4" s="258"/>
      <c r="L4" s="24">
        <f t="shared" ref="L4:L7" si="0">I4/J4</f>
        <v>2.0498699448096267</v>
      </c>
      <c r="M4" s="261"/>
      <c r="O4" s="18">
        <v>34</v>
      </c>
      <c r="P4" s="20">
        <v>312</v>
      </c>
    </row>
    <row r="5" spans="1:16" x14ac:dyDescent="0.25">
      <c r="A5" s="18">
        <v>32</v>
      </c>
      <c r="B5" s="19" t="s">
        <v>18</v>
      </c>
      <c r="C5" s="19" t="s">
        <v>3</v>
      </c>
      <c r="D5" s="20">
        <v>3</v>
      </c>
      <c r="E5" s="110">
        <v>1096.53125</v>
      </c>
      <c r="F5" s="111">
        <v>395.13344699999999</v>
      </c>
      <c r="G5" s="111">
        <v>576.21679700000004</v>
      </c>
      <c r="H5" s="75">
        <v>75.450294</v>
      </c>
      <c r="I5" s="108">
        <f>E5-$P$3</f>
        <v>784.53125</v>
      </c>
      <c r="J5" s="109">
        <f>G5-$P$3</f>
        <v>264.21679700000004</v>
      </c>
      <c r="K5" s="258"/>
      <c r="L5" s="24">
        <f t="shared" si="0"/>
        <v>2.9692709127800074</v>
      </c>
      <c r="M5" s="261"/>
      <c r="O5" s="114">
        <v>36</v>
      </c>
      <c r="P5" s="115">
        <v>252</v>
      </c>
    </row>
    <row r="6" spans="1:16" x14ac:dyDescent="0.25">
      <c r="A6" s="18">
        <v>32</v>
      </c>
      <c r="B6" s="19" t="s">
        <v>18</v>
      </c>
      <c r="C6" s="19" t="s">
        <v>3</v>
      </c>
      <c r="D6" s="20">
        <v>4</v>
      </c>
      <c r="E6" s="110">
        <v>908.81738299999995</v>
      </c>
      <c r="F6" s="111">
        <v>317.72392400000001</v>
      </c>
      <c r="G6" s="111">
        <v>601.54199200000005</v>
      </c>
      <c r="H6" s="75">
        <v>87.550911999999997</v>
      </c>
      <c r="I6" s="108">
        <f>E6-$P$3</f>
        <v>596.81738299999995</v>
      </c>
      <c r="J6" s="109">
        <f>G6-$P$3</f>
        <v>289.54199200000005</v>
      </c>
      <c r="K6" s="258"/>
      <c r="L6" s="24">
        <f t="shared" si="0"/>
        <v>2.06124638045593</v>
      </c>
      <c r="M6" s="261"/>
      <c r="O6" s="19"/>
      <c r="P6" s="19"/>
    </row>
    <row r="7" spans="1:16" x14ac:dyDescent="0.25">
      <c r="A7" s="18">
        <v>32</v>
      </c>
      <c r="B7" s="19" t="s">
        <v>18</v>
      </c>
      <c r="C7" s="19" t="s">
        <v>3</v>
      </c>
      <c r="D7" s="20">
        <v>5</v>
      </c>
      <c r="E7" s="110">
        <v>813.14746100000002</v>
      </c>
      <c r="F7" s="111">
        <v>363.41125299999999</v>
      </c>
      <c r="G7" s="111">
        <v>578.64648399999999</v>
      </c>
      <c r="H7" s="75">
        <v>85.541326999999995</v>
      </c>
      <c r="I7" s="213">
        <f>E7-$P$3</f>
        <v>501.14746100000002</v>
      </c>
      <c r="J7" s="222">
        <f>G7-$P$3</f>
        <v>266.64648399999999</v>
      </c>
      <c r="K7" s="259"/>
      <c r="L7" s="214">
        <f t="shared" si="0"/>
        <v>1.8794452245618212</v>
      </c>
      <c r="M7" s="262"/>
      <c r="O7" s="19"/>
      <c r="P7" s="19"/>
    </row>
    <row r="8" spans="1:16" x14ac:dyDescent="0.25">
      <c r="A8" s="32">
        <v>34</v>
      </c>
      <c r="B8" s="33">
        <v>254</v>
      </c>
      <c r="C8" s="33" t="s">
        <v>3</v>
      </c>
      <c r="D8" s="34">
        <v>1</v>
      </c>
      <c r="E8" s="116">
        <v>962.25585899999999</v>
      </c>
      <c r="F8" s="117">
        <v>342.71759800000001</v>
      </c>
      <c r="G8" s="117">
        <v>639.74609399999997</v>
      </c>
      <c r="H8" s="129">
        <v>91.826721000000006</v>
      </c>
      <c r="I8" s="120">
        <f>E8-$P$4</f>
        <v>650.25585899999999</v>
      </c>
      <c r="J8" s="121">
        <f>G8-$P$4</f>
        <v>327.74609399999997</v>
      </c>
      <c r="K8" s="266">
        <f>AVERAGE(I8:I12)/AVERAGE(J8:J12)</f>
        <v>2.0944144216426279</v>
      </c>
      <c r="L8" s="31">
        <f>I8/J8</f>
        <v>1.9840232146290659</v>
      </c>
      <c r="M8" s="269">
        <f>AVERAGE(L8:L12)</f>
        <v>2.1003671845563985</v>
      </c>
      <c r="O8" s="19"/>
      <c r="P8" s="19"/>
    </row>
    <row r="9" spans="1:16" x14ac:dyDescent="0.25">
      <c r="A9" s="35">
        <v>34</v>
      </c>
      <c r="B9" s="36">
        <v>254</v>
      </c>
      <c r="C9" s="36" t="s">
        <v>3</v>
      </c>
      <c r="D9" s="37">
        <v>2</v>
      </c>
      <c r="E9" s="122">
        <v>1079.123047</v>
      </c>
      <c r="F9" s="123">
        <v>434.29780499999998</v>
      </c>
      <c r="G9" s="123">
        <v>664.87695299999996</v>
      </c>
      <c r="H9" s="130">
        <v>102.420963</v>
      </c>
      <c r="I9" s="120">
        <f>E9-$P$4</f>
        <v>767.12304700000004</v>
      </c>
      <c r="J9" s="121">
        <f>G9-$P$4</f>
        <v>352.87695299999996</v>
      </c>
      <c r="K9" s="267"/>
      <c r="L9" s="31">
        <f t="shared" ref="L9:L12" si="1">I9/J9</f>
        <v>2.1739108787872587</v>
      </c>
      <c r="M9" s="270"/>
      <c r="O9" s="19"/>
      <c r="P9" s="19"/>
    </row>
    <row r="10" spans="1:16" x14ac:dyDescent="0.25">
      <c r="A10" s="35">
        <v>34</v>
      </c>
      <c r="B10" s="36">
        <v>254</v>
      </c>
      <c r="C10" s="36" t="s">
        <v>3</v>
      </c>
      <c r="D10" s="37">
        <v>3</v>
      </c>
      <c r="E10" s="122">
        <v>1089.788086</v>
      </c>
      <c r="F10" s="123">
        <v>476.78863200000001</v>
      </c>
      <c r="G10" s="123">
        <v>624.75878899999998</v>
      </c>
      <c r="H10" s="130">
        <v>87.609380999999999</v>
      </c>
      <c r="I10" s="120">
        <f>E10-$P$4</f>
        <v>777.78808600000002</v>
      </c>
      <c r="J10" s="121">
        <f>G10-$P$4</f>
        <v>312.75878899999998</v>
      </c>
      <c r="K10" s="267"/>
      <c r="L10" s="31">
        <f t="shared" si="1"/>
        <v>2.4868624427369812</v>
      </c>
      <c r="M10" s="270"/>
      <c r="O10" s="19"/>
      <c r="P10" s="19"/>
    </row>
    <row r="11" spans="1:16" x14ac:dyDescent="0.25">
      <c r="A11" s="35">
        <v>34</v>
      </c>
      <c r="B11" s="36">
        <v>254</v>
      </c>
      <c r="C11" s="36" t="s">
        <v>3</v>
      </c>
      <c r="D11" s="37">
        <v>4</v>
      </c>
      <c r="E11" s="122">
        <v>914.29492200000004</v>
      </c>
      <c r="F11" s="123">
        <v>413.01499100000001</v>
      </c>
      <c r="G11" s="123">
        <v>656.91699200000005</v>
      </c>
      <c r="H11" s="130">
        <v>104.23019499999999</v>
      </c>
      <c r="I11" s="120">
        <f>E11-$P$4</f>
        <v>602.29492200000004</v>
      </c>
      <c r="J11" s="121">
        <f>G11-$P$4</f>
        <v>344.91699200000005</v>
      </c>
      <c r="K11" s="267"/>
      <c r="L11" s="31">
        <f t="shared" si="1"/>
        <v>1.7462025239974259</v>
      </c>
      <c r="M11" s="270"/>
      <c r="O11" s="19"/>
      <c r="P11" s="19"/>
    </row>
    <row r="12" spans="1:16" x14ac:dyDescent="0.25">
      <c r="A12" s="35">
        <v>34</v>
      </c>
      <c r="B12" s="36">
        <v>254</v>
      </c>
      <c r="C12" s="36" t="s">
        <v>3</v>
      </c>
      <c r="D12" s="37">
        <v>5</v>
      </c>
      <c r="E12" s="122">
        <v>1017.7080079999999</v>
      </c>
      <c r="F12" s="123">
        <v>376.22022800000002</v>
      </c>
      <c r="G12" s="123">
        <v>646.32617200000004</v>
      </c>
      <c r="H12" s="130">
        <v>117.631198</v>
      </c>
      <c r="I12" s="226">
        <f>E12-$P$4</f>
        <v>705.70800799999995</v>
      </c>
      <c r="J12" s="227">
        <f>G12-$P$4</f>
        <v>334.32617200000004</v>
      </c>
      <c r="K12" s="268"/>
      <c r="L12" s="201">
        <f t="shared" si="1"/>
        <v>2.1108368626312624</v>
      </c>
      <c r="M12" s="271"/>
      <c r="O12" s="19"/>
      <c r="P12" s="19"/>
    </row>
    <row r="13" spans="1:16" x14ac:dyDescent="0.25">
      <c r="A13" s="15">
        <v>36</v>
      </c>
      <c r="B13" s="16">
        <v>256</v>
      </c>
      <c r="C13" s="16" t="s">
        <v>3</v>
      </c>
      <c r="D13" s="17">
        <v>1</v>
      </c>
      <c r="E13" s="104">
        <v>533.50292999999999</v>
      </c>
      <c r="F13" s="105">
        <v>123.16557</v>
      </c>
      <c r="G13" s="105">
        <v>471.53710899999999</v>
      </c>
      <c r="H13" s="74">
        <v>60.311143000000001</v>
      </c>
      <c r="I13" s="108">
        <f>E13-$P$5</f>
        <v>281.50292999999999</v>
      </c>
      <c r="J13" s="109">
        <f>G13-$P$5</f>
        <v>219.53710899999999</v>
      </c>
      <c r="K13" s="257">
        <f>AVERAGE(I13:I17)/AVERAGE(J13:J17)</f>
        <v>1.6846375362372017</v>
      </c>
      <c r="L13" s="24">
        <f>I13/J13</f>
        <v>1.2822567049473172</v>
      </c>
      <c r="M13" s="260">
        <f>AVERAGE(L13:L17)</f>
        <v>1.6866040260774551</v>
      </c>
      <c r="O13" s="19"/>
      <c r="P13" s="19"/>
    </row>
    <row r="14" spans="1:16" x14ac:dyDescent="0.25">
      <c r="A14" s="18">
        <v>36</v>
      </c>
      <c r="B14" s="19">
        <v>256</v>
      </c>
      <c r="C14" s="19" t="s">
        <v>3</v>
      </c>
      <c r="D14" s="20">
        <v>2</v>
      </c>
      <c r="E14" s="110">
        <v>673.36914100000001</v>
      </c>
      <c r="F14" s="111">
        <v>216.22475</v>
      </c>
      <c r="G14" s="111">
        <v>468.97363300000001</v>
      </c>
      <c r="H14" s="75">
        <v>63.797891999999997</v>
      </c>
      <c r="I14" s="108">
        <f>E14-$P$5</f>
        <v>421.36914100000001</v>
      </c>
      <c r="J14" s="109">
        <f>G14-$P$5</f>
        <v>216.97363300000001</v>
      </c>
      <c r="K14" s="258"/>
      <c r="L14" s="24">
        <f t="shared" ref="L14:L17" si="2">I14/J14</f>
        <v>1.9420292464753079</v>
      </c>
      <c r="M14" s="261"/>
      <c r="O14" s="19"/>
      <c r="P14" s="19"/>
    </row>
    <row r="15" spans="1:16" x14ac:dyDescent="0.25">
      <c r="A15" s="18">
        <v>36</v>
      </c>
      <c r="B15" s="19">
        <v>256</v>
      </c>
      <c r="C15" s="19" t="s">
        <v>3</v>
      </c>
      <c r="D15" s="20">
        <v>3</v>
      </c>
      <c r="E15" s="110">
        <v>653.26074200000005</v>
      </c>
      <c r="F15" s="111">
        <v>193.40540799999999</v>
      </c>
      <c r="G15" s="111">
        <v>490.89257800000001</v>
      </c>
      <c r="H15" s="75">
        <v>75.802909999999997</v>
      </c>
      <c r="I15" s="108">
        <f>E15-$P$5</f>
        <v>401.26074200000005</v>
      </c>
      <c r="J15" s="109">
        <f>G15-$P$5</f>
        <v>238.89257800000001</v>
      </c>
      <c r="K15" s="258"/>
      <c r="L15" s="24">
        <f t="shared" si="2"/>
        <v>1.6796701905071325</v>
      </c>
      <c r="M15" s="261"/>
      <c r="O15" s="19"/>
      <c r="P15" s="19"/>
    </row>
    <row r="16" spans="1:16" x14ac:dyDescent="0.25">
      <c r="A16" s="18">
        <v>36</v>
      </c>
      <c r="B16" s="19">
        <v>256</v>
      </c>
      <c r="C16" s="19" t="s">
        <v>3</v>
      </c>
      <c r="D16" s="20">
        <v>4</v>
      </c>
      <c r="E16" s="110">
        <v>622.78613299999995</v>
      </c>
      <c r="F16" s="111">
        <v>201.29530399999999</v>
      </c>
      <c r="G16" s="111">
        <v>495.76464800000002</v>
      </c>
      <c r="H16" s="75">
        <v>64.167097999999996</v>
      </c>
      <c r="I16" s="108">
        <f>E16-$P$5</f>
        <v>370.78613299999995</v>
      </c>
      <c r="J16" s="109">
        <f>G16-$P$5</f>
        <v>243.76464800000002</v>
      </c>
      <c r="K16" s="258"/>
      <c r="L16" s="24">
        <f t="shared" si="2"/>
        <v>1.521082470498347</v>
      </c>
      <c r="M16" s="261"/>
      <c r="O16" s="19"/>
      <c r="P16" s="19"/>
    </row>
    <row r="17" spans="1:16" x14ac:dyDescent="0.25">
      <c r="A17" s="18">
        <v>36</v>
      </c>
      <c r="B17" s="19">
        <v>256</v>
      </c>
      <c r="C17" s="19" t="s">
        <v>3</v>
      </c>
      <c r="D17" s="20">
        <v>5</v>
      </c>
      <c r="E17" s="110">
        <v>708.72363299999995</v>
      </c>
      <c r="F17" s="111">
        <v>216.208665</v>
      </c>
      <c r="G17" s="111">
        <v>479.45410199999998</v>
      </c>
      <c r="H17" s="75">
        <v>63.796322000000004</v>
      </c>
      <c r="I17" s="108">
        <f>E17-$P$5</f>
        <v>456.72363299999995</v>
      </c>
      <c r="J17" s="109">
        <f>G17-$P$5</f>
        <v>227.45410199999998</v>
      </c>
      <c r="K17" s="259"/>
      <c r="L17" s="24">
        <f t="shared" si="2"/>
        <v>2.0079815179591707</v>
      </c>
      <c r="M17" s="262"/>
    </row>
    <row r="18" spans="1:16" x14ac:dyDescent="0.25">
      <c r="A18" s="98" t="s">
        <v>0</v>
      </c>
      <c r="B18" s="13" t="s">
        <v>28</v>
      </c>
      <c r="C18" s="13" t="s">
        <v>1</v>
      </c>
      <c r="D18" s="14" t="s">
        <v>2</v>
      </c>
      <c r="E18" s="98" t="s">
        <v>45</v>
      </c>
      <c r="F18" s="13" t="s">
        <v>46</v>
      </c>
      <c r="G18" s="13" t="s">
        <v>47</v>
      </c>
      <c r="H18" s="14" t="s">
        <v>48</v>
      </c>
      <c r="I18" s="98" t="s">
        <v>45</v>
      </c>
      <c r="J18" s="14" t="s">
        <v>47</v>
      </c>
      <c r="K18" s="13" t="s">
        <v>5</v>
      </c>
      <c r="L18" s="13" t="s">
        <v>6</v>
      </c>
      <c r="M18" s="14" t="s">
        <v>7</v>
      </c>
      <c r="O18" s="102" t="s">
        <v>0</v>
      </c>
      <c r="P18" s="103" t="s">
        <v>49</v>
      </c>
    </row>
    <row r="19" spans="1:16" x14ac:dyDescent="0.25">
      <c r="A19" s="15">
        <v>32</v>
      </c>
      <c r="B19" s="16" t="s">
        <v>18</v>
      </c>
      <c r="C19" s="16" t="s">
        <v>11</v>
      </c>
      <c r="D19" s="17">
        <v>1</v>
      </c>
      <c r="E19" s="104">
        <v>837.49316399999998</v>
      </c>
      <c r="F19" s="105">
        <v>155.875474</v>
      </c>
      <c r="G19" s="105">
        <v>575.26171899999997</v>
      </c>
      <c r="H19" s="74">
        <v>127.701762</v>
      </c>
      <c r="I19" s="108">
        <f>E19-$P$19</f>
        <v>561.49316399999998</v>
      </c>
      <c r="J19" s="109">
        <f>G19-$P$19</f>
        <v>299.26171899999997</v>
      </c>
      <c r="K19" s="257">
        <f>AVERAGE(I19:I23)/AVERAGE(J19:J23)</f>
        <v>1.9355089775009195</v>
      </c>
      <c r="L19" s="24">
        <f>I19/J19</f>
        <v>1.8762612400819634</v>
      </c>
      <c r="M19" s="260">
        <f>AVERAGE(L19:L23)</f>
        <v>1.9421588291045402</v>
      </c>
      <c r="O19" s="18">
        <v>32</v>
      </c>
      <c r="P19" s="20">
        <v>276</v>
      </c>
    </row>
    <row r="20" spans="1:16" x14ac:dyDescent="0.25">
      <c r="A20" s="18">
        <v>32</v>
      </c>
      <c r="B20" s="19" t="s">
        <v>18</v>
      </c>
      <c r="C20" s="19" t="s">
        <v>11</v>
      </c>
      <c r="D20" s="20">
        <v>2</v>
      </c>
      <c r="E20" s="110">
        <v>885.71679700000004</v>
      </c>
      <c r="F20" s="111">
        <v>161.66518600000001</v>
      </c>
      <c r="G20" s="111">
        <v>631.84472700000003</v>
      </c>
      <c r="H20" s="75">
        <v>151.282342</v>
      </c>
      <c r="I20" s="108">
        <f>E20-$P$19</f>
        <v>609.71679700000004</v>
      </c>
      <c r="J20" s="109">
        <f>G20-$P$19</f>
        <v>355.84472700000003</v>
      </c>
      <c r="K20" s="258"/>
      <c r="L20" s="24">
        <f t="shared" ref="L20:L23" si="3">I20/J20</f>
        <v>1.7134349640088948</v>
      </c>
      <c r="M20" s="261"/>
      <c r="O20" s="18">
        <v>34</v>
      </c>
      <c r="P20" s="20">
        <v>299</v>
      </c>
    </row>
    <row r="21" spans="1:16" x14ac:dyDescent="0.25">
      <c r="A21" s="18">
        <v>32</v>
      </c>
      <c r="B21" s="19" t="s">
        <v>18</v>
      </c>
      <c r="C21" s="19" t="s">
        <v>11</v>
      </c>
      <c r="D21" s="20">
        <v>3</v>
      </c>
      <c r="E21" s="110">
        <v>929.39648399999999</v>
      </c>
      <c r="F21" s="111">
        <v>156.353329</v>
      </c>
      <c r="G21" s="111">
        <v>584.41699200000005</v>
      </c>
      <c r="H21" s="75">
        <v>132.20691199999999</v>
      </c>
      <c r="I21" s="108">
        <f>E21-$P$19</f>
        <v>653.39648399999999</v>
      </c>
      <c r="J21" s="109">
        <f>G21-$P$19</f>
        <v>308.41699200000005</v>
      </c>
      <c r="K21" s="258"/>
      <c r="L21" s="24">
        <f t="shared" si="3"/>
        <v>2.1185489157484549</v>
      </c>
      <c r="M21" s="261"/>
      <c r="O21" s="114">
        <v>36</v>
      </c>
      <c r="P21" s="115">
        <v>241</v>
      </c>
    </row>
    <row r="22" spans="1:16" x14ac:dyDescent="0.25">
      <c r="A22" s="18">
        <v>32</v>
      </c>
      <c r="B22" s="19" t="s">
        <v>18</v>
      </c>
      <c r="C22" s="19" t="s">
        <v>11</v>
      </c>
      <c r="D22" s="20">
        <v>4</v>
      </c>
      <c r="E22" s="110">
        <v>930.71582000000001</v>
      </c>
      <c r="F22" s="111">
        <v>158.192024</v>
      </c>
      <c r="G22" s="111">
        <v>585.71386700000005</v>
      </c>
      <c r="H22" s="75">
        <v>108.972227</v>
      </c>
      <c r="I22" s="108">
        <f>E22-$P$19</f>
        <v>654.71582000000001</v>
      </c>
      <c r="J22" s="109">
        <f>G22-$P$19</f>
        <v>309.71386700000005</v>
      </c>
      <c r="K22" s="258"/>
      <c r="L22" s="24">
        <f t="shared" si="3"/>
        <v>2.1139377010845948</v>
      </c>
      <c r="M22" s="261"/>
      <c r="O22" s="19"/>
      <c r="P22" s="19"/>
    </row>
    <row r="23" spans="1:16" x14ac:dyDescent="0.25">
      <c r="A23" s="18">
        <v>32</v>
      </c>
      <c r="B23" s="19" t="s">
        <v>18</v>
      </c>
      <c r="C23" s="19" t="s">
        <v>11</v>
      </c>
      <c r="D23" s="20">
        <v>5</v>
      </c>
      <c r="E23" s="110">
        <v>878.45410200000003</v>
      </c>
      <c r="F23" s="111">
        <v>174.20637500000001</v>
      </c>
      <c r="G23" s="111">
        <v>594.99316399999998</v>
      </c>
      <c r="H23" s="75">
        <v>130.12757500000001</v>
      </c>
      <c r="I23" s="213">
        <f>E23-$P$19</f>
        <v>602.45410200000003</v>
      </c>
      <c r="J23" s="222">
        <f>G23-$P$19</f>
        <v>318.99316399999998</v>
      </c>
      <c r="K23" s="259"/>
      <c r="L23" s="214">
        <f t="shared" si="3"/>
        <v>1.8886113245987932</v>
      </c>
      <c r="M23" s="262"/>
      <c r="O23" s="19"/>
      <c r="P23" s="19"/>
    </row>
    <row r="24" spans="1:16" x14ac:dyDescent="0.25">
      <c r="A24" s="32">
        <v>34</v>
      </c>
      <c r="B24" s="33">
        <v>254</v>
      </c>
      <c r="C24" s="33" t="s">
        <v>11</v>
      </c>
      <c r="D24" s="34">
        <v>1</v>
      </c>
      <c r="E24" s="116">
        <v>933.44140600000003</v>
      </c>
      <c r="F24" s="117">
        <v>149.891583</v>
      </c>
      <c r="G24" s="117">
        <v>620.96386700000005</v>
      </c>
      <c r="H24" s="129">
        <v>96.900246999999993</v>
      </c>
      <c r="I24" s="120">
        <f>E24-$P$20</f>
        <v>634.44140600000003</v>
      </c>
      <c r="J24" s="121">
        <f>G24-$P$20</f>
        <v>321.96386700000005</v>
      </c>
      <c r="K24" s="266">
        <f>AVERAGE(I24:I28)/AVERAGE(J24:J28)</f>
        <v>1.9655530830029329</v>
      </c>
      <c r="L24" s="31">
        <f>I24/J24</f>
        <v>1.970536047760912</v>
      </c>
      <c r="M24" s="269">
        <f>AVERAGE(L24:L28)</f>
        <v>1.9696565453216901</v>
      </c>
      <c r="O24" s="19"/>
      <c r="P24" s="19"/>
    </row>
    <row r="25" spans="1:16" x14ac:dyDescent="0.25">
      <c r="A25" s="35">
        <v>34</v>
      </c>
      <c r="B25" s="36">
        <v>254</v>
      </c>
      <c r="C25" s="36" t="s">
        <v>11</v>
      </c>
      <c r="D25" s="37">
        <v>2</v>
      </c>
      <c r="E25" s="122">
        <v>968.95410200000003</v>
      </c>
      <c r="F25" s="123">
        <v>153.821821</v>
      </c>
      <c r="G25" s="123">
        <v>635.11035200000003</v>
      </c>
      <c r="H25" s="130">
        <v>94.432041999999996</v>
      </c>
      <c r="I25" s="120">
        <f>E25-$P$20</f>
        <v>669.95410200000003</v>
      </c>
      <c r="J25" s="121">
        <f>G25-$P$20</f>
        <v>336.11035200000003</v>
      </c>
      <c r="K25" s="267"/>
      <c r="L25" s="31">
        <f t="shared" ref="L25:L28" si="4">I25/J25</f>
        <v>1.993256375513242</v>
      </c>
      <c r="M25" s="270"/>
      <c r="O25" s="19"/>
      <c r="P25" s="19"/>
    </row>
    <row r="26" spans="1:16" x14ac:dyDescent="0.25">
      <c r="A26" s="35">
        <v>34</v>
      </c>
      <c r="B26" s="36">
        <v>254</v>
      </c>
      <c r="C26" s="36" t="s">
        <v>11</v>
      </c>
      <c r="D26" s="37">
        <v>3</v>
      </c>
      <c r="E26" s="122">
        <v>873.78613299999995</v>
      </c>
      <c r="F26" s="123">
        <v>148.55270200000001</v>
      </c>
      <c r="G26" s="123">
        <v>607.23925799999995</v>
      </c>
      <c r="H26" s="130">
        <v>88.575889000000004</v>
      </c>
      <c r="I26" s="120">
        <f>E26-$P$20</f>
        <v>574.78613299999995</v>
      </c>
      <c r="J26" s="121">
        <f>G26-$P$20</f>
        <v>308.23925799999995</v>
      </c>
      <c r="K26" s="267"/>
      <c r="L26" s="31">
        <f t="shared" si="4"/>
        <v>1.8647401915300486</v>
      </c>
      <c r="M26" s="270"/>
      <c r="O26" s="19"/>
      <c r="P26" s="19"/>
    </row>
    <row r="27" spans="1:16" x14ac:dyDescent="0.25">
      <c r="A27" s="35">
        <v>34</v>
      </c>
      <c r="B27" s="36">
        <v>254</v>
      </c>
      <c r="C27" s="36" t="s">
        <v>11</v>
      </c>
      <c r="D27" s="37">
        <v>4</v>
      </c>
      <c r="E27" s="122">
        <v>803.51074200000005</v>
      </c>
      <c r="F27" s="123">
        <v>132.807941</v>
      </c>
      <c r="G27" s="123">
        <v>535.55078100000003</v>
      </c>
      <c r="H27" s="130">
        <v>75.748271000000003</v>
      </c>
      <c r="I27" s="120">
        <f>E27-$P$20</f>
        <v>504.51074200000005</v>
      </c>
      <c r="J27" s="121">
        <f>G27-$P$20</f>
        <v>236.55078100000003</v>
      </c>
      <c r="K27" s="267"/>
      <c r="L27" s="31">
        <f t="shared" si="4"/>
        <v>2.1327798617583089</v>
      </c>
      <c r="M27" s="270"/>
      <c r="O27" s="19"/>
      <c r="P27" s="19"/>
    </row>
    <row r="28" spans="1:16" x14ac:dyDescent="0.25">
      <c r="A28" s="35">
        <v>34</v>
      </c>
      <c r="B28" s="36">
        <v>254</v>
      </c>
      <c r="C28" s="36" t="s">
        <v>11</v>
      </c>
      <c r="D28" s="37">
        <v>5</v>
      </c>
      <c r="E28" s="122">
        <v>764.81445299999996</v>
      </c>
      <c r="F28" s="123">
        <v>116.717583</v>
      </c>
      <c r="G28" s="123">
        <v>545.85839799999997</v>
      </c>
      <c r="H28" s="130">
        <v>73.50949</v>
      </c>
      <c r="I28" s="226">
        <f>E28-$P$20</f>
        <v>465.81445299999996</v>
      </c>
      <c r="J28" s="227">
        <f>G28-$P$20</f>
        <v>246.85839799999997</v>
      </c>
      <c r="K28" s="268"/>
      <c r="L28" s="201">
        <f t="shared" si="4"/>
        <v>1.8869702500459393</v>
      </c>
      <c r="M28" s="271"/>
      <c r="O28" s="19"/>
      <c r="P28" s="19"/>
    </row>
    <row r="29" spans="1:16" x14ac:dyDescent="0.25">
      <c r="A29" s="15">
        <v>36</v>
      </c>
      <c r="B29" s="16">
        <v>256</v>
      </c>
      <c r="C29" s="16" t="s">
        <v>11</v>
      </c>
      <c r="D29" s="17">
        <v>1</v>
      </c>
      <c r="E29" s="104">
        <v>493.46484400000003</v>
      </c>
      <c r="F29" s="105">
        <v>58.986164000000002</v>
      </c>
      <c r="G29" s="105">
        <v>448.48828099999997</v>
      </c>
      <c r="H29" s="74">
        <v>54.246657999999996</v>
      </c>
      <c r="I29" s="108">
        <f>E29-$P$21</f>
        <v>252.46484400000003</v>
      </c>
      <c r="J29" s="109">
        <f>G29-$P$21</f>
        <v>207.48828099999997</v>
      </c>
      <c r="K29" s="257">
        <f>AVERAGE(I29:I33)/AVERAGE(J29:J33)</f>
        <v>1.3357150075458466</v>
      </c>
      <c r="L29" s="24">
        <f>I29/J29</f>
        <v>1.2167667628418979</v>
      </c>
      <c r="M29" s="260">
        <f>AVERAGE(L29:L33)</f>
        <v>1.3326837556889923</v>
      </c>
      <c r="O29" s="19"/>
      <c r="P29" s="19"/>
    </row>
    <row r="30" spans="1:16" x14ac:dyDescent="0.25">
      <c r="A30" s="18">
        <v>36</v>
      </c>
      <c r="B30" s="19">
        <v>256</v>
      </c>
      <c r="C30" s="19" t="s">
        <v>11</v>
      </c>
      <c r="D30" s="20">
        <v>2</v>
      </c>
      <c r="E30" s="110">
        <v>505.83105499999999</v>
      </c>
      <c r="F30" s="111">
        <v>63.485698999999997</v>
      </c>
      <c r="G30" s="111">
        <v>439.87792999999999</v>
      </c>
      <c r="H30" s="75">
        <v>50.013038000000002</v>
      </c>
      <c r="I30" s="108">
        <f>E30-$P$21</f>
        <v>264.83105499999999</v>
      </c>
      <c r="J30" s="109">
        <f>G30-$P$21</f>
        <v>198.87792999999999</v>
      </c>
      <c r="K30" s="258"/>
      <c r="L30" s="24">
        <f t="shared" ref="L30:L33" si="5">I30/J30</f>
        <v>1.3316261638483466</v>
      </c>
      <c r="M30" s="261"/>
      <c r="O30" s="19"/>
      <c r="P30" s="19"/>
    </row>
    <row r="31" spans="1:16" x14ac:dyDescent="0.25">
      <c r="A31" s="18">
        <v>36</v>
      </c>
      <c r="B31" s="19">
        <v>256</v>
      </c>
      <c r="C31" s="19" t="s">
        <v>11</v>
      </c>
      <c r="D31" s="20">
        <v>3</v>
      </c>
      <c r="E31" s="110">
        <v>511.85644500000001</v>
      </c>
      <c r="F31" s="111">
        <v>67.331048999999993</v>
      </c>
      <c r="G31" s="111">
        <v>471.44238300000001</v>
      </c>
      <c r="H31" s="75">
        <v>61.623291999999999</v>
      </c>
      <c r="I31" s="108">
        <f>E31-$P$21</f>
        <v>270.85644500000001</v>
      </c>
      <c r="J31" s="109">
        <f>G31-$P$21</f>
        <v>230.44238300000001</v>
      </c>
      <c r="K31" s="258"/>
      <c r="L31" s="24">
        <f t="shared" si="5"/>
        <v>1.1753759940939337</v>
      </c>
      <c r="M31" s="261"/>
      <c r="O31" s="19"/>
      <c r="P31" s="19"/>
    </row>
    <row r="32" spans="1:16" x14ac:dyDescent="0.25">
      <c r="A32" s="18">
        <v>36</v>
      </c>
      <c r="B32" s="19">
        <v>256</v>
      </c>
      <c r="C32" s="19" t="s">
        <v>11</v>
      </c>
      <c r="D32" s="20">
        <v>4</v>
      </c>
      <c r="E32" s="110">
        <v>587.546875</v>
      </c>
      <c r="F32" s="111">
        <v>75.669188000000005</v>
      </c>
      <c r="G32" s="111">
        <v>468.27539100000001</v>
      </c>
      <c r="H32" s="75">
        <v>58.027203999999998</v>
      </c>
      <c r="I32" s="108">
        <f>E32-$P$21</f>
        <v>346.546875</v>
      </c>
      <c r="J32" s="109">
        <f>G32-$P$21</f>
        <v>227.27539100000001</v>
      </c>
      <c r="K32" s="258"/>
      <c r="L32" s="24">
        <f t="shared" si="5"/>
        <v>1.5247883788702843</v>
      </c>
      <c r="M32" s="261"/>
      <c r="O32" s="19"/>
      <c r="P32" s="19"/>
    </row>
    <row r="33" spans="1:16" x14ac:dyDescent="0.25">
      <c r="A33" s="18">
        <v>36</v>
      </c>
      <c r="B33" s="19">
        <v>256</v>
      </c>
      <c r="C33" s="19" t="s">
        <v>11</v>
      </c>
      <c r="D33" s="20">
        <v>5</v>
      </c>
      <c r="E33" s="110">
        <v>589.06835899999999</v>
      </c>
      <c r="F33" s="111">
        <v>80.252120000000005</v>
      </c>
      <c r="G33" s="111">
        <v>487.00878899999998</v>
      </c>
      <c r="H33" s="75">
        <v>56.315556000000001</v>
      </c>
      <c r="I33" s="108">
        <f>E33-$P$21</f>
        <v>348.06835899999999</v>
      </c>
      <c r="J33" s="109">
        <f>G33-$P$21</f>
        <v>246.00878899999998</v>
      </c>
      <c r="K33" s="259"/>
      <c r="L33" s="24">
        <f t="shared" si="5"/>
        <v>1.4148614787904996</v>
      </c>
      <c r="M33" s="262"/>
    </row>
    <row r="34" spans="1:16" x14ac:dyDescent="0.25">
      <c r="A34" s="98" t="s">
        <v>0</v>
      </c>
      <c r="B34" s="13" t="s">
        <v>28</v>
      </c>
      <c r="C34" s="13" t="s">
        <v>1</v>
      </c>
      <c r="D34" s="14" t="s">
        <v>2</v>
      </c>
      <c r="E34" s="98" t="s">
        <v>50</v>
      </c>
      <c r="F34" s="13" t="s">
        <v>51</v>
      </c>
      <c r="G34" s="13" t="s">
        <v>47</v>
      </c>
      <c r="H34" s="14" t="s">
        <v>48</v>
      </c>
      <c r="I34" s="98" t="s">
        <v>50</v>
      </c>
      <c r="J34" s="14" t="s">
        <v>47</v>
      </c>
      <c r="K34" s="13" t="s">
        <v>12</v>
      </c>
      <c r="L34" s="13" t="s">
        <v>13</v>
      </c>
      <c r="M34" s="14" t="s">
        <v>14</v>
      </c>
      <c r="O34" s="102" t="s">
        <v>0</v>
      </c>
      <c r="P34" s="103" t="s">
        <v>49</v>
      </c>
    </row>
    <row r="35" spans="1:16" x14ac:dyDescent="0.25">
      <c r="A35" s="15">
        <v>32</v>
      </c>
      <c r="B35" s="16" t="s">
        <v>18</v>
      </c>
      <c r="C35" s="16" t="s">
        <v>11</v>
      </c>
      <c r="D35" s="17">
        <v>1</v>
      </c>
      <c r="E35" s="104">
        <v>706.41015600000003</v>
      </c>
      <c r="F35" s="105">
        <v>176.085384</v>
      </c>
      <c r="G35" s="106">
        <v>575.26171899999997</v>
      </c>
      <c r="H35" s="107">
        <v>127.701762</v>
      </c>
      <c r="I35" s="108">
        <f>E35-$P$35</f>
        <v>430.41015600000003</v>
      </c>
      <c r="J35" s="109">
        <f>G35-$P$35</f>
        <v>299.26171899999997</v>
      </c>
      <c r="K35" s="257">
        <f>AVERAGE(I35:I39)/AVERAGE(J35:J39)</f>
        <v>1.3036872164013336</v>
      </c>
      <c r="L35" s="24">
        <f>I35/J35</f>
        <v>1.438239937397406</v>
      </c>
      <c r="M35" s="260">
        <f>AVERAGE(L35:L39)</f>
        <v>1.3101383560860163</v>
      </c>
      <c r="O35" s="18">
        <v>32</v>
      </c>
      <c r="P35" s="20">
        <v>276</v>
      </c>
    </row>
    <row r="36" spans="1:16" x14ac:dyDescent="0.25">
      <c r="A36" s="18">
        <v>32</v>
      </c>
      <c r="B36" s="19" t="s">
        <v>18</v>
      </c>
      <c r="C36" s="19" t="s">
        <v>11</v>
      </c>
      <c r="D36" s="20">
        <v>2</v>
      </c>
      <c r="E36" s="110">
        <v>659.62109399999997</v>
      </c>
      <c r="F36" s="111">
        <v>165.81948199999999</v>
      </c>
      <c r="G36" s="112">
        <v>631.84472700000003</v>
      </c>
      <c r="H36" s="113">
        <v>151.282342</v>
      </c>
      <c r="I36" s="108">
        <f>E36-$P$35</f>
        <v>383.62109399999997</v>
      </c>
      <c r="J36" s="109">
        <f>G36-$P$35</f>
        <v>355.84472700000003</v>
      </c>
      <c r="K36" s="258"/>
      <c r="L36" s="24">
        <f t="shared" ref="L36:L39" si="6">I36/J36</f>
        <v>1.0780575483980683</v>
      </c>
      <c r="M36" s="261"/>
      <c r="O36" s="18">
        <v>34</v>
      </c>
      <c r="P36" s="20">
        <v>299</v>
      </c>
    </row>
    <row r="37" spans="1:16" x14ac:dyDescent="0.25">
      <c r="A37" s="18">
        <v>32</v>
      </c>
      <c r="B37" s="19" t="s">
        <v>18</v>
      </c>
      <c r="C37" s="19" t="s">
        <v>11</v>
      </c>
      <c r="D37" s="20">
        <v>3</v>
      </c>
      <c r="E37" s="110">
        <v>661.75585899999999</v>
      </c>
      <c r="F37" s="111">
        <v>197.659539</v>
      </c>
      <c r="G37" s="112">
        <v>584.41699200000005</v>
      </c>
      <c r="H37" s="113">
        <v>132.20691199999999</v>
      </c>
      <c r="I37" s="108">
        <f>E37-$P$35</f>
        <v>385.75585899999999</v>
      </c>
      <c r="J37" s="109">
        <f>G37-$P$35</f>
        <v>308.41699200000005</v>
      </c>
      <c r="K37" s="258"/>
      <c r="L37" s="24">
        <f t="shared" si="6"/>
        <v>1.2507607200838011</v>
      </c>
      <c r="M37" s="261"/>
      <c r="O37" s="114">
        <v>36</v>
      </c>
      <c r="P37" s="115">
        <v>241</v>
      </c>
    </row>
    <row r="38" spans="1:16" x14ac:dyDescent="0.25">
      <c r="A38" s="18">
        <v>32</v>
      </c>
      <c r="B38" s="19" t="s">
        <v>18</v>
      </c>
      <c r="C38" s="19" t="s">
        <v>11</v>
      </c>
      <c r="D38" s="20">
        <v>4</v>
      </c>
      <c r="E38" s="110">
        <v>675.74414100000001</v>
      </c>
      <c r="F38" s="111">
        <v>230.82762600000001</v>
      </c>
      <c r="G38" s="112">
        <v>585.71386700000005</v>
      </c>
      <c r="H38" s="113">
        <v>108.972227</v>
      </c>
      <c r="I38" s="108">
        <f>E38-$P$35</f>
        <v>399.74414100000001</v>
      </c>
      <c r="J38" s="109">
        <f>G38-$P$35</f>
        <v>309.71386700000005</v>
      </c>
      <c r="K38" s="258"/>
      <c r="L38" s="24">
        <f t="shared" si="6"/>
        <v>1.2906885470517209</v>
      </c>
      <c r="M38" s="261"/>
      <c r="O38" s="19"/>
      <c r="P38" s="19"/>
    </row>
    <row r="39" spans="1:16" x14ac:dyDescent="0.25">
      <c r="A39" s="18">
        <v>32</v>
      </c>
      <c r="B39" s="19" t="s">
        <v>18</v>
      </c>
      <c r="C39" s="19" t="s">
        <v>11</v>
      </c>
      <c r="D39" s="20">
        <v>5</v>
      </c>
      <c r="E39" s="110">
        <v>752.23925799999995</v>
      </c>
      <c r="F39" s="111">
        <v>169.11343500000001</v>
      </c>
      <c r="G39" s="112">
        <v>594.99316399999998</v>
      </c>
      <c r="H39" s="113">
        <v>130.12757500000001</v>
      </c>
      <c r="I39" s="213">
        <f>E39-$P$35</f>
        <v>476.23925799999995</v>
      </c>
      <c r="J39" s="222">
        <f>G39-$P$35</f>
        <v>318.99316399999998</v>
      </c>
      <c r="K39" s="259"/>
      <c r="L39" s="214">
        <f t="shared" si="6"/>
        <v>1.4929450274990845</v>
      </c>
      <c r="M39" s="262"/>
      <c r="O39" s="19"/>
      <c r="P39" s="19"/>
    </row>
    <row r="40" spans="1:16" x14ac:dyDescent="0.25">
      <c r="A40" s="32">
        <v>34</v>
      </c>
      <c r="B40" s="33">
        <v>254</v>
      </c>
      <c r="C40" s="33" t="s">
        <v>11</v>
      </c>
      <c r="D40" s="34">
        <v>1</v>
      </c>
      <c r="E40" s="116">
        <v>696.09082000000001</v>
      </c>
      <c r="F40" s="117">
        <v>178.30683200000001</v>
      </c>
      <c r="G40" s="118">
        <v>620.96386700000005</v>
      </c>
      <c r="H40" s="119">
        <v>96.900246999999993</v>
      </c>
      <c r="I40" s="120">
        <f>E40-$P$36</f>
        <v>397.09082000000001</v>
      </c>
      <c r="J40" s="121">
        <f>G40-$P$36</f>
        <v>321.96386700000005</v>
      </c>
      <c r="K40" s="266">
        <f>AVERAGE(I40:I44)/AVERAGE(J40:J44)</f>
        <v>1.4853757041650317</v>
      </c>
      <c r="L40" s="31">
        <f>I40/J40</f>
        <v>1.2333397026816053</v>
      </c>
      <c r="M40" s="269">
        <f>AVERAGE(L40:L44)</f>
        <v>1.5168169477489628</v>
      </c>
      <c r="O40" s="19"/>
      <c r="P40" s="19"/>
    </row>
    <row r="41" spans="1:16" x14ac:dyDescent="0.25">
      <c r="A41" s="35">
        <v>34</v>
      </c>
      <c r="B41" s="36">
        <v>254</v>
      </c>
      <c r="C41" s="36" t="s">
        <v>11</v>
      </c>
      <c r="D41" s="37">
        <v>2</v>
      </c>
      <c r="E41" s="122">
        <v>790.38964799999997</v>
      </c>
      <c r="F41" s="123">
        <v>228.718377</v>
      </c>
      <c r="G41" s="124">
        <v>635.11035200000003</v>
      </c>
      <c r="H41" s="125">
        <v>94.432041999999996</v>
      </c>
      <c r="I41" s="120">
        <f>E41-$P$36</f>
        <v>491.38964799999997</v>
      </c>
      <c r="J41" s="121">
        <f>G41-$P$36</f>
        <v>336.11035200000003</v>
      </c>
      <c r="K41" s="267"/>
      <c r="L41" s="31">
        <f t="shared" ref="L41:L44" si="7">I41/J41</f>
        <v>1.461989031507128</v>
      </c>
      <c r="M41" s="270"/>
      <c r="O41" s="19"/>
      <c r="P41" s="19"/>
    </row>
    <row r="42" spans="1:16" x14ac:dyDescent="0.25">
      <c r="A42" s="35">
        <v>34</v>
      </c>
      <c r="B42" s="36">
        <v>254</v>
      </c>
      <c r="C42" s="36" t="s">
        <v>11</v>
      </c>
      <c r="D42" s="37">
        <v>3</v>
      </c>
      <c r="E42" s="122">
        <v>693.84960899999999</v>
      </c>
      <c r="F42" s="123">
        <v>265.32687600000003</v>
      </c>
      <c r="G42" s="124">
        <v>607.23925799999995</v>
      </c>
      <c r="H42" s="125">
        <v>88.575889000000004</v>
      </c>
      <c r="I42" s="120">
        <f>E42-$P$36</f>
        <v>394.84960899999999</v>
      </c>
      <c r="J42" s="121">
        <f>G42-$P$36</f>
        <v>308.23925799999995</v>
      </c>
      <c r="K42" s="267"/>
      <c r="L42" s="31">
        <f t="shared" si="7"/>
        <v>1.2809841665268999</v>
      </c>
      <c r="M42" s="270"/>
      <c r="O42" s="19"/>
      <c r="P42" s="19"/>
    </row>
    <row r="43" spans="1:16" x14ac:dyDescent="0.25">
      <c r="A43" s="35">
        <v>34</v>
      </c>
      <c r="B43" s="36">
        <v>254</v>
      </c>
      <c r="C43" s="36" t="s">
        <v>11</v>
      </c>
      <c r="D43" s="37">
        <v>4</v>
      </c>
      <c r="E43" s="122">
        <v>770.74316399999998</v>
      </c>
      <c r="F43" s="123">
        <v>245.13859099999999</v>
      </c>
      <c r="G43" s="124">
        <v>535.55078100000003</v>
      </c>
      <c r="H43" s="125">
        <v>75.748271000000003</v>
      </c>
      <c r="I43" s="120">
        <f>E43-$P$36</f>
        <v>471.74316399999998</v>
      </c>
      <c r="J43" s="121">
        <f>G43-$P$36</f>
        <v>236.55078100000003</v>
      </c>
      <c r="K43" s="267"/>
      <c r="L43" s="31">
        <f t="shared" si="7"/>
        <v>1.9942574782705955</v>
      </c>
      <c r="M43" s="270"/>
      <c r="O43" s="19"/>
      <c r="P43" s="19"/>
    </row>
    <row r="44" spans="1:16" x14ac:dyDescent="0.25">
      <c r="A44" s="35">
        <v>34</v>
      </c>
      <c r="B44" s="36">
        <v>254</v>
      </c>
      <c r="C44" s="36" t="s">
        <v>11</v>
      </c>
      <c r="D44" s="37">
        <v>5</v>
      </c>
      <c r="E44" s="122">
        <v>697.30957000000001</v>
      </c>
      <c r="F44" s="123">
        <v>175.373075</v>
      </c>
      <c r="G44" s="124">
        <v>545.85839799999997</v>
      </c>
      <c r="H44" s="125">
        <v>73.50949</v>
      </c>
      <c r="I44" s="226">
        <f>E44-$P$36</f>
        <v>398.30957000000001</v>
      </c>
      <c r="J44" s="227">
        <f>G44-$P$36</f>
        <v>246.85839799999997</v>
      </c>
      <c r="K44" s="268"/>
      <c r="L44" s="201">
        <f t="shared" si="7"/>
        <v>1.6135143597585855</v>
      </c>
      <c r="M44" s="271"/>
      <c r="O44" s="19"/>
      <c r="P44" s="19"/>
    </row>
    <row r="45" spans="1:16" x14ac:dyDescent="0.25">
      <c r="A45" s="15">
        <v>36</v>
      </c>
      <c r="B45" s="16">
        <v>256</v>
      </c>
      <c r="C45" s="16" t="s">
        <v>11</v>
      </c>
      <c r="D45" s="17">
        <v>1</v>
      </c>
      <c r="E45" s="104">
        <v>473.74316399999998</v>
      </c>
      <c r="F45" s="105">
        <v>60.124471999999997</v>
      </c>
      <c r="G45" s="106">
        <v>448.48828099999997</v>
      </c>
      <c r="H45" s="107">
        <v>54.246657999999996</v>
      </c>
      <c r="I45" s="108">
        <f>E45-$P$37</f>
        <v>232.74316399999998</v>
      </c>
      <c r="J45" s="109">
        <f>G45-$P$37</f>
        <v>207.48828099999997</v>
      </c>
      <c r="K45" s="257">
        <f>AVERAGE(I45:I49)/AVERAGE(J45:J49)</f>
        <v>1.2267898845002299</v>
      </c>
      <c r="L45" s="24">
        <f>I45/J45</f>
        <v>1.1217171537509629</v>
      </c>
      <c r="M45" s="260">
        <f>AVERAGE(L45:L49)</f>
        <v>1.2192730429129315</v>
      </c>
      <c r="O45" s="19"/>
      <c r="P45" s="19"/>
    </row>
    <row r="46" spans="1:16" x14ac:dyDescent="0.25">
      <c r="A46" s="18">
        <v>36</v>
      </c>
      <c r="B46" s="19">
        <v>256</v>
      </c>
      <c r="C46" s="19" t="s">
        <v>11</v>
      </c>
      <c r="D46" s="20">
        <v>2</v>
      </c>
      <c r="E46" s="110">
        <v>462.14746100000002</v>
      </c>
      <c r="F46" s="111">
        <v>73.629537999999997</v>
      </c>
      <c r="G46" s="112">
        <v>439.87792999999999</v>
      </c>
      <c r="H46" s="113">
        <v>50.013038000000002</v>
      </c>
      <c r="I46" s="108">
        <f>E46-$P$37</f>
        <v>221.14746100000002</v>
      </c>
      <c r="J46" s="109">
        <f>G46-$P$37</f>
        <v>198.87792999999999</v>
      </c>
      <c r="K46" s="258"/>
      <c r="L46" s="24">
        <f t="shared" ref="L46:L49" si="8">I46/J46</f>
        <v>1.1119758788720298</v>
      </c>
      <c r="M46" s="261"/>
      <c r="O46" s="19"/>
      <c r="P46" s="19"/>
    </row>
    <row r="47" spans="1:16" x14ac:dyDescent="0.25">
      <c r="A47" s="18">
        <v>36</v>
      </c>
      <c r="B47" s="19">
        <v>256</v>
      </c>
      <c r="C47" s="19" t="s">
        <v>11</v>
      </c>
      <c r="D47" s="20">
        <v>3</v>
      </c>
      <c r="E47" s="110">
        <v>519.68164100000001</v>
      </c>
      <c r="F47" s="111">
        <v>85.988854000000003</v>
      </c>
      <c r="G47" s="112">
        <v>471.44238300000001</v>
      </c>
      <c r="H47" s="113">
        <v>61.623291999999999</v>
      </c>
      <c r="I47" s="108">
        <f>E47-$P$37</f>
        <v>278.68164100000001</v>
      </c>
      <c r="J47" s="109">
        <f>G47-$P$37</f>
        <v>230.44238300000001</v>
      </c>
      <c r="K47" s="258"/>
      <c r="L47" s="24">
        <f t="shared" si="8"/>
        <v>1.2093332718226577</v>
      </c>
      <c r="M47" s="261"/>
    </row>
    <row r="48" spans="1:16" x14ac:dyDescent="0.25">
      <c r="A48" s="18">
        <v>36</v>
      </c>
      <c r="B48" s="19">
        <v>256</v>
      </c>
      <c r="C48" s="19" t="s">
        <v>11</v>
      </c>
      <c r="D48" s="20">
        <v>4</v>
      </c>
      <c r="E48" s="110">
        <v>525.69628899999998</v>
      </c>
      <c r="F48" s="111">
        <v>82.925263000000001</v>
      </c>
      <c r="G48" s="112">
        <v>468.27539100000001</v>
      </c>
      <c r="H48" s="113">
        <v>58.027203999999998</v>
      </c>
      <c r="I48" s="108">
        <f>E48-$P$37</f>
        <v>284.69628899999998</v>
      </c>
      <c r="J48" s="109">
        <f>G48-$P$37</f>
        <v>227.27539100000001</v>
      </c>
      <c r="K48" s="258"/>
      <c r="L48" s="24">
        <f t="shared" si="8"/>
        <v>1.2526489900527769</v>
      </c>
      <c r="M48" s="261"/>
    </row>
    <row r="49" spans="1:16" x14ac:dyDescent="0.25">
      <c r="A49" s="114">
        <v>36</v>
      </c>
      <c r="B49" s="206">
        <v>256</v>
      </c>
      <c r="C49" s="206" t="s">
        <v>11</v>
      </c>
      <c r="D49" s="115">
        <v>5</v>
      </c>
      <c r="E49" s="218">
        <v>585.58203100000003</v>
      </c>
      <c r="F49" s="219">
        <v>89.787704000000005</v>
      </c>
      <c r="G49" s="220">
        <v>487.00878899999998</v>
      </c>
      <c r="H49" s="221">
        <v>56.315556000000001</v>
      </c>
      <c r="I49" s="213">
        <f>E49-$P$37</f>
        <v>344.58203100000003</v>
      </c>
      <c r="J49" s="222">
        <f>G49-$P$37</f>
        <v>246.00878899999998</v>
      </c>
      <c r="K49" s="259"/>
      <c r="L49" s="214">
        <f t="shared" si="8"/>
        <v>1.4006899200662302</v>
      </c>
      <c r="M49" s="262"/>
    </row>
    <row r="50" spans="1:16" x14ac:dyDescent="0.25">
      <c r="A50" s="98" t="s">
        <v>0</v>
      </c>
      <c r="B50" s="13" t="s">
        <v>28</v>
      </c>
      <c r="C50" s="13" t="s">
        <v>1</v>
      </c>
      <c r="D50" s="14" t="s">
        <v>2</v>
      </c>
      <c r="E50" s="98" t="s">
        <v>45</v>
      </c>
      <c r="F50" s="13" t="s">
        <v>46</v>
      </c>
      <c r="G50" s="13" t="s">
        <v>47</v>
      </c>
      <c r="H50" s="14" t="s">
        <v>48</v>
      </c>
      <c r="I50" s="98" t="s">
        <v>45</v>
      </c>
      <c r="J50" s="14" t="s">
        <v>47</v>
      </c>
      <c r="K50" s="13" t="s">
        <v>5</v>
      </c>
      <c r="L50" s="13" t="s">
        <v>6</v>
      </c>
      <c r="M50" s="14" t="s">
        <v>7</v>
      </c>
      <c r="O50" s="102" t="s">
        <v>0</v>
      </c>
      <c r="P50" s="103" t="s">
        <v>49</v>
      </c>
    </row>
    <row r="51" spans="1:16" x14ac:dyDescent="0.25">
      <c r="A51" s="15">
        <v>32</v>
      </c>
      <c r="B51" s="16" t="s">
        <v>18</v>
      </c>
      <c r="C51" s="16" t="s">
        <v>38</v>
      </c>
      <c r="D51" s="17">
        <v>1</v>
      </c>
      <c r="E51" s="104">
        <v>778.47363299999995</v>
      </c>
      <c r="F51" s="105">
        <v>101.089761</v>
      </c>
      <c r="G51" s="105">
        <v>470.56738300000001</v>
      </c>
      <c r="H51" s="74">
        <v>79.728486000000004</v>
      </c>
      <c r="I51" s="108">
        <f>E51-$S$93</f>
        <v>778.47363299999995</v>
      </c>
      <c r="J51" s="109">
        <f>G51-$S$93</f>
        <v>470.56738300000001</v>
      </c>
      <c r="K51" s="257">
        <v>2.3505812003676727</v>
      </c>
      <c r="L51" s="24">
        <v>2.3711085104465055</v>
      </c>
      <c r="M51" s="260">
        <v>2.3633000794772872</v>
      </c>
      <c r="O51" s="18">
        <v>32</v>
      </c>
      <c r="P51" s="20">
        <v>246</v>
      </c>
    </row>
    <row r="52" spans="1:16" x14ac:dyDescent="0.25">
      <c r="A52" s="18">
        <v>32</v>
      </c>
      <c r="B52" s="19" t="s">
        <v>18</v>
      </c>
      <c r="C52" s="19" t="s">
        <v>38</v>
      </c>
      <c r="D52" s="20">
        <v>2</v>
      </c>
      <c r="E52" s="110">
        <v>833.22460899999999</v>
      </c>
      <c r="F52" s="111">
        <v>118.79275</v>
      </c>
      <c r="G52" s="111">
        <v>473.57324199999999</v>
      </c>
      <c r="H52" s="75">
        <v>78.656727000000004</v>
      </c>
      <c r="I52" s="108">
        <f>E52-$S$93</f>
        <v>833.22460899999999</v>
      </c>
      <c r="J52" s="109">
        <f>G52-$S$93</f>
        <v>473.57324199999999</v>
      </c>
      <c r="K52" s="258"/>
      <c r="L52" s="24">
        <v>2.5803763387964564</v>
      </c>
      <c r="M52" s="261"/>
      <c r="O52" s="18">
        <v>34</v>
      </c>
      <c r="P52" s="20">
        <v>256</v>
      </c>
    </row>
    <row r="53" spans="1:16" x14ac:dyDescent="0.25">
      <c r="A53" s="18">
        <v>32</v>
      </c>
      <c r="B53" s="19" t="s">
        <v>18</v>
      </c>
      <c r="C53" s="19" t="s">
        <v>38</v>
      </c>
      <c r="D53" s="20">
        <v>3</v>
      </c>
      <c r="E53" s="110">
        <v>924.27148399999999</v>
      </c>
      <c r="F53" s="111">
        <v>152.68755899999999</v>
      </c>
      <c r="G53" s="111">
        <v>512.97363299999995</v>
      </c>
      <c r="H53" s="75">
        <v>94.820822000000007</v>
      </c>
      <c r="I53" s="108">
        <f>E53-$S$93</f>
        <v>924.27148399999999</v>
      </c>
      <c r="J53" s="109">
        <f>G53-$S$93</f>
        <v>512.97363299999995</v>
      </c>
      <c r="K53" s="258"/>
      <c r="L53" s="24">
        <v>2.5405935274514548</v>
      </c>
      <c r="M53" s="261"/>
      <c r="O53" s="114">
        <v>36</v>
      </c>
      <c r="P53" s="115">
        <v>257</v>
      </c>
    </row>
    <row r="54" spans="1:16" x14ac:dyDescent="0.25">
      <c r="A54" s="18">
        <v>32</v>
      </c>
      <c r="B54" s="19" t="s">
        <v>18</v>
      </c>
      <c r="C54" s="19" t="s">
        <v>38</v>
      </c>
      <c r="D54" s="20">
        <v>4</v>
      </c>
      <c r="E54" s="110">
        <v>865.89941399999998</v>
      </c>
      <c r="F54" s="111">
        <v>118.46353000000001</v>
      </c>
      <c r="G54" s="111">
        <v>542.46484399999997</v>
      </c>
      <c r="H54" s="75">
        <v>103.75151200000001</v>
      </c>
      <c r="I54" s="108">
        <f>E54-$S$93</f>
        <v>865.89941399999998</v>
      </c>
      <c r="J54" s="109">
        <f>G54-$S$93</f>
        <v>542.46484399999997</v>
      </c>
      <c r="K54" s="258"/>
      <c r="L54" s="24">
        <v>2.0909710764895957</v>
      </c>
      <c r="M54" s="261"/>
      <c r="O54" s="19"/>
      <c r="P54" s="19"/>
    </row>
    <row r="55" spans="1:16" x14ac:dyDescent="0.25">
      <c r="A55" s="18">
        <v>32</v>
      </c>
      <c r="B55" s="19" t="s">
        <v>18</v>
      </c>
      <c r="C55" s="19" t="s">
        <v>38</v>
      </c>
      <c r="D55" s="20">
        <v>5</v>
      </c>
      <c r="E55" s="110">
        <v>830.78027299999997</v>
      </c>
      <c r="F55" s="111">
        <v>145.23964799999999</v>
      </c>
      <c r="G55" s="111">
        <v>507.828125</v>
      </c>
      <c r="H55" s="75">
        <v>93.944316999999998</v>
      </c>
      <c r="I55" s="213">
        <f>E55-$S$93</f>
        <v>830.78027299999997</v>
      </c>
      <c r="J55" s="222">
        <f>G55-$S$93</f>
        <v>507.828125</v>
      </c>
      <c r="K55" s="259"/>
      <c r="L55" s="214">
        <v>2.2334509442024228</v>
      </c>
      <c r="M55" s="262"/>
      <c r="O55" s="19"/>
      <c r="P55" s="19"/>
    </row>
    <row r="56" spans="1:16" x14ac:dyDescent="0.25">
      <c r="A56" s="32">
        <v>34</v>
      </c>
      <c r="B56" s="33">
        <v>254</v>
      </c>
      <c r="C56" s="33" t="s">
        <v>38</v>
      </c>
      <c r="D56" s="34">
        <v>1</v>
      </c>
      <c r="E56" s="116">
        <v>1159.6933590000001</v>
      </c>
      <c r="F56" s="117">
        <v>207.515075</v>
      </c>
      <c r="G56" s="117">
        <v>561.36230499999999</v>
      </c>
      <c r="H56" s="129">
        <v>106.345814</v>
      </c>
      <c r="I56" s="120">
        <f>E56-$S$94</f>
        <v>1159.6933590000001</v>
      </c>
      <c r="J56" s="121">
        <f>G56-$S$94</f>
        <v>561.36230499999999</v>
      </c>
      <c r="K56" s="266">
        <v>2.8578644956413668</v>
      </c>
      <c r="L56" s="31">
        <v>2.9594136021471287</v>
      </c>
      <c r="M56" s="269">
        <v>2.8631337521559082</v>
      </c>
      <c r="O56" s="19"/>
      <c r="P56" s="19"/>
    </row>
    <row r="57" spans="1:16" x14ac:dyDescent="0.25">
      <c r="A57" s="35">
        <v>34</v>
      </c>
      <c r="B57" s="36">
        <v>254</v>
      </c>
      <c r="C57" s="36" t="s">
        <v>38</v>
      </c>
      <c r="D57" s="37">
        <v>2</v>
      </c>
      <c r="E57" s="122">
        <v>1186.732422</v>
      </c>
      <c r="F57" s="123">
        <v>292.40362800000003</v>
      </c>
      <c r="G57" s="123">
        <v>562.20507799999996</v>
      </c>
      <c r="H57" s="130">
        <v>94.613350999999994</v>
      </c>
      <c r="I57" s="120">
        <f>E57-$S$94</f>
        <v>1186.732422</v>
      </c>
      <c r="J57" s="121">
        <f>G57-$S$94</f>
        <v>562.20507799999996</v>
      </c>
      <c r="K57" s="267"/>
      <c r="L57" s="31">
        <v>3.039572132765219</v>
      </c>
      <c r="M57" s="270"/>
      <c r="O57" s="19"/>
      <c r="P57" s="19"/>
    </row>
    <row r="58" spans="1:16" x14ac:dyDescent="0.25">
      <c r="A58" s="35">
        <v>34</v>
      </c>
      <c r="B58" s="36">
        <v>254</v>
      </c>
      <c r="C58" s="36" t="s">
        <v>38</v>
      </c>
      <c r="D58" s="37">
        <v>3</v>
      </c>
      <c r="E58" s="122">
        <v>1133.673828</v>
      </c>
      <c r="F58" s="123">
        <v>189.908874</v>
      </c>
      <c r="G58" s="123">
        <v>559.22070299999996</v>
      </c>
      <c r="H58" s="130">
        <v>104.167298</v>
      </c>
      <c r="I58" s="120">
        <f>E58-$S$94</f>
        <v>1133.673828</v>
      </c>
      <c r="J58" s="121">
        <f>G58-$S$94</f>
        <v>559.22070299999996</v>
      </c>
      <c r="K58" s="267"/>
      <c r="L58" s="31">
        <v>2.8945049573346582</v>
      </c>
      <c r="M58" s="270"/>
      <c r="O58" s="19"/>
      <c r="P58" s="19"/>
    </row>
    <row r="59" spans="1:16" x14ac:dyDescent="0.25">
      <c r="A59" s="35">
        <v>34</v>
      </c>
      <c r="B59" s="36">
        <v>254</v>
      </c>
      <c r="C59" s="36" t="s">
        <v>38</v>
      </c>
      <c r="D59" s="37">
        <v>4</v>
      </c>
      <c r="E59" s="122">
        <v>1069.8535159999999</v>
      </c>
      <c r="F59" s="123">
        <v>207.273392</v>
      </c>
      <c r="G59" s="123">
        <v>580.81445299999996</v>
      </c>
      <c r="H59" s="130">
        <v>111.86796200000001</v>
      </c>
      <c r="I59" s="120">
        <f>E59-$S$94</f>
        <v>1069.8535159999999</v>
      </c>
      <c r="J59" s="121">
        <f>G59-$S$94</f>
        <v>580.81445299999996</v>
      </c>
      <c r="K59" s="267"/>
      <c r="L59" s="31">
        <v>2.5055951435757078</v>
      </c>
      <c r="M59" s="270"/>
      <c r="O59" s="19"/>
      <c r="P59" s="19"/>
    </row>
    <row r="60" spans="1:16" x14ac:dyDescent="0.25">
      <c r="A60" s="35">
        <v>34</v>
      </c>
      <c r="B60" s="36">
        <v>254</v>
      </c>
      <c r="C60" s="36" t="s">
        <v>38</v>
      </c>
      <c r="D60" s="37">
        <v>5</v>
      </c>
      <c r="E60" s="122">
        <v>1083.6601559999999</v>
      </c>
      <c r="F60" s="123">
        <v>186.00518700000001</v>
      </c>
      <c r="G60" s="123">
        <v>539.77734399999997</v>
      </c>
      <c r="H60" s="130">
        <v>106.59634200000001</v>
      </c>
      <c r="I60" s="226">
        <f>E60-$S$94</f>
        <v>1083.6601559999999</v>
      </c>
      <c r="J60" s="227">
        <f>G60-$S$94</f>
        <v>539.77734399999997</v>
      </c>
      <c r="K60" s="268"/>
      <c r="L60" s="201">
        <v>2.916582924956828</v>
      </c>
      <c r="M60" s="271"/>
      <c r="O60" s="19"/>
      <c r="P60" s="19"/>
    </row>
    <row r="61" spans="1:16" x14ac:dyDescent="0.25">
      <c r="A61" s="15">
        <v>36</v>
      </c>
      <c r="B61" s="16">
        <v>256</v>
      </c>
      <c r="C61" s="16" t="s">
        <v>38</v>
      </c>
      <c r="D61" s="17">
        <v>1</v>
      </c>
      <c r="E61" s="104">
        <v>587.01269500000001</v>
      </c>
      <c r="F61" s="105">
        <v>90.506508999999994</v>
      </c>
      <c r="G61" s="105">
        <v>482.34667999999999</v>
      </c>
      <c r="H61" s="74">
        <v>71.328108</v>
      </c>
      <c r="I61" s="108">
        <f>E61-$S$95</f>
        <v>587.01269500000001</v>
      </c>
      <c r="J61" s="109">
        <f>G61-$S$95</f>
        <v>482.34667999999999</v>
      </c>
      <c r="K61" s="257">
        <v>1.574403706628563</v>
      </c>
      <c r="L61" s="24">
        <v>1.4644666386919925</v>
      </c>
      <c r="M61" s="260">
        <v>1.5831316843250121</v>
      </c>
      <c r="O61" s="19"/>
      <c r="P61" s="19"/>
    </row>
    <row r="62" spans="1:16" x14ac:dyDescent="0.25">
      <c r="A62" s="18">
        <v>36</v>
      </c>
      <c r="B62" s="19">
        <v>256</v>
      </c>
      <c r="C62" s="19" t="s">
        <v>38</v>
      </c>
      <c r="D62" s="20">
        <v>2</v>
      </c>
      <c r="E62" s="110">
        <v>644.74218800000006</v>
      </c>
      <c r="F62" s="111">
        <v>91.083410999999998</v>
      </c>
      <c r="G62" s="111">
        <v>493.0625</v>
      </c>
      <c r="H62" s="75">
        <v>79.797116000000003</v>
      </c>
      <c r="I62" s="108">
        <f>E62-$S$95</f>
        <v>644.74218800000006</v>
      </c>
      <c r="J62" s="109">
        <f>G62-$S$95</f>
        <v>493.0625</v>
      </c>
      <c r="K62" s="258"/>
      <c r="L62" s="24">
        <v>1.6425403780778398</v>
      </c>
      <c r="M62" s="261"/>
      <c r="O62" s="19"/>
      <c r="P62" s="19"/>
    </row>
    <row r="63" spans="1:16" x14ac:dyDescent="0.25">
      <c r="A63" s="18">
        <v>36</v>
      </c>
      <c r="B63" s="19">
        <v>256</v>
      </c>
      <c r="C63" s="19" t="s">
        <v>38</v>
      </c>
      <c r="D63" s="20">
        <v>3</v>
      </c>
      <c r="E63" s="110">
        <v>608.90039100000001</v>
      </c>
      <c r="F63" s="111">
        <v>97.921688000000003</v>
      </c>
      <c r="G63" s="111">
        <v>455.72265599999997</v>
      </c>
      <c r="H63" s="75">
        <v>67.800769000000003</v>
      </c>
      <c r="I63" s="108">
        <f>E63-$S$95</f>
        <v>608.90039100000001</v>
      </c>
      <c r="J63" s="109">
        <f>G63-$S$95</f>
        <v>455.72265599999997</v>
      </c>
      <c r="K63" s="258"/>
      <c r="L63" s="24">
        <v>1.7708116330731816</v>
      </c>
      <c r="M63" s="261"/>
      <c r="O63" s="19"/>
      <c r="P63" s="19"/>
    </row>
    <row r="64" spans="1:16" x14ac:dyDescent="0.25">
      <c r="A64" s="18">
        <v>36</v>
      </c>
      <c r="B64" s="19">
        <v>256</v>
      </c>
      <c r="C64" s="19" t="s">
        <v>38</v>
      </c>
      <c r="D64" s="20">
        <v>4</v>
      </c>
      <c r="E64" s="110">
        <v>660.72949200000005</v>
      </c>
      <c r="F64" s="111">
        <v>96.526471999999998</v>
      </c>
      <c r="G64" s="111">
        <v>502.22851600000001</v>
      </c>
      <c r="H64" s="75">
        <v>74.557207000000005</v>
      </c>
      <c r="I64" s="108">
        <f>E64-$S$95</f>
        <v>660.72949200000005</v>
      </c>
      <c r="J64" s="109">
        <f>G64-$S$95</f>
        <v>502.22851600000001</v>
      </c>
      <c r="K64" s="258"/>
      <c r="L64" s="24">
        <v>1.6463399060817219</v>
      </c>
      <c r="M64" s="261"/>
      <c r="O64" s="19"/>
      <c r="P64" s="19"/>
    </row>
    <row r="65" spans="1:13" x14ac:dyDescent="0.25">
      <c r="A65" s="114">
        <v>36</v>
      </c>
      <c r="B65" s="206">
        <v>256</v>
      </c>
      <c r="C65" s="206" t="s">
        <v>38</v>
      </c>
      <c r="D65" s="115">
        <v>5</v>
      </c>
      <c r="E65" s="218">
        <v>622.03906300000006</v>
      </c>
      <c r="F65" s="219">
        <v>88.564643000000004</v>
      </c>
      <c r="G65" s="219">
        <v>519.33496100000002</v>
      </c>
      <c r="H65" s="199">
        <v>88.547015000000002</v>
      </c>
      <c r="I65" s="213">
        <f>E65-$S$95</f>
        <v>622.03906300000006</v>
      </c>
      <c r="J65" s="222">
        <f>G65-$S$95</f>
        <v>519.33496100000002</v>
      </c>
      <c r="K65" s="259"/>
      <c r="L65" s="214">
        <v>1.391499865700325</v>
      </c>
      <c r="M65" s="262"/>
    </row>
  </sheetData>
  <mergeCells count="27">
    <mergeCell ref="K61:K65"/>
    <mergeCell ref="M61:M65"/>
    <mergeCell ref="K56:K60"/>
    <mergeCell ref="M56:M60"/>
    <mergeCell ref="K51:K55"/>
    <mergeCell ref="M51:M55"/>
    <mergeCell ref="K45:K49"/>
    <mergeCell ref="M45:M49"/>
    <mergeCell ref="K40:K44"/>
    <mergeCell ref="M40:M44"/>
    <mergeCell ref="K35:K39"/>
    <mergeCell ref="M35:M39"/>
    <mergeCell ref="K29:K33"/>
    <mergeCell ref="M29:M33"/>
    <mergeCell ref="K24:K28"/>
    <mergeCell ref="M24:M28"/>
    <mergeCell ref="K19:K23"/>
    <mergeCell ref="M19:M23"/>
    <mergeCell ref="K13:K17"/>
    <mergeCell ref="M13:M17"/>
    <mergeCell ref="K8:K12"/>
    <mergeCell ref="M8:M12"/>
    <mergeCell ref="A1:D1"/>
    <mergeCell ref="E1:H1"/>
    <mergeCell ref="I1:M1"/>
    <mergeCell ref="K3:K7"/>
    <mergeCell ref="M3:M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65"/>
  <sheetViews>
    <sheetView topLeftCell="A46" workbookViewId="0">
      <selection activeCell="F87" sqref="F87"/>
    </sheetView>
  </sheetViews>
  <sheetFormatPr defaultRowHeight="15" x14ac:dyDescent="0.25"/>
  <cols>
    <col min="1" max="1" width="7.7109375" bestFit="1" customWidth="1"/>
    <col min="2" max="2" width="10.7109375" bestFit="1" customWidth="1"/>
    <col min="3" max="3" width="9.7109375" bestFit="1" customWidth="1"/>
    <col min="4" max="4" width="6.42578125" bestFit="1" customWidth="1"/>
    <col min="5" max="5" width="10.28515625" bestFit="1" customWidth="1"/>
    <col min="6" max="6" width="7.85546875" bestFit="1" customWidth="1"/>
    <col min="7" max="7" width="12.5703125" bestFit="1" customWidth="1"/>
    <col min="8" max="8" width="10.140625" bestFit="1" customWidth="1"/>
    <col min="9" max="9" width="10.28515625" bestFit="1" customWidth="1"/>
    <col min="10" max="10" width="12.5703125" bestFit="1" customWidth="1"/>
    <col min="11" max="11" width="22.5703125" bestFit="1" customWidth="1"/>
    <col min="12" max="12" width="10.7109375" bestFit="1" customWidth="1"/>
    <col min="13" max="13" width="17.85546875" bestFit="1" customWidth="1"/>
    <col min="15" max="15" width="7.7109375" bestFit="1" customWidth="1"/>
    <col min="16" max="16" width="13" bestFit="1" customWidth="1"/>
  </cols>
  <sheetData>
    <row r="1" spans="1:16" x14ac:dyDescent="0.25">
      <c r="A1" s="292" t="s">
        <v>8</v>
      </c>
      <c r="B1" s="293"/>
      <c r="C1" s="293"/>
      <c r="D1" s="294"/>
      <c r="E1" s="292" t="s">
        <v>44</v>
      </c>
      <c r="F1" s="293"/>
      <c r="G1" s="293"/>
      <c r="H1" s="294"/>
      <c r="I1" s="292" t="s">
        <v>9</v>
      </c>
      <c r="J1" s="293"/>
      <c r="K1" s="293"/>
      <c r="L1" s="293"/>
      <c r="M1" s="294"/>
    </row>
    <row r="2" spans="1:16" x14ac:dyDescent="0.25">
      <c r="A2" s="98" t="s">
        <v>0</v>
      </c>
      <c r="B2" s="13" t="s">
        <v>28</v>
      </c>
      <c r="C2" s="13" t="s">
        <v>1</v>
      </c>
      <c r="D2" s="14" t="s">
        <v>2</v>
      </c>
      <c r="E2" s="98" t="s">
        <v>45</v>
      </c>
      <c r="F2" s="13" t="s">
        <v>46</v>
      </c>
      <c r="G2" s="13" t="s">
        <v>47</v>
      </c>
      <c r="H2" s="14" t="s">
        <v>48</v>
      </c>
      <c r="I2" s="98" t="s">
        <v>50</v>
      </c>
      <c r="J2" s="14" t="s">
        <v>47</v>
      </c>
      <c r="K2" s="13" t="s">
        <v>5</v>
      </c>
      <c r="L2" s="13" t="s">
        <v>6</v>
      </c>
      <c r="M2" s="14" t="s">
        <v>7</v>
      </c>
      <c r="O2" s="102" t="s">
        <v>0</v>
      </c>
      <c r="P2" s="103" t="s">
        <v>49</v>
      </c>
    </row>
    <row r="3" spans="1:16" x14ac:dyDescent="0.25">
      <c r="A3" s="15">
        <v>40</v>
      </c>
      <c r="B3" s="16" t="s">
        <v>18</v>
      </c>
      <c r="C3" s="16" t="s">
        <v>3</v>
      </c>
      <c r="D3" s="17">
        <v>1</v>
      </c>
      <c r="E3" s="104">
        <v>603.87792999999999</v>
      </c>
      <c r="F3" s="105">
        <v>264.798025</v>
      </c>
      <c r="G3" s="105">
        <v>437.83496100000002</v>
      </c>
      <c r="H3" s="74">
        <v>58.25808</v>
      </c>
      <c r="I3" s="108">
        <f>E3-$P$3</f>
        <v>326.87792999999999</v>
      </c>
      <c r="J3" s="109">
        <f>G3-$P$3</f>
        <v>160.83496100000002</v>
      </c>
      <c r="K3" s="257">
        <f>AVERAGE(I3:I7)/AVERAGE(J3:J7)</f>
        <v>2.2542186963442852</v>
      </c>
      <c r="L3" s="24">
        <f>I3/J3</f>
        <v>2.0323810691880602</v>
      </c>
      <c r="M3" s="260">
        <f>AVERAGE(L3:L7)</f>
        <v>2.266204367173775</v>
      </c>
      <c r="O3" s="18">
        <v>40</v>
      </c>
      <c r="P3" s="20">
        <v>277</v>
      </c>
    </row>
    <row r="4" spans="1:16" x14ac:dyDescent="0.25">
      <c r="A4" s="18">
        <v>40</v>
      </c>
      <c r="B4" s="19" t="s">
        <v>18</v>
      </c>
      <c r="C4" s="19" t="s">
        <v>3</v>
      </c>
      <c r="D4" s="20">
        <v>2</v>
      </c>
      <c r="E4" s="110">
        <v>569.83300799999995</v>
      </c>
      <c r="F4" s="111">
        <v>271.13139200000001</v>
      </c>
      <c r="G4" s="111">
        <v>455.20703099999997</v>
      </c>
      <c r="H4" s="75">
        <v>63.043073999999997</v>
      </c>
      <c r="I4" s="108">
        <f>E4-$P$3</f>
        <v>292.83300799999995</v>
      </c>
      <c r="J4" s="109">
        <f>G4-$P$3</f>
        <v>178.20703099999997</v>
      </c>
      <c r="K4" s="258"/>
      <c r="L4" s="24">
        <f t="shared" ref="L4:L7" si="0">I4/J4</f>
        <v>1.6432180389111584</v>
      </c>
      <c r="M4" s="261"/>
      <c r="O4" s="18">
        <v>42</v>
      </c>
      <c r="P4" s="20">
        <v>275</v>
      </c>
    </row>
    <row r="5" spans="1:16" x14ac:dyDescent="0.25">
      <c r="A5" s="18">
        <v>40</v>
      </c>
      <c r="B5" s="19" t="s">
        <v>18</v>
      </c>
      <c r="C5" s="19" t="s">
        <v>3</v>
      </c>
      <c r="D5" s="20">
        <v>3</v>
      </c>
      <c r="E5" s="110">
        <v>758.55566399999998</v>
      </c>
      <c r="F5" s="111">
        <v>425.39777800000002</v>
      </c>
      <c r="G5" s="111">
        <v>442.132813</v>
      </c>
      <c r="H5" s="75">
        <v>61.531115999999997</v>
      </c>
      <c r="I5" s="108">
        <f>E5-$P$3</f>
        <v>481.55566399999998</v>
      </c>
      <c r="J5" s="109">
        <f>G5-$P$3</f>
        <v>165.132813</v>
      </c>
      <c r="K5" s="258"/>
      <c r="L5" s="24">
        <f t="shared" si="0"/>
        <v>2.9161718694878647</v>
      </c>
      <c r="M5" s="261"/>
      <c r="O5" s="114">
        <v>44</v>
      </c>
      <c r="P5" s="115">
        <v>241</v>
      </c>
    </row>
    <row r="6" spans="1:16" x14ac:dyDescent="0.25">
      <c r="A6" s="18">
        <v>40</v>
      </c>
      <c r="B6" s="19" t="s">
        <v>18</v>
      </c>
      <c r="C6" s="19" t="s">
        <v>3</v>
      </c>
      <c r="D6" s="20">
        <v>4</v>
      </c>
      <c r="E6" s="110">
        <v>579.63867200000004</v>
      </c>
      <c r="F6" s="111">
        <v>255.83470600000001</v>
      </c>
      <c r="G6" s="111">
        <v>438.835938</v>
      </c>
      <c r="H6" s="75">
        <v>57.791693000000002</v>
      </c>
      <c r="I6" s="108">
        <f>E6-$P$3</f>
        <v>302.63867200000004</v>
      </c>
      <c r="J6" s="109">
        <f>G6-$P$3</f>
        <v>161.835938</v>
      </c>
      <c r="K6" s="258"/>
      <c r="L6" s="24">
        <f t="shared" si="0"/>
        <v>1.8700337869330361</v>
      </c>
      <c r="M6" s="261"/>
    </row>
    <row r="7" spans="1:16" x14ac:dyDescent="0.25">
      <c r="A7" s="18">
        <v>40</v>
      </c>
      <c r="B7" s="19" t="s">
        <v>18</v>
      </c>
      <c r="C7" s="19" t="s">
        <v>3</v>
      </c>
      <c r="D7" s="20">
        <v>5</v>
      </c>
      <c r="E7" s="110">
        <v>731.54394500000001</v>
      </c>
      <c r="F7" s="111">
        <v>436.72158100000001</v>
      </c>
      <c r="G7" s="111">
        <v>435.42089800000002</v>
      </c>
      <c r="H7" s="75">
        <v>55.652724999999997</v>
      </c>
      <c r="I7" s="213">
        <f>E7-$P$3</f>
        <v>454.54394500000001</v>
      </c>
      <c r="J7" s="222">
        <f>G7-$P$3</f>
        <v>158.42089800000002</v>
      </c>
      <c r="K7" s="259"/>
      <c r="L7" s="214">
        <f t="shared" si="0"/>
        <v>2.8692170713487557</v>
      </c>
      <c r="M7" s="262"/>
      <c r="O7" s="19"/>
      <c r="P7" s="19"/>
    </row>
    <row r="8" spans="1:16" x14ac:dyDescent="0.25">
      <c r="A8" s="32">
        <v>42</v>
      </c>
      <c r="B8" s="33">
        <v>254</v>
      </c>
      <c r="C8" s="33" t="s">
        <v>3</v>
      </c>
      <c r="D8" s="34">
        <v>1</v>
      </c>
      <c r="E8" s="116">
        <v>613.30957000000001</v>
      </c>
      <c r="F8" s="117">
        <v>150.030824</v>
      </c>
      <c r="G8" s="117">
        <v>539.07421899999997</v>
      </c>
      <c r="H8" s="129">
        <v>71.828396999999995</v>
      </c>
      <c r="I8" s="120">
        <f>E8-$P$4</f>
        <v>338.30957000000001</v>
      </c>
      <c r="J8" s="121">
        <f>G8-$P$4</f>
        <v>264.07421899999997</v>
      </c>
      <c r="K8" s="266">
        <f>AVERAGE(I8:I12)/AVERAGE(J8:J12)</f>
        <v>1.2819262622271201</v>
      </c>
      <c r="L8" s="31">
        <f>I8/J8</f>
        <v>1.2811154806444776</v>
      </c>
      <c r="M8" s="269">
        <f>AVERAGE(L8:L12)</f>
        <v>1.2850442523134402</v>
      </c>
      <c r="O8" s="19"/>
      <c r="P8" s="19"/>
    </row>
    <row r="9" spans="1:16" x14ac:dyDescent="0.25">
      <c r="A9" s="35">
        <v>42</v>
      </c>
      <c r="B9" s="36">
        <v>254</v>
      </c>
      <c r="C9" s="36" t="s">
        <v>3</v>
      </c>
      <c r="D9" s="37">
        <v>2</v>
      </c>
      <c r="E9" s="122">
        <v>646.58300799999995</v>
      </c>
      <c r="F9" s="123">
        <v>211.879964</v>
      </c>
      <c r="G9" s="123">
        <v>579.61523399999999</v>
      </c>
      <c r="H9" s="130">
        <v>72.012808000000007</v>
      </c>
      <c r="I9" s="120">
        <f>E9-$P$4</f>
        <v>371.58300799999995</v>
      </c>
      <c r="J9" s="121">
        <f>G9-$P$4</f>
        <v>304.61523399999999</v>
      </c>
      <c r="K9" s="267"/>
      <c r="L9" s="31">
        <f t="shared" ref="L9:L12" si="1">I9/J9</f>
        <v>1.2198438112258034</v>
      </c>
      <c r="M9" s="270"/>
      <c r="O9" s="19"/>
      <c r="P9" s="19"/>
    </row>
    <row r="10" spans="1:16" x14ac:dyDescent="0.25">
      <c r="A10" s="35">
        <v>42</v>
      </c>
      <c r="B10" s="36">
        <v>254</v>
      </c>
      <c r="C10" s="36" t="s">
        <v>3</v>
      </c>
      <c r="D10" s="37">
        <v>3</v>
      </c>
      <c r="E10" s="122">
        <v>605.11523399999999</v>
      </c>
      <c r="F10" s="123">
        <v>170.379919</v>
      </c>
      <c r="G10" s="123">
        <v>555.22753899999998</v>
      </c>
      <c r="H10" s="130">
        <v>74.225042000000002</v>
      </c>
      <c r="I10" s="120">
        <f>E10-$P$4</f>
        <v>330.11523399999999</v>
      </c>
      <c r="J10" s="121">
        <f>G10-$P$4</f>
        <v>280.22753899999998</v>
      </c>
      <c r="K10" s="267"/>
      <c r="L10" s="31">
        <f t="shared" si="1"/>
        <v>1.1780256686335171</v>
      </c>
      <c r="M10" s="270"/>
      <c r="O10" s="19"/>
      <c r="P10" s="19"/>
    </row>
    <row r="11" spans="1:16" x14ac:dyDescent="0.25">
      <c r="A11" s="35">
        <v>42</v>
      </c>
      <c r="B11" s="36">
        <v>254</v>
      </c>
      <c r="C11" s="36" t="s">
        <v>3</v>
      </c>
      <c r="D11" s="37">
        <v>4</v>
      </c>
      <c r="E11" s="122">
        <v>650.00683600000002</v>
      </c>
      <c r="F11" s="123">
        <v>213.02206899999999</v>
      </c>
      <c r="G11" s="123">
        <v>544.26171899999997</v>
      </c>
      <c r="H11" s="130">
        <v>70.388907000000003</v>
      </c>
      <c r="I11" s="120">
        <f>E11-$P$4</f>
        <v>375.00683600000002</v>
      </c>
      <c r="J11" s="121">
        <f>G11-$P$4</f>
        <v>269.26171899999997</v>
      </c>
      <c r="K11" s="267"/>
      <c r="L11" s="31">
        <f t="shared" si="1"/>
        <v>1.3927224315165279</v>
      </c>
      <c r="M11" s="270"/>
      <c r="O11" s="19"/>
      <c r="P11" s="19"/>
    </row>
    <row r="12" spans="1:16" x14ac:dyDescent="0.25">
      <c r="A12" s="35">
        <v>42</v>
      </c>
      <c r="B12" s="36">
        <v>254</v>
      </c>
      <c r="C12" s="36" t="s">
        <v>3</v>
      </c>
      <c r="D12" s="37">
        <v>5</v>
      </c>
      <c r="E12" s="122">
        <v>623.04199200000005</v>
      </c>
      <c r="F12" s="123">
        <v>196.259299</v>
      </c>
      <c r="G12" s="123">
        <v>532.13958300000002</v>
      </c>
      <c r="H12" s="130">
        <v>67.221282000000002</v>
      </c>
      <c r="I12" s="226">
        <f>E12-$P$4</f>
        <v>348.04199200000005</v>
      </c>
      <c r="J12" s="227">
        <f>G12-$P$4</f>
        <v>257.13958300000002</v>
      </c>
      <c r="K12" s="268"/>
      <c r="L12" s="201">
        <f t="shared" si="1"/>
        <v>1.3535138695468758</v>
      </c>
      <c r="M12" s="271"/>
      <c r="O12" s="19"/>
      <c r="P12" s="19"/>
    </row>
    <row r="13" spans="1:16" x14ac:dyDescent="0.25">
      <c r="A13" s="15">
        <v>44</v>
      </c>
      <c r="B13" s="16">
        <v>256</v>
      </c>
      <c r="C13" s="16" t="s">
        <v>3</v>
      </c>
      <c r="D13" s="17">
        <v>1</v>
      </c>
      <c r="E13" s="104">
        <v>530.11718800000006</v>
      </c>
      <c r="F13" s="105">
        <v>145.494821</v>
      </c>
      <c r="G13" s="105">
        <v>569.92675799999995</v>
      </c>
      <c r="H13" s="74">
        <v>88.445896000000005</v>
      </c>
      <c r="I13" s="108">
        <f>E13-$P$5</f>
        <v>289.11718800000006</v>
      </c>
      <c r="J13" s="109">
        <f>G13-$P$5</f>
        <v>328.92675799999995</v>
      </c>
      <c r="K13" s="257">
        <f>AVERAGE(I13:I17)/AVERAGE(J13:J17)</f>
        <v>1.1213520007382534</v>
      </c>
      <c r="L13" s="24">
        <f>I13/J13</f>
        <v>0.8789713240660102</v>
      </c>
      <c r="M13" s="260">
        <f>AVERAGE(L13:L17)</f>
        <v>1.1322259931938616</v>
      </c>
      <c r="O13" s="19"/>
      <c r="P13" s="19"/>
    </row>
    <row r="14" spans="1:16" x14ac:dyDescent="0.25">
      <c r="A14" s="18">
        <v>44</v>
      </c>
      <c r="B14" s="19">
        <v>256</v>
      </c>
      <c r="C14" s="19" t="s">
        <v>3</v>
      </c>
      <c r="D14" s="20">
        <v>2</v>
      </c>
      <c r="E14" s="110">
        <v>491.41308600000002</v>
      </c>
      <c r="F14" s="111">
        <v>125.63048000000001</v>
      </c>
      <c r="G14" s="111">
        <v>469.070313</v>
      </c>
      <c r="H14" s="75">
        <v>104.671655</v>
      </c>
      <c r="I14" s="108">
        <f>E14-$P$5</f>
        <v>250.41308600000002</v>
      </c>
      <c r="J14" s="109">
        <f>G14-$P$5</f>
        <v>228.070313</v>
      </c>
      <c r="K14" s="258"/>
      <c r="L14" s="24">
        <f t="shared" ref="L14:L17" si="2">I14/J14</f>
        <v>1.0979644071431605</v>
      </c>
      <c r="M14" s="261"/>
      <c r="O14" s="19"/>
      <c r="P14" s="19"/>
    </row>
    <row r="15" spans="1:16" x14ac:dyDescent="0.25">
      <c r="A15" s="18">
        <v>44</v>
      </c>
      <c r="B15" s="19">
        <v>256</v>
      </c>
      <c r="C15" s="19" t="s">
        <v>3</v>
      </c>
      <c r="D15" s="20">
        <v>3</v>
      </c>
      <c r="E15" s="110">
        <v>558.73535200000003</v>
      </c>
      <c r="F15" s="111">
        <v>197.64538200000001</v>
      </c>
      <c r="G15" s="111">
        <v>495.59667999999999</v>
      </c>
      <c r="H15" s="75">
        <v>68.953317999999996</v>
      </c>
      <c r="I15" s="108">
        <f>E15-$P$5</f>
        <v>317.73535200000003</v>
      </c>
      <c r="J15" s="109">
        <f>G15-$P$5</f>
        <v>254.59667999999999</v>
      </c>
      <c r="K15" s="258"/>
      <c r="L15" s="24">
        <f t="shared" si="2"/>
        <v>1.2479948756598085</v>
      </c>
      <c r="M15" s="261"/>
      <c r="O15" s="19"/>
      <c r="P15" s="19"/>
    </row>
    <row r="16" spans="1:16" x14ac:dyDescent="0.25">
      <c r="A16" s="18">
        <v>44</v>
      </c>
      <c r="B16" s="19">
        <v>256</v>
      </c>
      <c r="C16" s="19" t="s">
        <v>3</v>
      </c>
      <c r="D16" s="20">
        <v>4</v>
      </c>
      <c r="E16" s="110">
        <v>590.15527299999997</v>
      </c>
      <c r="F16" s="111">
        <v>213.47574</v>
      </c>
      <c r="G16" s="111">
        <v>529.69726600000001</v>
      </c>
      <c r="H16" s="75">
        <v>73.386381999999998</v>
      </c>
      <c r="I16" s="108">
        <f>E16-$P$5</f>
        <v>349.15527299999997</v>
      </c>
      <c r="J16" s="109">
        <f>G16-$P$5</f>
        <v>288.69726600000001</v>
      </c>
      <c r="K16" s="258"/>
      <c r="L16" s="24">
        <f t="shared" si="2"/>
        <v>1.2094166246797777</v>
      </c>
      <c r="M16" s="261"/>
      <c r="O16" s="19"/>
      <c r="P16" s="19"/>
    </row>
    <row r="17" spans="1:16" x14ac:dyDescent="0.25">
      <c r="A17" s="18">
        <v>44</v>
      </c>
      <c r="B17" s="19">
        <v>256</v>
      </c>
      <c r="C17" s="19" t="s">
        <v>3</v>
      </c>
      <c r="D17" s="20">
        <v>5</v>
      </c>
      <c r="E17" s="110">
        <v>559.73828100000003</v>
      </c>
      <c r="F17" s="111">
        <v>169.28305499999999</v>
      </c>
      <c r="G17" s="111">
        <v>500.81640599999997</v>
      </c>
      <c r="H17" s="75">
        <v>68.667643999999996</v>
      </c>
      <c r="I17" s="108">
        <f>E17-$P$5</f>
        <v>318.73828100000003</v>
      </c>
      <c r="J17" s="109">
        <f>G17-$P$5</f>
        <v>259.81640599999997</v>
      </c>
      <c r="K17" s="259"/>
      <c r="L17" s="24">
        <f t="shared" si="2"/>
        <v>1.2267827344205511</v>
      </c>
      <c r="M17" s="262"/>
      <c r="O17" s="19"/>
      <c r="P17" s="19"/>
    </row>
    <row r="18" spans="1:16" x14ac:dyDescent="0.25">
      <c r="A18" s="98" t="s">
        <v>0</v>
      </c>
      <c r="B18" s="13" t="s">
        <v>28</v>
      </c>
      <c r="C18" s="13" t="s">
        <v>1</v>
      </c>
      <c r="D18" s="14" t="s">
        <v>2</v>
      </c>
      <c r="E18" s="98" t="s">
        <v>45</v>
      </c>
      <c r="F18" s="13" t="s">
        <v>46</v>
      </c>
      <c r="G18" s="13" t="s">
        <v>47</v>
      </c>
      <c r="H18" s="14" t="s">
        <v>48</v>
      </c>
      <c r="I18" s="98" t="s">
        <v>45</v>
      </c>
      <c r="J18" s="14" t="s">
        <v>47</v>
      </c>
      <c r="K18" s="13" t="s">
        <v>5</v>
      </c>
      <c r="L18" s="13" t="s">
        <v>6</v>
      </c>
      <c r="M18" s="14" t="s">
        <v>7</v>
      </c>
      <c r="O18" s="102" t="s">
        <v>0</v>
      </c>
      <c r="P18" s="103" t="s">
        <v>49</v>
      </c>
    </row>
    <row r="19" spans="1:16" x14ac:dyDescent="0.25">
      <c r="A19" s="15">
        <v>40</v>
      </c>
      <c r="B19" s="16" t="s">
        <v>18</v>
      </c>
      <c r="C19" s="16" t="s">
        <v>11</v>
      </c>
      <c r="D19" s="17">
        <v>1</v>
      </c>
      <c r="E19" s="104">
        <v>526.93847700000003</v>
      </c>
      <c r="F19" s="105">
        <v>91.566822000000002</v>
      </c>
      <c r="G19" s="105">
        <v>469.49609400000003</v>
      </c>
      <c r="H19" s="74">
        <v>67.446673000000004</v>
      </c>
      <c r="I19" s="108">
        <f>E19-$P$19</f>
        <v>283.93847700000003</v>
      </c>
      <c r="J19" s="109">
        <f>G19-$P$19</f>
        <v>226.49609400000003</v>
      </c>
      <c r="K19" s="257">
        <f>AVERAGE(I19:I23)/AVERAGE(J19:J23)</f>
        <v>1.5947418745663597</v>
      </c>
      <c r="L19" s="24">
        <f>I19/J19</f>
        <v>1.2536131285336867</v>
      </c>
      <c r="M19" s="260">
        <f>AVERAGE(L19:L23)</f>
        <v>1.6826295035652106</v>
      </c>
      <c r="O19" s="18">
        <v>40</v>
      </c>
      <c r="P19" s="20">
        <v>243</v>
      </c>
    </row>
    <row r="20" spans="1:16" x14ac:dyDescent="0.25">
      <c r="A20" s="18">
        <v>40</v>
      </c>
      <c r="B20" s="19" t="s">
        <v>18</v>
      </c>
      <c r="C20" s="19" t="s">
        <v>11</v>
      </c>
      <c r="D20" s="20">
        <v>2</v>
      </c>
      <c r="E20" s="110">
        <v>624.83593800000006</v>
      </c>
      <c r="F20" s="111">
        <v>84.220089000000002</v>
      </c>
      <c r="G20" s="111">
        <v>383.97167999999999</v>
      </c>
      <c r="H20" s="75">
        <v>59.713498000000001</v>
      </c>
      <c r="I20" s="108">
        <f>E20-$P$19</f>
        <v>381.83593800000006</v>
      </c>
      <c r="J20" s="109">
        <f>G20-$P$19</f>
        <v>140.97167999999999</v>
      </c>
      <c r="K20" s="258"/>
      <c r="L20" s="24">
        <f t="shared" ref="L20:L23" si="3">I20/J20</f>
        <v>2.708600323128731</v>
      </c>
      <c r="M20" s="261"/>
      <c r="O20" s="18">
        <v>42</v>
      </c>
      <c r="P20" s="20">
        <v>249</v>
      </c>
    </row>
    <row r="21" spans="1:16" x14ac:dyDescent="0.25">
      <c r="A21" s="18">
        <v>40</v>
      </c>
      <c r="B21" s="19" t="s">
        <v>18</v>
      </c>
      <c r="C21" s="19" t="s">
        <v>11</v>
      </c>
      <c r="D21" s="20">
        <v>3</v>
      </c>
      <c r="E21" s="110">
        <v>552.41308600000002</v>
      </c>
      <c r="F21" s="111">
        <v>104.723529</v>
      </c>
      <c r="G21" s="111">
        <v>441.36816399999998</v>
      </c>
      <c r="H21" s="75">
        <v>63.170198999999997</v>
      </c>
      <c r="I21" s="108">
        <f>E21-$P$19</f>
        <v>309.41308600000002</v>
      </c>
      <c r="J21" s="109">
        <f>G21-$P$19</f>
        <v>198.36816399999998</v>
      </c>
      <c r="K21" s="258"/>
      <c r="L21" s="24">
        <f t="shared" si="3"/>
        <v>1.559792054132235</v>
      </c>
      <c r="M21" s="261"/>
      <c r="O21" s="114">
        <v>44</v>
      </c>
      <c r="P21" s="115">
        <v>247</v>
      </c>
    </row>
    <row r="22" spans="1:16" x14ac:dyDescent="0.25">
      <c r="A22" s="18">
        <v>40</v>
      </c>
      <c r="B22" s="19" t="s">
        <v>18</v>
      </c>
      <c r="C22" s="19" t="s">
        <v>11</v>
      </c>
      <c r="D22" s="20">
        <v>4</v>
      </c>
      <c r="E22" s="110">
        <v>513.15820299999996</v>
      </c>
      <c r="F22" s="111">
        <v>82.130758</v>
      </c>
      <c r="G22" s="111">
        <v>395.476563</v>
      </c>
      <c r="H22" s="75">
        <v>49.049658999999998</v>
      </c>
      <c r="I22" s="108">
        <f>E22-$P$19</f>
        <v>270.15820299999996</v>
      </c>
      <c r="J22" s="109">
        <f>G22-$P$19</f>
        <v>152.476563</v>
      </c>
      <c r="K22" s="258"/>
      <c r="L22" s="24">
        <f t="shared" si="3"/>
        <v>1.7718014997491776</v>
      </c>
      <c r="M22" s="261"/>
    </row>
    <row r="23" spans="1:16" x14ac:dyDescent="0.25">
      <c r="A23" s="18">
        <v>40</v>
      </c>
      <c r="B23" s="19" t="s">
        <v>18</v>
      </c>
      <c r="C23" s="19" t="s">
        <v>11</v>
      </c>
      <c r="D23" s="20">
        <v>5</v>
      </c>
      <c r="E23" s="110">
        <v>478.03417999999999</v>
      </c>
      <c r="F23" s="111">
        <v>72.016182000000001</v>
      </c>
      <c r="G23" s="111">
        <v>452.97558600000002</v>
      </c>
      <c r="H23" s="75">
        <v>91.436162999999993</v>
      </c>
      <c r="I23" s="213">
        <f>E23-$P$19</f>
        <v>235.03417999999999</v>
      </c>
      <c r="J23" s="222">
        <f>G23-$P$19</f>
        <v>209.97558600000002</v>
      </c>
      <c r="K23" s="259"/>
      <c r="L23" s="214">
        <f t="shared" si="3"/>
        <v>1.1193405122822231</v>
      </c>
      <c r="M23" s="262"/>
      <c r="O23" s="19"/>
      <c r="P23" s="19"/>
    </row>
    <row r="24" spans="1:16" x14ac:dyDescent="0.25">
      <c r="A24" s="32">
        <v>42</v>
      </c>
      <c r="B24" s="33">
        <v>254</v>
      </c>
      <c r="C24" s="33" t="s">
        <v>11</v>
      </c>
      <c r="D24" s="34">
        <v>1</v>
      </c>
      <c r="E24" s="116">
        <v>533.52148399999999</v>
      </c>
      <c r="F24" s="117">
        <v>67.228138999999999</v>
      </c>
      <c r="G24" s="117">
        <v>446.91113300000001</v>
      </c>
      <c r="H24" s="129">
        <v>57.113998000000002</v>
      </c>
      <c r="I24" s="120">
        <f>E24-$P$20</f>
        <v>284.52148399999999</v>
      </c>
      <c r="J24" s="121">
        <f>G24-$P$20</f>
        <v>197.91113300000001</v>
      </c>
      <c r="K24" s="266">
        <f>AVERAGE(I24:I28)/AVERAGE(J24:J28)</f>
        <v>1.4997066304182276</v>
      </c>
      <c r="L24" s="31">
        <f>I24/J24</f>
        <v>1.4376224302652039</v>
      </c>
      <c r="M24" s="269">
        <f>AVERAGE(L24:L28)</f>
        <v>1.5047087327514186</v>
      </c>
      <c r="O24" s="19"/>
      <c r="P24" s="19"/>
    </row>
    <row r="25" spans="1:16" x14ac:dyDescent="0.25">
      <c r="A25" s="35">
        <v>42</v>
      </c>
      <c r="B25" s="36">
        <v>254</v>
      </c>
      <c r="C25" s="36" t="s">
        <v>11</v>
      </c>
      <c r="D25" s="37">
        <v>2</v>
      </c>
      <c r="E25" s="122">
        <v>574.90429700000004</v>
      </c>
      <c r="F25" s="123">
        <v>86.849613000000005</v>
      </c>
      <c r="G25" s="123">
        <v>448.91992199999999</v>
      </c>
      <c r="H25" s="130">
        <v>56.360520999999999</v>
      </c>
      <c r="I25" s="120">
        <f>E25-$P$20</f>
        <v>325.90429700000004</v>
      </c>
      <c r="J25" s="121">
        <f>G25-$P$20</f>
        <v>199.91992199999999</v>
      </c>
      <c r="K25" s="267"/>
      <c r="L25" s="31">
        <f t="shared" ref="L25:L28" si="4">I25/J25</f>
        <v>1.6301741904441123</v>
      </c>
      <c r="M25" s="270"/>
      <c r="O25" s="19"/>
      <c r="P25" s="19"/>
    </row>
    <row r="26" spans="1:16" x14ac:dyDescent="0.25">
      <c r="A26" s="35">
        <v>42</v>
      </c>
      <c r="B26" s="36">
        <v>254</v>
      </c>
      <c r="C26" s="36" t="s">
        <v>11</v>
      </c>
      <c r="D26" s="37">
        <v>3</v>
      </c>
      <c r="E26" s="122">
        <v>620.35449200000005</v>
      </c>
      <c r="F26" s="123">
        <v>89.190160000000006</v>
      </c>
      <c r="G26" s="123">
        <v>481.64746100000002</v>
      </c>
      <c r="H26" s="130">
        <v>60.598320000000001</v>
      </c>
      <c r="I26" s="120">
        <f>E26-$P$20</f>
        <v>371.35449200000005</v>
      </c>
      <c r="J26" s="121">
        <f>G26-$P$20</f>
        <v>232.64746100000002</v>
      </c>
      <c r="K26" s="267"/>
      <c r="L26" s="31">
        <f t="shared" si="4"/>
        <v>1.5962112391159946</v>
      </c>
      <c r="M26" s="270"/>
      <c r="O26" s="19"/>
      <c r="P26" s="19"/>
    </row>
    <row r="27" spans="1:16" x14ac:dyDescent="0.25">
      <c r="A27" s="35">
        <v>42</v>
      </c>
      <c r="B27" s="36">
        <v>254</v>
      </c>
      <c r="C27" s="36" t="s">
        <v>11</v>
      </c>
      <c r="D27" s="37">
        <v>4</v>
      </c>
      <c r="E27" s="122">
        <v>601.29394500000001</v>
      </c>
      <c r="F27" s="123">
        <v>94.918914000000001</v>
      </c>
      <c r="G27" s="123">
        <v>508.14550800000001</v>
      </c>
      <c r="H27" s="130">
        <v>81.133742999999996</v>
      </c>
      <c r="I27" s="120">
        <f>E27-$P$20</f>
        <v>352.29394500000001</v>
      </c>
      <c r="J27" s="121">
        <f>G27-$P$20</f>
        <v>259.14550800000001</v>
      </c>
      <c r="K27" s="267"/>
      <c r="L27" s="31">
        <f t="shared" si="4"/>
        <v>1.3594445364648189</v>
      </c>
      <c r="M27" s="270"/>
      <c r="O27" s="19"/>
      <c r="P27" s="19"/>
    </row>
    <row r="28" spans="1:16" x14ac:dyDescent="0.25">
      <c r="A28" s="35">
        <v>42</v>
      </c>
      <c r="B28" s="36">
        <v>254</v>
      </c>
      <c r="C28" s="36" t="s">
        <v>11</v>
      </c>
      <c r="D28" s="37">
        <v>5</v>
      </c>
      <c r="E28" s="122">
        <v>642.23632799999996</v>
      </c>
      <c r="F28" s="123">
        <v>100.186156</v>
      </c>
      <c r="G28" s="123">
        <v>511.14160199999998</v>
      </c>
      <c r="H28" s="130">
        <v>70.444761</v>
      </c>
      <c r="I28" s="226">
        <f>E28-$P$20</f>
        <v>393.23632799999996</v>
      </c>
      <c r="J28" s="227">
        <f>G28-$P$20</f>
        <v>262.14160199999998</v>
      </c>
      <c r="K28" s="268"/>
      <c r="L28" s="201">
        <f t="shared" si="4"/>
        <v>1.5000912674669624</v>
      </c>
      <c r="M28" s="271"/>
      <c r="O28" s="19"/>
      <c r="P28" s="19"/>
    </row>
    <row r="29" spans="1:16" x14ac:dyDescent="0.25">
      <c r="A29" s="15">
        <v>44</v>
      </c>
      <c r="B29" s="16">
        <v>256</v>
      </c>
      <c r="C29" s="16" t="s">
        <v>11</v>
      </c>
      <c r="D29" s="17">
        <v>1</v>
      </c>
      <c r="E29" s="104">
        <v>455.62011699999999</v>
      </c>
      <c r="F29" s="105">
        <v>63.444636000000003</v>
      </c>
      <c r="G29" s="105">
        <v>453.226563</v>
      </c>
      <c r="H29" s="74">
        <v>57.896763</v>
      </c>
      <c r="I29" s="108">
        <f>E29-$P$21</f>
        <v>208.62011699999999</v>
      </c>
      <c r="J29" s="109">
        <f>G29-$P$21</f>
        <v>206.226563</v>
      </c>
      <c r="K29" s="257">
        <f>AVERAGE(I29:I33)/AVERAGE(J29:J33)</f>
        <v>1.0868150089710054</v>
      </c>
      <c r="L29" s="24">
        <f>I29/J29</f>
        <v>1.011606429187301</v>
      </c>
      <c r="M29" s="260">
        <f>AVERAGE(L29:L33)</f>
        <v>1.1369180684768661</v>
      </c>
      <c r="O29" s="19"/>
      <c r="P29" s="19"/>
    </row>
    <row r="30" spans="1:16" x14ac:dyDescent="0.25">
      <c r="A30" s="18">
        <v>44</v>
      </c>
      <c r="B30" s="19">
        <v>256</v>
      </c>
      <c r="C30" s="19" t="s">
        <v>11</v>
      </c>
      <c r="D30" s="20">
        <v>2</v>
      </c>
      <c r="E30" s="110">
        <v>481.51855499999999</v>
      </c>
      <c r="F30" s="111">
        <v>65.024305999999996</v>
      </c>
      <c r="G30" s="111">
        <v>385.51171900000003</v>
      </c>
      <c r="H30" s="75">
        <v>72.381943000000007</v>
      </c>
      <c r="I30" s="108">
        <f>E30-$P$21</f>
        <v>234.51855499999999</v>
      </c>
      <c r="J30" s="109">
        <f>G30-$P$21</f>
        <v>138.51171900000003</v>
      </c>
      <c r="K30" s="258"/>
      <c r="L30" s="24">
        <f t="shared" ref="L30:L33" si="5">I30/J30</f>
        <v>1.6931315031907153</v>
      </c>
      <c r="M30" s="261"/>
      <c r="O30" s="19"/>
      <c r="P30" s="19"/>
    </row>
    <row r="31" spans="1:16" x14ac:dyDescent="0.25">
      <c r="A31" s="18">
        <v>44</v>
      </c>
      <c r="B31" s="19">
        <v>256</v>
      </c>
      <c r="C31" s="19" t="s">
        <v>11</v>
      </c>
      <c r="D31" s="20">
        <v>3</v>
      </c>
      <c r="E31" s="110">
        <v>477.15429699999999</v>
      </c>
      <c r="F31" s="111">
        <v>64.060637999999997</v>
      </c>
      <c r="G31" s="111">
        <v>501.46191399999998</v>
      </c>
      <c r="H31" s="75">
        <v>73.158347000000006</v>
      </c>
      <c r="I31" s="108">
        <f>E31-$P$21</f>
        <v>230.15429699999999</v>
      </c>
      <c r="J31" s="109">
        <f>G31-$P$21</f>
        <v>254.46191399999998</v>
      </c>
      <c r="K31" s="258"/>
      <c r="L31" s="24">
        <f t="shared" si="5"/>
        <v>0.90447443934576399</v>
      </c>
      <c r="M31" s="261"/>
      <c r="O31" s="19"/>
      <c r="P31" s="19"/>
    </row>
    <row r="32" spans="1:16" x14ac:dyDescent="0.25">
      <c r="A32" s="18">
        <v>44</v>
      </c>
      <c r="B32" s="19">
        <v>256</v>
      </c>
      <c r="C32" s="19" t="s">
        <v>11</v>
      </c>
      <c r="D32" s="20">
        <v>4</v>
      </c>
      <c r="E32" s="110">
        <v>466.51464800000002</v>
      </c>
      <c r="F32" s="111">
        <v>62.152369</v>
      </c>
      <c r="G32" s="111">
        <v>465.546875</v>
      </c>
      <c r="H32" s="75">
        <v>63.684629999999999</v>
      </c>
      <c r="I32" s="108">
        <f>E32-$P$21</f>
        <v>219.51464800000002</v>
      </c>
      <c r="J32" s="109">
        <f>G32-$P$21</f>
        <v>218.546875</v>
      </c>
      <c r="K32" s="258"/>
      <c r="L32" s="24">
        <f t="shared" si="5"/>
        <v>1.0044282170586976</v>
      </c>
      <c r="M32" s="261"/>
      <c r="O32" s="19"/>
      <c r="P32" s="19"/>
    </row>
    <row r="33" spans="1:16" x14ac:dyDescent="0.25">
      <c r="A33" s="18">
        <v>44</v>
      </c>
      <c r="B33" s="19">
        <v>256</v>
      </c>
      <c r="C33" s="19" t="s">
        <v>11</v>
      </c>
      <c r="D33" s="20">
        <v>5</v>
      </c>
      <c r="E33" s="110">
        <v>521.58984399999997</v>
      </c>
      <c r="F33" s="111">
        <v>72.440504000000004</v>
      </c>
      <c r="G33" s="111">
        <v>503.398438</v>
      </c>
      <c r="H33" s="75">
        <v>79.356600999999998</v>
      </c>
      <c r="I33" s="108">
        <f>E33-$P$21</f>
        <v>274.58984399999997</v>
      </c>
      <c r="J33" s="109">
        <f>G33-$P$21</f>
        <v>256.398438</v>
      </c>
      <c r="K33" s="259"/>
      <c r="L33" s="24">
        <f t="shared" si="5"/>
        <v>1.0709497536018528</v>
      </c>
      <c r="M33" s="262"/>
      <c r="O33" s="19"/>
      <c r="P33" s="19"/>
    </row>
    <row r="34" spans="1:16" x14ac:dyDescent="0.25">
      <c r="A34" s="98" t="s">
        <v>0</v>
      </c>
      <c r="B34" s="13" t="s">
        <v>28</v>
      </c>
      <c r="C34" s="13" t="s">
        <v>1</v>
      </c>
      <c r="D34" s="14" t="s">
        <v>2</v>
      </c>
      <c r="E34" s="98" t="s">
        <v>50</v>
      </c>
      <c r="F34" s="13" t="s">
        <v>51</v>
      </c>
      <c r="G34" s="13" t="s">
        <v>47</v>
      </c>
      <c r="H34" s="14" t="s">
        <v>48</v>
      </c>
      <c r="I34" s="98" t="s">
        <v>50</v>
      </c>
      <c r="J34" s="14" t="s">
        <v>47</v>
      </c>
      <c r="K34" s="13" t="s">
        <v>12</v>
      </c>
      <c r="L34" s="13" t="s">
        <v>13</v>
      </c>
      <c r="M34" s="14" t="s">
        <v>14</v>
      </c>
      <c r="O34" s="102" t="s">
        <v>0</v>
      </c>
      <c r="P34" s="103" t="s">
        <v>49</v>
      </c>
    </row>
    <row r="35" spans="1:16" x14ac:dyDescent="0.25">
      <c r="A35" s="15">
        <v>40</v>
      </c>
      <c r="B35" s="16" t="s">
        <v>18</v>
      </c>
      <c r="C35" s="16" t="s">
        <v>11</v>
      </c>
      <c r="D35" s="17">
        <v>1</v>
      </c>
      <c r="E35" s="104">
        <v>562.78710899999999</v>
      </c>
      <c r="F35" s="105">
        <v>111.04254899999999</v>
      </c>
      <c r="G35" s="191">
        <v>469.49609400000003</v>
      </c>
      <c r="H35" s="192">
        <v>67.446673000000004</v>
      </c>
      <c r="I35" s="108">
        <f>E35-$P$35</f>
        <v>319.78710899999999</v>
      </c>
      <c r="J35" s="109">
        <f>G35-$P$35</f>
        <v>226.49609400000003</v>
      </c>
      <c r="K35" s="257">
        <f>AVERAGE(I35:I39)/AVERAGE(J35:J39)</f>
        <v>1.2690268005130612</v>
      </c>
      <c r="L35" s="24">
        <f>I35/J35</f>
        <v>1.411887963948729</v>
      </c>
      <c r="M35" s="260">
        <f>AVERAGE(L35:L39)</f>
        <v>1.3121876171015736</v>
      </c>
      <c r="O35" s="18">
        <v>40</v>
      </c>
      <c r="P35" s="20">
        <f>P19</f>
        <v>243</v>
      </c>
    </row>
    <row r="36" spans="1:16" x14ac:dyDescent="0.25">
      <c r="A36" s="18">
        <v>40</v>
      </c>
      <c r="B36" s="19" t="s">
        <v>18</v>
      </c>
      <c r="C36" s="19" t="s">
        <v>11</v>
      </c>
      <c r="D36" s="20">
        <v>2</v>
      </c>
      <c r="E36" s="110">
        <v>493.16503899999998</v>
      </c>
      <c r="F36" s="111">
        <v>118.62941600000001</v>
      </c>
      <c r="G36" s="193">
        <v>383.97167999999999</v>
      </c>
      <c r="H36" s="194">
        <v>59.713498000000001</v>
      </c>
      <c r="I36" s="108">
        <f>E36-$P$35</f>
        <v>250.16503899999998</v>
      </c>
      <c r="J36" s="109">
        <f>G36-$P$35</f>
        <v>140.97167999999999</v>
      </c>
      <c r="K36" s="258"/>
      <c r="L36" s="24">
        <f t="shared" ref="L36:L39" si="6">I36/J36</f>
        <v>1.7745765603417651</v>
      </c>
      <c r="M36" s="261"/>
      <c r="O36" s="18">
        <v>42</v>
      </c>
      <c r="P36" s="20">
        <f>P20</f>
        <v>249</v>
      </c>
    </row>
    <row r="37" spans="1:16" x14ac:dyDescent="0.25">
      <c r="A37" s="18">
        <v>40</v>
      </c>
      <c r="B37" s="19" t="s">
        <v>18</v>
      </c>
      <c r="C37" s="19" t="s">
        <v>11</v>
      </c>
      <c r="D37" s="20">
        <v>3</v>
      </c>
      <c r="E37" s="110">
        <v>444.00390599999997</v>
      </c>
      <c r="F37" s="111">
        <v>113.563982</v>
      </c>
      <c r="G37" s="193">
        <v>441.36816399999998</v>
      </c>
      <c r="H37" s="194">
        <v>63.170198999999997</v>
      </c>
      <c r="I37" s="108">
        <f>E37-$P$35</f>
        <v>201.00390599999997</v>
      </c>
      <c r="J37" s="109">
        <f>G37-$P$35</f>
        <v>198.36816399999998</v>
      </c>
      <c r="K37" s="258"/>
      <c r="L37" s="24">
        <f t="shared" si="6"/>
        <v>1.0132871220202451</v>
      </c>
      <c r="M37" s="261"/>
      <c r="O37" s="114">
        <v>44</v>
      </c>
      <c r="P37" s="115">
        <f>P21</f>
        <v>247</v>
      </c>
    </row>
    <row r="38" spans="1:16" x14ac:dyDescent="0.25">
      <c r="A38" s="18">
        <v>40</v>
      </c>
      <c r="B38" s="19" t="s">
        <v>18</v>
      </c>
      <c r="C38" s="19" t="s">
        <v>11</v>
      </c>
      <c r="D38" s="20">
        <v>4</v>
      </c>
      <c r="E38" s="110">
        <v>478.28222699999998</v>
      </c>
      <c r="F38" s="111">
        <v>91.650959</v>
      </c>
      <c r="G38" s="193">
        <v>395.476563</v>
      </c>
      <c r="H38" s="194">
        <v>49.049658999999998</v>
      </c>
      <c r="I38" s="108">
        <f>E38-$P$35</f>
        <v>235.28222699999998</v>
      </c>
      <c r="J38" s="109">
        <f>G38-$P$35</f>
        <v>152.476563</v>
      </c>
      <c r="K38" s="258"/>
      <c r="L38" s="24">
        <f t="shared" si="6"/>
        <v>1.5430714227208806</v>
      </c>
      <c r="M38" s="261"/>
    </row>
    <row r="39" spans="1:16" x14ac:dyDescent="0.25">
      <c r="A39" s="18">
        <v>40</v>
      </c>
      <c r="B39" s="19" t="s">
        <v>18</v>
      </c>
      <c r="C39" s="19" t="s">
        <v>11</v>
      </c>
      <c r="D39" s="20">
        <v>5</v>
      </c>
      <c r="E39" s="110">
        <v>414.78417999999999</v>
      </c>
      <c r="F39" s="111">
        <v>77.049755000000005</v>
      </c>
      <c r="G39" s="193">
        <v>452.97558600000002</v>
      </c>
      <c r="H39" s="194">
        <v>91.436162999999993</v>
      </c>
      <c r="I39" s="213">
        <f>E39-$P$35</f>
        <v>171.78417999999999</v>
      </c>
      <c r="J39" s="222">
        <f>G39-$P$35</f>
        <v>209.97558600000002</v>
      </c>
      <c r="K39" s="259"/>
      <c r="L39" s="214">
        <f t="shared" si="6"/>
        <v>0.81811501647624874</v>
      </c>
      <c r="M39" s="262"/>
      <c r="O39" s="19"/>
      <c r="P39" s="19"/>
    </row>
    <row r="40" spans="1:16" x14ac:dyDescent="0.25">
      <c r="A40" s="32">
        <v>42</v>
      </c>
      <c r="B40" s="33">
        <v>254</v>
      </c>
      <c r="C40" s="33" t="s">
        <v>11</v>
      </c>
      <c r="D40" s="34">
        <v>1</v>
      </c>
      <c r="E40" s="116">
        <v>520.80078100000003</v>
      </c>
      <c r="F40" s="117">
        <v>117.19381799999999</v>
      </c>
      <c r="G40" s="195">
        <v>446.91113300000001</v>
      </c>
      <c r="H40" s="196">
        <v>57.113998000000002</v>
      </c>
      <c r="I40" s="120">
        <f>E40-$P$36</f>
        <v>271.80078100000003</v>
      </c>
      <c r="J40" s="121">
        <f>G40-$P$36</f>
        <v>197.91113300000001</v>
      </c>
      <c r="K40" s="266">
        <f>AVERAGE(I40:I44)/AVERAGE(J40:J44)</f>
        <v>1.31130278756904</v>
      </c>
      <c r="L40" s="31">
        <f>I40/J40</f>
        <v>1.3733476074840116</v>
      </c>
      <c r="M40" s="269">
        <f>AVERAGE(L40:L44)</f>
        <v>1.3160168907537835</v>
      </c>
      <c r="O40" s="19"/>
      <c r="P40" s="19"/>
    </row>
    <row r="41" spans="1:16" x14ac:dyDescent="0.25">
      <c r="A41" s="35">
        <v>42</v>
      </c>
      <c r="B41" s="36">
        <v>254</v>
      </c>
      <c r="C41" s="36" t="s">
        <v>11</v>
      </c>
      <c r="D41" s="37">
        <v>2</v>
      </c>
      <c r="E41" s="122">
        <v>513.97460899999999</v>
      </c>
      <c r="F41" s="123">
        <v>120.95306600000001</v>
      </c>
      <c r="G41" s="197">
        <v>448.91992199999999</v>
      </c>
      <c r="H41" s="198">
        <v>56.360520999999999</v>
      </c>
      <c r="I41" s="120">
        <f>E41-$P$36</f>
        <v>264.97460899999999</v>
      </c>
      <c r="J41" s="121">
        <f>G41-$P$36</f>
        <v>199.91992199999999</v>
      </c>
      <c r="K41" s="267"/>
      <c r="L41" s="31">
        <f t="shared" ref="L41:L44" si="7">I41/J41</f>
        <v>1.3254037233968108</v>
      </c>
      <c r="M41" s="270"/>
      <c r="O41" s="19"/>
      <c r="P41" s="19"/>
    </row>
    <row r="42" spans="1:16" x14ac:dyDescent="0.25">
      <c r="A42" s="35">
        <v>42</v>
      </c>
      <c r="B42" s="36">
        <v>254</v>
      </c>
      <c r="C42" s="36" t="s">
        <v>11</v>
      </c>
      <c r="D42" s="37">
        <v>3</v>
      </c>
      <c r="E42" s="122">
        <v>565.30761700000005</v>
      </c>
      <c r="F42" s="123">
        <v>156.85001299999999</v>
      </c>
      <c r="G42" s="197">
        <v>481.64746100000002</v>
      </c>
      <c r="H42" s="198">
        <v>60.598320000000001</v>
      </c>
      <c r="I42" s="120">
        <f>E42-$P$36</f>
        <v>316.30761700000005</v>
      </c>
      <c r="J42" s="121">
        <f>G42-$P$36</f>
        <v>232.64746100000002</v>
      </c>
      <c r="K42" s="267"/>
      <c r="L42" s="31">
        <f t="shared" si="7"/>
        <v>1.3596005545919112</v>
      </c>
      <c r="M42" s="270"/>
      <c r="O42" s="19"/>
      <c r="P42" s="19"/>
    </row>
    <row r="43" spans="1:16" x14ac:dyDescent="0.25">
      <c r="A43" s="35">
        <v>42</v>
      </c>
      <c r="B43" s="36">
        <v>254</v>
      </c>
      <c r="C43" s="36" t="s">
        <v>11</v>
      </c>
      <c r="D43" s="37">
        <v>4</v>
      </c>
      <c r="E43" s="122">
        <v>579.45605499999999</v>
      </c>
      <c r="F43" s="123">
        <v>141.119449</v>
      </c>
      <c r="G43" s="197">
        <v>508.14550800000001</v>
      </c>
      <c r="H43" s="198">
        <v>81.133742999999996</v>
      </c>
      <c r="I43" s="120">
        <f>E43-$P$36</f>
        <v>330.45605499999999</v>
      </c>
      <c r="J43" s="121">
        <f>G43-$P$36</f>
        <v>259.14550800000001</v>
      </c>
      <c r="K43" s="267"/>
      <c r="L43" s="31">
        <f t="shared" si="7"/>
        <v>1.2751757016756777</v>
      </c>
      <c r="M43" s="270"/>
      <c r="O43" s="19"/>
      <c r="P43" s="19"/>
    </row>
    <row r="44" spans="1:16" x14ac:dyDescent="0.25">
      <c r="A44" s="35">
        <v>42</v>
      </c>
      <c r="B44" s="36">
        <v>254</v>
      </c>
      <c r="C44" s="36" t="s">
        <v>11</v>
      </c>
      <c r="D44" s="37">
        <v>5</v>
      </c>
      <c r="E44" s="122">
        <v>575.77441399999998</v>
      </c>
      <c r="F44" s="123">
        <v>143.80577400000001</v>
      </c>
      <c r="G44" s="197">
        <v>511.14160199999998</v>
      </c>
      <c r="H44" s="198">
        <v>70.444761</v>
      </c>
      <c r="I44" s="226">
        <f>E44-$P$36</f>
        <v>326.77441399999998</v>
      </c>
      <c r="J44" s="227">
        <f>G44-$P$36</f>
        <v>262.14160199999998</v>
      </c>
      <c r="K44" s="268"/>
      <c r="L44" s="201">
        <f t="shared" si="7"/>
        <v>1.2465568666205069</v>
      </c>
      <c r="M44" s="271"/>
      <c r="O44" s="19"/>
      <c r="P44" s="19"/>
    </row>
    <row r="45" spans="1:16" x14ac:dyDescent="0.25">
      <c r="A45" s="15">
        <v>44</v>
      </c>
      <c r="B45" s="16">
        <v>256</v>
      </c>
      <c r="C45" s="16" t="s">
        <v>11</v>
      </c>
      <c r="D45" s="17">
        <v>1</v>
      </c>
      <c r="E45" s="104">
        <v>444.43554699999999</v>
      </c>
      <c r="F45" s="105">
        <v>70.950948999999994</v>
      </c>
      <c r="G45" s="191">
        <v>453.226563</v>
      </c>
      <c r="H45" s="192">
        <v>57.896763</v>
      </c>
      <c r="I45" s="108">
        <f>E45-$P$37</f>
        <v>197.43554699999999</v>
      </c>
      <c r="J45" s="109">
        <f>G45-$P$37</f>
        <v>206.226563</v>
      </c>
      <c r="K45" s="257">
        <f>AVERAGE(I45:I49)/AVERAGE(J45:J49)</f>
        <v>1.0017537558777803</v>
      </c>
      <c r="L45" s="24">
        <f>I45/J45</f>
        <v>0.95737204813911381</v>
      </c>
      <c r="M45" s="260">
        <f>AVERAGE(L45:L49)</f>
        <v>1.0407905245929441</v>
      </c>
      <c r="O45" s="19"/>
      <c r="P45" s="19"/>
    </row>
    <row r="46" spans="1:16" x14ac:dyDescent="0.25">
      <c r="A46" s="18">
        <v>44</v>
      </c>
      <c r="B46" s="19">
        <v>256</v>
      </c>
      <c r="C46" s="19" t="s">
        <v>11</v>
      </c>
      <c r="D46" s="20">
        <v>2</v>
      </c>
      <c r="E46" s="110">
        <v>447.87988300000001</v>
      </c>
      <c r="F46" s="111">
        <v>90.847519000000005</v>
      </c>
      <c r="G46" s="193">
        <v>385.51171900000003</v>
      </c>
      <c r="H46" s="194">
        <v>72.381943000000007</v>
      </c>
      <c r="I46" s="108">
        <f>E46-$P$37</f>
        <v>200.87988300000001</v>
      </c>
      <c r="J46" s="109">
        <f>G46-$P$37</f>
        <v>138.51171900000003</v>
      </c>
      <c r="K46" s="258"/>
      <c r="L46" s="24">
        <f t="shared" ref="L46:L49" si="8">I46/J46</f>
        <v>1.450273554109887</v>
      </c>
      <c r="M46" s="261"/>
      <c r="O46" s="19"/>
      <c r="P46" s="19"/>
    </row>
    <row r="47" spans="1:16" x14ac:dyDescent="0.25">
      <c r="A47" s="18">
        <v>44</v>
      </c>
      <c r="B47" s="19">
        <v>256</v>
      </c>
      <c r="C47" s="19" t="s">
        <v>11</v>
      </c>
      <c r="D47" s="20">
        <v>3</v>
      </c>
      <c r="E47" s="110">
        <v>480.75976600000001</v>
      </c>
      <c r="F47" s="111">
        <v>102.88525300000001</v>
      </c>
      <c r="G47" s="193">
        <v>501.46191399999998</v>
      </c>
      <c r="H47" s="194">
        <v>73.158347000000006</v>
      </c>
      <c r="I47" s="108">
        <f>E47-$P$37</f>
        <v>233.75976600000001</v>
      </c>
      <c r="J47" s="109">
        <f>G47-$P$37</f>
        <v>254.46191399999998</v>
      </c>
      <c r="K47" s="258"/>
      <c r="L47" s="24">
        <f t="shared" si="8"/>
        <v>0.91864343203832077</v>
      </c>
      <c r="M47" s="261"/>
      <c r="O47" s="19"/>
      <c r="P47" s="19"/>
    </row>
    <row r="48" spans="1:16" x14ac:dyDescent="0.25">
      <c r="A48" s="18">
        <v>44</v>
      </c>
      <c r="B48" s="19">
        <v>256</v>
      </c>
      <c r="C48" s="19" t="s">
        <v>11</v>
      </c>
      <c r="D48" s="20">
        <v>4</v>
      </c>
      <c r="E48" s="110">
        <v>463.37792999999999</v>
      </c>
      <c r="F48" s="111">
        <v>79.592296000000005</v>
      </c>
      <c r="G48" s="193">
        <v>465.546875</v>
      </c>
      <c r="H48" s="194">
        <v>63.684629999999999</v>
      </c>
      <c r="I48" s="108">
        <f>E48-$P$37</f>
        <v>216.37792999999999</v>
      </c>
      <c r="J48" s="109">
        <f>G48-$P$37</f>
        <v>218.546875</v>
      </c>
      <c r="K48" s="258"/>
      <c r="L48" s="24">
        <f t="shared" si="8"/>
        <v>0.99007560734968181</v>
      </c>
      <c r="M48" s="261"/>
      <c r="O48" s="19"/>
      <c r="P48" s="19"/>
    </row>
    <row r="49" spans="1:16" x14ac:dyDescent="0.25">
      <c r="A49" s="18">
        <v>44</v>
      </c>
      <c r="B49" s="19">
        <v>256</v>
      </c>
      <c r="C49" s="19" t="s">
        <v>11</v>
      </c>
      <c r="D49" s="20">
        <v>5</v>
      </c>
      <c r="E49" s="110">
        <v>474.57617199999999</v>
      </c>
      <c r="F49" s="111">
        <v>75.868069000000006</v>
      </c>
      <c r="G49" s="193">
        <v>503.398438</v>
      </c>
      <c r="H49" s="194">
        <v>79.356600999999998</v>
      </c>
      <c r="I49" s="108">
        <f>E49-$P$37</f>
        <v>227.57617199999999</v>
      </c>
      <c r="J49" s="109">
        <f>G49-$P$37</f>
        <v>256.398438</v>
      </c>
      <c r="K49" s="259"/>
      <c r="L49" s="24">
        <f t="shared" si="8"/>
        <v>0.88758798132771766</v>
      </c>
      <c r="M49" s="262"/>
      <c r="O49" s="19"/>
      <c r="P49" s="19"/>
    </row>
    <row r="50" spans="1:16" x14ac:dyDescent="0.25">
      <c r="A50" s="98" t="s">
        <v>0</v>
      </c>
      <c r="B50" s="13" t="s">
        <v>28</v>
      </c>
      <c r="C50" s="13" t="s">
        <v>1</v>
      </c>
      <c r="D50" s="14" t="s">
        <v>2</v>
      </c>
      <c r="E50" s="98" t="s">
        <v>45</v>
      </c>
      <c r="F50" s="13" t="s">
        <v>46</v>
      </c>
      <c r="G50" s="13" t="s">
        <v>47</v>
      </c>
      <c r="H50" s="14" t="s">
        <v>48</v>
      </c>
      <c r="I50" s="98" t="s">
        <v>45</v>
      </c>
      <c r="J50" s="14" t="s">
        <v>47</v>
      </c>
      <c r="K50" s="13" t="s">
        <v>5</v>
      </c>
      <c r="L50" s="13" t="s">
        <v>6</v>
      </c>
      <c r="M50" s="14" t="s">
        <v>7</v>
      </c>
      <c r="O50" s="102" t="s">
        <v>0</v>
      </c>
      <c r="P50" s="103" t="s">
        <v>49</v>
      </c>
    </row>
    <row r="51" spans="1:16" x14ac:dyDescent="0.25">
      <c r="A51" s="15">
        <v>40</v>
      </c>
      <c r="B51" s="16" t="s">
        <v>18</v>
      </c>
      <c r="C51" s="16" t="s">
        <v>38</v>
      </c>
      <c r="D51" s="17">
        <v>1</v>
      </c>
      <c r="E51" s="104">
        <v>660.1875</v>
      </c>
      <c r="F51" s="105">
        <v>132.207921</v>
      </c>
      <c r="G51" s="105">
        <v>480.13574199999999</v>
      </c>
      <c r="H51" s="74">
        <v>124.38020299999999</v>
      </c>
      <c r="I51" s="108">
        <f>E51-$P$51</f>
        <v>412.1875</v>
      </c>
      <c r="J51" s="109">
        <f>G51-$P$51</f>
        <v>232.13574199999999</v>
      </c>
      <c r="K51" s="257">
        <f>AVERAGE(I51:I55)/AVERAGE(J51:J55)</f>
        <v>1.7705266746400741</v>
      </c>
      <c r="L51" s="24">
        <f>I51/J51</f>
        <v>1.775631345904501</v>
      </c>
      <c r="M51" s="260">
        <f>AVERAGE(L51:L55)</f>
        <v>1.775230964107547</v>
      </c>
      <c r="O51" s="18">
        <v>40</v>
      </c>
      <c r="P51" s="20">
        <v>248</v>
      </c>
    </row>
    <row r="52" spans="1:16" x14ac:dyDescent="0.25">
      <c r="A52" s="18">
        <v>40</v>
      </c>
      <c r="B52" s="19" t="s">
        <v>18</v>
      </c>
      <c r="C52" s="19" t="s">
        <v>38</v>
      </c>
      <c r="D52" s="20">
        <v>2</v>
      </c>
      <c r="E52" s="110">
        <v>631.83593800000006</v>
      </c>
      <c r="F52" s="111">
        <v>107.17702199999999</v>
      </c>
      <c r="G52" s="111">
        <v>462.67480499999999</v>
      </c>
      <c r="H52" s="75">
        <v>108.365953</v>
      </c>
      <c r="I52" s="108">
        <f>E52-$P$51</f>
        <v>383.83593800000006</v>
      </c>
      <c r="J52" s="109">
        <f>G52-$P$51</f>
        <v>214.67480499999999</v>
      </c>
      <c r="K52" s="258"/>
      <c r="L52" s="24">
        <f t="shared" ref="L52:L55" si="9">I52/J52</f>
        <v>1.7879878265174158</v>
      </c>
      <c r="M52" s="261"/>
      <c r="O52" s="18">
        <v>42</v>
      </c>
      <c r="P52" s="20">
        <v>274</v>
      </c>
    </row>
    <row r="53" spans="1:16" x14ac:dyDescent="0.25">
      <c r="A53" s="18">
        <v>40</v>
      </c>
      <c r="B53" s="19" t="s">
        <v>18</v>
      </c>
      <c r="C53" s="19" t="s">
        <v>38</v>
      </c>
      <c r="D53" s="20">
        <v>3</v>
      </c>
      <c r="E53" s="110">
        <v>677.42285200000003</v>
      </c>
      <c r="F53" s="111">
        <v>103.864544</v>
      </c>
      <c r="G53" s="111">
        <v>473.039063</v>
      </c>
      <c r="H53" s="75">
        <v>124.880122</v>
      </c>
      <c r="I53" s="108">
        <f>E53-$P$51</f>
        <v>429.42285200000003</v>
      </c>
      <c r="J53" s="109">
        <f>G53-$P$51</f>
        <v>225.039063</v>
      </c>
      <c r="K53" s="258"/>
      <c r="L53" s="24">
        <f t="shared" si="9"/>
        <v>1.9082147173710906</v>
      </c>
      <c r="M53" s="261"/>
      <c r="O53" s="114">
        <v>44</v>
      </c>
      <c r="P53" s="115">
        <v>247</v>
      </c>
    </row>
    <row r="54" spans="1:16" x14ac:dyDescent="0.25">
      <c r="A54" s="18">
        <v>40</v>
      </c>
      <c r="B54" s="19" t="s">
        <v>18</v>
      </c>
      <c r="C54" s="19" t="s">
        <v>38</v>
      </c>
      <c r="D54" s="20">
        <v>4</v>
      </c>
      <c r="E54" s="110">
        <v>667.25097700000003</v>
      </c>
      <c r="F54" s="111">
        <v>119.27117800000001</v>
      </c>
      <c r="G54" s="111">
        <v>507.26855499999999</v>
      </c>
      <c r="H54" s="75">
        <v>117.67088</v>
      </c>
      <c r="I54" s="108">
        <f>E54-$P$51</f>
        <v>419.25097700000003</v>
      </c>
      <c r="J54" s="109">
        <f>G54-$P$51</f>
        <v>259.26855499999999</v>
      </c>
      <c r="K54" s="258"/>
      <c r="L54" s="24">
        <f t="shared" si="9"/>
        <v>1.6170529318528428</v>
      </c>
      <c r="M54" s="261"/>
    </row>
    <row r="55" spans="1:16" x14ac:dyDescent="0.25">
      <c r="A55" s="18">
        <v>40</v>
      </c>
      <c r="B55" s="19" t="s">
        <v>18</v>
      </c>
      <c r="C55" s="19" t="s">
        <v>38</v>
      </c>
      <c r="D55" s="20">
        <v>5</v>
      </c>
      <c r="E55" s="110">
        <v>661.39648399999999</v>
      </c>
      <c r="F55" s="111">
        <v>120.578315</v>
      </c>
      <c r="G55" s="111">
        <v>479.30078099999997</v>
      </c>
      <c r="H55" s="75">
        <v>106.28988</v>
      </c>
      <c r="I55" s="213">
        <f>E55-$P$51</f>
        <v>413.39648399999999</v>
      </c>
      <c r="J55" s="222">
        <f>G55-$P$51</f>
        <v>231.30078099999997</v>
      </c>
      <c r="K55" s="259"/>
      <c r="L55" s="214">
        <f t="shared" si="9"/>
        <v>1.7872679988918845</v>
      </c>
      <c r="M55" s="262"/>
      <c r="O55" s="19"/>
      <c r="P55" s="19"/>
    </row>
    <row r="56" spans="1:16" x14ac:dyDescent="0.25">
      <c r="A56" s="32">
        <v>42</v>
      </c>
      <c r="B56" s="33">
        <v>254</v>
      </c>
      <c r="C56" s="33" t="s">
        <v>38</v>
      </c>
      <c r="D56" s="34">
        <v>1</v>
      </c>
      <c r="E56" s="116">
        <v>764.21484399999997</v>
      </c>
      <c r="F56" s="117">
        <v>114.211963</v>
      </c>
      <c r="G56" s="117">
        <v>568.11425799999995</v>
      </c>
      <c r="H56" s="129">
        <v>125.135149</v>
      </c>
      <c r="I56" s="120">
        <f>E56-$P$52</f>
        <v>490.21484399999997</v>
      </c>
      <c r="J56" s="121">
        <f>G56-$P$52</f>
        <v>294.11425799999995</v>
      </c>
      <c r="K56" s="266">
        <f>AVERAGE(I56:I60)/AVERAGE(J56:J60)</f>
        <v>1.8695064732883206</v>
      </c>
      <c r="L56" s="31">
        <f>I56/J56</f>
        <v>1.6667496752231579</v>
      </c>
      <c r="M56" s="269">
        <f>AVERAGE(L56:L60)</f>
        <v>1.876493697629974</v>
      </c>
      <c r="O56" s="19"/>
      <c r="P56" s="19"/>
    </row>
    <row r="57" spans="1:16" x14ac:dyDescent="0.25">
      <c r="A57" s="35">
        <v>42</v>
      </c>
      <c r="B57" s="36">
        <v>254</v>
      </c>
      <c r="C57" s="36" t="s">
        <v>38</v>
      </c>
      <c r="D57" s="37">
        <v>2</v>
      </c>
      <c r="E57" s="122">
        <v>786.80761700000005</v>
      </c>
      <c r="F57" s="123">
        <v>121.710311</v>
      </c>
      <c r="G57" s="123">
        <v>539.30371100000002</v>
      </c>
      <c r="H57" s="130">
        <v>112.847933</v>
      </c>
      <c r="I57" s="120">
        <f>E57-$P$52</f>
        <v>512.80761700000005</v>
      </c>
      <c r="J57" s="121">
        <f>G57-$P$52</f>
        <v>265.30371100000002</v>
      </c>
      <c r="K57" s="267"/>
      <c r="L57" s="31">
        <f t="shared" ref="L57:L60" si="10">I57/J57</f>
        <v>1.9329078174862018</v>
      </c>
      <c r="M57" s="270"/>
      <c r="O57" s="19"/>
      <c r="P57" s="19"/>
    </row>
    <row r="58" spans="1:16" x14ac:dyDescent="0.25">
      <c r="A58" s="35">
        <v>42</v>
      </c>
      <c r="B58" s="36">
        <v>254</v>
      </c>
      <c r="C58" s="36" t="s">
        <v>38</v>
      </c>
      <c r="D58" s="37">
        <v>3</v>
      </c>
      <c r="E58" s="122">
        <v>801.03906300000006</v>
      </c>
      <c r="F58" s="123">
        <v>115.299122</v>
      </c>
      <c r="G58" s="123">
        <v>544.03906300000006</v>
      </c>
      <c r="H58" s="130">
        <v>104.21373</v>
      </c>
      <c r="I58" s="120">
        <f>E58-$P$52</f>
        <v>527.03906300000006</v>
      </c>
      <c r="J58" s="121">
        <f>G58-$P$52</f>
        <v>270.03906300000006</v>
      </c>
      <c r="K58" s="267"/>
      <c r="L58" s="31">
        <f t="shared" si="10"/>
        <v>1.9517141599621086</v>
      </c>
      <c r="M58" s="270"/>
      <c r="O58" s="19"/>
      <c r="P58" s="19"/>
    </row>
    <row r="59" spans="1:16" x14ac:dyDescent="0.25">
      <c r="A59" s="35">
        <v>42</v>
      </c>
      <c r="B59" s="36">
        <v>254</v>
      </c>
      <c r="C59" s="36" t="s">
        <v>38</v>
      </c>
      <c r="D59" s="37">
        <v>4</v>
      </c>
      <c r="E59" s="122">
        <v>757.43554700000004</v>
      </c>
      <c r="F59" s="123">
        <v>125.197408</v>
      </c>
      <c r="G59" s="123">
        <v>516.50390600000003</v>
      </c>
      <c r="H59" s="130">
        <v>89.334620999999999</v>
      </c>
      <c r="I59" s="120">
        <f>E59-$P$52</f>
        <v>483.43554700000004</v>
      </c>
      <c r="J59" s="121">
        <f>G59-$P$52</f>
        <v>242.50390600000003</v>
      </c>
      <c r="K59" s="267"/>
      <c r="L59" s="31">
        <f t="shared" si="10"/>
        <v>1.9935165374202262</v>
      </c>
      <c r="M59" s="270"/>
      <c r="O59" s="19"/>
      <c r="P59" s="19"/>
    </row>
    <row r="60" spans="1:16" x14ac:dyDescent="0.25">
      <c r="A60" s="35">
        <v>42</v>
      </c>
      <c r="B60" s="36">
        <v>254</v>
      </c>
      <c r="C60" s="36" t="s">
        <v>38</v>
      </c>
      <c r="D60" s="37">
        <v>5</v>
      </c>
      <c r="E60" s="122">
        <v>818.44238299999995</v>
      </c>
      <c r="F60" s="123">
        <v>118.962692</v>
      </c>
      <c r="G60" s="123">
        <v>570.28222700000003</v>
      </c>
      <c r="H60" s="130">
        <v>122.42092</v>
      </c>
      <c r="I60" s="226">
        <f>E60-$P$52</f>
        <v>544.44238299999995</v>
      </c>
      <c r="J60" s="227">
        <f>G60-$P$52</f>
        <v>296.28222700000003</v>
      </c>
      <c r="K60" s="268"/>
      <c r="L60" s="201">
        <f t="shared" si="10"/>
        <v>1.837580298058175</v>
      </c>
      <c r="M60" s="271"/>
      <c r="O60" s="19"/>
      <c r="P60" s="19"/>
    </row>
    <row r="61" spans="1:16" x14ac:dyDescent="0.25">
      <c r="A61" s="15">
        <v>44</v>
      </c>
      <c r="B61" s="16">
        <v>256</v>
      </c>
      <c r="C61" s="16" t="s">
        <v>38</v>
      </c>
      <c r="D61" s="17">
        <v>1</v>
      </c>
      <c r="E61" s="104">
        <v>643.09570299999996</v>
      </c>
      <c r="F61" s="105">
        <v>123.72378399999999</v>
      </c>
      <c r="G61" s="105">
        <v>573.02050799999995</v>
      </c>
      <c r="H61" s="74">
        <v>99.516617999999994</v>
      </c>
      <c r="I61" s="108">
        <f>E61-$P$53</f>
        <v>396.09570299999996</v>
      </c>
      <c r="J61" s="109">
        <f>G61-$P$53</f>
        <v>326.02050799999995</v>
      </c>
      <c r="K61" s="257">
        <f>AVERAGE(I61:I65)/AVERAGE(J61:J65)</f>
        <v>1.4915942214712155</v>
      </c>
      <c r="L61" s="24">
        <f>I61/J61</f>
        <v>1.214941064382367</v>
      </c>
      <c r="M61" s="260">
        <f>AVERAGE(L61:L65)</f>
        <v>1.5131319423896357</v>
      </c>
      <c r="O61" s="19"/>
      <c r="P61" s="19"/>
    </row>
    <row r="62" spans="1:16" x14ac:dyDescent="0.25">
      <c r="A62" s="18">
        <v>44</v>
      </c>
      <c r="B62" s="19">
        <v>256</v>
      </c>
      <c r="C62" s="19" t="s">
        <v>38</v>
      </c>
      <c r="D62" s="20">
        <v>2</v>
      </c>
      <c r="E62" s="110">
        <v>791.95996100000002</v>
      </c>
      <c r="F62" s="111">
        <v>152.07607300000001</v>
      </c>
      <c r="G62" s="111">
        <v>507.57714800000002</v>
      </c>
      <c r="H62" s="75">
        <v>97.168847999999997</v>
      </c>
      <c r="I62" s="108">
        <f>E62-$P$53</f>
        <v>544.95996100000002</v>
      </c>
      <c r="J62" s="109">
        <f>G62-$P$53</f>
        <v>260.57714800000002</v>
      </c>
      <c r="K62" s="258"/>
      <c r="L62" s="24">
        <f t="shared" ref="L62:L65" si="11">I62/J62</f>
        <v>2.091357454722008</v>
      </c>
      <c r="M62" s="261"/>
      <c r="O62" s="19"/>
      <c r="P62" s="19"/>
    </row>
    <row r="63" spans="1:16" x14ac:dyDescent="0.25">
      <c r="A63" s="18">
        <v>44</v>
      </c>
      <c r="B63" s="19">
        <v>256</v>
      </c>
      <c r="C63" s="19" t="s">
        <v>38</v>
      </c>
      <c r="D63" s="20">
        <v>3</v>
      </c>
      <c r="E63" s="110">
        <v>672.83984399999997</v>
      </c>
      <c r="F63" s="111">
        <v>106.24681200000001</v>
      </c>
      <c r="G63" s="111">
        <v>553.59667999999999</v>
      </c>
      <c r="H63" s="75">
        <v>108.81909</v>
      </c>
      <c r="I63" s="108">
        <f>E63-$P$53</f>
        <v>425.83984399999997</v>
      </c>
      <c r="J63" s="109">
        <f>G63-$P$53</f>
        <v>306.59667999999999</v>
      </c>
      <c r="K63" s="258"/>
      <c r="L63" s="24">
        <f t="shared" si="11"/>
        <v>1.3889251638341289</v>
      </c>
      <c r="M63" s="261"/>
      <c r="O63" s="19"/>
      <c r="P63" s="19"/>
    </row>
    <row r="64" spans="1:16" x14ac:dyDescent="0.25">
      <c r="A64" s="18">
        <v>44</v>
      </c>
      <c r="B64" s="19">
        <v>256</v>
      </c>
      <c r="C64" s="19" t="s">
        <v>38</v>
      </c>
      <c r="D64" s="20">
        <v>4</v>
      </c>
      <c r="E64" s="110">
        <v>696.62597700000003</v>
      </c>
      <c r="F64" s="111">
        <v>118.73466999999999</v>
      </c>
      <c r="G64" s="111">
        <v>528.72851600000001</v>
      </c>
      <c r="H64" s="75">
        <v>118.299862</v>
      </c>
      <c r="I64" s="108">
        <f>E64-$P$53</f>
        <v>449.62597700000003</v>
      </c>
      <c r="J64" s="109">
        <f>G64-$P$53</f>
        <v>281.72851600000001</v>
      </c>
      <c r="K64" s="258"/>
      <c r="L64" s="24">
        <f t="shared" si="11"/>
        <v>1.5959547985550742</v>
      </c>
      <c r="M64" s="261"/>
      <c r="O64" s="19"/>
      <c r="P64" s="19"/>
    </row>
    <row r="65" spans="1:16" x14ac:dyDescent="0.25">
      <c r="A65" s="114">
        <v>44</v>
      </c>
      <c r="B65" s="206">
        <v>256</v>
      </c>
      <c r="C65" s="206" t="s">
        <v>38</v>
      </c>
      <c r="D65" s="115">
        <v>5</v>
      </c>
      <c r="E65" s="218">
        <v>622.76660200000003</v>
      </c>
      <c r="F65" s="219">
        <v>86.945606999999995</v>
      </c>
      <c r="G65" s="219">
        <v>541.83886700000005</v>
      </c>
      <c r="H65" s="199">
        <v>100.972452</v>
      </c>
      <c r="I65" s="213">
        <f>E65-$P$53</f>
        <v>375.76660200000003</v>
      </c>
      <c r="J65" s="222">
        <f>G65-$P$53</f>
        <v>294.83886700000005</v>
      </c>
      <c r="K65" s="259"/>
      <c r="L65" s="214">
        <f t="shared" si="11"/>
        <v>1.2744812304545994</v>
      </c>
      <c r="M65" s="262"/>
      <c r="O65" s="19"/>
      <c r="P65" s="19"/>
    </row>
  </sheetData>
  <mergeCells count="27">
    <mergeCell ref="K61:K65"/>
    <mergeCell ref="M61:M65"/>
    <mergeCell ref="K56:K60"/>
    <mergeCell ref="M56:M60"/>
    <mergeCell ref="K51:K55"/>
    <mergeCell ref="M51:M55"/>
    <mergeCell ref="K45:K49"/>
    <mergeCell ref="M45:M49"/>
    <mergeCell ref="K40:K44"/>
    <mergeCell ref="M40:M44"/>
    <mergeCell ref="K35:K39"/>
    <mergeCell ref="M35:M39"/>
    <mergeCell ref="K29:K33"/>
    <mergeCell ref="M29:M33"/>
    <mergeCell ref="K24:K28"/>
    <mergeCell ref="M24:M28"/>
    <mergeCell ref="K19:K23"/>
    <mergeCell ref="M19:M23"/>
    <mergeCell ref="K13:K17"/>
    <mergeCell ref="M13:M17"/>
    <mergeCell ref="K8:K12"/>
    <mergeCell ref="M8:M12"/>
    <mergeCell ref="A1:D1"/>
    <mergeCell ref="E1:H1"/>
    <mergeCell ref="I1:M1"/>
    <mergeCell ref="K3:K7"/>
    <mergeCell ref="M3:M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65"/>
  <sheetViews>
    <sheetView workbookViewId="0">
      <selection activeCell="G84" sqref="G84"/>
    </sheetView>
  </sheetViews>
  <sheetFormatPr defaultRowHeight="15" x14ac:dyDescent="0.25"/>
  <cols>
    <col min="1" max="1" width="7.7109375" bestFit="1" customWidth="1"/>
    <col min="2" max="2" width="10.7109375" bestFit="1" customWidth="1"/>
    <col min="3" max="3" width="9.7109375" bestFit="1" customWidth="1"/>
    <col min="4" max="4" width="6.42578125" bestFit="1" customWidth="1"/>
    <col min="5" max="5" width="10.28515625" bestFit="1" customWidth="1"/>
    <col min="6" max="6" width="7.85546875" bestFit="1" customWidth="1"/>
    <col min="7" max="7" width="12.5703125" bestFit="1" customWidth="1"/>
    <col min="8" max="8" width="10.140625" bestFit="1" customWidth="1"/>
    <col min="9" max="9" width="10.28515625" bestFit="1" customWidth="1"/>
    <col min="10" max="10" width="12.5703125" bestFit="1" customWidth="1"/>
    <col min="11" max="11" width="22.5703125" bestFit="1" customWidth="1"/>
    <col min="12" max="12" width="10.7109375" bestFit="1" customWidth="1"/>
    <col min="13" max="13" width="17.85546875" bestFit="1" customWidth="1"/>
    <col min="15" max="15" width="7.7109375" bestFit="1" customWidth="1"/>
    <col min="16" max="16" width="13" bestFit="1" customWidth="1"/>
  </cols>
  <sheetData>
    <row r="1" spans="1:16" x14ac:dyDescent="0.25">
      <c r="A1" s="292" t="s">
        <v>8</v>
      </c>
      <c r="B1" s="293"/>
      <c r="C1" s="293"/>
      <c r="D1" s="294"/>
      <c r="E1" s="292" t="s">
        <v>44</v>
      </c>
      <c r="F1" s="293"/>
      <c r="G1" s="293"/>
      <c r="H1" s="294"/>
      <c r="I1" s="292" t="s">
        <v>9</v>
      </c>
      <c r="J1" s="293"/>
      <c r="K1" s="293"/>
      <c r="L1" s="293"/>
      <c r="M1" s="294"/>
    </row>
    <row r="2" spans="1:16" x14ac:dyDescent="0.25">
      <c r="A2" s="98" t="s">
        <v>0</v>
      </c>
      <c r="B2" s="13" t="s">
        <v>28</v>
      </c>
      <c r="C2" s="13" t="s">
        <v>1</v>
      </c>
      <c r="D2" s="14" t="s">
        <v>2</v>
      </c>
      <c r="E2" s="98" t="s">
        <v>45</v>
      </c>
      <c r="F2" s="13" t="s">
        <v>46</v>
      </c>
      <c r="G2" s="13" t="s">
        <v>47</v>
      </c>
      <c r="H2" s="14" t="s">
        <v>48</v>
      </c>
      <c r="I2" s="98" t="s">
        <v>50</v>
      </c>
      <c r="J2" s="14" t="s">
        <v>47</v>
      </c>
      <c r="K2" s="13" t="s">
        <v>5</v>
      </c>
      <c r="L2" s="13" t="s">
        <v>6</v>
      </c>
      <c r="M2" s="14" t="s">
        <v>7</v>
      </c>
      <c r="O2" s="102" t="s">
        <v>0</v>
      </c>
      <c r="P2" s="103" t="s">
        <v>49</v>
      </c>
    </row>
    <row r="3" spans="1:16" x14ac:dyDescent="0.25">
      <c r="A3" s="15">
        <v>46</v>
      </c>
      <c r="B3" s="16" t="s">
        <v>18</v>
      </c>
      <c r="C3" s="16" t="s">
        <v>3</v>
      </c>
      <c r="D3" s="17">
        <v>1</v>
      </c>
      <c r="E3" s="104">
        <v>693.49121100000002</v>
      </c>
      <c r="F3" s="105">
        <v>306.00905</v>
      </c>
      <c r="G3" s="105">
        <v>418.27734400000003</v>
      </c>
      <c r="H3" s="74">
        <v>55.316541999999998</v>
      </c>
      <c r="I3" s="108">
        <f>E3-$P$3</f>
        <v>420.49121100000002</v>
      </c>
      <c r="J3" s="109">
        <f>G3-$P$3</f>
        <v>145.27734400000003</v>
      </c>
      <c r="K3" s="257">
        <f>AVERAGE(I3:I7)/AVERAGE(J3:J7)</f>
        <v>2.9941676944147066</v>
      </c>
      <c r="L3" s="24">
        <f>I3/J3</f>
        <v>2.8944032112811748</v>
      </c>
      <c r="M3" s="260">
        <f>AVERAGE(L3:L7)</f>
        <v>2.9972134478408492</v>
      </c>
      <c r="O3" s="18">
        <v>46</v>
      </c>
      <c r="P3" s="20">
        <v>273</v>
      </c>
    </row>
    <row r="4" spans="1:16" x14ac:dyDescent="0.25">
      <c r="A4" s="18">
        <v>46</v>
      </c>
      <c r="B4" s="19" t="s">
        <v>18</v>
      </c>
      <c r="C4" s="19" t="s">
        <v>3</v>
      </c>
      <c r="D4" s="20">
        <v>2</v>
      </c>
      <c r="E4" s="110">
        <v>817.01269500000001</v>
      </c>
      <c r="F4" s="111">
        <v>466.612368</v>
      </c>
      <c r="G4" s="111">
        <v>419.62695300000001</v>
      </c>
      <c r="H4" s="75">
        <v>50.965401</v>
      </c>
      <c r="I4" s="108">
        <f>E4-$P$3</f>
        <v>544.01269500000001</v>
      </c>
      <c r="J4" s="109">
        <f>G4-$P$3</f>
        <v>146.62695300000001</v>
      </c>
      <c r="K4" s="258"/>
      <c r="L4" s="24">
        <f t="shared" ref="L4:L7" si="0">I4/J4</f>
        <v>3.7101820904646363</v>
      </c>
      <c r="M4" s="261"/>
      <c r="O4" s="18">
        <v>48</v>
      </c>
      <c r="P4" s="20">
        <v>259</v>
      </c>
    </row>
    <row r="5" spans="1:16" x14ac:dyDescent="0.25">
      <c r="A5" s="18">
        <v>46</v>
      </c>
      <c r="B5" s="19" t="s">
        <v>18</v>
      </c>
      <c r="C5" s="19" t="s">
        <v>3</v>
      </c>
      <c r="D5" s="20">
        <v>3</v>
      </c>
      <c r="E5" s="110">
        <v>792.54589799999997</v>
      </c>
      <c r="F5" s="111">
        <v>405.37858699999998</v>
      </c>
      <c r="G5" s="111">
        <v>423.12890599999997</v>
      </c>
      <c r="H5" s="75">
        <v>52.631504999999997</v>
      </c>
      <c r="I5" s="108">
        <f>E5-$P$3</f>
        <v>519.54589799999997</v>
      </c>
      <c r="J5" s="109">
        <f>G5-$P$3</f>
        <v>150.12890599999997</v>
      </c>
      <c r="K5" s="258"/>
      <c r="L5" s="24">
        <f t="shared" si="0"/>
        <v>3.460665316511399</v>
      </c>
      <c r="M5" s="261"/>
      <c r="O5" s="18">
        <v>50</v>
      </c>
      <c r="P5" s="20">
        <v>271</v>
      </c>
    </row>
    <row r="6" spans="1:16" x14ac:dyDescent="0.25">
      <c r="A6" s="18">
        <v>46</v>
      </c>
      <c r="B6" s="19" t="s">
        <v>18</v>
      </c>
      <c r="C6" s="19" t="s">
        <v>3</v>
      </c>
      <c r="D6" s="20">
        <v>4</v>
      </c>
      <c r="E6" s="110">
        <v>630.59375</v>
      </c>
      <c r="F6" s="111">
        <v>308.47927900000002</v>
      </c>
      <c r="G6" s="111">
        <v>422.21191399999998</v>
      </c>
      <c r="H6" s="75">
        <v>54.305712999999997</v>
      </c>
      <c r="I6" s="108">
        <f>E6-$P$3</f>
        <v>357.59375</v>
      </c>
      <c r="J6" s="109">
        <f>G6-$P$3</f>
        <v>149.21191399999998</v>
      </c>
      <c r="K6" s="258"/>
      <c r="L6" s="24">
        <f t="shared" si="0"/>
        <v>2.3965495811547597</v>
      </c>
      <c r="M6" s="261"/>
      <c r="O6" s="114">
        <v>52</v>
      </c>
      <c r="P6" s="115">
        <v>244</v>
      </c>
    </row>
    <row r="7" spans="1:16" x14ac:dyDescent="0.25">
      <c r="A7" s="18">
        <v>46</v>
      </c>
      <c r="B7" s="19" t="s">
        <v>18</v>
      </c>
      <c r="C7" s="19" t="s">
        <v>3</v>
      </c>
      <c r="D7" s="20">
        <v>5</v>
      </c>
      <c r="E7" s="110">
        <v>656.32128899999998</v>
      </c>
      <c r="F7" s="111">
        <v>279.70734599999997</v>
      </c>
      <c r="G7" s="111">
        <v>424.85449199999999</v>
      </c>
      <c r="H7" s="75">
        <v>53.882950999999998</v>
      </c>
      <c r="I7" s="213">
        <f>E7-$P$3</f>
        <v>383.32128899999998</v>
      </c>
      <c r="J7" s="222">
        <f>G7-$P$3</f>
        <v>151.85449199999999</v>
      </c>
      <c r="K7" s="259"/>
      <c r="L7" s="214">
        <f t="shared" si="0"/>
        <v>2.5242670397922771</v>
      </c>
      <c r="M7" s="262"/>
      <c r="O7" s="19"/>
      <c r="P7" s="19"/>
    </row>
    <row r="8" spans="1:16" x14ac:dyDescent="0.25">
      <c r="A8" s="32">
        <v>48</v>
      </c>
      <c r="B8" s="33">
        <v>254</v>
      </c>
      <c r="C8" s="33" t="s">
        <v>3</v>
      </c>
      <c r="D8" s="34">
        <v>1</v>
      </c>
      <c r="E8" s="116">
        <v>680.03613299999995</v>
      </c>
      <c r="F8" s="117">
        <v>282.93665299999998</v>
      </c>
      <c r="G8" s="117">
        <v>479.42382800000001</v>
      </c>
      <c r="H8" s="129">
        <v>61.851658</v>
      </c>
      <c r="I8" s="120">
        <f>E8-$P$4</f>
        <v>421.03613299999995</v>
      </c>
      <c r="J8" s="121">
        <f>G8-$P$4</f>
        <v>220.42382800000001</v>
      </c>
      <c r="K8" s="266">
        <f>AVERAGE(I8:I12)/AVERAGE(J8:J12)</f>
        <v>2.0123671926357156</v>
      </c>
      <c r="L8" s="31">
        <f>I8/J8</f>
        <v>1.9101207742386177</v>
      </c>
      <c r="M8" s="269">
        <f>AVERAGE(L8:L12)</f>
        <v>2.0108825303325619</v>
      </c>
      <c r="O8" s="19"/>
      <c r="P8" s="19"/>
    </row>
    <row r="9" spans="1:16" x14ac:dyDescent="0.25">
      <c r="A9" s="35">
        <v>48</v>
      </c>
      <c r="B9" s="36">
        <v>254</v>
      </c>
      <c r="C9" s="36" t="s">
        <v>3</v>
      </c>
      <c r="D9" s="37">
        <v>2</v>
      </c>
      <c r="E9" s="122">
        <v>695.96093800000006</v>
      </c>
      <c r="F9" s="123">
        <v>294.02553899999998</v>
      </c>
      <c r="G9" s="123">
        <v>478.53613300000001</v>
      </c>
      <c r="H9" s="130">
        <v>61.113191</v>
      </c>
      <c r="I9" s="120">
        <f>E9-$P$4</f>
        <v>436.96093800000006</v>
      </c>
      <c r="J9" s="121">
        <f>G9-$P$4</f>
        <v>219.53613300000001</v>
      </c>
      <c r="K9" s="267"/>
      <c r="L9" s="31">
        <f t="shared" ref="L9:L12" si="1">I9/J9</f>
        <v>1.9903827767614002</v>
      </c>
      <c r="M9" s="270"/>
      <c r="O9" s="19"/>
      <c r="P9" s="19"/>
    </row>
    <row r="10" spans="1:16" x14ac:dyDescent="0.25">
      <c r="A10" s="35">
        <v>48</v>
      </c>
      <c r="B10" s="36">
        <v>254</v>
      </c>
      <c r="C10" s="36" t="s">
        <v>3</v>
      </c>
      <c r="D10" s="37">
        <v>3</v>
      </c>
      <c r="E10" s="122">
        <v>842.67578100000003</v>
      </c>
      <c r="F10" s="123">
        <v>387.45106199999998</v>
      </c>
      <c r="G10" s="123">
        <v>514.49804700000004</v>
      </c>
      <c r="H10" s="130">
        <v>65.827315999999996</v>
      </c>
      <c r="I10" s="120">
        <f>E10-$P$4</f>
        <v>583.67578100000003</v>
      </c>
      <c r="J10" s="121">
        <f>G10-$P$4</f>
        <v>255.49804700000004</v>
      </c>
      <c r="K10" s="267"/>
      <c r="L10" s="31">
        <f t="shared" si="1"/>
        <v>2.2844627888682059</v>
      </c>
      <c r="M10" s="270"/>
      <c r="O10" s="19"/>
      <c r="P10" s="19"/>
    </row>
    <row r="11" spans="1:16" x14ac:dyDescent="0.25">
      <c r="A11" s="35">
        <v>48</v>
      </c>
      <c r="B11" s="36">
        <v>254</v>
      </c>
      <c r="C11" s="36" t="s">
        <v>3</v>
      </c>
      <c r="D11" s="37">
        <v>4</v>
      </c>
      <c r="E11" s="122">
        <v>620.05078100000003</v>
      </c>
      <c r="F11" s="123">
        <v>228.38113999999999</v>
      </c>
      <c r="G11" s="123">
        <v>488.84960899999999</v>
      </c>
      <c r="H11" s="130">
        <v>67.366659999999996</v>
      </c>
      <c r="I11" s="120">
        <f>E11-$P$4</f>
        <v>361.05078100000003</v>
      </c>
      <c r="J11" s="121">
        <f>G11-$P$4</f>
        <v>229.84960899999999</v>
      </c>
      <c r="K11" s="267"/>
      <c r="L11" s="31">
        <f t="shared" si="1"/>
        <v>1.5708131180679974</v>
      </c>
      <c r="M11" s="270"/>
      <c r="O11" s="19"/>
      <c r="P11" s="19"/>
    </row>
    <row r="12" spans="1:16" x14ac:dyDescent="0.25">
      <c r="A12" s="35">
        <v>48</v>
      </c>
      <c r="B12" s="36">
        <v>254</v>
      </c>
      <c r="C12" s="36" t="s">
        <v>3</v>
      </c>
      <c r="D12" s="37">
        <v>5</v>
      </c>
      <c r="E12" s="122">
        <v>735.44335899999999</v>
      </c>
      <c r="F12" s="123">
        <v>416.49264399999998</v>
      </c>
      <c r="G12" s="123">
        <v>466.27246100000002</v>
      </c>
      <c r="H12" s="130">
        <v>58.790073</v>
      </c>
      <c r="I12" s="226">
        <f>E12-$P$4</f>
        <v>476.44335899999999</v>
      </c>
      <c r="J12" s="227">
        <f>G12-$P$4</f>
        <v>207.27246100000002</v>
      </c>
      <c r="K12" s="268"/>
      <c r="L12" s="201">
        <f t="shared" si="1"/>
        <v>2.2986331937265891</v>
      </c>
      <c r="M12" s="271"/>
      <c r="O12" s="19"/>
      <c r="P12" s="19"/>
    </row>
    <row r="13" spans="1:16" x14ac:dyDescent="0.25">
      <c r="A13" s="15">
        <v>50</v>
      </c>
      <c r="B13" s="16">
        <v>256</v>
      </c>
      <c r="C13" s="16" t="s">
        <v>3</v>
      </c>
      <c r="D13" s="17">
        <v>1</v>
      </c>
      <c r="E13" s="104">
        <v>599.02050799999995</v>
      </c>
      <c r="F13" s="105">
        <v>176.12305499999999</v>
      </c>
      <c r="G13" s="105">
        <v>600.94921899999997</v>
      </c>
      <c r="H13" s="74">
        <v>99.879165</v>
      </c>
      <c r="I13" s="108">
        <f>E13-$P$5</f>
        <v>328.02050799999995</v>
      </c>
      <c r="J13" s="109">
        <f>G13-$P$5</f>
        <v>329.94921899999997</v>
      </c>
      <c r="K13" s="257">
        <f>AVERAGE(I13:I17)/AVERAGE(J13:J17)</f>
        <v>1.1694245531388909</v>
      </c>
      <c r="L13" s="24">
        <f>I13/J13</f>
        <v>0.99415452169929208</v>
      </c>
      <c r="M13" s="260">
        <f>AVERAGE(L13:L17)</f>
        <v>1.1715576178893821</v>
      </c>
      <c r="O13" s="19"/>
      <c r="P13" s="19"/>
    </row>
    <row r="14" spans="1:16" x14ac:dyDescent="0.25">
      <c r="A14" s="18">
        <v>50</v>
      </c>
      <c r="B14" s="19">
        <v>256</v>
      </c>
      <c r="C14" s="19" t="s">
        <v>3</v>
      </c>
      <c r="D14" s="20">
        <v>2</v>
      </c>
      <c r="E14" s="110">
        <v>629.68457000000001</v>
      </c>
      <c r="F14" s="111">
        <v>231.17336800000001</v>
      </c>
      <c r="G14" s="111">
        <v>611.79785200000003</v>
      </c>
      <c r="H14" s="75">
        <v>101.04383799999999</v>
      </c>
      <c r="I14" s="108">
        <f>E14-$P$5</f>
        <v>358.68457000000001</v>
      </c>
      <c r="J14" s="109">
        <f>G14-$P$5</f>
        <v>340.79785200000003</v>
      </c>
      <c r="K14" s="258"/>
      <c r="L14" s="24">
        <f t="shared" ref="L14:L17" si="2">I14/J14</f>
        <v>1.052484831975995</v>
      </c>
      <c r="M14" s="261"/>
      <c r="O14" s="19"/>
      <c r="P14" s="19"/>
    </row>
    <row r="15" spans="1:16" x14ac:dyDescent="0.25">
      <c r="A15" s="18">
        <v>50</v>
      </c>
      <c r="B15" s="19">
        <v>256</v>
      </c>
      <c r="C15" s="19" t="s">
        <v>3</v>
      </c>
      <c r="D15" s="20">
        <v>3</v>
      </c>
      <c r="E15" s="110">
        <v>710.12890600000003</v>
      </c>
      <c r="F15" s="111">
        <v>164.73619099999999</v>
      </c>
      <c r="G15" s="111">
        <v>596.59277299999997</v>
      </c>
      <c r="H15" s="75">
        <v>107.97487099999999</v>
      </c>
      <c r="I15" s="108">
        <f>E15-$P$5</f>
        <v>439.12890600000003</v>
      </c>
      <c r="J15" s="109">
        <f>G15-$P$5</f>
        <v>325.59277299999997</v>
      </c>
      <c r="K15" s="258"/>
      <c r="L15" s="24">
        <f t="shared" si="2"/>
        <v>1.3487059370325769</v>
      </c>
      <c r="M15" s="261"/>
      <c r="O15" s="19"/>
      <c r="P15" s="19"/>
    </row>
    <row r="16" spans="1:16" x14ac:dyDescent="0.25">
      <c r="A16" s="18">
        <v>50</v>
      </c>
      <c r="B16" s="19">
        <v>256</v>
      </c>
      <c r="C16" s="19" t="s">
        <v>3</v>
      </c>
      <c r="D16" s="20">
        <v>4</v>
      </c>
      <c r="E16" s="110">
        <v>667.69433600000002</v>
      </c>
      <c r="F16" s="111">
        <v>272.868313</v>
      </c>
      <c r="G16" s="111">
        <v>584.27343800000006</v>
      </c>
      <c r="H16" s="75">
        <v>89.088651999999996</v>
      </c>
      <c r="I16" s="108">
        <f>E16-$P$5</f>
        <v>396.69433600000002</v>
      </c>
      <c r="J16" s="109">
        <f>G16-$P$5</f>
        <v>313.27343800000006</v>
      </c>
      <c r="K16" s="258"/>
      <c r="L16" s="24">
        <f t="shared" si="2"/>
        <v>1.2662878108421052</v>
      </c>
      <c r="M16" s="261"/>
      <c r="O16" s="19"/>
      <c r="P16" s="19"/>
    </row>
    <row r="17" spans="1:16" x14ac:dyDescent="0.25">
      <c r="A17" s="18">
        <v>50</v>
      </c>
      <c r="B17" s="19">
        <v>256</v>
      </c>
      <c r="C17" s="19" t="s">
        <v>3</v>
      </c>
      <c r="D17" s="20">
        <v>5</v>
      </c>
      <c r="E17" s="110">
        <v>672.20019500000001</v>
      </c>
      <c r="F17" s="111">
        <v>221.59392800000001</v>
      </c>
      <c r="G17" s="111">
        <v>606.40820299999996</v>
      </c>
      <c r="H17" s="75">
        <v>90.679395</v>
      </c>
      <c r="I17" s="108">
        <f>E17-$P$5</f>
        <v>401.20019500000001</v>
      </c>
      <c r="J17" s="109">
        <f>G17-$P$5</f>
        <v>335.40820299999996</v>
      </c>
      <c r="K17" s="259"/>
      <c r="L17" s="24">
        <f t="shared" si="2"/>
        <v>1.196154987896942</v>
      </c>
      <c r="M17" s="262"/>
      <c r="O17" s="19"/>
      <c r="P17" s="19"/>
    </row>
    <row r="18" spans="1:16" x14ac:dyDescent="0.25">
      <c r="A18" s="98" t="s">
        <v>0</v>
      </c>
      <c r="B18" s="13" t="s">
        <v>28</v>
      </c>
      <c r="C18" s="13" t="s">
        <v>1</v>
      </c>
      <c r="D18" s="14" t="s">
        <v>2</v>
      </c>
      <c r="E18" s="98" t="s">
        <v>45</v>
      </c>
      <c r="F18" s="13" t="s">
        <v>46</v>
      </c>
      <c r="G18" s="13" t="s">
        <v>47</v>
      </c>
      <c r="H18" s="14" t="s">
        <v>48</v>
      </c>
      <c r="I18" s="98" t="s">
        <v>45</v>
      </c>
      <c r="J18" s="14" t="s">
        <v>47</v>
      </c>
      <c r="K18" s="13" t="s">
        <v>5</v>
      </c>
      <c r="L18" s="13" t="s">
        <v>6</v>
      </c>
      <c r="M18" s="14" t="s">
        <v>7</v>
      </c>
      <c r="O18" s="102" t="s">
        <v>0</v>
      </c>
      <c r="P18" s="103" t="s">
        <v>49</v>
      </c>
    </row>
    <row r="19" spans="1:16" x14ac:dyDescent="0.25">
      <c r="A19" s="15">
        <v>46</v>
      </c>
      <c r="B19" s="16" t="s">
        <v>18</v>
      </c>
      <c r="C19" s="16" t="s">
        <v>11</v>
      </c>
      <c r="D19" s="17">
        <v>1</v>
      </c>
      <c r="E19" s="104">
        <v>475.382813</v>
      </c>
      <c r="F19" s="105">
        <v>78.240487000000002</v>
      </c>
      <c r="G19" s="105">
        <v>395.12792999999999</v>
      </c>
      <c r="H19" s="74">
        <v>66.388492999999997</v>
      </c>
      <c r="I19" s="108">
        <f>E19-$P$19</f>
        <v>213.382813</v>
      </c>
      <c r="J19" s="109">
        <f>G19-$P$19</f>
        <v>133.12792999999999</v>
      </c>
      <c r="K19" s="257">
        <f>AVERAGE(I19:I23)/AVERAGE(J19:J23)</f>
        <v>1.874304996864643</v>
      </c>
      <c r="L19" s="24">
        <f>I19/J19</f>
        <v>1.6028403130732973</v>
      </c>
      <c r="M19" s="260">
        <f>AVERAGE(L19:L23)</f>
        <v>1.8677195285341441</v>
      </c>
      <c r="O19" s="18">
        <v>46</v>
      </c>
      <c r="P19" s="20">
        <v>262</v>
      </c>
    </row>
    <row r="20" spans="1:16" x14ac:dyDescent="0.25">
      <c r="A20" s="18">
        <v>46</v>
      </c>
      <c r="B20" s="19" t="s">
        <v>18</v>
      </c>
      <c r="C20" s="19" t="s">
        <v>11</v>
      </c>
      <c r="D20" s="20">
        <v>2</v>
      </c>
      <c r="E20" s="110">
        <v>506.57128899999998</v>
      </c>
      <c r="F20" s="111">
        <v>94.448819999999998</v>
      </c>
      <c r="G20" s="111">
        <v>396.72753899999998</v>
      </c>
      <c r="H20" s="75">
        <v>48.703412999999998</v>
      </c>
      <c r="I20" s="108">
        <f>E20-$P$19</f>
        <v>244.57128899999998</v>
      </c>
      <c r="J20" s="109">
        <f>G20-$P$19</f>
        <v>134.72753899999998</v>
      </c>
      <c r="K20" s="258"/>
      <c r="L20" s="24">
        <f t="shared" ref="L20:L23" si="3">I20/J20</f>
        <v>1.815302875828527</v>
      </c>
      <c r="M20" s="261"/>
      <c r="O20" s="18">
        <v>48</v>
      </c>
      <c r="P20" s="20">
        <v>240</v>
      </c>
    </row>
    <row r="21" spans="1:16" x14ac:dyDescent="0.25">
      <c r="A21" s="18">
        <v>46</v>
      </c>
      <c r="B21" s="19" t="s">
        <v>18</v>
      </c>
      <c r="C21" s="19" t="s">
        <v>11</v>
      </c>
      <c r="D21" s="20">
        <v>3</v>
      </c>
      <c r="E21" s="110">
        <v>557.12402299999997</v>
      </c>
      <c r="F21" s="111">
        <v>92.886522999999997</v>
      </c>
      <c r="G21" s="111">
        <v>400.88769500000001</v>
      </c>
      <c r="H21" s="75">
        <v>48.900272000000001</v>
      </c>
      <c r="I21" s="108">
        <f>E21-$P$19</f>
        <v>295.12402299999997</v>
      </c>
      <c r="J21" s="109">
        <f>G21-$P$19</f>
        <v>138.88769500000001</v>
      </c>
      <c r="K21" s="258"/>
      <c r="L21" s="24">
        <f t="shared" si="3"/>
        <v>2.1249112313369443</v>
      </c>
      <c r="M21" s="261"/>
      <c r="O21" s="114">
        <v>50</v>
      </c>
      <c r="P21" s="115">
        <v>258</v>
      </c>
    </row>
    <row r="22" spans="1:16" x14ac:dyDescent="0.25">
      <c r="A22" s="18">
        <v>46</v>
      </c>
      <c r="B22" s="19" t="s">
        <v>18</v>
      </c>
      <c r="C22" s="19" t="s">
        <v>11</v>
      </c>
      <c r="D22" s="20">
        <v>4</v>
      </c>
      <c r="E22" s="110">
        <v>581.23535200000003</v>
      </c>
      <c r="F22" s="111">
        <v>98.997482000000005</v>
      </c>
      <c r="G22" s="111">
        <v>442.83789100000001</v>
      </c>
      <c r="H22" s="75">
        <v>96.747547999999995</v>
      </c>
      <c r="I22" s="108">
        <f>E22-$P$19</f>
        <v>319.23535200000003</v>
      </c>
      <c r="J22" s="109">
        <f>G22-$P$19</f>
        <v>180.83789100000001</v>
      </c>
      <c r="K22" s="258"/>
      <c r="L22" s="24">
        <f t="shared" si="3"/>
        <v>1.765312292875612</v>
      </c>
      <c r="M22" s="261"/>
      <c r="O22" s="19"/>
      <c r="P22" s="19"/>
    </row>
    <row r="23" spans="1:16" x14ac:dyDescent="0.25">
      <c r="A23" s="18">
        <v>46</v>
      </c>
      <c r="B23" s="19" t="s">
        <v>18</v>
      </c>
      <c r="C23" s="19" t="s">
        <v>11</v>
      </c>
      <c r="D23" s="20">
        <v>5</v>
      </c>
      <c r="E23" s="110">
        <v>639.49804700000004</v>
      </c>
      <c r="F23" s="111">
        <v>112.900392</v>
      </c>
      <c r="G23" s="111">
        <v>447.93847699999998</v>
      </c>
      <c r="H23" s="75">
        <v>79.441378</v>
      </c>
      <c r="I23" s="213">
        <f>E23-$P$19</f>
        <v>377.49804700000004</v>
      </c>
      <c r="J23" s="222">
        <f>G23-$P$19</f>
        <v>185.93847699999998</v>
      </c>
      <c r="K23" s="259"/>
      <c r="L23" s="214">
        <f t="shared" si="3"/>
        <v>2.0302309295563399</v>
      </c>
      <c r="M23" s="262"/>
      <c r="O23" s="19"/>
      <c r="P23" s="19"/>
    </row>
    <row r="24" spans="1:16" x14ac:dyDescent="0.25">
      <c r="A24" s="32">
        <v>48</v>
      </c>
      <c r="B24" s="33">
        <v>254</v>
      </c>
      <c r="C24" s="33" t="s">
        <v>11</v>
      </c>
      <c r="D24" s="34">
        <v>1</v>
      </c>
      <c r="E24" s="116">
        <v>531.28027299999997</v>
      </c>
      <c r="F24" s="117">
        <v>77.210601999999994</v>
      </c>
      <c r="G24" s="117">
        <v>436.01953099999997</v>
      </c>
      <c r="H24" s="129">
        <v>53.430197</v>
      </c>
      <c r="I24" s="120">
        <f>E24-$P$20</f>
        <v>291.28027299999997</v>
      </c>
      <c r="J24" s="121">
        <f>G24-$P$20</f>
        <v>196.01953099999997</v>
      </c>
      <c r="K24" s="266">
        <f>AVERAGE(I24:I28)/AVERAGE(J24:J28)</f>
        <v>1.4845348905497127</v>
      </c>
      <c r="L24" s="31">
        <f>I24/J24</f>
        <v>1.4859757673841185</v>
      </c>
      <c r="M24" s="269">
        <f>AVERAGE(L24:L28)</f>
        <v>1.4841620214395941</v>
      </c>
      <c r="O24" s="19"/>
      <c r="P24" s="19"/>
    </row>
    <row r="25" spans="1:16" x14ac:dyDescent="0.25">
      <c r="A25" s="35">
        <v>48</v>
      </c>
      <c r="B25" s="36">
        <v>254</v>
      </c>
      <c r="C25" s="36" t="s">
        <v>11</v>
      </c>
      <c r="D25" s="37">
        <v>2</v>
      </c>
      <c r="E25" s="122">
        <v>541.49609399999997</v>
      </c>
      <c r="F25" s="123">
        <v>82.432946000000001</v>
      </c>
      <c r="G25" s="123">
        <v>447.09863300000001</v>
      </c>
      <c r="H25" s="130">
        <v>68.893574000000001</v>
      </c>
      <c r="I25" s="120">
        <f>E25-$P$20</f>
        <v>301.49609399999997</v>
      </c>
      <c r="J25" s="121">
        <f>G25-$P$20</f>
        <v>207.09863300000001</v>
      </c>
      <c r="K25" s="267"/>
      <c r="L25" s="31">
        <f t="shared" ref="L25:L28" si="4">I25/J25</f>
        <v>1.4558091940664812</v>
      </c>
      <c r="M25" s="270"/>
      <c r="O25" s="19"/>
      <c r="P25" s="19"/>
    </row>
    <row r="26" spans="1:16" x14ac:dyDescent="0.25">
      <c r="A26" s="35">
        <v>48</v>
      </c>
      <c r="B26" s="36">
        <v>254</v>
      </c>
      <c r="C26" s="36" t="s">
        <v>11</v>
      </c>
      <c r="D26" s="37">
        <v>3</v>
      </c>
      <c r="E26" s="122">
        <v>567.68457000000001</v>
      </c>
      <c r="F26" s="123">
        <v>96.802526999999998</v>
      </c>
      <c r="G26" s="123">
        <v>458.87011699999999</v>
      </c>
      <c r="H26" s="130">
        <v>63.629317999999998</v>
      </c>
      <c r="I26" s="120">
        <f>E26-$P$20</f>
        <v>327.68457000000001</v>
      </c>
      <c r="J26" s="121">
        <f>G26-$P$20</f>
        <v>218.87011699999999</v>
      </c>
      <c r="K26" s="267"/>
      <c r="L26" s="31">
        <f t="shared" si="4"/>
        <v>1.4971645032747893</v>
      </c>
      <c r="M26" s="270"/>
      <c r="O26" s="19"/>
      <c r="P26" s="19"/>
    </row>
    <row r="27" spans="1:16" x14ac:dyDescent="0.25">
      <c r="A27" s="35">
        <v>48</v>
      </c>
      <c r="B27" s="36">
        <v>254</v>
      </c>
      <c r="C27" s="36" t="s">
        <v>11</v>
      </c>
      <c r="D27" s="37">
        <v>4</v>
      </c>
      <c r="E27" s="122">
        <v>557.14160200000003</v>
      </c>
      <c r="F27" s="123">
        <v>94.193136999999993</v>
      </c>
      <c r="G27" s="123">
        <v>460.25585899999999</v>
      </c>
      <c r="H27" s="130">
        <v>67.630436000000003</v>
      </c>
      <c r="I27" s="120">
        <f>E27-$P$20</f>
        <v>317.14160200000003</v>
      </c>
      <c r="J27" s="121">
        <f>G27-$P$20</f>
        <v>220.25585899999999</v>
      </c>
      <c r="K27" s="267"/>
      <c r="L27" s="31">
        <f t="shared" si="4"/>
        <v>1.439878164603104</v>
      </c>
      <c r="M27" s="270"/>
      <c r="O27" s="19"/>
      <c r="P27" s="19"/>
    </row>
    <row r="28" spans="1:16" x14ac:dyDescent="0.25">
      <c r="A28" s="35">
        <v>48</v>
      </c>
      <c r="B28" s="36">
        <v>254</v>
      </c>
      <c r="C28" s="36" t="s">
        <v>11</v>
      </c>
      <c r="D28" s="37">
        <v>5</v>
      </c>
      <c r="E28" s="122">
        <v>581.91503899999998</v>
      </c>
      <c r="F28" s="123">
        <v>94.934550999999999</v>
      </c>
      <c r="G28" s="123">
        <v>461.73730499999999</v>
      </c>
      <c r="H28" s="130">
        <v>60.473312</v>
      </c>
      <c r="I28" s="226">
        <f>E28-$P$20</f>
        <v>341.91503899999998</v>
      </c>
      <c r="J28" s="227">
        <f>G28-$P$20</f>
        <v>221.73730499999999</v>
      </c>
      <c r="K28" s="268"/>
      <c r="L28" s="201">
        <f t="shared" si="4"/>
        <v>1.5419824778694771</v>
      </c>
      <c r="M28" s="271"/>
      <c r="O28" s="19"/>
      <c r="P28" s="19"/>
    </row>
    <row r="29" spans="1:16" x14ac:dyDescent="0.25">
      <c r="A29" s="15">
        <v>50</v>
      </c>
      <c r="B29" s="16">
        <v>256</v>
      </c>
      <c r="C29" s="16" t="s">
        <v>11</v>
      </c>
      <c r="D29" s="17">
        <v>1</v>
      </c>
      <c r="E29" s="104">
        <v>477.13085899999999</v>
      </c>
      <c r="F29" s="105">
        <v>69.103100999999995</v>
      </c>
      <c r="G29" s="105">
        <v>510.49609400000003</v>
      </c>
      <c r="H29" s="74">
        <v>79.032814000000002</v>
      </c>
      <c r="I29" s="108">
        <f>E29-$P$21</f>
        <v>219.13085899999999</v>
      </c>
      <c r="J29" s="109">
        <f>G29-$P$21</f>
        <v>252.49609400000003</v>
      </c>
      <c r="K29" s="257">
        <f>AVERAGE(I29:I33)/AVERAGE(J29:J33)</f>
        <v>0.91457384004471187</v>
      </c>
      <c r="L29" s="24">
        <f>I29/J29</f>
        <v>0.86785841130675057</v>
      </c>
      <c r="M29" s="260">
        <f>AVERAGE(L29:L33)</f>
        <v>0.91735562137330928</v>
      </c>
      <c r="O29" s="19"/>
      <c r="P29" s="19"/>
    </row>
    <row r="30" spans="1:16" x14ac:dyDescent="0.25">
      <c r="A30" s="18">
        <v>50</v>
      </c>
      <c r="B30" s="19">
        <v>256</v>
      </c>
      <c r="C30" s="19" t="s">
        <v>11</v>
      </c>
      <c r="D30" s="20">
        <v>2</v>
      </c>
      <c r="E30" s="110">
        <v>505.63769500000001</v>
      </c>
      <c r="F30" s="111">
        <v>71.768192999999997</v>
      </c>
      <c r="G30" s="111">
        <v>511.54101600000001</v>
      </c>
      <c r="H30" s="75">
        <v>73.776505</v>
      </c>
      <c r="I30" s="108">
        <f>E30-$P$21</f>
        <v>247.63769500000001</v>
      </c>
      <c r="J30" s="109">
        <f>G30-$P$21</f>
        <v>253.54101600000001</v>
      </c>
      <c r="K30" s="258"/>
      <c r="L30" s="24">
        <f t="shared" ref="L30:L33" si="5">I30/J30</f>
        <v>0.97671650491453421</v>
      </c>
      <c r="M30" s="261"/>
      <c r="O30" s="19"/>
      <c r="P30" s="19"/>
    </row>
    <row r="31" spans="1:16" x14ac:dyDescent="0.25">
      <c r="A31" s="18">
        <v>50</v>
      </c>
      <c r="B31" s="19">
        <v>256</v>
      </c>
      <c r="C31" s="19" t="s">
        <v>11</v>
      </c>
      <c r="D31" s="20">
        <v>3</v>
      </c>
      <c r="E31" s="110">
        <v>516.93359399999997</v>
      </c>
      <c r="F31" s="111">
        <v>81.701277000000005</v>
      </c>
      <c r="G31" s="111">
        <v>527.11816399999998</v>
      </c>
      <c r="H31" s="75">
        <v>76.522941000000003</v>
      </c>
      <c r="I31" s="108">
        <f>E31-$P$21</f>
        <v>258.93359399999997</v>
      </c>
      <c r="J31" s="109">
        <f>G31-$P$21</f>
        <v>269.11816399999998</v>
      </c>
      <c r="K31" s="258"/>
      <c r="L31" s="24">
        <f t="shared" si="5"/>
        <v>0.96215576886887499</v>
      </c>
      <c r="M31" s="261"/>
      <c r="O31" s="19"/>
      <c r="P31" s="19"/>
    </row>
    <row r="32" spans="1:16" x14ac:dyDescent="0.25">
      <c r="A32" s="18">
        <v>50</v>
      </c>
      <c r="B32" s="19">
        <v>256</v>
      </c>
      <c r="C32" s="19" t="s">
        <v>11</v>
      </c>
      <c r="D32" s="20">
        <v>4</v>
      </c>
      <c r="E32" s="110">
        <v>558.96582000000001</v>
      </c>
      <c r="F32" s="111">
        <v>86.680535000000006</v>
      </c>
      <c r="G32" s="111">
        <v>587.83496100000002</v>
      </c>
      <c r="H32" s="75">
        <v>84.107714000000001</v>
      </c>
      <c r="I32" s="108">
        <f>E32-$P$21</f>
        <v>300.96582000000001</v>
      </c>
      <c r="J32" s="109">
        <f>G32-$P$21</f>
        <v>329.83496100000002</v>
      </c>
      <c r="K32" s="258"/>
      <c r="L32" s="24">
        <f t="shared" si="5"/>
        <v>0.91247398119206646</v>
      </c>
      <c r="M32" s="261"/>
      <c r="O32" s="19"/>
      <c r="P32" s="19"/>
    </row>
    <row r="33" spans="1:16" x14ac:dyDescent="0.25">
      <c r="A33" s="18">
        <v>50</v>
      </c>
      <c r="B33" s="19">
        <v>256</v>
      </c>
      <c r="C33" s="19" t="s">
        <v>11</v>
      </c>
      <c r="D33" s="20">
        <v>5</v>
      </c>
      <c r="E33" s="110">
        <v>554.68554700000004</v>
      </c>
      <c r="F33" s="111">
        <v>90.122904000000005</v>
      </c>
      <c r="G33" s="111">
        <v>599.97167999999999</v>
      </c>
      <c r="H33" s="75">
        <v>86.762251000000006</v>
      </c>
      <c r="I33" s="108">
        <f>E33-$P$21</f>
        <v>296.68554700000004</v>
      </c>
      <c r="J33" s="109">
        <f>G33-$P$21</f>
        <v>341.97167999999999</v>
      </c>
      <c r="K33" s="259"/>
      <c r="L33" s="24">
        <f t="shared" si="5"/>
        <v>0.86757344058431984</v>
      </c>
      <c r="M33" s="262"/>
    </row>
    <row r="34" spans="1:16" x14ac:dyDescent="0.25">
      <c r="A34" s="98" t="s">
        <v>0</v>
      </c>
      <c r="B34" s="13" t="s">
        <v>28</v>
      </c>
      <c r="C34" s="13" t="s">
        <v>1</v>
      </c>
      <c r="D34" s="14" t="s">
        <v>2</v>
      </c>
      <c r="E34" s="98" t="s">
        <v>50</v>
      </c>
      <c r="F34" s="13" t="s">
        <v>51</v>
      </c>
      <c r="G34" s="13" t="s">
        <v>47</v>
      </c>
      <c r="H34" s="14" t="s">
        <v>48</v>
      </c>
      <c r="I34" s="98" t="s">
        <v>50</v>
      </c>
      <c r="J34" s="14" t="s">
        <v>47</v>
      </c>
      <c r="K34" s="13" t="s">
        <v>12</v>
      </c>
      <c r="L34" s="13" t="s">
        <v>13</v>
      </c>
      <c r="M34" s="14" t="s">
        <v>14</v>
      </c>
      <c r="O34" s="102" t="s">
        <v>0</v>
      </c>
      <c r="P34" s="103" t="s">
        <v>49</v>
      </c>
    </row>
    <row r="35" spans="1:16" x14ac:dyDescent="0.25">
      <c r="A35" s="15">
        <v>46</v>
      </c>
      <c r="B35" s="16" t="s">
        <v>18</v>
      </c>
      <c r="C35" s="16" t="s">
        <v>11</v>
      </c>
      <c r="D35" s="17">
        <v>1</v>
      </c>
      <c r="E35" s="104">
        <v>411.67480499999999</v>
      </c>
      <c r="F35" s="105">
        <v>64.470692</v>
      </c>
      <c r="G35" s="191">
        <v>395.12792999999999</v>
      </c>
      <c r="H35" s="192">
        <v>66.388492999999997</v>
      </c>
      <c r="I35" s="108">
        <f>E35-$P$35</f>
        <v>149.67480499999999</v>
      </c>
      <c r="J35" s="109">
        <f>G35-$P$35</f>
        <v>133.12792999999999</v>
      </c>
      <c r="K35" s="257">
        <f>AVERAGE(I35:I39)/AVERAGE(J35:J39)</f>
        <v>1.4271137913554328</v>
      </c>
      <c r="L35" s="24">
        <f>I35/J35</f>
        <v>1.1242930390339578</v>
      </c>
      <c r="M35" s="260">
        <f>AVERAGE(L35:L39)</f>
        <v>1.4299701424651126</v>
      </c>
      <c r="O35" s="18">
        <v>46</v>
      </c>
      <c r="P35" s="20">
        <f>P19</f>
        <v>262</v>
      </c>
    </row>
    <row r="36" spans="1:16" x14ac:dyDescent="0.25">
      <c r="A36" s="18">
        <v>46</v>
      </c>
      <c r="B36" s="19" t="s">
        <v>18</v>
      </c>
      <c r="C36" s="19" t="s">
        <v>11</v>
      </c>
      <c r="D36" s="20">
        <v>2</v>
      </c>
      <c r="E36" s="110">
        <v>487.76855499999999</v>
      </c>
      <c r="F36" s="111">
        <v>119.94198299999999</v>
      </c>
      <c r="G36" s="193">
        <v>396.72753899999998</v>
      </c>
      <c r="H36" s="194">
        <v>48.703412999999998</v>
      </c>
      <c r="I36" s="108">
        <f>E36-$P$35</f>
        <v>225.76855499999999</v>
      </c>
      <c r="J36" s="109">
        <f>G36-$P$35</f>
        <v>134.72753899999998</v>
      </c>
      <c r="K36" s="258"/>
      <c r="L36" s="24">
        <f t="shared" ref="L36:L39" si="6">I36/J36</f>
        <v>1.6757416982136075</v>
      </c>
      <c r="M36" s="261"/>
      <c r="O36" s="18">
        <v>48</v>
      </c>
      <c r="P36" s="20">
        <f>P20</f>
        <v>240</v>
      </c>
    </row>
    <row r="37" spans="1:16" x14ac:dyDescent="0.25">
      <c r="A37" s="18">
        <v>46</v>
      </c>
      <c r="B37" s="19" t="s">
        <v>18</v>
      </c>
      <c r="C37" s="19" t="s">
        <v>11</v>
      </c>
      <c r="D37" s="20">
        <v>3</v>
      </c>
      <c r="E37" s="110">
        <v>479.80859400000003</v>
      </c>
      <c r="F37" s="111">
        <v>128.272921</v>
      </c>
      <c r="G37" s="193">
        <v>400.88769500000001</v>
      </c>
      <c r="H37" s="194">
        <v>48.900272000000001</v>
      </c>
      <c r="I37" s="108">
        <f>E37-$P$35</f>
        <v>217.80859400000003</v>
      </c>
      <c r="J37" s="109">
        <f>G37-$P$35</f>
        <v>138.88769500000001</v>
      </c>
      <c r="K37" s="258"/>
      <c r="L37" s="24">
        <f t="shared" si="6"/>
        <v>1.5682353573511318</v>
      </c>
      <c r="M37" s="261"/>
      <c r="O37" s="114">
        <v>50</v>
      </c>
      <c r="P37" s="115">
        <f>P21</f>
        <v>258</v>
      </c>
    </row>
    <row r="38" spans="1:16" x14ac:dyDescent="0.25">
      <c r="A38" s="18">
        <v>46</v>
      </c>
      <c r="B38" s="19" t="s">
        <v>18</v>
      </c>
      <c r="C38" s="19" t="s">
        <v>11</v>
      </c>
      <c r="D38" s="20">
        <v>4</v>
      </c>
      <c r="E38" s="110">
        <v>494.382813</v>
      </c>
      <c r="F38" s="111">
        <v>118.71736300000001</v>
      </c>
      <c r="G38" s="193">
        <v>442.83789100000001</v>
      </c>
      <c r="H38" s="194">
        <v>96.747547999999995</v>
      </c>
      <c r="I38" s="108">
        <f>E38-$P$35</f>
        <v>232.382813</v>
      </c>
      <c r="J38" s="109">
        <f>G38-$P$35</f>
        <v>180.83789100000001</v>
      </c>
      <c r="K38" s="258"/>
      <c r="L38" s="24">
        <f t="shared" si="6"/>
        <v>1.285033859413899</v>
      </c>
      <c r="M38" s="261"/>
      <c r="O38" s="19"/>
      <c r="P38" s="19"/>
    </row>
    <row r="39" spans="1:16" x14ac:dyDescent="0.25">
      <c r="A39" s="18">
        <v>46</v>
      </c>
      <c r="B39" s="19" t="s">
        <v>18</v>
      </c>
      <c r="C39" s="19" t="s">
        <v>11</v>
      </c>
      <c r="D39" s="20">
        <v>5</v>
      </c>
      <c r="E39" s="110">
        <v>540.265625</v>
      </c>
      <c r="F39" s="111">
        <v>172.26721699999999</v>
      </c>
      <c r="G39" s="193">
        <v>447.93847699999998</v>
      </c>
      <c r="H39" s="194">
        <v>79.441378</v>
      </c>
      <c r="I39" s="213">
        <f>E39-$P$35</f>
        <v>278.265625</v>
      </c>
      <c r="J39" s="222">
        <f>G39-$P$35</f>
        <v>185.93847699999998</v>
      </c>
      <c r="K39" s="259"/>
      <c r="L39" s="214">
        <f t="shared" si="6"/>
        <v>1.4965467583129664</v>
      </c>
      <c r="M39" s="262"/>
      <c r="O39" s="19"/>
      <c r="P39" s="19"/>
    </row>
    <row r="40" spans="1:16" x14ac:dyDescent="0.25">
      <c r="A40" s="32">
        <v>48</v>
      </c>
      <c r="B40" s="33">
        <v>254</v>
      </c>
      <c r="C40" s="33" t="s">
        <v>11</v>
      </c>
      <c r="D40" s="34">
        <v>1</v>
      </c>
      <c r="E40" s="116">
        <v>502.78320300000001</v>
      </c>
      <c r="F40" s="117">
        <v>129.79226199999999</v>
      </c>
      <c r="G40" s="195">
        <v>436.01953099999997</v>
      </c>
      <c r="H40" s="196">
        <v>53.430197</v>
      </c>
      <c r="I40" s="120">
        <f>E40-$P$36</f>
        <v>262.78320300000001</v>
      </c>
      <c r="J40" s="121">
        <f>G40-$P$36</f>
        <v>196.01953099999997</v>
      </c>
      <c r="K40" s="266">
        <f>AVERAGE(I40:I44)/AVERAGE(J40:J44)</f>
        <v>1.3267759937298533</v>
      </c>
      <c r="L40" s="31">
        <f>I40/J40</f>
        <v>1.3405970397919178</v>
      </c>
      <c r="M40" s="269">
        <f>AVERAGE(L40:L44)</f>
        <v>1.3268688806442843</v>
      </c>
      <c r="O40" s="19"/>
      <c r="P40" s="19"/>
    </row>
    <row r="41" spans="1:16" x14ac:dyDescent="0.25">
      <c r="A41" s="35">
        <v>48</v>
      </c>
      <c r="B41" s="36">
        <v>254</v>
      </c>
      <c r="C41" s="36" t="s">
        <v>11</v>
      </c>
      <c r="D41" s="37">
        <v>2</v>
      </c>
      <c r="E41" s="122">
        <v>511.22949199999999</v>
      </c>
      <c r="F41" s="123">
        <v>134.143203</v>
      </c>
      <c r="G41" s="197">
        <v>447.09863300000001</v>
      </c>
      <c r="H41" s="198">
        <v>68.893574000000001</v>
      </c>
      <c r="I41" s="120">
        <f>E41-$P$36</f>
        <v>271.22949199999999</v>
      </c>
      <c r="J41" s="121">
        <f>G41-$P$36</f>
        <v>207.09863300000001</v>
      </c>
      <c r="K41" s="267"/>
      <c r="L41" s="31">
        <f t="shared" ref="L41:L44" si="7">I41/J41</f>
        <v>1.3096633621912896</v>
      </c>
      <c r="M41" s="270"/>
      <c r="O41" s="19"/>
      <c r="P41" s="19"/>
    </row>
    <row r="42" spans="1:16" x14ac:dyDescent="0.25">
      <c r="A42" s="35">
        <v>48</v>
      </c>
      <c r="B42" s="36">
        <v>254</v>
      </c>
      <c r="C42" s="36" t="s">
        <v>11</v>
      </c>
      <c r="D42" s="37">
        <v>3</v>
      </c>
      <c r="E42" s="122">
        <v>525.97656300000006</v>
      </c>
      <c r="F42" s="123">
        <v>191.559133</v>
      </c>
      <c r="G42" s="197">
        <v>458.87011699999999</v>
      </c>
      <c r="H42" s="198">
        <v>63.629317999999998</v>
      </c>
      <c r="I42" s="120">
        <f>E42-$P$36</f>
        <v>285.97656300000006</v>
      </c>
      <c r="J42" s="121">
        <f>G42-$P$36</f>
        <v>218.87011699999999</v>
      </c>
      <c r="K42" s="267"/>
      <c r="L42" s="31">
        <f t="shared" si="7"/>
        <v>1.3066039664062503</v>
      </c>
      <c r="M42" s="270"/>
      <c r="O42" s="19"/>
      <c r="P42" s="19"/>
    </row>
    <row r="43" spans="1:16" x14ac:dyDescent="0.25">
      <c r="A43" s="35">
        <v>48</v>
      </c>
      <c r="B43" s="36">
        <v>254</v>
      </c>
      <c r="C43" s="36" t="s">
        <v>11</v>
      </c>
      <c r="D43" s="37">
        <v>4</v>
      </c>
      <c r="E43" s="122">
        <v>540.53808600000002</v>
      </c>
      <c r="F43" s="123">
        <v>173.274092</v>
      </c>
      <c r="G43" s="197">
        <v>460.25585899999999</v>
      </c>
      <c r="H43" s="198">
        <v>67.630436000000003</v>
      </c>
      <c r="I43" s="120">
        <f>E43-$P$36</f>
        <v>300.53808600000002</v>
      </c>
      <c r="J43" s="121">
        <f>G43-$P$36</f>
        <v>220.25585899999999</v>
      </c>
      <c r="K43" s="267"/>
      <c r="L43" s="31">
        <f t="shared" si="7"/>
        <v>1.3644953072508279</v>
      </c>
      <c r="M43" s="270"/>
      <c r="O43" s="19"/>
      <c r="P43" s="19"/>
    </row>
    <row r="44" spans="1:16" x14ac:dyDescent="0.25">
      <c r="A44" s="35">
        <v>48</v>
      </c>
      <c r="B44" s="36">
        <v>254</v>
      </c>
      <c r="C44" s="36" t="s">
        <v>11</v>
      </c>
      <c r="D44" s="37">
        <v>5</v>
      </c>
      <c r="E44" s="122">
        <v>531.13769500000001</v>
      </c>
      <c r="F44" s="123">
        <v>169.32440700000001</v>
      </c>
      <c r="G44" s="197">
        <v>461.73730499999999</v>
      </c>
      <c r="H44" s="198">
        <v>60.473312</v>
      </c>
      <c r="I44" s="226">
        <f>E44-$P$36</f>
        <v>291.13769500000001</v>
      </c>
      <c r="J44" s="227">
        <f>G44-$P$36</f>
        <v>221.73730499999999</v>
      </c>
      <c r="K44" s="268"/>
      <c r="L44" s="201">
        <f t="shared" si="7"/>
        <v>1.3129847275811348</v>
      </c>
      <c r="M44" s="271"/>
      <c r="O44" s="19"/>
      <c r="P44" s="19"/>
    </row>
    <row r="45" spans="1:16" x14ac:dyDescent="0.25">
      <c r="A45" s="15">
        <v>50</v>
      </c>
      <c r="B45" s="16">
        <v>256</v>
      </c>
      <c r="C45" s="16" t="s">
        <v>11</v>
      </c>
      <c r="D45" s="17">
        <v>1</v>
      </c>
      <c r="E45" s="104">
        <v>461.10546900000003</v>
      </c>
      <c r="F45" s="105">
        <v>80.980906000000004</v>
      </c>
      <c r="G45" s="191">
        <v>510.49609400000003</v>
      </c>
      <c r="H45" s="192">
        <v>79.032814000000002</v>
      </c>
      <c r="I45" s="108">
        <f>E45-$P$37</f>
        <v>203.10546900000003</v>
      </c>
      <c r="J45" s="109">
        <f>G45-$P$37</f>
        <v>252.49609400000003</v>
      </c>
      <c r="K45" s="257">
        <f>AVERAGE(I45:I49)/AVERAGE(J45:J49)</f>
        <v>0.93045436582897212</v>
      </c>
      <c r="L45" s="24">
        <f>I45/J45</f>
        <v>0.80439053841363584</v>
      </c>
      <c r="M45" s="260">
        <f>AVERAGE(L45:L49)</f>
        <v>0.93774913517436165</v>
      </c>
      <c r="O45" s="19"/>
      <c r="P45" s="19"/>
    </row>
    <row r="46" spans="1:16" x14ac:dyDescent="0.25">
      <c r="A46" s="18">
        <v>50</v>
      </c>
      <c r="B46" s="19">
        <v>256</v>
      </c>
      <c r="C46" s="19" t="s">
        <v>11</v>
      </c>
      <c r="D46" s="20">
        <v>2</v>
      </c>
      <c r="E46" s="110">
        <v>508.79980499999999</v>
      </c>
      <c r="F46" s="111">
        <v>118.356083</v>
      </c>
      <c r="G46" s="193">
        <v>511.54101600000001</v>
      </c>
      <c r="H46" s="194">
        <v>73.776505</v>
      </c>
      <c r="I46" s="108">
        <f>E46-$P$37</f>
        <v>250.79980499999999</v>
      </c>
      <c r="J46" s="109">
        <f>G46-$P$37</f>
        <v>253.54101600000001</v>
      </c>
      <c r="K46" s="258"/>
      <c r="L46" s="24">
        <f t="shared" ref="L46:L49" si="8">I46/J46</f>
        <v>0.98918829369998251</v>
      </c>
      <c r="M46" s="261"/>
      <c r="O46" s="19"/>
      <c r="P46" s="19"/>
    </row>
    <row r="47" spans="1:16" x14ac:dyDescent="0.25">
      <c r="A47" s="18">
        <v>50</v>
      </c>
      <c r="B47" s="19">
        <v>256</v>
      </c>
      <c r="C47" s="19" t="s">
        <v>11</v>
      </c>
      <c r="D47" s="20">
        <v>3</v>
      </c>
      <c r="E47" s="110">
        <v>579.90332000000001</v>
      </c>
      <c r="F47" s="111">
        <v>106.93806499999999</v>
      </c>
      <c r="G47" s="193">
        <v>527.11816399999998</v>
      </c>
      <c r="H47" s="194">
        <v>76.522941000000003</v>
      </c>
      <c r="I47" s="108">
        <f>E47-$P$37</f>
        <v>321.90332000000001</v>
      </c>
      <c r="J47" s="109">
        <f>G47-$P$37</f>
        <v>269.11816399999998</v>
      </c>
      <c r="K47" s="258"/>
      <c r="L47" s="24">
        <f t="shared" si="8"/>
        <v>1.1961411865161209</v>
      </c>
      <c r="M47" s="261"/>
      <c r="O47" s="19"/>
      <c r="P47" s="19"/>
    </row>
    <row r="48" spans="1:16" x14ac:dyDescent="0.25">
      <c r="A48" s="18">
        <v>50</v>
      </c>
      <c r="B48" s="19">
        <v>256</v>
      </c>
      <c r="C48" s="19" t="s">
        <v>11</v>
      </c>
      <c r="D48" s="20">
        <v>4</v>
      </c>
      <c r="E48" s="110">
        <v>543.22460899999999</v>
      </c>
      <c r="F48" s="111">
        <v>117.748473</v>
      </c>
      <c r="G48" s="193">
        <v>587.83496100000002</v>
      </c>
      <c r="H48" s="194">
        <v>84.107714000000001</v>
      </c>
      <c r="I48" s="108">
        <f>E48-$P$37</f>
        <v>285.22460899999999</v>
      </c>
      <c r="J48" s="109">
        <f>G48-$P$37</f>
        <v>329.83496100000002</v>
      </c>
      <c r="K48" s="258"/>
      <c r="L48" s="24">
        <f t="shared" si="8"/>
        <v>0.86474947390431411</v>
      </c>
      <c r="M48" s="261"/>
    </row>
    <row r="49" spans="1:16" x14ac:dyDescent="0.25">
      <c r="A49" s="18">
        <v>50</v>
      </c>
      <c r="B49" s="19">
        <v>256</v>
      </c>
      <c r="C49" s="19" t="s">
        <v>11</v>
      </c>
      <c r="D49" s="20">
        <v>5</v>
      </c>
      <c r="E49" s="110">
        <v>543.29882799999996</v>
      </c>
      <c r="F49" s="111">
        <v>101.51155300000001</v>
      </c>
      <c r="G49" s="193">
        <v>599.97167999999999</v>
      </c>
      <c r="H49" s="194">
        <v>86.762251000000006</v>
      </c>
      <c r="I49" s="108">
        <f>E49-$P$37</f>
        <v>285.29882799999996</v>
      </c>
      <c r="J49" s="109">
        <f>G49-$P$37</f>
        <v>341.97167999999999</v>
      </c>
      <c r="K49" s="259"/>
      <c r="L49" s="24">
        <f t="shared" si="8"/>
        <v>0.83427618333775466</v>
      </c>
      <c r="M49" s="262"/>
    </row>
    <row r="50" spans="1:16" x14ac:dyDescent="0.25">
      <c r="A50" s="98" t="s">
        <v>0</v>
      </c>
      <c r="B50" s="13" t="s">
        <v>28</v>
      </c>
      <c r="C50" s="13" t="s">
        <v>1</v>
      </c>
      <c r="D50" s="14" t="s">
        <v>2</v>
      </c>
      <c r="E50" s="98" t="s">
        <v>45</v>
      </c>
      <c r="F50" s="13" t="s">
        <v>46</v>
      </c>
      <c r="G50" s="13" t="s">
        <v>47</v>
      </c>
      <c r="H50" s="14" t="s">
        <v>48</v>
      </c>
      <c r="I50" s="98" t="s">
        <v>45</v>
      </c>
      <c r="J50" s="14" t="s">
        <v>47</v>
      </c>
      <c r="K50" s="13" t="s">
        <v>5</v>
      </c>
      <c r="L50" s="13" t="s">
        <v>6</v>
      </c>
      <c r="M50" s="14" t="s">
        <v>7</v>
      </c>
      <c r="O50" s="102" t="s">
        <v>0</v>
      </c>
      <c r="P50" s="103" t="s">
        <v>49</v>
      </c>
    </row>
    <row r="51" spans="1:16" x14ac:dyDescent="0.25">
      <c r="A51" s="15">
        <v>46</v>
      </c>
      <c r="B51" s="16" t="s">
        <v>18</v>
      </c>
      <c r="C51" s="16" t="s">
        <v>38</v>
      </c>
      <c r="D51" s="17">
        <v>1</v>
      </c>
      <c r="E51" s="104">
        <v>685.88671899999997</v>
      </c>
      <c r="F51" s="105">
        <v>100.54431</v>
      </c>
      <c r="G51" s="105">
        <v>432.29199199999999</v>
      </c>
      <c r="H51" s="74">
        <v>99.113174000000001</v>
      </c>
      <c r="I51" s="108">
        <f>E51-$P$51</f>
        <v>441.88671899999997</v>
      </c>
      <c r="J51" s="109">
        <f>G51-$P$51</f>
        <v>188.29199199999999</v>
      </c>
      <c r="K51" s="257">
        <f>AVERAGE(I51:I55)/AVERAGE(J51:J55)</f>
        <v>2.0140804969979484</v>
      </c>
      <c r="L51" s="24">
        <f>I51/J51</f>
        <v>2.3468163160119948</v>
      </c>
      <c r="M51" s="260">
        <f>AVERAGE(L51:L55)</f>
        <v>2.0098783450010931</v>
      </c>
      <c r="O51" s="18">
        <v>46</v>
      </c>
      <c r="P51" s="20">
        <v>244</v>
      </c>
    </row>
    <row r="52" spans="1:16" x14ac:dyDescent="0.25">
      <c r="A52" s="18">
        <v>46</v>
      </c>
      <c r="B52" s="19" t="s">
        <v>18</v>
      </c>
      <c r="C52" s="19" t="s">
        <v>38</v>
      </c>
      <c r="D52" s="20">
        <v>2</v>
      </c>
      <c r="E52" s="110">
        <v>667.58984399999997</v>
      </c>
      <c r="F52" s="111">
        <v>110.259075</v>
      </c>
      <c r="G52" s="111">
        <v>443.43066399999998</v>
      </c>
      <c r="H52" s="75">
        <v>99.686704000000006</v>
      </c>
      <c r="I52" s="108">
        <f>E52-$P$51</f>
        <v>423.58984399999997</v>
      </c>
      <c r="J52" s="109">
        <f>G52-$P$51</f>
        <v>199.43066399999998</v>
      </c>
      <c r="K52" s="258"/>
      <c r="L52" s="24">
        <f t="shared" ref="L52:L55" si="9">I52/J52</f>
        <v>2.1239955556684103</v>
      </c>
      <c r="M52" s="261"/>
      <c r="O52" s="18">
        <v>48</v>
      </c>
      <c r="P52" s="20">
        <v>246</v>
      </c>
    </row>
    <row r="53" spans="1:16" x14ac:dyDescent="0.25">
      <c r="A53" s="18">
        <v>46</v>
      </c>
      <c r="B53" s="19" t="s">
        <v>18</v>
      </c>
      <c r="C53" s="19" t="s">
        <v>38</v>
      </c>
      <c r="D53" s="20">
        <v>3</v>
      </c>
      <c r="E53" s="110">
        <v>607.69335899999999</v>
      </c>
      <c r="F53" s="111">
        <v>99.457148000000004</v>
      </c>
      <c r="G53" s="111">
        <v>424.351563</v>
      </c>
      <c r="H53" s="75">
        <v>88.312550000000002</v>
      </c>
      <c r="I53" s="108">
        <f>E53-$P$51</f>
        <v>363.69335899999999</v>
      </c>
      <c r="J53" s="109">
        <f>G53-$P$51</f>
        <v>180.351563</v>
      </c>
      <c r="K53" s="258"/>
      <c r="L53" s="24">
        <f t="shared" si="9"/>
        <v>2.0165800226527564</v>
      </c>
      <c r="M53" s="261"/>
      <c r="O53" s="114">
        <v>50</v>
      </c>
      <c r="P53" s="115">
        <v>245</v>
      </c>
    </row>
    <row r="54" spans="1:16" x14ac:dyDescent="0.25">
      <c r="A54" s="18">
        <v>46</v>
      </c>
      <c r="B54" s="19" t="s">
        <v>18</v>
      </c>
      <c r="C54" s="19" t="s">
        <v>38</v>
      </c>
      <c r="D54" s="20">
        <v>4</v>
      </c>
      <c r="E54" s="110">
        <v>544.24316399999998</v>
      </c>
      <c r="F54" s="111">
        <v>82.596175000000002</v>
      </c>
      <c r="G54" s="111">
        <v>410.14160199999998</v>
      </c>
      <c r="H54" s="75">
        <v>86.839764000000002</v>
      </c>
      <c r="I54" s="108">
        <f>E54-$P$51</f>
        <v>300.24316399999998</v>
      </c>
      <c r="J54" s="109">
        <f>G54-$P$51</f>
        <v>166.14160199999998</v>
      </c>
      <c r="K54" s="258"/>
      <c r="L54" s="24">
        <f t="shared" si="9"/>
        <v>1.8071522146512107</v>
      </c>
      <c r="M54" s="261"/>
      <c r="O54" s="19"/>
      <c r="P54" s="19"/>
    </row>
    <row r="55" spans="1:16" x14ac:dyDescent="0.25">
      <c r="A55" s="18">
        <v>46</v>
      </c>
      <c r="B55" s="19" t="s">
        <v>18</v>
      </c>
      <c r="C55" s="19" t="s">
        <v>38</v>
      </c>
      <c r="D55" s="20">
        <v>5</v>
      </c>
      <c r="E55" s="110">
        <v>586.82421899999997</v>
      </c>
      <c r="F55" s="111">
        <v>85.698310000000006</v>
      </c>
      <c r="G55" s="111">
        <v>439.35839800000002</v>
      </c>
      <c r="H55" s="75">
        <v>99.229771</v>
      </c>
      <c r="I55" s="213">
        <f>E55-$P$51</f>
        <v>342.82421899999997</v>
      </c>
      <c r="J55" s="222">
        <f>G55-$P$51</f>
        <v>195.35839800000002</v>
      </c>
      <c r="K55" s="259"/>
      <c r="L55" s="214">
        <f t="shared" si="9"/>
        <v>1.7548476160210933</v>
      </c>
      <c r="M55" s="262"/>
      <c r="O55" s="19"/>
      <c r="P55" s="19"/>
    </row>
    <row r="56" spans="1:16" x14ac:dyDescent="0.25">
      <c r="A56" s="32">
        <v>48</v>
      </c>
      <c r="B56" s="33">
        <v>254</v>
      </c>
      <c r="C56" s="33" t="s">
        <v>38</v>
      </c>
      <c r="D56" s="34">
        <v>1</v>
      </c>
      <c r="E56" s="116">
        <v>701.19335899999999</v>
      </c>
      <c r="F56" s="117">
        <v>109.930903</v>
      </c>
      <c r="G56" s="117">
        <v>535.51269500000001</v>
      </c>
      <c r="H56" s="129">
        <v>135.261515</v>
      </c>
      <c r="I56" s="120">
        <f>E56-$P$52</f>
        <v>455.19335899999999</v>
      </c>
      <c r="J56" s="121">
        <f>G56-$P$52</f>
        <v>289.51269500000001</v>
      </c>
      <c r="K56" s="266">
        <f>AVERAGE(I56:I60)/AVERAGE(J56:J60)</f>
        <v>1.8244859598961696</v>
      </c>
      <c r="L56" s="31">
        <f>I56/J56</f>
        <v>1.5722742624464188</v>
      </c>
      <c r="M56" s="269">
        <f>AVERAGE(L56:L60)</f>
        <v>1.9093357645611146</v>
      </c>
      <c r="O56" s="19"/>
      <c r="P56" s="19"/>
    </row>
    <row r="57" spans="1:16" x14ac:dyDescent="0.25">
      <c r="A57" s="35">
        <v>48</v>
      </c>
      <c r="B57" s="36">
        <v>254</v>
      </c>
      <c r="C57" s="36" t="s">
        <v>38</v>
      </c>
      <c r="D57" s="37">
        <v>2</v>
      </c>
      <c r="E57" s="122">
        <v>693.47558600000002</v>
      </c>
      <c r="F57" s="123">
        <v>124.478133</v>
      </c>
      <c r="G57" s="123">
        <v>426.59863300000001</v>
      </c>
      <c r="H57" s="130">
        <v>99.397632999999999</v>
      </c>
      <c r="I57" s="120">
        <f>E57-$P$52</f>
        <v>447.47558600000002</v>
      </c>
      <c r="J57" s="121">
        <f>G57-$P$52</f>
        <v>180.59863300000001</v>
      </c>
      <c r="K57" s="267"/>
      <c r="L57" s="31">
        <f t="shared" ref="L57:L60" si="10">I57/J57</f>
        <v>2.4777351775414602</v>
      </c>
      <c r="M57" s="270"/>
      <c r="O57" s="19"/>
      <c r="P57" s="19"/>
    </row>
    <row r="58" spans="1:16" x14ac:dyDescent="0.25">
      <c r="A58" s="35">
        <v>48</v>
      </c>
      <c r="B58" s="36">
        <v>254</v>
      </c>
      <c r="C58" s="36" t="s">
        <v>38</v>
      </c>
      <c r="D58" s="37">
        <v>3</v>
      </c>
      <c r="E58" s="122">
        <v>711.65722700000003</v>
      </c>
      <c r="F58" s="123">
        <v>121.778756</v>
      </c>
      <c r="G58" s="123">
        <v>567.73535200000003</v>
      </c>
      <c r="H58" s="130">
        <v>156.63910200000001</v>
      </c>
      <c r="I58" s="120">
        <f>E58-$P$52</f>
        <v>465.65722700000003</v>
      </c>
      <c r="J58" s="121">
        <f>G58-$P$52</f>
        <v>321.73535200000003</v>
      </c>
      <c r="K58" s="267"/>
      <c r="L58" s="31">
        <f t="shared" si="10"/>
        <v>1.4473299999684213</v>
      </c>
      <c r="M58" s="270"/>
      <c r="O58" s="19"/>
      <c r="P58" s="19"/>
    </row>
    <row r="59" spans="1:16" x14ac:dyDescent="0.25">
      <c r="A59" s="35">
        <v>48</v>
      </c>
      <c r="B59" s="36">
        <v>254</v>
      </c>
      <c r="C59" s="36" t="s">
        <v>38</v>
      </c>
      <c r="D59" s="37">
        <v>4</v>
      </c>
      <c r="E59" s="122">
        <v>683.76953100000003</v>
      </c>
      <c r="F59" s="123">
        <v>120.309417</v>
      </c>
      <c r="G59" s="123">
        <v>500.54101600000001</v>
      </c>
      <c r="H59" s="130">
        <v>108.137032</v>
      </c>
      <c r="I59" s="120">
        <f>E59-$P$52</f>
        <v>437.76953100000003</v>
      </c>
      <c r="J59" s="121">
        <f>G59-$P$52</f>
        <v>254.54101600000001</v>
      </c>
      <c r="K59" s="267"/>
      <c r="L59" s="31">
        <f t="shared" si="10"/>
        <v>1.7198388608616224</v>
      </c>
      <c r="M59" s="270"/>
      <c r="O59" s="19"/>
      <c r="P59" s="19"/>
    </row>
    <row r="60" spans="1:16" x14ac:dyDescent="0.25">
      <c r="A60" s="35">
        <v>48</v>
      </c>
      <c r="B60" s="36">
        <v>254</v>
      </c>
      <c r="C60" s="36" t="s">
        <v>38</v>
      </c>
      <c r="D60" s="37">
        <v>5</v>
      </c>
      <c r="E60" s="122">
        <v>721.22265600000003</v>
      </c>
      <c r="F60" s="123">
        <v>147.66027299999999</v>
      </c>
      <c r="G60" s="123">
        <v>450.00195300000001</v>
      </c>
      <c r="H60" s="130">
        <v>100.717921</v>
      </c>
      <c r="I60" s="226">
        <f>E60-$P$52</f>
        <v>475.22265600000003</v>
      </c>
      <c r="J60" s="227">
        <f>G60-$P$52</f>
        <v>204.00195300000001</v>
      </c>
      <c r="K60" s="268"/>
      <c r="L60" s="201">
        <f t="shared" si="10"/>
        <v>2.3295005219876499</v>
      </c>
      <c r="M60" s="271"/>
      <c r="O60" s="19"/>
      <c r="P60" s="19"/>
    </row>
    <row r="61" spans="1:16" x14ac:dyDescent="0.25">
      <c r="A61" s="15">
        <v>50</v>
      </c>
      <c r="B61" s="16">
        <v>256</v>
      </c>
      <c r="C61" s="16" t="s">
        <v>38</v>
      </c>
      <c r="D61" s="17">
        <v>1</v>
      </c>
      <c r="E61" s="104">
        <v>628.17089799999997</v>
      </c>
      <c r="F61" s="105">
        <v>90.417689999999993</v>
      </c>
      <c r="G61" s="105">
        <v>467.49511699999999</v>
      </c>
      <c r="H61" s="74">
        <v>80.096618000000007</v>
      </c>
      <c r="I61" s="108">
        <f>E61-$P$53</f>
        <v>383.17089799999997</v>
      </c>
      <c r="J61" s="109">
        <f>G61-$P$53</f>
        <v>222.49511699999999</v>
      </c>
      <c r="K61" s="257">
        <f>AVERAGE(I61:I65)/AVERAGE(J61:J65)</f>
        <v>1.4714367093006291</v>
      </c>
      <c r="L61" s="24">
        <f>I61/J61</f>
        <v>1.7221541900175723</v>
      </c>
      <c r="M61" s="260">
        <f>AVERAGE(L61:L65)</f>
        <v>1.4817115339108085</v>
      </c>
      <c r="O61" s="19"/>
      <c r="P61" s="19"/>
    </row>
    <row r="62" spans="1:16" x14ac:dyDescent="0.25">
      <c r="A62" s="18">
        <v>50</v>
      </c>
      <c r="B62" s="19">
        <v>256</v>
      </c>
      <c r="C62" s="19" t="s">
        <v>38</v>
      </c>
      <c r="D62" s="20">
        <v>2</v>
      </c>
      <c r="E62" s="110">
        <v>615.84082000000001</v>
      </c>
      <c r="F62" s="111">
        <v>92.018283999999994</v>
      </c>
      <c r="G62" s="111">
        <v>519.96191399999998</v>
      </c>
      <c r="H62" s="75">
        <v>103.983926</v>
      </c>
      <c r="I62" s="108">
        <f>E62-$P$53</f>
        <v>370.84082000000001</v>
      </c>
      <c r="J62" s="109">
        <f>G62-$P$53</f>
        <v>274.96191399999998</v>
      </c>
      <c r="K62" s="258"/>
      <c r="L62" s="24">
        <f t="shared" ref="L62:L65" si="11">I62/J62</f>
        <v>1.3486988601628662</v>
      </c>
      <c r="M62" s="261"/>
      <c r="O62" s="19"/>
      <c r="P62" s="19"/>
    </row>
    <row r="63" spans="1:16" x14ac:dyDescent="0.25">
      <c r="A63" s="18">
        <v>50</v>
      </c>
      <c r="B63" s="19">
        <v>256</v>
      </c>
      <c r="C63" s="19" t="s">
        <v>38</v>
      </c>
      <c r="D63" s="20">
        <v>3</v>
      </c>
      <c r="E63" s="110">
        <v>578.12988299999995</v>
      </c>
      <c r="F63" s="111">
        <v>80.867305000000002</v>
      </c>
      <c r="G63" s="111">
        <v>494.43261699999999</v>
      </c>
      <c r="H63" s="75">
        <v>94.796546000000006</v>
      </c>
      <c r="I63" s="108">
        <f>E63-$P$53</f>
        <v>333.12988299999995</v>
      </c>
      <c r="J63" s="109">
        <f>G63-$P$53</f>
        <v>249.43261699999999</v>
      </c>
      <c r="K63" s="258"/>
      <c r="L63" s="24">
        <f t="shared" si="11"/>
        <v>1.3355506068398422</v>
      </c>
      <c r="M63" s="261"/>
    </row>
    <row r="64" spans="1:16" x14ac:dyDescent="0.25">
      <c r="A64" s="18">
        <v>50</v>
      </c>
      <c r="B64" s="19">
        <v>256</v>
      </c>
      <c r="C64" s="19" t="s">
        <v>38</v>
      </c>
      <c r="D64" s="20">
        <v>4</v>
      </c>
      <c r="E64" s="110">
        <v>600.32910200000003</v>
      </c>
      <c r="F64" s="111">
        <v>81.950281000000004</v>
      </c>
      <c r="G64" s="111">
        <v>488.62207000000001</v>
      </c>
      <c r="H64" s="75">
        <v>82.237723000000003</v>
      </c>
      <c r="I64" s="108">
        <f>E64-$P$53</f>
        <v>355.32910200000003</v>
      </c>
      <c r="J64" s="109">
        <f>G64-$P$53</f>
        <v>243.62207000000001</v>
      </c>
      <c r="K64" s="258"/>
      <c r="L64" s="24">
        <f t="shared" si="11"/>
        <v>1.4585259126974828</v>
      </c>
      <c r="M64" s="261"/>
    </row>
    <row r="65" spans="1:13" x14ac:dyDescent="0.25">
      <c r="A65" s="114">
        <v>50</v>
      </c>
      <c r="B65" s="206">
        <v>256</v>
      </c>
      <c r="C65" s="206" t="s">
        <v>38</v>
      </c>
      <c r="D65" s="115">
        <v>5</v>
      </c>
      <c r="E65" s="218">
        <v>565.83496100000002</v>
      </c>
      <c r="F65" s="219">
        <v>82.773831999999999</v>
      </c>
      <c r="G65" s="219">
        <v>452.84472699999998</v>
      </c>
      <c r="H65" s="199">
        <v>81.521978000000004</v>
      </c>
      <c r="I65" s="213">
        <f>E65-$P$53</f>
        <v>320.83496100000002</v>
      </c>
      <c r="J65" s="222">
        <f>G65-$P$53</f>
        <v>207.84472699999998</v>
      </c>
      <c r="K65" s="259"/>
      <c r="L65" s="214">
        <f t="shared" si="11"/>
        <v>1.5436280998362786</v>
      </c>
      <c r="M65" s="262"/>
    </row>
  </sheetData>
  <mergeCells count="27">
    <mergeCell ref="K61:K65"/>
    <mergeCell ref="M61:M65"/>
    <mergeCell ref="K56:K60"/>
    <mergeCell ref="M56:M60"/>
    <mergeCell ref="K51:K55"/>
    <mergeCell ref="M51:M55"/>
    <mergeCell ref="K45:K49"/>
    <mergeCell ref="M45:M49"/>
    <mergeCell ref="K40:K44"/>
    <mergeCell ref="M40:M44"/>
    <mergeCell ref="K35:K39"/>
    <mergeCell ref="M35:M39"/>
    <mergeCell ref="K29:K33"/>
    <mergeCell ref="M29:M33"/>
    <mergeCell ref="K24:K28"/>
    <mergeCell ref="M24:M28"/>
    <mergeCell ref="K19:K23"/>
    <mergeCell ref="M19:M23"/>
    <mergeCell ref="K13:K17"/>
    <mergeCell ref="M13:M17"/>
    <mergeCell ref="K8:K12"/>
    <mergeCell ref="M8:M12"/>
    <mergeCell ref="A1:D1"/>
    <mergeCell ref="E1:H1"/>
    <mergeCell ref="I1:M1"/>
    <mergeCell ref="K3:K7"/>
    <mergeCell ref="M3:M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F106"/>
  <sheetViews>
    <sheetView showGridLines="0" topLeftCell="A24" zoomScale="85" zoomScaleNormal="85" workbookViewId="0">
      <selection activeCell="F110" sqref="F110"/>
    </sheetView>
  </sheetViews>
  <sheetFormatPr defaultRowHeight="15" x14ac:dyDescent="0.25"/>
  <cols>
    <col min="1" max="1" width="7.7109375" bestFit="1" customWidth="1"/>
    <col min="2" max="3" width="9.28515625" bestFit="1" customWidth="1"/>
    <col min="4" max="4" width="6.42578125" bestFit="1" customWidth="1"/>
    <col min="5" max="5" width="27.140625" bestFit="1" customWidth="1"/>
    <col min="6" max="6" width="15" bestFit="1" customWidth="1"/>
    <col min="7" max="7" width="22.42578125" bestFit="1" customWidth="1"/>
    <col min="8" max="9" width="5.7109375" bestFit="1" customWidth="1"/>
    <col min="10" max="10" width="5.28515625" bestFit="1" customWidth="1"/>
    <col min="11" max="11" width="2.7109375" customWidth="1"/>
    <col min="12" max="12" width="7.7109375" bestFit="1" customWidth="1"/>
    <col min="13" max="14" width="9.28515625" bestFit="1" customWidth="1"/>
    <col min="15" max="15" width="6.42578125" bestFit="1" customWidth="1"/>
    <col min="16" max="16" width="27.140625" bestFit="1" customWidth="1"/>
    <col min="17" max="17" width="15" bestFit="1" customWidth="1"/>
    <col min="18" max="18" width="22.42578125" bestFit="1" customWidth="1"/>
    <col min="19" max="21" width="5.28515625" bestFit="1" customWidth="1"/>
    <col min="22" max="22" width="2.7109375" customWidth="1"/>
    <col min="23" max="23" width="7.7109375" bestFit="1" customWidth="1"/>
    <col min="24" max="25" width="9.28515625" bestFit="1" customWidth="1"/>
    <col min="26" max="26" width="6.42578125" bestFit="1" customWidth="1"/>
    <col min="27" max="27" width="27.140625" bestFit="1" customWidth="1"/>
    <col min="28" max="28" width="15" bestFit="1" customWidth="1"/>
    <col min="29" max="29" width="22.42578125" bestFit="1" customWidth="1"/>
    <col min="30" max="32" width="5.7109375" bestFit="1" customWidth="1"/>
    <col min="33" max="33" width="2.7109375" customWidth="1"/>
  </cols>
  <sheetData>
    <row r="1" spans="1:32" ht="26.25" x14ac:dyDescent="0.4">
      <c r="A1" s="291" t="s">
        <v>18</v>
      </c>
      <c r="B1" s="291"/>
      <c r="C1" s="291"/>
      <c r="D1" s="291"/>
      <c r="E1" s="291"/>
      <c r="F1" s="291"/>
      <c r="G1" s="291"/>
      <c r="H1" s="291"/>
      <c r="I1" s="291"/>
      <c r="J1" s="291"/>
      <c r="L1" s="291">
        <v>254</v>
      </c>
      <c r="M1" s="291"/>
      <c r="N1" s="291"/>
      <c r="O1" s="291"/>
      <c r="P1" s="291"/>
      <c r="Q1" s="291"/>
      <c r="R1" s="291"/>
      <c r="S1" s="291"/>
      <c r="T1" s="291"/>
      <c r="U1" s="291"/>
      <c r="W1" s="291">
        <v>256</v>
      </c>
      <c r="X1" s="291"/>
      <c r="Y1" s="291"/>
      <c r="Z1" s="291"/>
      <c r="AA1" s="291"/>
      <c r="AB1" s="291"/>
      <c r="AC1" s="291"/>
      <c r="AD1" s="291"/>
      <c r="AE1" s="291"/>
      <c r="AF1" s="291"/>
    </row>
    <row r="2" spans="1:32" x14ac:dyDescent="0.25">
      <c r="A2" s="292" t="s">
        <v>8</v>
      </c>
      <c r="B2" s="293"/>
      <c r="C2" s="293"/>
      <c r="D2" s="294"/>
      <c r="E2" s="292" t="s">
        <v>9</v>
      </c>
      <c r="F2" s="293"/>
      <c r="G2" s="293"/>
      <c r="L2" s="292" t="s">
        <v>8</v>
      </c>
      <c r="M2" s="293"/>
      <c r="N2" s="293"/>
      <c r="O2" s="294"/>
      <c r="P2" s="292" t="s">
        <v>9</v>
      </c>
      <c r="Q2" s="293"/>
      <c r="R2" s="293"/>
      <c r="W2" s="292" t="s">
        <v>8</v>
      </c>
      <c r="X2" s="293"/>
      <c r="Y2" s="293"/>
      <c r="Z2" s="294"/>
      <c r="AA2" s="292" t="s">
        <v>9</v>
      </c>
      <c r="AB2" s="293"/>
      <c r="AC2" s="293"/>
    </row>
    <row r="3" spans="1:32" x14ac:dyDescent="0.25">
      <c r="A3" s="1" t="s">
        <v>0</v>
      </c>
      <c r="B3" s="2" t="s">
        <v>10</v>
      </c>
      <c r="C3" s="2" t="s">
        <v>1</v>
      </c>
      <c r="D3" s="3" t="s">
        <v>2</v>
      </c>
      <c r="E3" s="28" t="s">
        <v>12</v>
      </c>
      <c r="F3" s="28" t="s">
        <v>13</v>
      </c>
      <c r="G3" s="29" t="s">
        <v>14</v>
      </c>
      <c r="L3" s="1" t="s">
        <v>0</v>
      </c>
      <c r="M3" s="2" t="s">
        <v>10</v>
      </c>
      <c r="N3" s="2" t="s">
        <v>1</v>
      </c>
      <c r="O3" s="3" t="s">
        <v>2</v>
      </c>
      <c r="P3" s="28" t="s">
        <v>12</v>
      </c>
      <c r="Q3" s="28" t="s">
        <v>13</v>
      </c>
      <c r="R3" s="29" t="s">
        <v>14</v>
      </c>
      <c r="W3" s="1" t="s">
        <v>0</v>
      </c>
      <c r="X3" s="2" t="s">
        <v>10</v>
      </c>
      <c r="Y3" s="2" t="s">
        <v>1</v>
      </c>
      <c r="Z3" s="3" t="s">
        <v>2</v>
      </c>
      <c r="AA3" s="28" t="s">
        <v>12</v>
      </c>
      <c r="AB3" s="28" t="s">
        <v>13</v>
      </c>
      <c r="AC3" s="29" t="s">
        <v>14</v>
      </c>
    </row>
    <row r="4" spans="1:32" x14ac:dyDescent="0.25">
      <c r="A4" s="4">
        <v>16</v>
      </c>
      <c r="B4" s="5">
        <v>5</v>
      </c>
      <c r="C4" s="5" t="s">
        <v>3</v>
      </c>
      <c r="D4" s="6">
        <v>1</v>
      </c>
      <c r="E4" s="273">
        <v>1.6442969380981469</v>
      </c>
      <c r="F4" s="27">
        <v>1.3865349445421822</v>
      </c>
      <c r="G4" s="288">
        <v>1.6638793417057411</v>
      </c>
      <c r="H4" s="253">
        <f>G4</f>
        <v>1.6638793417057411</v>
      </c>
      <c r="I4" s="253">
        <f>AVERAGE(H4:H13)</f>
        <v>1.417730414624069</v>
      </c>
      <c r="J4" s="253">
        <f>AVERAGE(I4:I28)</f>
        <v>1.6306921511376187</v>
      </c>
      <c r="L4" s="4">
        <v>18</v>
      </c>
      <c r="M4" s="5">
        <v>16</v>
      </c>
      <c r="N4" s="5" t="s">
        <v>3</v>
      </c>
      <c r="O4" s="6">
        <v>1</v>
      </c>
      <c r="P4" s="273">
        <v>1.2949584934603837</v>
      </c>
      <c r="Q4" s="27">
        <v>1.1830758117405937</v>
      </c>
      <c r="R4" s="288">
        <v>1.2977011750445999</v>
      </c>
      <c r="S4" s="253">
        <f>R4</f>
        <v>1.2977011750445999</v>
      </c>
      <c r="T4" s="253">
        <f>AVERAGE(S4:S18)</f>
        <v>1.6036978641144921</v>
      </c>
      <c r="U4" s="253">
        <f>AVERAGE(T4:T28)</f>
        <v>1.4475391451484321</v>
      </c>
      <c r="W4" s="4">
        <v>20</v>
      </c>
      <c r="X4" s="5">
        <v>1</v>
      </c>
      <c r="Y4" s="5" t="s">
        <v>3</v>
      </c>
      <c r="Z4" s="6">
        <v>1</v>
      </c>
      <c r="AA4" s="273">
        <v>1.0589051802727192</v>
      </c>
      <c r="AB4" s="27">
        <v>1.1639412193575176</v>
      </c>
      <c r="AC4" s="288">
        <v>1.0598959753442896</v>
      </c>
      <c r="AD4" s="253">
        <f>AC4</f>
        <v>1.0598959753442896</v>
      </c>
      <c r="AE4" s="253">
        <f>AVERAGE(AD4:AD18)</f>
        <v>1.1589801741238761</v>
      </c>
      <c r="AF4" s="253">
        <f>AVERAGE(AE4:AE28)</f>
        <v>1.1063507739095046</v>
      </c>
    </row>
    <row r="5" spans="1:32" x14ac:dyDescent="0.25">
      <c r="A5" s="7">
        <v>16</v>
      </c>
      <c r="B5" s="8">
        <v>5</v>
      </c>
      <c r="C5" s="8" t="s">
        <v>3</v>
      </c>
      <c r="D5" s="9">
        <v>2</v>
      </c>
      <c r="E5" s="274"/>
      <c r="F5" s="27">
        <v>2.3812991349167292</v>
      </c>
      <c r="G5" s="289"/>
      <c r="H5" s="253"/>
      <c r="I5" s="253"/>
      <c r="J5" s="272"/>
      <c r="L5" s="7">
        <v>18</v>
      </c>
      <c r="M5" s="8">
        <v>16</v>
      </c>
      <c r="N5" s="8" t="s">
        <v>3</v>
      </c>
      <c r="O5" s="9">
        <v>2</v>
      </c>
      <c r="P5" s="274"/>
      <c r="Q5" s="27">
        <v>1.2412198217155268</v>
      </c>
      <c r="R5" s="289"/>
      <c r="S5" s="253"/>
      <c r="T5" s="272"/>
      <c r="U5" s="272"/>
      <c r="W5" s="7">
        <v>20</v>
      </c>
      <c r="X5" s="8">
        <v>1</v>
      </c>
      <c r="Y5" s="8" t="s">
        <v>3</v>
      </c>
      <c r="Z5" s="9">
        <v>2</v>
      </c>
      <c r="AA5" s="274"/>
      <c r="AB5" s="27">
        <v>1.070320089497192</v>
      </c>
      <c r="AC5" s="289"/>
      <c r="AD5" s="253"/>
      <c r="AE5" s="272"/>
      <c r="AF5" s="272"/>
    </row>
    <row r="6" spans="1:32" x14ac:dyDescent="0.25">
      <c r="A6" s="7">
        <v>16</v>
      </c>
      <c r="B6" s="8">
        <v>5</v>
      </c>
      <c r="C6" s="8" t="s">
        <v>3</v>
      </c>
      <c r="D6" s="9">
        <v>3</v>
      </c>
      <c r="E6" s="274"/>
      <c r="F6" s="27">
        <v>1.7278427669228116</v>
      </c>
      <c r="G6" s="289"/>
      <c r="H6" s="253"/>
      <c r="I6" s="253"/>
      <c r="J6" s="272"/>
      <c r="L6" s="7">
        <v>18</v>
      </c>
      <c r="M6" s="8">
        <v>16</v>
      </c>
      <c r="N6" s="8" t="s">
        <v>3</v>
      </c>
      <c r="O6" s="9">
        <v>3</v>
      </c>
      <c r="P6" s="274"/>
      <c r="Q6" s="27">
        <v>1.5960038857698136</v>
      </c>
      <c r="R6" s="289"/>
      <c r="S6" s="253"/>
      <c r="T6" s="272"/>
      <c r="U6" s="272"/>
      <c r="W6" s="7">
        <v>20</v>
      </c>
      <c r="X6" s="8">
        <v>1</v>
      </c>
      <c r="Y6" s="8" t="s">
        <v>3</v>
      </c>
      <c r="Z6" s="9">
        <v>3</v>
      </c>
      <c r="AA6" s="274"/>
      <c r="AB6" s="27">
        <v>1.0590779476347825</v>
      </c>
      <c r="AC6" s="289"/>
      <c r="AD6" s="253"/>
      <c r="AE6" s="272"/>
      <c r="AF6" s="272"/>
    </row>
    <row r="7" spans="1:32" x14ac:dyDescent="0.25">
      <c r="A7" s="7">
        <v>16</v>
      </c>
      <c r="B7" s="8">
        <v>5</v>
      </c>
      <c r="C7" s="8" t="s">
        <v>3</v>
      </c>
      <c r="D7" s="9">
        <v>4</v>
      </c>
      <c r="E7" s="274"/>
      <c r="F7" s="27">
        <v>1.5854057239764603</v>
      </c>
      <c r="G7" s="289"/>
      <c r="H7" s="253"/>
      <c r="I7" s="253"/>
      <c r="J7" s="272"/>
      <c r="L7" s="7">
        <v>18</v>
      </c>
      <c r="M7" s="8">
        <v>16</v>
      </c>
      <c r="N7" s="8" t="s">
        <v>3</v>
      </c>
      <c r="O7" s="9">
        <v>4</v>
      </c>
      <c r="P7" s="274"/>
      <c r="Q7" s="27">
        <v>1.1616249178712934</v>
      </c>
      <c r="R7" s="289"/>
      <c r="S7" s="253"/>
      <c r="T7" s="272"/>
      <c r="U7" s="272"/>
      <c r="W7" s="7">
        <v>20</v>
      </c>
      <c r="X7" s="8">
        <v>1</v>
      </c>
      <c r="Y7" s="8" t="s">
        <v>3</v>
      </c>
      <c r="Z7" s="9">
        <v>4</v>
      </c>
      <c r="AA7" s="274"/>
      <c r="AB7" s="27">
        <v>1.0254977054907832</v>
      </c>
      <c r="AC7" s="289"/>
      <c r="AD7" s="253"/>
      <c r="AE7" s="272"/>
      <c r="AF7" s="272"/>
    </row>
    <row r="8" spans="1:32" x14ac:dyDescent="0.25">
      <c r="A8" s="7">
        <v>16</v>
      </c>
      <c r="B8" s="8">
        <v>5</v>
      </c>
      <c r="C8" s="8" t="s">
        <v>3</v>
      </c>
      <c r="D8" s="9">
        <v>5</v>
      </c>
      <c r="E8" s="275"/>
      <c r="F8" s="27">
        <v>1.2383141381705223</v>
      </c>
      <c r="G8" s="290"/>
      <c r="H8" s="253"/>
      <c r="I8" s="253"/>
      <c r="J8" s="272"/>
      <c r="L8" s="7">
        <v>18</v>
      </c>
      <c r="M8" s="8">
        <v>16</v>
      </c>
      <c r="N8" s="8" t="s">
        <v>3</v>
      </c>
      <c r="O8" s="9">
        <v>5</v>
      </c>
      <c r="P8" s="275"/>
      <c r="Q8" s="27">
        <v>1.3065814381257728</v>
      </c>
      <c r="R8" s="290"/>
      <c r="S8" s="253"/>
      <c r="T8" s="272"/>
      <c r="U8" s="272"/>
      <c r="W8" s="7">
        <v>20</v>
      </c>
      <c r="X8" s="8">
        <v>1</v>
      </c>
      <c r="Y8" s="8" t="s">
        <v>3</v>
      </c>
      <c r="Z8" s="9">
        <v>5</v>
      </c>
      <c r="AA8" s="275"/>
      <c r="AB8" s="27">
        <v>0.98064291474117227</v>
      </c>
      <c r="AC8" s="290"/>
      <c r="AD8" s="253"/>
      <c r="AE8" s="272"/>
      <c r="AF8" s="272"/>
    </row>
    <row r="9" spans="1:32" x14ac:dyDescent="0.25">
      <c r="A9" s="32">
        <v>24</v>
      </c>
      <c r="B9" s="33">
        <v>5</v>
      </c>
      <c r="C9" s="33" t="s">
        <v>3</v>
      </c>
      <c r="D9" s="34">
        <v>1</v>
      </c>
      <c r="E9" s="266">
        <v>1.1645014584447262</v>
      </c>
      <c r="F9" s="200">
        <v>1.3017070590089745</v>
      </c>
      <c r="G9" s="282">
        <v>1.1715814875423971</v>
      </c>
      <c r="H9" s="253">
        <f>G9</f>
        <v>1.1715814875423971</v>
      </c>
      <c r="I9" s="253"/>
      <c r="J9" s="272"/>
      <c r="L9" s="32">
        <v>25</v>
      </c>
      <c r="M9" s="33">
        <v>16</v>
      </c>
      <c r="N9" s="33" t="s">
        <v>3</v>
      </c>
      <c r="O9" s="34">
        <v>1</v>
      </c>
      <c r="P9" s="266">
        <v>1.5185644321658278</v>
      </c>
      <c r="Q9" s="200">
        <v>1.8031208882964596</v>
      </c>
      <c r="R9" s="282">
        <v>1.5220821231683241</v>
      </c>
      <c r="S9" s="253">
        <f>R9</f>
        <v>1.5220821231683241</v>
      </c>
      <c r="T9" s="272"/>
      <c r="U9" s="272"/>
      <c r="W9" s="32">
        <v>28</v>
      </c>
      <c r="X9" s="33">
        <v>1</v>
      </c>
      <c r="Y9" s="33" t="s">
        <v>3</v>
      </c>
      <c r="Z9" s="34">
        <v>1</v>
      </c>
      <c r="AA9" s="266">
        <v>1.105876436929131</v>
      </c>
      <c r="AB9" s="200">
        <v>1.1998975135442935</v>
      </c>
      <c r="AC9" s="282">
        <v>1.1124582450484588</v>
      </c>
      <c r="AD9" s="253">
        <f>AC9</f>
        <v>1.1124582450484588</v>
      </c>
      <c r="AE9" s="272"/>
      <c r="AF9" s="272"/>
    </row>
    <row r="10" spans="1:32" x14ac:dyDescent="0.25">
      <c r="A10" s="35">
        <v>24</v>
      </c>
      <c r="B10" s="36">
        <v>5</v>
      </c>
      <c r="C10" s="36" t="s">
        <v>3</v>
      </c>
      <c r="D10" s="37">
        <v>2</v>
      </c>
      <c r="E10" s="267"/>
      <c r="F10" s="31">
        <v>1.3857535983883957</v>
      </c>
      <c r="G10" s="283"/>
      <c r="H10" s="253"/>
      <c r="I10" s="253"/>
      <c r="J10" s="272"/>
      <c r="L10" s="35">
        <v>25</v>
      </c>
      <c r="M10" s="36">
        <v>16</v>
      </c>
      <c r="N10" s="36" t="s">
        <v>3</v>
      </c>
      <c r="O10" s="37">
        <v>2</v>
      </c>
      <c r="P10" s="267"/>
      <c r="Q10" s="31">
        <v>1.4091085333730236</v>
      </c>
      <c r="R10" s="283"/>
      <c r="S10" s="253"/>
      <c r="T10" s="272"/>
      <c r="U10" s="272"/>
      <c r="W10" s="35">
        <v>28</v>
      </c>
      <c r="X10" s="36">
        <v>1</v>
      </c>
      <c r="Y10" s="36" t="s">
        <v>3</v>
      </c>
      <c r="Z10" s="37">
        <v>2</v>
      </c>
      <c r="AA10" s="267"/>
      <c r="AB10" s="31">
        <v>1.0691089116643031</v>
      </c>
      <c r="AC10" s="283"/>
      <c r="AD10" s="253"/>
      <c r="AE10" s="272"/>
      <c r="AF10" s="272"/>
    </row>
    <row r="11" spans="1:32" x14ac:dyDescent="0.25">
      <c r="A11" s="35">
        <v>24</v>
      </c>
      <c r="B11" s="36">
        <v>5</v>
      </c>
      <c r="C11" s="36" t="s">
        <v>3</v>
      </c>
      <c r="D11" s="37">
        <v>3</v>
      </c>
      <c r="E11" s="267"/>
      <c r="F11" s="31">
        <v>1.207325928995183</v>
      </c>
      <c r="G11" s="283"/>
      <c r="H11" s="253"/>
      <c r="I11" s="253"/>
      <c r="J11" s="272"/>
      <c r="L11" s="35">
        <v>25</v>
      </c>
      <c r="M11" s="36">
        <v>16</v>
      </c>
      <c r="N11" s="36" t="s">
        <v>3</v>
      </c>
      <c r="O11" s="37">
        <v>3</v>
      </c>
      <c r="P11" s="267"/>
      <c r="Q11" s="31">
        <v>1.3634656634516125</v>
      </c>
      <c r="R11" s="283"/>
      <c r="S11" s="253"/>
      <c r="T11" s="272"/>
      <c r="U11" s="272"/>
      <c r="W11" s="35">
        <v>28</v>
      </c>
      <c r="X11" s="36">
        <v>1</v>
      </c>
      <c r="Y11" s="36" t="s">
        <v>3</v>
      </c>
      <c r="Z11" s="37">
        <v>3</v>
      </c>
      <c r="AA11" s="267"/>
      <c r="AB11" s="31">
        <v>1.0450823091348989</v>
      </c>
      <c r="AC11" s="283"/>
      <c r="AD11" s="253"/>
      <c r="AE11" s="272"/>
      <c r="AF11" s="272"/>
    </row>
    <row r="12" spans="1:32" x14ac:dyDescent="0.25">
      <c r="A12" s="35">
        <v>24</v>
      </c>
      <c r="B12" s="36">
        <v>5</v>
      </c>
      <c r="C12" s="36" t="s">
        <v>3</v>
      </c>
      <c r="D12" s="37">
        <v>4</v>
      </c>
      <c r="E12" s="267"/>
      <c r="F12" s="31">
        <v>0.97802686055432675</v>
      </c>
      <c r="G12" s="283"/>
      <c r="H12" s="253"/>
      <c r="I12" s="253"/>
      <c r="J12" s="272"/>
      <c r="L12" s="35">
        <v>25</v>
      </c>
      <c r="M12" s="36">
        <v>16</v>
      </c>
      <c r="N12" s="36" t="s">
        <v>3</v>
      </c>
      <c r="O12" s="37">
        <v>4</v>
      </c>
      <c r="P12" s="267"/>
      <c r="Q12" s="31">
        <v>1.44012704236627</v>
      </c>
      <c r="R12" s="283"/>
      <c r="S12" s="253"/>
      <c r="T12" s="272"/>
      <c r="U12" s="272"/>
      <c r="W12" s="35">
        <v>28</v>
      </c>
      <c r="X12" s="36">
        <v>1</v>
      </c>
      <c r="Y12" s="36" t="s">
        <v>3</v>
      </c>
      <c r="Z12" s="37">
        <v>4</v>
      </c>
      <c r="AA12" s="267"/>
      <c r="AB12" s="31">
        <v>0.9880669388969161</v>
      </c>
      <c r="AC12" s="283"/>
      <c r="AD12" s="253"/>
      <c r="AE12" s="272"/>
      <c r="AF12" s="272"/>
    </row>
    <row r="13" spans="1:32" x14ac:dyDescent="0.25">
      <c r="A13" s="35">
        <v>24</v>
      </c>
      <c r="B13" s="36">
        <v>5</v>
      </c>
      <c r="C13" s="36" t="s">
        <v>3</v>
      </c>
      <c r="D13" s="37">
        <v>5</v>
      </c>
      <c r="E13" s="268"/>
      <c r="F13" s="201">
        <v>0.98509399076510562</v>
      </c>
      <c r="G13" s="284"/>
      <c r="H13" s="253"/>
      <c r="I13" s="253"/>
      <c r="J13" s="272"/>
      <c r="L13" s="35">
        <v>25</v>
      </c>
      <c r="M13" s="36">
        <v>16</v>
      </c>
      <c r="N13" s="36" t="s">
        <v>3</v>
      </c>
      <c r="O13" s="37">
        <v>5</v>
      </c>
      <c r="P13" s="268"/>
      <c r="Q13" s="31">
        <v>1.5945884883542558</v>
      </c>
      <c r="R13" s="284"/>
      <c r="S13" s="253"/>
      <c r="T13" s="272"/>
      <c r="U13" s="272"/>
      <c r="W13" s="35">
        <v>28</v>
      </c>
      <c r="X13" s="36">
        <v>1</v>
      </c>
      <c r="Y13" s="36" t="s">
        <v>3</v>
      </c>
      <c r="Z13" s="37">
        <v>5</v>
      </c>
      <c r="AA13" s="268"/>
      <c r="AB13" s="31">
        <v>1.2601355520018827</v>
      </c>
      <c r="AC13" s="284"/>
      <c r="AD13" s="253"/>
      <c r="AE13" s="272"/>
      <c r="AF13" s="272"/>
    </row>
    <row r="14" spans="1:32" x14ac:dyDescent="0.25">
      <c r="A14" s="15">
        <v>32</v>
      </c>
      <c r="B14" s="16">
        <v>13</v>
      </c>
      <c r="C14" s="16" t="s">
        <v>3</v>
      </c>
      <c r="D14" s="17">
        <v>1</v>
      </c>
      <c r="E14" s="257">
        <v>1.7611815217514279</v>
      </c>
      <c r="F14" s="24">
        <v>1.2500942872012477</v>
      </c>
      <c r="G14" s="285">
        <v>1.7645696030375713</v>
      </c>
      <c r="H14" s="253">
        <f>G14</f>
        <v>1.7645696030375713</v>
      </c>
      <c r="I14" s="253">
        <f>AVERAGE(H14)</f>
        <v>1.7645696030375713</v>
      </c>
      <c r="J14" s="272"/>
      <c r="L14" s="15">
        <v>34</v>
      </c>
      <c r="M14" s="16">
        <v>16</v>
      </c>
      <c r="N14" s="16" t="s">
        <v>3</v>
      </c>
      <c r="O14" s="17">
        <v>1</v>
      </c>
      <c r="P14" s="257">
        <v>1.9845278295236723</v>
      </c>
      <c r="Q14" s="180">
        <v>1.8834964429762884</v>
      </c>
      <c r="R14" s="285">
        <v>1.9913102941305525</v>
      </c>
      <c r="S14" s="253">
        <f>R14</f>
        <v>1.9913102941305525</v>
      </c>
      <c r="T14" s="272"/>
      <c r="U14" s="272"/>
      <c r="W14" s="15">
        <v>36</v>
      </c>
      <c r="X14" s="16">
        <v>1</v>
      </c>
      <c r="Y14" s="16" t="s">
        <v>3</v>
      </c>
      <c r="Z14" s="17">
        <v>1</v>
      </c>
      <c r="AA14" s="257">
        <v>1.3018816358088747</v>
      </c>
      <c r="AB14" s="180">
        <v>1.0367116183878058</v>
      </c>
      <c r="AC14" s="285">
        <v>1.3045863019788804</v>
      </c>
      <c r="AD14" s="253">
        <f>AC14</f>
        <v>1.3045863019788804</v>
      </c>
      <c r="AE14" s="272"/>
      <c r="AF14" s="272"/>
    </row>
    <row r="15" spans="1:32" x14ac:dyDescent="0.25">
      <c r="A15" s="18">
        <v>32</v>
      </c>
      <c r="B15" s="19">
        <v>13</v>
      </c>
      <c r="C15" s="19" t="s">
        <v>3</v>
      </c>
      <c r="D15" s="20">
        <v>2</v>
      </c>
      <c r="E15" s="258"/>
      <c r="F15" s="24">
        <v>1.6180628273137627</v>
      </c>
      <c r="G15" s="286"/>
      <c r="H15" s="253"/>
      <c r="I15" s="253"/>
      <c r="J15" s="272"/>
      <c r="L15" s="18">
        <v>34</v>
      </c>
      <c r="M15" s="19">
        <v>16</v>
      </c>
      <c r="N15" s="19" t="s">
        <v>3</v>
      </c>
      <c r="O15" s="20">
        <v>2</v>
      </c>
      <c r="P15" s="258"/>
      <c r="Q15" s="24">
        <v>2.1913485008095965</v>
      </c>
      <c r="R15" s="286"/>
      <c r="S15" s="253"/>
      <c r="T15" s="272"/>
      <c r="U15" s="272"/>
      <c r="W15" s="18">
        <v>36</v>
      </c>
      <c r="X15" s="19">
        <v>1</v>
      </c>
      <c r="Y15" s="19" t="s">
        <v>3</v>
      </c>
      <c r="Z15" s="20">
        <v>2</v>
      </c>
      <c r="AA15" s="258"/>
      <c r="AB15" s="24">
        <v>1.4368401080726603</v>
      </c>
      <c r="AC15" s="286"/>
      <c r="AD15" s="253"/>
      <c r="AE15" s="272"/>
      <c r="AF15" s="272"/>
    </row>
    <row r="16" spans="1:32" x14ac:dyDescent="0.25">
      <c r="A16" s="18">
        <v>32</v>
      </c>
      <c r="B16" s="19">
        <v>13</v>
      </c>
      <c r="C16" s="19" t="s">
        <v>3</v>
      </c>
      <c r="D16" s="20">
        <v>3</v>
      </c>
      <c r="E16" s="258"/>
      <c r="F16" s="24">
        <v>2.4398929724964487</v>
      </c>
      <c r="G16" s="286"/>
      <c r="H16" s="253"/>
      <c r="I16" s="253"/>
      <c r="J16" s="272"/>
      <c r="L16" s="18">
        <v>34</v>
      </c>
      <c r="M16" s="19">
        <v>16</v>
      </c>
      <c r="N16" s="19" t="s">
        <v>3</v>
      </c>
      <c r="O16" s="20">
        <v>3</v>
      </c>
      <c r="P16" s="258"/>
      <c r="Q16" s="24">
        <v>2.1836518943189489</v>
      </c>
      <c r="R16" s="286"/>
      <c r="S16" s="253"/>
      <c r="T16" s="272"/>
      <c r="U16" s="272"/>
      <c r="W16" s="18">
        <v>36</v>
      </c>
      <c r="X16" s="19">
        <v>1</v>
      </c>
      <c r="Y16" s="19" t="s">
        <v>3</v>
      </c>
      <c r="Z16" s="20">
        <v>3</v>
      </c>
      <c r="AA16" s="258"/>
      <c r="AB16" s="24">
        <v>1.1872252728755219</v>
      </c>
      <c r="AC16" s="286"/>
      <c r="AD16" s="253"/>
      <c r="AE16" s="272"/>
      <c r="AF16" s="272"/>
    </row>
    <row r="17" spans="1:32" x14ac:dyDescent="0.25">
      <c r="A17" s="18">
        <v>32</v>
      </c>
      <c r="B17" s="19">
        <v>13</v>
      </c>
      <c r="C17" s="19" t="s">
        <v>3</v>
      </c>
      <c r="D17" s="20">
        <v>4</v>
      </c>
      <c r="E17" s="258"/>
      <c r="F17" s="24">
        <v>1.9248761284756291</v>
      </c>
      <c r="G17" s="286"/>
      <c r="H17" s="253"/>
      <c r="I17" s="253"/>
      <c r="J17" s="272"/>
      <c r="L17" s="18">
        <v>34</v>
      </c>
      <c r="M17" s="19">
        <v>16</v>
      </c>
      <c r="N17" s="19" t="s">
        <v>3</v>
      </c>
      <c r="O17" s="20">
        <v>4</v>
      </c>
      <c r="P17" s="258"/>
      <c r="Q17" s="24">
        <v>1.6353750795309234</v>
      </c>
      <c r="R17" s="286"/>
      <c r="S17" s="253"/>
      <c r="T17" s="272"/>
      <c r="U17" s="272"/>
      <c r="W17" s="18">
        <v>36</v>
      </c>
      <c r="X17" s="19">
        <v>1</v>
      </c>
      <c r="Y17" s="19" t="s">
        <v>3</v>
      </c>
      <c r="Z17" s="20">
        <v>4</v>
      </c>
      <c r="AA17" s="258"/>
      <c r="AB17" s="24">
        <v>1.3321943304761699</v>
      </c>
      <c r="AC17" s="286"/>
      <c r="AD17" s="253"/>
      <c r="AE17" s="272"/>
      <c r="AF17" s="272"/>
    </row>
    <row r="18" spans="1:32" x14ac:dyDescent="0.25">
      <c r="A18" s="18">
        <v>32</v>
      </c>
      <c r="B18" s="19">
        <v>13</v>
      </c>
      <c r="C18" s="19" t="s">
        <v>3</v>
      </c>
      <c r="D18" s="20">
        <v>5</v>
      </c>
      <c r="E18" s="259"/>
      <c r="F18" s="24">
        <v>1.5899217997007677</v>
      </c>
      <c r="G18" s="287"/>
      <c r="H18" s="253"/>
      <c r="I18" s="253"/>
      <c r="J18" s="272"/>
      <c r="L18" s="18">
        <v>34</v>
      </c>
      <c r="M18" s="19">
        <v>16</v>
      </c>
      <c r="N18" s="19" t="s">
        <v>3</v>
      </c>
      <c r="O18" s="20">
        <v>5</v>
      </c>
      <c r="P18" s="259"/>
      <c r="Q18" s="24">
        <v>2.0626795530170066</v>
      </c>
      <c r="R18" s="287"/>
      <c r="S18" s="253"/>
      <c r="T18" s="272"/>
      <c r="U18" s="272"/>
      <c r="W18" s="18">
        <v>36</v>
      </c>
      <c r="X18" s="19">
        <v>1</v>
      </c>
      <c r="Y18" s="19" t="s">
        <v>3</v>
      </c>
      <c r="Z18" s="20">
        <v>5</v>
      </c>
      <c r="AA18" s="259"/>
      <c r="AB18" s="24">
        <v>1.5299601800822444</v>
      </c>
      <c r="AC18" s="287"/>
      <c r="AD18" s="253"/>
      <c r="AE18" s="272"/>
      <c r="AF18" s="272"/>
    </row>
    <row r="19" spans="1:32" x14ac:dyDescent="0.25">
      <c r="A19" s="32">
        <v>40</v>
      </c>
      <c r="B19" s="33">
        <v>6</v>
      </c>
      <c r="C19" s="33" t="s">
        <v>3</v>
      </c>
      <c r="D19" s="34">
        <v>1</v>
      </c>
      <c r="E19" s="266">
        <v>1.8025989936229201</v>
      </c>
      <c r="F19" s="200">
        <v>1.6055095426719481</v>
      </c>
      <c r="G19" s="282">
        <v>1.7985200077355565</v>
      </c>
      <c r="H19" s="253">
        <f>G19</f>
        <v>1.7985200077355565</v>
      </c>
      <c r="I19" s="253">
        <f>AVERAGE(H19:H28)</f>
        <v>1.7097764357512155</v>
      </c>
      <c r="J19" s="272"/>
      <c r="L19" s="32">
        <v>42</v>
      </c>
      <c r="M19" s="33">
        <v>12</v>
      </c>
      <c r="N19" s="33" t="s">
        <v>3</v>
      </c>
      <c r="O19" s="34">
        <v>1</v>
      </c>
      <c r="P19" s="266">
        <v>1.1854993071750228</v>
      </c>
      <c r="Q19" s="200">
        <v>1.314820281778827</v>
      </c>
      <c r="R19" s="282">
        <v>1.1880228453784605</v>
      </c>
      <c r="S19" s="253">
        <f>R19</f>
        <v>1.1880228453784605</v>
      </c>
      <c r="T19" s="253">
        <f>S19</f>
        <v>1.1880228453784605</v>
      </c>
      <c r="U19" s="272"/>
      <c r="W19" s="32">
        <v>44</v>
      </c>
      <c r="X19" s="33">
        <v>2</v>
      </c>
      <c r="Y19" s="33" t="s">
        <v>3</v>
      </c>
      <c r="Z19" s="34">
        <v>1</v>
      </c>
      <c r="AA19" s="266">
        <v>1.0469414842749594</v>
      </c>
      <c r="AB19" s="200">
        <v>0.87895435170634739</v>
      </c>
      <c r="AC19" s="282">
        <v>1.0598574292806382</v>
      </c>
      <c r="AD19" s="253">
        <f>AC19</f>
        <v>1.0598574292806382</v>
      </c>
      <c r="AE19" s="253">
        <f>AD19</f>
        <v>1.0598574292806382</v>
      </c>
      <c r="AF19" s="272"/>
    </row>
    <row r="20" spans="1:32" x14ac:dyDescent="0.25">
      <c r="A20" s="35">
        <v>40</v>
      </c>
      <c r="B20" s="36">
        <v>6</v>
      </c>
      <c r="C20" s="36" t="s">
        <v>3</v>
      </c>
      <c r="D20" s="37">
        <v>2</v>
      </c>
      <c r="E20" s="267"/>
      <c r="F20" s="31">
        <v>1.5595705026182469</v>
      </c>
      <c r="G20" s="283"/>
      <c r="H20" s="253"/>
      <c r="I20" s="253"/>
      <c r="J20" s="272"/>
      <c r="L20" s="35">
        <v>42</v>
      </c>
      <c r="M20" s="36">
        <v>12</v>
      </c>
      <c r="N20" s="36" t="s">
        <v>3</v>
      </c>
      <c r="O20" s="37">
        <v>2</v>
      </c>
      <c r="P20" s="267"/>
      <c r="Q20" s="31">
        <v>1.1494042002243428</v>
      </c>
      <c r="R20" s="283"/>
      <c r="S20" s="253"/>
      <c r="T20" s="253"/>
      <c r="U20" s="272"/>
      <c r="W20" s="35">
        <v>44</v>
      </c>
      <c r="X20" s="36">
        <v>2</v>
      </c>
      <c r="Y20" s="36" t="s">
        <v>3</v>
      </c>
      <c r="Z20" s="37">
        <v>2</v>
      </c>
      <c r="AA20" s="267"/>
      <c r="AB20" s="31">
        <v>1.1314896736642626</v>
      </c>
      <c r="AC20" s="283"/>
      <c r="AD20" s="253"/>
      <c r="AE20" s="253"/>
      <c r="AF20" s="272"/>
    </row>
    <row r="21" spans="1:32" x14ac:dyDescent="0.25">
      <c r="A21" s="35">
        <v>40</v>
      </c>
      <c r="B21" s="36">
        <v>6</v>
      </c>
      <c r="C21" s="36" t="s">
        <v>3</v>
      </c>
      <c r="D21" s="37">
        <v>3</v>
      </c>
      <c r="E21" s="267"/>
      <c r="F21" s="31">
        <v>2.1162111966038739</v>
      </c>
      <c r="G21" s="283"/>
      <c r="H21" s="253"/>
      <c r="I21" s="253"/>
      <c r="J21" s="272"/>
      <c r="L21" s="35">
        <v>42</v>
      </c>
      <c r="M21" s="36">
        <v>12</v>
      </c>
      <c r="N21" s="36" t="s">
        <v>3</v>
      </c>
      <c r="O21" s="37">
        <v>3</v>
      </c>
      <c r="P21" s="267"/>
      <c r="Q21" s="31">
        <v>1.0841201277003019</v>
      </c>
      <c r="R21" s="283"/>
      <c r="S21" s="253"/>
      <c r="T21" s="253"/>
      <c r="U21" s="272"/>
      <c r="W21" s="35">
        <v>44</v>
      </c>
      <c r="X21" s="36">
        <v>2</v>
      </c>
      <c r="Y21" s="36" t="s">
        <v>3</v>
      </c>
      <c r="Z21" s="37">
        <v>3</v>
      </c>
      <c r="AA21" s="267"/>
      <c r="AB21" s="31">
        <v>1.1796453001367708</v>
      </c>
      <c r="AC21" s="283"/>
      <c r="AD21" s="253"/>
      <c r="AE21" s="253"/>
      <c r="AF21" s="272"/>
    </row>
    <row r="22" spans="1:32" x14ac:dyDescent="0.25">
      <c r="A22" s="35">
        <v>40</v>
      </c>
      <c r="B22" s="36">
        <v>6</v>
      </c>
      <c r="C22" s="36" t="s">
        <v>3</v>
      </c>
      <c r="D22" s="37">
        <v>4</v>
      </c>
      <c r="E22" s="267"/>
      <c r="F22" s="31">
        <v>1.6563921968360082</v>
      </c>
      <c r="G22" s="283"/>
      <c r="H22" s="253"/>
      <c r="I22" s="253"/>
      <c r="J22" s="272"/>
      <c r="L22" s="35">
        <v>42</v>
      </c>
      <c r="M22" s="36">
        <v>12</v>
      </c>
      <c r="N22" s="36" t="s">
        <v>3</v>
      </c>
      <c r="O22" s="37">
        <v>4</v>
      </c>
      <c r="P22" s="267"/>
      <c r="Q22" s="31">
        <v>1.2450612554351521</v>
      </c>
      <c r="R22" s="283"/>
      <c r="S22" s="253"/>
      <c r="T22" s="253"/>
      <c r="U22" s="272"/>
      <c r="W22" s="35">
        <v>44</v>
      </c>
      <c r="X22" s="36">
        <v>2</v>
      </c>
      <c r="Y22" s="36" t="s">
        <v>3</v>
      </c>
      <c r="Z22" s="37">
        <v>4</v>
      </c>
      <c r="AA22" s="267"/>
      <c r="AB22" s="31">
        <v>1.0628670487722951</v>
      </c>
      <c r="AC22" s="283"/>
      <c r="AD22" s="253"/>
      <c r="AE22" s="253"/>
      <c r="AF22" s="272"/>
    </row>
    <row r="23" spans="1:32" x14ac:dyDescent="0.25">
      <c r="A23" s="35">
        <v>40</v>
      </c>
      <c r="B23" s="36">
        <v>6</v>
      </c>
      <c r="C23" s="36" t="s">
        <v>3</v>
      </c>
      <c r="D23" s="37">
        <v>5</v>
      </c>
      <c r="E23" s="268"/>
      <c r="F23" s="201">
        <v>2.0549165999477057</v>
      </c>
      <c r="G23" s="284"/>
      <c r="H23" s="253"/>
      <c r="I23" s="253"/>
      <c r="J23" s="272"/>
      <c r="L23" s="35">
        <v>42</v>
      </c>
      <c r="M23" s="36">
        <v>12</v>
      </c>
      <c r="N23" s="36" t="s">
        <v>3</v>
      </c>
      <c r="O23" s="37">
        <v>5</v>
      </c>
      <c r="P23" s="268"/>
      <c r="Q23" s="201">
        <v>1.1467083617536791</v>
      </c>
      <c r="R23" s="284"/>
      <c r="S23" s="253"/>
      <c r="T23" s="253"/>
      <c r="U23" s="272"/>
      <c r="W23" s="35">
        <v>44</v>
      </c>
      <c r="X23" s="36">
        <v>2</v>
      </c>
      <c r="Y23" s="36" t="s">
        <v>3</v>
      </c>
      <c r="Z23" s="37">
        <v>5</v>
      </c>
      <c r="AA23" s="268"/>
      <c r="AB23" s="201">
        <v>1.0463307721235149</v>
      </c>
      <c r="AC23" s="284"/>
      <c r="AD23" s="253"/>
      <c r="AE23" s="253"/>
      <c r="AF23" s="272"/>
    </row>
    <row r="24" spans="1:32" x14ac:dyDescent="0.25">
      <c r="A24" s="15">
        <v>46</v>
      </c>
      <c r="B24" s="16">
        <v>6</v>
      </c>
      <c r="C24" s="16" t="s">
        <v>3</v>
      </c>
      <c r="D24" s="17">
        <v>1</v>
      </c>
      <c r="E24" s="257">
        <v>1.6205886750125245</v>
      </c>
      <c r="F24" s="24">
        <v>1.5754649956670785</v>
      </c>
      <c r="G24" s="285">
        <v>1.6210328637668745</v>
      </c>
      <c r="H24" s="253">
        <f>G24</f>
        <v>1.6210328637668745</v>
      </c>
      <c r="I24" s="253"/>
      <c r="J24" s="272"/>
      <c r="L24" s="15">
        <v>48</v>
      </c>
      <c r="M24" s="16">
        <v>15</v>
      </c>
      <c r="N24" s="16" t="s">
        <v>3</v>
      </c>
      <c r="O24" s="17">
        <v>1</v>
      </c>
      <c r="P24" s="257">
        <v>1.5516282677540405</v>
      </c>
      <c r="Q24" s="24">
        <v>1.5280247020263742</v>
      </c>
      <c r="R24" s="285">
        <v>1.5508967259523434</v>
      </c>
      <c r="S24" s="253">
        <f>R24</f>
        <v>1.5508967259523434</v>
      </c>
      <c r="T24" s="253">
        <f>S24</f>
        <v>1.5508967259523434</v>
      </c>
      <c r="U24" s="272"/>
      <c r="W24" s="15">
        <v>50</v>
      </c>
      <c r="X24" s="16">
        <v>4</v>
      </c>
      <c r="Y24" s="16" t="s">
        <v>3</v>
      </c>
      <c r="Z24" s="17">
        <v>1</v>
      </c>
      <c r="AA24" s="257">
        <v>1.0989107297216343</v>
      </c>
      <c r="AB24" s="24">
        <v>1.0190391953629558</v>
      </c>
      <c r="AC24" s="285">
        <v>1.1002147183239999</v>
      </c>
      <c r="AD24" s="253">
        <f>AC24</f>
        <v>1.1002147183239999</v>
      </c>
      <c r="AE24" s="253">
        <f>AD24</f>
        <v>1.1002147183239999</v>
      </c>
      <c r="AF24" s="272"/>
    </row>
    <row r="25" spans="1:32" x14ac:dyDescent="0.25">
      <c r="A25" s="18">
        <v>46</v>
      </c>
      <c r="B25" s="19">
        <v>6</v>
      </c>
      <c r="C25" s="19" t="s">
        <v>3</v>
      </c>
      <c r="D25" s="20">
        <v>2</v>
      </c>
      <c r="E25" s="258"/>
      <c r="F25" s="24">
        <v>1.8374378493158718</v>
      </c>
      <c r="G25" s="286"/>
      <c r="H25" s="253"/>
      <c r="I25" s="253"/>
      <c r="J25" s="272"/>
      <c r="L25" s="18">
        <v>48</v>
      </c>
      <c r="M25" s="19">
        <v>15</v>
      </c>
      <c r="N25" s="19" t="s">
        <v>3</v>
      </c>
      <c r="O25" s="20">
        <v>2</v>
      </c>
      <c r="P25" s="258"/>
      <c r="Q25" s="24">
        <v>1.4872330085643983</v>
      </c>
      <c r="R25" s="286"/>
      <c r="S25" s="253"/>
      <c r="T25" s="253"/>
      <c r="U25" s="272"/>
      <c r="W25" s="18">
        <v>50</v>
      </c>
      <c r="X25" s="19">
        <v>4</v>
      </c>
      <c r="Y25" s="19" t="s">
        <v>3</v>
      </c>
      <c r="Z25" s="20">
        <v>2</v>
      </c>
      <c r="AA25" s="258"/>
      <c r="AB25" s="24">
        <v>0.9858514577869808</v>
      </c>
      <c r="AC25" s="286"/>
      <c r="AD25" s="253"/>
      <c r="AE25" s="253"/>
      <c r="AF25" s="272"/>
    </row>
    <row r="26" spans="1:32" x14ac:dyDescent="0.25">
      <c r="A26" s="18">
        <v>46</v>
      </c>
      <c r="B26" s="19">
        <v>6</v>
      </c>
      <c r="C26" s="19" t="s">
        <v>3</v>
      </c>
      <c r="D26" s="20">
        <v>3</v>
      </c>
      <c r="E26" s="258"/>
      <c r="F26" s="24">
        <v>1.7300301342018434</v>
      </c>
      <c r="G26" s="286"/>
      <c r="H26" s="253"/>
      <c r="I26" s="253"/>
      <c r="J26" s="272"/>
      <c r="L26" s="18">
        <v>48</v>
      </c>
      <c r="M26" s="19">
        <v>15</v>
      </c>
      <c r="N26" s="19" t="s">
        <v>3</v>
      </c>
      <c r="O26" s="20">
        <v>3</v>
      </c>
      <c r="P26" s="258"/>
      <c r="Q26" s="24">
        <v>1.7410098290535196</v>
      </c>
      <c r="R26" s="286"/>
      <c r="S26" s="253"/>
      <c r="T26" s="253"/>
      <c r="U26" s="272"/>
      <c r="W26" s="18">
        <v>50</v>
      </c>
      <c r="X26" s="19">
        <v>4</v>
      </c>
      <c r="Y26" s="19" t="s">
        <v>3</v>
      </c>
      <c r="Z26" s="20">
        <v>3</v>
      </c>
      <c r="AA26" s="258"/>
      <c r="AB26" s="24">
        <v>1.1244702565476694</v>
      </c>
      <c r="AC26" s="286"/>
      <c r="AD26" s="253"/>
      <c r="AE26" s="253"/>
      <c r="AF26" s="272"/>
    </row>
    <row r="27" spans="1:32" x14ac:dyDescent="0.25">
      <c r="A27" s="18">
        <v>46</v>
      </c>
      <c r="B27" s="19">
        <v>6</v>
      </c>
      <c r="C27" s="19" t="s">
        <v>3</v>
      </c>
      <c r="D27" s="20">
        <v>4</v>
      </c>
      <c r="E27" s="258"/>
      <c r="F27" s="24">
        <v>1.3919278007101101</v>
      </c>
      <c r="G27" s="286"/>
      <c r="H27" s="253"/>
      <c r="I27" s="253"/>
      <c r="J27" s="272"/>
      <c r="L27" s="18">
        <v>48</v>
      </c>
      <c r="M27" s="19">
        <v>15</v>
      </c>
      <c r="N27" s="19" t="s">
        <v>3</v>
      </c>
      <c r="O27" s="20">
        <v>4</v>
      </c>
      <c r="P27" s="258"/>
      <c r="Q27" s="24">
        <v>1.298823606353513</v>
      </c>
      <c r="R27" s="286"/>
      <c r="S27" s="253"/>
      <c r="T27" s="253"/>
      <c r="U27" s="272"/>
      <c r="W27" s="18">
        <v>50</v>
      </c>
      <c r="X27" s="19">
        <v>4</v>
      </c>
      <c r="Y27" s="19" t="s">
        <v>3</v>
      </c>
      <c r="Z27" s="20">
        <v>4</v>
      </c>
      <c r="AA27" s="258"/>
      <c r="AB27" s="24">
        <v>1.2507366562002065</v>
      </c>
      <c r="AC27" s="286"/>
      <c r="AD27" s="253"/>
      <c r="AE27" s="253"/>
      <c r="AF27" s="272"/>
    </row>
    <row r="28" spans="1:32" x14ac:dyDescent="0.25">
      <c r="A28" s="18">
        <v>46</v>
      </c>
      <c r="B28" s="19">
        <v>6</v>
      </c>
      <c r="C28" s="19" t="s">
        <v>3</v>
      </c>
      <c r="D28" s="20">
        <v>5</v>
      </c>
      <c r="E28" s="259"/>
      <c r="F28" s="24">
        <v>1.5703035389394677</v>
      </c>
      <c r="G28" s="287"/>
      <c r="H28" s="253"/>
      <c r="I28" s="253"/>
      <c r="J28" s="272"/>
      <c r="L28" s="18">
        <v>48</v>
      </c>
      <c r="M28" s="19">
        <v>15</v>
      </c>
      <c r="N28" s="19" t="s">
        <v>3</v>
      </c>
      <c r="O28" s="20">
        <v>5</v>
      </c>
      <c r="P28" s="259"/>
      <c r="Q28" s="24">
        <v>1.6993924837639123</v>
      </c>
      <c r="R28" s="287"/>
      <c r="S28" s="253"/>
      <c r="T28" s="253"/>
      <c r="U28" s="272"/>
      <c r="W28" s="18">
        <v>50</v>
      </c>
      <c r="X28" s="19">
        <v>4</v>
      </c>
      <c r="Y28" s="19" t="s">
        <v>3</v>
      </c>
      <c r="Z28" s="20">
        <v>5</v>
      </c>
      <c r="AA28" s="259"/>
      <c r="AB28" s="24">
        <v>1.1209760257221866</v>
      </c>
      <c r="AC28" s="287"/>
      <c r="AD28" s="253"/>
      <c r="AE28" s="253"/>
      <c r="AF28" s="272"/>
    </row>
    <row r="29" spans="1:32" x14ac:dyDescent="0.25">
      <c r="A29" s="1" t="s">
        <v>0</v>
      </c>
      <c r="B29" s="2" t="s">
        <v>10</v>
      </c>
      <c r="C29" s="2" t="s">
        <v>1</v>
      </c>
      <c r="D29" s="3" t="s">
        <v>2</v>
      </c>
      <c r="E29" s="25" t="s">
        <v>5</v>
      </c>
      <c r="F29" s="25" t="s">
        <v>6</v>
      </c>
      <c r="G29" s="26" t="s">
        <v>7</v>
      </c>
      <c r="L29" s="1" t="s">
        <v>0</v>
      </c>
      <c r="M29" s="2" t="s">
        <v>10</v>
      </c>
      <c r="N29" s="2" t="s">
        <v>1</v>
      </c>
      <c r="O29" s="3" t="s">
        <v>2</v>
      </c>
      <c r="P29" s="25" t="s">
        <v>5</v>
      </c>
      <c r="Q29" s="25" t="s">
        <v>6</v>
      </c>
      <c r="R29" s="26" t="s">
        <v>7</v>
      </c>
      <c r="W29" s="1" t="s">
        <v>0</v>
      </c>
      <c r="X29" s="2" t="s">
        <v>10</v>
      </c>
      <c r="Y29" s="2" t="s">
        <v>1</v>
      </c>
      <c r="Z29" s="3" t="s">
        <v>2</v>
      </c>
      <c r="AA29" s="25" t="s">
        <v>5</v>
      </c>
      <c r="AB29" s="25" t="s">
        <v>6</v>
      </c>
      <c r="AC29" s="26" t="s">
        <v>7</v>
      </c>
    </row>
    <row r="30" spans="1:32" x14ac:dyDescent="0.25">
      <c r="A30" s="4">
        <v>16</v>
      </c>
      <c r="B30" s="5">
        <v>5</v>
      </c>
      <c r="C30" s="5" t="s">
        <v>11</v>
      </c>
      <c r="D30" s="6">
        <v>1</v>
      </c>
      <c r="E30" s="273">
        <v>1.04685959109613</v>
      </c>
      <c r="F30" s="27">
        <v>1.0795186580713043</v>
      </c>
      <c r="G30" s="288">
        <v>1.0510192764708794</v>
      </c>
      <c r="H30" s="253">
        <f>G30</f>
        <v>1.0510192764708794</v>
      </c>
      <c r="I30" s="253">
        <f>AVERAGE(H30:H39)</f>
        <v>1.4290398392987829</v>
      </c>
      <c r="J30" s="253">
        <f>AVERAGE(I30:I54)</f>
        <v>1.527119815714969</v>
      </c>
      <c r="L30" s="4">
        <v>18</v>
      </c>
      <c r="M30" s="5">
        <v>16</v>
      </c>
      <c r="N30" s="5" t="s">
        <v>11</v>
      </c>
      <c r="O30" s="6">
        <v>1</v>
      </c>
      <c r="P30" s="273">
        <v>1.0672632444375181</v>
      </c>
      <c r="Q30" s="27">
        <v>0.94838516893130898</v>
      </c>
      <c r="R30" s="288">
        <v>1.0710125425697059</v>
      </c>
      <c r="S30" s="253">
        <f>R30</f>
        <v>1.0710125425697059</v>
      </c>
      <c r="T30" s="253">
        <f>AVERAGE(S30:S44)</f>
        <v>1.3524697464304705</v>
      </c>
      <c r="U30" s="253">
        <f>AVERAGE(T30:T54)</f>
        <v>1.2446263546644321</v>
      </c>
      <c r="W30" s="4">
        <v>20</v>
      </c>
      <c r="X30" s="5">
        <v>1</v>
      </c>
      <c r="Y30" s="5" t="s">
        <v>11</v>
      </c>
      <c r="Z30" s="6">
        <v>1</v>
      </c>
      <c r="AA30" s="273">
        <v>0.71751168737427984</v>
      </c>
      <c r="AB30" s="27">
        <v>0.76029111098945068</v>
      </c>
      <c r="AC30" s="288">
        <v>0.72934600086542656</v>
      </c>
      <c r="AD30" s="253">
        <f>AC30</f>
        <v>0.72934600086542656</v>
      </c>
      <c r="AE30" s="253">
        <f>AVERAGE(AD30:AD44)</f>
        <v>0.77995449345181145</v>
      </c>
      <c r="AF30" s="253">
        <f>AVERAGE(AE30:AE54)</f>
        <v>0.8058043415639603</v>
      </c>
    </row>
    <row r="31" spans="1:32" x14ac:dyDescent="0.25">
      <c r="A31" s="7">
        <v>16</v>
      </c>
      <c r="B31" s="8">
        <v>5</v>
      </c>
      <c r="C31" s="8" t="s">
        <v>11</v>
      </c>
      <c r="D31" s="9">
        <v>2</v>
      </c>
      <c r="E31" s="274"/>
      <c r="F31" s="27">
        <v>1.0002523901111933</v>
      </c>
      <c r="G31" s="289"/>
      <c r="H31" s="253"/>
      <c r="I31" s="253"/>
      <c r="J31" s="272"/>
      <c r="L31" s="7">
        <v>18</v>
      </c>
      <c r="M31" s="8">
        <v>16</v>
      </c>
      <c r="N31" s="8" t="s">
        <v>11</v>
      </c>
      <c r="O31" s="9">
        <v>2</v>
      </c>
      <c r="P31" s="274"/>
      <c r="Q31" s="27">
        <v>0.99371788796374527</v>
      </c>
      <c r="R31" s="289"/>
      <c r="S31" s="253"/>
      <c r="T31" s="272"/>
      <c r="U31" s="272"/>
      <c r="W31" s="7">
        <v>20</v>
      </c>
      <c r="X31" s="8">
        <v>1</v>
      </c>
      <c r="Y31" s="8" t="s">
        <v>11</v>
      </c>
      <c r="Z31" s="9">
        <v>2</v>
      </c>
      <c r="AA31" s="274"/>
      <c r="AB31" s="27">
        <v>0.74123133994970225</v>
      </c>
      <c r="AC31" s="289"/>
      <c r="AD31" s="253"/>
      <c r="AE31" s="272"/>
      <c r="AF31" s="272"/>
    </row>
    <row r="32" spans="1:32" x14ac:dyDescent="0.25">
      <c r="A32" s="7">
        <v>16</v>
      </c>
      <c r="B32" s="8">
        <v>5</v>
      </c>
      <c r="C32" s="8" t="s">
        <v>11</v>
      </c>
      <c r="D32" s="9">
        <v>3</v>
      </c>
      <c r="E32" s="274"/>
      <c r="F32" s="27">
        <v>1.1930471095176081</v>
      </c>
      <c r="G32" s="289"/>
      <c r="H32" s="253"/>
      <c r="I32" s="253"/>
      <c r="J32" s="272"/>
      <c r="L32" s="7">
        <v>18</v>
      </c>
      <c r="M32" s="8">
        <v>16</v>
      </c>
      <c r="N32" s="8" t="s">
        <v>11</v>
      </c>
      <c r="O32" s="9">
        <v>3</v>
      </c>
      <c r="P32" s="274"/>
      <c r="Q32" s="27">
        <v>1.070421268578535</v>
      </c>
      <c r="R32" s="289"/>
      <c r="S32" s="253"/>
      <c r="T32" s="272"/>
      <c r="U32" s="272"/>
      <c r="W32" s="7">
        <v>20</v>
      </c>
      <c r="X32" s="8">
        <v>1</v>
      </c>
      <c r="Y32" s="8" t="s">
        <v>11</v>
      </c>
      <c r="Z32" s="9">
        <v>3</v>
      </c>
      <c r="AA32" s="274"/>
      <c r="AB32" s="27">
        <v>0.80443259522690136</v>
      </c>
      <c r="AC32" s="289"/>
      <c r="AD32" s="253"/>
      <c r="AE32" s="272"/>
      <c r="AF32" s="272"/>
    </row>
    <row r="33" spans="1:32" x14ac:dyDescent="0.25">
      <c r="A33" s="7">
        <v>16</v>
      </c>
      <c r="B33" s="8">
        <v>5</v>
      </c>
      <c r="C33" s="8" t="s">
        <v>11</v>
      </c>
      <c r="D33" s="9">
        <v>4</v>
      </c>
      <c r="E33" s="274"/>
      <c r="F33" s="27">
        <v>1.0479441279872053</v>
      </c>
      <c r="G33" s="289"/>
      <c r="H33" s="253"/>
      <c r="I33" s="253"/>
      <c r="J33" s="272"/>
      <c r="L33" s="7">
        <v>18</v>
      </c>
      <c r="M33" s="8">
        <v>16</v>
      </c>
      <c r="N33" s="8" t="s">
        <v>11</v>
      </c>
      <c r="O33" s="9">
        <v>4</v>
      </c>
      <c r="P33" s="274"/>
      <c r="Q33" s="27">
        <v>1.1612614828728063</v>
      </c>
      <c r="R33" s="289"/>
      <c r="S33" s="253"/>
      <c r="T33" s="272"/>
      <c r="U33" s="272"/>
      <c r="W33" s="7">
        <v>20</v>
      </c>
      <c r="X33" s="8">
        <v>1</v>
      </c>
      <c r="Y33" s="8" t="s">
        <v>11</v>
      </c>
      <c r="Z33" s="9">
        <v>4</v>
      </c>
      <c r="AA33" s="274"/>
      <c r="AB33" s="27">
        <v>0.60346128876143934</v>
      </c>
      <c r="AC33" s="289"/>
      <c r="AD33" s="253"/>
      <c r="AE33" s="272"/>
      <c r="AF33" s="272"/>
    </row>
    <row r="34" spans="1:32" x14ac:dyDescent="0.25">
      <c r="A34" s="7">
        <v>16</v>
      </c>
      <c r="B34" s="8">
        <v>5</v>
      </c>
      <c r="C34" s="8" t="s">
        <v>11</v>
      </c>
      <c r="D34" s="9">
        <v>5</v>
      </c>
      <c r="E34" s="275"/>
      <c r="F34" s="27">
        <v>0.93433409666708678</v>
      </c>
      <c r="G34" s="290"/>
      <c r="H34" s="253"/>
      <c r="I34" s="253"/>
      <c r="J34" s="272"/>
      <c r="L34" s="7">
        <v>18</v>
      </c>
      <c r="M34" s="8">
        <v>16</v>
      </c>
      <c r="N34" s="8" t="s">
        <v>11</v>
      </c>
      <c r="O34" s="9">
        <v>5</v>
      </c>
      <c r="P34" s="275"/>
      <c r="Q34" s="27">
        <v>1.1812769045021341</v>
      </c>
      <c r="R34" s="290"/>
      <c r="S34" s="253"/>
      <c r="T34" s="272"/>
      <c r="U34" s="272"/>
      <c r="W34" s="7">
        <v>20</v>
      </c>
      <c r="X34" s="8">
        <v>1</v>
      </c>
      <c r="Y34" s="8" t="s">
        <v>11</v>
      </c>
      <c r="Z34" s="9">
        <v>5</v>
      </c>
      <c r="AA34" s="275"/>
      <c r="AB34" s="27">
        <v>0.73731366939963916</v>
      </c>
      <c r="AC34" s="290"/>
      <c r="AD34" s="253"/>
      <c r="AE34" s="272"/>
      <c r="AF34" s="272"/>
    </row>
    <row r="35" spans="1:32" x14ac:dyDescent="0.25">
      <c r="A35" s="32">
        <v>24</v>
      </c>
      <c r="B35" s="33">
        <v>5</v>
      </c>
      <c r="C35" s="33" t="s">
        <v>11</v>
      </c>
      <c r="D35" s="34">
        <v>1</v>
      </c>
      <c r="E35" s="266">
        <v>1.7967713812131831</v>
      </c>
      <c r="F35" s="200">
        <v>1.8341814816175799</v>
      </c>
      <c r="G35" s="282">
        <v>1.8070604021266861</v>
      </c>
      <c r="H35" s="253">
        <f>G35</f>
        <v>1.8070604021266861</v>
      </c>
      <c r="I35" s="253"/>
      <c r="J35" s="272"/>
      <c r="L35" s="32">
        <v>25</v>
      </c>
      <c r="M35" s="33">
        <v>16</v>
      </c>
      <c r="N35" s="33" t="s">
        <v>11</v>
      </c>
      <c r="O35" s="34">
        <v>1</v>
      </c>
      <c r="P35" s="266">
        <v>1.269222976942157</v>
      </c>
      <c r="Q35" s="200">
        <v>1.0615303123314539</v>
      </c>
      <c r="R35" s="282">
        <v>1.2808362151504793</v>
      </c>
      <c r="S35" s="253">
        <f>R35</f>
        <v>1.2808362151504793</v>
      </c>
      <c r="T35" s="272"/>
      <c r="U35" s="272"/>
      <c r="W35" s="32">
        <v>28</v>
      </c>
      <c r="X35" s="33">
        <v>1</v>
      </c>
      <c r="Y35" s="33" t="s">
        <v>11</v>
      </c>
      <c r="Z35" s="34">
        <v>1</v>
      </c>
      <c r="AA35" s="266">
        <v>0.87398075662227437</v>
      </c>
      <c r="AB35" s="200">
        <v>0.99683492303815358</v>
      </c>
      <c r="AC35" s="282">
        <v>0.88059384236743254</v>
      </c>
      <c r="AD35" s="253">
        <f>AC35</f>
        <v>0.88059384236743254</v>
      </c>
      <c r="AE35" s="272"/>
      <c r="AF35" s="272"/>
    </row>
    <row r="36" spans="1:32" x14ac:dyDescent="0.25">
      <c r="A36" s="35">
        <v>24</v>
      </c>
      <c r="B36" s="36">
        <v>5</v>
      </c>
      <c r="C36" s="36" t="s">
        <v>11</v>
      </c>
      <c r="D36" s="37">
        <v>2</v>
      </c>
      <c r="E36" s="267"/>
      <c r="F36" s="31">
        <v>1.5933297632010268</v>
      </c>
      <c r="G36" s="283"/>
      <c r="H36" s="253"/>
      <c r="I36" s="253"/>
      <c r="J36" s="272"/>
      <c r="L36" s="35">
        <v>25</v>
      </c>
      <c r="M36" s="36">
        <v>16</v>
      </c>
      <c r="N36" s="36" t="s">
        <v>11</v>
      </c>
      <c r="O36" s="37">
        <v>2</v>
      </c>
      <c r="P36" s="267"/>
      <c r="Q36" s="31">
        <v>1.1854149280865431</v>
      </c>
      <c r="R36" s="283"/>
      <c r="S36" s="253"/>
      <c r="T36" s="272"/>
      <c r="U36" s="272"/>
      <c r="W36" s="35">
        <v>28</v>
      </c>
      <c r="X36" s="36">
        <v>1</v>
      </c>
      <c r="Y36" s="36" t="s">
        <v>11</v>
      </c>
      <c r="Z36" s="37">
        <v>2</v>
      </c>
      <c r="AA36" s="267"/>
      <c r="AB36" s="31">
        <v>0.89343282523672152</v>
      </c>
      <c r="AC36" s="283"/>
      <c r="AD36" s="253"/>
      <c r="AE36" s="272"/>
      <c r="AF36" s="272"/>
    </row>
    <row r="37" spans="1:32" x14ac:dyDescent="0.25">
      <c r="A37" s="35">
        <v>24</v>
      </c>
      <c r="B37" s="36">
        <v>5</v>
      </c>
      <c r="C37" s="36" t="s">
        <v>11</v>
      </c>
      <c r="D37" s="37">
        <v>3</v>
      </c>
      <c r="E37" s="267"/>
      <c r="F37" s="31">
        <v>1.6728268363716718</v>
      </c>
      <c r="G37" s="283"/>
      <c r="H37" s="253"/>
      <c r="I37" s="253"/>
      <c r="J37" s="272"/>
      <c r="L37" s="35">
        <v>25</v>
      </c>
      <c r="M37" s="36">
        <v>16</v>
      </c>
      <c r="N37" s="36" t="s">
        <v>11</v>
      </c>
      <c r="O37" s="37">
        <v>3</v>
      </c>
      <c r="P37" s="267"/>
      <c r="Q37" s="31">
        <v>1.3307074674593191</v>
      </c>
      <c r="R37" s="283"/>
      <c r="S37" s="253"/>
      <c r="T37" s="272"/>
      <c r="U37" s="272"/>
      <c r="W37" s="35">
        <v>28</v>
      </c>
      <c r="X37" s="36">
        <v>1</v>
      </c>
      <c r="Y37" s="36" t="s">
        <v>11</v>
      </c>
      <c r="Z37" s="37">
        <v>3</v>
      </c>
      <c r="AA37" s="267"/>
      <c r="AB37" s="31">
        <v>0.86612471318385242</v>
      </c>
      <c r="AC37" s="283"/>
      <c r="AD37" s="253"/>
      <c r="AE37" s="272"/>
      <c r="AF37" s="272"/>
    </row>
    <row r="38" spans="1:32" x14ac:dyDescent="0.25">
      <c r="A38" s="35">
        <v>24</v>
      </c>
      <c r="B38" s="36">
        <v>5</v>
      </c>
      <c r="C38" s="36" t="s">
        <v>11</v>
      </c>
      <c r="D38" s="37">
        <v>4</v>
      </c>
      <c r="E38" s="267"/>
      <c r="F38" s="31">
        <v>2.1083430294643657</v>
      </c>
      <c r="G38" s="283"/>
      <c r="H38" s="253"/>
      <c r="I38" s="253"/>
      <c r="J38" s="272"/>
      <c r="L38" s="35">
        <v>25</v>
      </c>
      <c r="M38" s="36">
        <v>16</v>
      </c>
      <c r="N38" s="36" t="s">
        <v>11</v>
      </c>
      <c r="O38" s="37">
        <v>4</v>
      </c>
      <c r="P38" s="267"/>
      <c r="Q38" s="31">
        <v>1.3021899807017239</v>
      </c>
      <c r="R38" s="283"/>
      <c r="S38" s="253"/>
      <c r="T38" s="272"/>
      <c r="U38" s="272"/>
      <c r="W38" s="35">
        <v>28</v>
      </c>
      <c r="X38" s="36">
        <v>1</v>
      </c>
      <c r="Y38" s="36" t="s">
        <v>11</v>
      </c>
      <c r="Z38" s="37">
        <v>4</v>
      </c>
      <c r="AA38" s="267"/>
      <c r="AB38" s="31">
        <v>0.78131988758864312</v>
      </c>
      <c r="AC38" s="283"/>
      <c r="AD38" s="253"/>
      <c r="AE38" s="272"/>
      <c r="AF38" s="272"/>
    </row>
    <row r="39" spans="1:32" x14ac:dyDescent="0.25">
      <c r="A39" s="35">
        <v>24</v>
      </c>
      <c r="B39" s="36">
        <v>5</v>
      </c>
      <c r="C39" s="36" t="s">
        <v>11</v>
      </c>
      <c r="D39" s="37">
        <v>5</v>
      </c>
      <c r="E39" s="268"/>
      <c r="F39" s="201">
        <v>1.8266208999787854</v>
      </c>
      <c r="G39" s="284"/>
      <c r="H39" s="253"/>
      <c r="I39" s="253"/>
      <c r="J39" s="272"/>
      <c r="L39" s="35">
        <v>25</v>
      </c>
      <c r="M39" s="36">
        <v>16</v>
      </c>
      <c r="N39" s="36" t="s">
        <v>11</v>
      </c>
      <c r="O39" s="37">
        <v>5</v>
      </c>
      <c r="P39" s="268"/>
      <c r="Q39" s="201">
        <v>1.5243383871733565</v>
      </c>
      <c r="R39" s="284"/>
      <c r="S39" s="253"/>
      <c r="T39" s="272"/>
      <c r="U39" s="272"/>
      <c r="W39" s="35">
        <v>28</v>
      </c>
      <c r="X39" s="36">
        <v>1</v>
      </c>
      <c r="Y39" s="36" t="s">
        <v>11</v>
      </c>
      <c r="Z39" s="37">
        <v>5</v>
      </c>
      <c r="AA39" s="268"/>
      <c r="AB39" s="201">
        <v>0.86525686278979186</v>
      </c>
      <c r="AC39" s="284"/>
      <c r="AD39" s="253"/>
      <c r="AE39" s="272"/>
      <c r="AF39" s="272"/>
    </row>
    <row r="40" spans="1:32" x14ac:dyDescent="0.25">
      <c r="A40" s="15">
        <v>32</v>
      </c>
      <c r="B40" s="16">
        <v>13</v>
      </c>
      <c r="C40" s="16" t="s">
        <v>11</v>
      </c>
      <c r="D40" s="17">
        <v>1</v>
      </c>
      <c r="E40" s="257">
        <v>1.8275346964929347</v>
      </c>
      <c r="F40" s="24">
        <v>1.8729074535310297</v>
      </c>
      <c r="G40" s="285">
        <v>1.8367873131641197</v>
      </c>
      <c r="H40" s="253">
        <f>G40</f>
        <v>1.8367873131641197</v>
      </c>
      <c r="I40" s="253">
        <f>AVERAGE(H40)</f>
        <v>1.8367873131641197</v>
      </c>
      <c r="J40" s="272"/>
      <c r="L40" s="15">
        <v>34</v>
      </c>
      <c r="M40" s="16">
        <v>16</v>
      </c>
      <c r="N40" s="16" t="s">
        <v>11</v>
      </c>
      <c r="O40" s="17">
        <v>1</v>
      </c>
      <c r="P40" s="257">
        <v>1.7005874930984746</v>
      </c>
      <c r="Q40" s="24">
        <v>1.9792544198190489</v>
      </c>
      <c r="R40" s="285">
        <v>1.7055604815712262</v>
      </c>
      <c r="S40" s="253">
        <f>R40</f>
        <v>1.7055604815712262</v>
      </c>
      <c r="T40" s="272"/>
      <c r="U40" s="272"/>
      <c r="W40" s="15">
        <v>36</v>
      </c>
      <c r="X40" s="16">
        <v>1</v>
      </c>
      <c r="Y40" s="16" t="s">
        <v>11</v>
      </c>
      <c r="Z40" s="17">
        <v>1</v>
      </c>
      <c r="AA40" s="257">
        <v>0.72729804248532937</v>
      </c>
      <c r="AB40" s="24">
        <v>0.77574596559065134</v>
      </c>
      <c r="AC40" s="285">
        <v>0.72992363712257513</v>
      </c>
      <c r="AD40" s="253">
        <f>AC40</f>
        <v>0.72992363712257513</v>
      </c>
      <c r="AE40" s="272"/>
      <c r="AF40" s="272"/>
    </row>
    <row r="41" spans="1:32" x14ac:dyDescent="0.25">
      <c r="A41" s="18">
        <v>32</v>
      </c>
      <c r="B41" s="19">
        <v>13</v>
      </c>
      <c r="C41" s="19" t="s">
        <v>11</v>
      </c>
      <c r="D41" s="20">
        <v>2</v>
      </c>
      <c r="E41" s="258"/>
      <c r="F41" s="24">
        <v>1.6938194266950684</v>
      </c>
      <c r="G41" s="286"/>
      <c r="H41" s="253"/>
      <c r="I41" s="253"/>
      <c r="J41" s="272"/>
      <c r="L41" s="18">
        <v>34</v>
      </c>
      <c r="M41" s="19">
        <v>16</v>
      </c>
      <c r="N41" s="19" t="s">
        <v>11</v>
      </c>
      <c r="O41" s="20">
        <v>2</v>
      </c>
      <c r="P41" s="258"/>
      <c r="Q41" s="24">
        <v>1.979726977468417</v>
      </c>
      <c r="R41" s="286"/>
      <c r="S41" s="253"/>
      <c r="T41" s="272"/>
      <c r="U41" s="272"/>
      <c r="W41" s="18">
        <v>36</v>
      </c>
      <c r="X41" s="19">
        <v>1</v>
      </c>
      <c r="Y41" s="19" t="s">
        <v>11</v>
      </c>
      <c r="Z41" s="20">
        <v>2</v>
      </c>
      <c r="AA41" s="258"/>
      <c r="AB41" s="24">
        <v>0.72936053987631</v>
      </c>
      <c r="AC41" s="286"/>
      <c r="AD41" s="253"/>
      <c r="AE41" s="272"/>
      <c r="AF41" s="272"/>
    </row>
    <row r="42" spans="1:32" x14ac:dyDescent="0.25">
      <c r="A42" s="18">
        <v>32</v>
      </c>
      <c r="B42" s="19">
        <v>13</v>
      </c>
      <c r="C42" s="19" t="s">
        <v>11</v>
      </c>
      <c r="D42" s="20">
        <v>3</v>
      </c>
      <c r="E42" s="258"/>
      <c r="F42" s="24">
        <v>2.0488745243188053</v>
      </c>
      <c r="G42" s="286"/>
      <c r="H42" s="253"/>
      <c r="I42" s="253"/>
      <c r="J42" s="272"/>
      <c r="L42" s="18">
        <v>34</v>
      </c>
      <c r="M42" s="19">
        <v>16</v>
      </c>
      <c r="N42" s="19" t="s">
        <v>11</v>
      </c>
      <c r="O42" s="20">
        <v>3</v>
      </c>
      <c r="P42" s="258"/>
      <c r="Q42" s="24">
        <v>1.6231320161682457</v>
      </c>
      <c r="R42" s="286"/>
      <c r="S42" s="253"/>
      <c r="T42" s="272"/>
      <c r="U42" s="272"/>
      <c r="W42" s="18">
        <v>36</v>
      </c>
      <c r="X42" s="19">
        <v>1</v>
      </c>
      <c r="Y42" s="19" t="s">
        <v>11</v>
      </c>
      <c r="Z42" s="20">
        <v>3</v>
      </c>
      <c r="AA42" s="258"/>
      <c r="AB42" s="24">
        <v>0.69703680154597347</v>
      </c>
      <c r="AC42" s="286"/>
      <c r="AD42" s="253"/>
      <c r="AE42" s="272"/>
      <c r="AF42" s="272"/>
    </row>
    <row r="43" spans="1:32" x14ac:dyDescent="0.25">
      <c r="A43" s="18">
        <v>32</v>
      </c>
      <c r="B43" s="19">
        <v>13</v>
      </c>
      <c r="C43" s="19" t="s">
        <v>11</v>
      </c>
      <c r="D43" s="20">
        <v>4</v>
      </c>
      <c r="E43" s="258"/>
      <c r="F43" s="24">
        <v>1.9530216823468329</v>
      </c>
      <c r="G43" s="286"/>
      <c r="H43" s="253"/>
      <c r="I43" s="253"/>
      <c r="J43" s="272"/>
      <c r="L43" s="18">
        <v>34</v>
      </c>
      <c r="M43" s="19">
        <v>16</v>
      </c>
      <c r="N43" s="19" t="s">
        <v>11</v>
      </c>
      <c r="O43" s="20">
        <v>4</v>
      </c>
      <c r="P43" s="258"/>
      <c r="Q43" s="24">
        <v>1.5110679998654142</v>
      </c>
      <c r="R43" s="286"/>
      <c r="S43" s="253"/>
      <c r="T43" s="272"/>
      <c r="U43" s="272"/>
      <c r="W43" s="18">
        <v>36</v>
      </c>
      <c r="X43" s="19">
        <v>1</v>
      </c>
      <c r="Y43" s="19" t="s">
        <v>11</v>
      </c>
      <c r="Z43" s="20">
        <v>4</v>
      </c>
      <c r="AA43" s="258"/>
      <c r="AB43" s="24">
        <v>0.74817363682757432</v>
      </c>
      <c r="AC43" s="286"/>
      <c r="AD43" s="253"/>
      <c r="AE43" s="272"/>
      <c r="AF43" s="272"/>
    </row>
    <row r="44" spans="1:32" x14ac:dyDescent="0.25">
      <c r="A44" s="18">
        <v>32</v>
      </c>
      <c r="B44" s="19">
        <v>13</v>
      </c>
      <c r="C44" s="19" t="s">
        <v>11</v>
      </c>
      <c r="D44" s="20">
        <v>5</v>
      </c>
      <c r="E44" s="259"/>
      <c r="F44" s="24">
        <v>1.6153134789288606</v>
      </c>
      <c r="G44" s="287"/>
      <c r="H44" s="253"/>
      <c r="I44" s="253"/>
      <c r="J44" s="272"/>
      <c r="L44" s="18">
        <v>34</v>
      </c>
      <c r="M44" s="19">
        <v>16</v>
      </c>
      <c r="N44" s="19" t="s">
        <v>11</v>
      </c>
      <c r="O44" s="20">
        <v>5</v>
      </c>
      <c r="P44" s="259"/>
      <c r="Q44" s="24">
        <v>1.4346209945350046</v>
      </c>
      <c r="R44" s="287"/>
      <c r="S44" s="253"/>
      <c r="T44" s="272"/>
      <c r="U44" s="272"/>
      <c r="W44" s="18">
        <v>36</v>
      </c>
      <c r="X44" s="19">
        <v>1</v>
      </c>
      <c r="Y44" s="19" t="s">
        <v>11</v>
      </c>
      <c r="Z44" s="20">
        <v>5</v>
      </c>
      <c r="AA44" s="259"/>
      <c r="AB44" s="24">
        <v>0.69930124177236674</v>
      </c>
      <c r="AC44" s="287"/>
      <c r="AD44" s="253"/>
      <c r="AE44" s="272"/>
      <c r="AF44" s="272"/>
    </row>
    <row r="45" spans="1:32" x14ac:dyDescent="0.25">
      <c r="A45" s="32">
        <v>40</v>
      </c>
      <c r="B45" s="33">
        <v>6</v>
      </c>
      <c r="C45" s="33" t="s">
        <v>11</v>
      </c>
      <c r="D45" s="34">
        <v>1</v>
      </c>
      <c r="E45" s="266">
        <v>1.3041563245328283</v>
      </c>
      <c r="F45" s="200">
        <v>1.0879024009927392</v>
      </c>
      <c r="G45" s="282">
        <v>1.3655308006535287</v>
      </c>
      <c r="H45" s="253">
        <f>G45</f>
        <v>1.3655308006535287</v>
      </c>
      <c r="I45" s="253">
        <f>AVERAGE(H45:H54)</f>
        <v>1.3155322946820045</v>
      </c>
      <c r="J45" s="272"/>
      <c r="L45" s="32">
        <v>42</v>
      </c>
      <c r="M45" s="33">
        <v>12</v>
      </c>
      <c r="N45" s="33" t="s">
        <v>11</v>
      </c>
      <c r="O45" s="34">
        <v>1</v>
      </c>
      <c r="P45" s="266">
        <v>1.2822508634997705</v>
      </c>
      <c r="Q45" s="200">
        <v>1.1223030103336817</v>
      </c>
      <c r="R45" s="282">
        <v>1.2903961126376342</v>
      </c>
      <c r="S45" s="253">
        <f>R45</f>
        <v>1.2903961126376342</v>
      </c>
      <c r="T45" s="253">
        <f>S45</f>
        <v>1.2903961126376342</v>
      </c>
      <c r="U45" s="272"/>
      <c r="W45" s="32">
        <v>44</v>
      </c>
      <c r="X45" s="33">
        <v>2</v>
      </c>
      <c r="Y45" s="33" t="s">
        <v>11</v>
      </c>
      <c r="Z45" s="34">
        <v>1</v>
      </c>
      <c r="AA45" s="266">
        <v>0.91699833123986907</v>
      </c>
      <c r="AB45" s="200">
        <v>0.78796305701235048</v>
      </c>
      <c r="AC45" s="282">
        <v>0.93928009890927056</v>
      </c>
      <c r="AD45" s="253">
        <f>AC45</f>
        <v>0.93928009890927056</v>
      </c>
      <c r="AE45" s="253">
        <f>AD45</f>
        <v>0.93928009890927056</v>
      </c>
      <c r="AF45" s="272"/>
    </row>
    <row r="46" spans="1:32" x14ac:dyDescent="0.25">
      <c r="A46" s="35">
        <v>40</v>
      </c>
      <c r="B46" s="36">
        <v>6</v>
      </c>
      <c r="C46" s="36" t="s">
        <v>11</v>
      </c>
      <c r="D46" s="37">
        <v>2</v>
      </c>
      <c r="E46" s="267"/>
      <c r="F46" s="31">
        <v>2.3064721024575405</v>
      </c>
      <c r="G46" s="283"/>
      <c r="H46" s="253"/>
      <c r="I46" s="253"/>
      <c r="J46" s="272"/>
      <c r="L46" s="35">
        <v>42</v>
      </c>
      <c r="M46" s="36">
        <v>12</v>
      </c>
      <c r="N46" s="36" t="s">
        <v>11</v>
      </c>
      <c r="O46" s="37">
        <v>2</v>
      </c>
      <c r="P46" s="267"/>
      <c r="Q46" s="31">
        <v>1.1651821100426618</v>
      </c>
      <c r="R46" s="283"/>
      <c r="S46" s="253"/>
      <c r="T46" s="253"/>
      <c r="U46" s="272"/>
      <c r="W46" s="35">
        <v>44</v>
      </c>
      <c r="X46" s="36">
        <v>2</v>
      </c>
      <c r="Y46" s="36" t="s">
        <v>11</v>
      </c>
      <c r="Z46" s="37">
        <v>2</v>
      </c>
      <c r="AA46" s="267"/>
      <c r="AB46" s="31">
        <v>1.2554635446013427</v>
      </c>
      <c r="AC46" s="283"/>
      <c r="AD46" s="253"/>
      <c r="AE46" s="253"/>
      <c r="AF46" s="272"/>
    </row>
    <row r="47" spans="1:32" x14ac:dyDescent="0.25">
      <c r="A47" s="35">
        <v>40</v>
      </c>
      <c r="B47" s="36">
        <v>6</v>
      </c>
      <c r="C47" s="36" t="s">
        <v>11</v>
      </c>
      <c r="D47" s="37">
        <v>3</v>
      </c>
      <c r="E47" s="267"/>
      <c r="F47" s="31">
        <v>1.2225519533718145</v>
      </c>
      <c r="G47" s="283"/>
      <c r="H47" s="253"/>
      <c r="I47" s="253"/>
      <c r="J47" s="272"/>
      <c r="L47" s="35">
        <v>42</v>
      </c>
      <c r="M47" s="36">
        <v>12</v>
      </c>
      <c r="N47" s="36" t="s">
        <v>11</v>
      </c>
      <c r="O47" s="37">
        <v>3</v>
      </c>
      <c r="P47" s="267"/>
      <c r="Q47" s="31">
        <v>1.3984384883148027</v>
      </c>
      <c r="R47" s="283"/>
      <c r="S47" s="253"/>
      <c r="T47" s="253"/>
      <c r="U47" s="272"/>
      <c r="W47" s="35">
        <v>44</v>
      </c>
      <c r="X47" s="36">
        <v>2</v>
      </c>
      <c r="Y47" s="36" t="s">
        <v>11</v>
      </c>
      <c r="Z47" s="37">
        <v>3</v>
      </c>
      <c r="AA47" s="267"/>
      <c r="AB47" s="31">
        <v>0.80604114735533772</v>
      </c>
      <c r="AC47" s="283"/>
      <c r="AD47" s="253"/>
      <c r="AE47" s="253"/>
      <c r="AF47" s="272"/>
    </row>
    <row r="48" spans="1:32" x14ac:dyDescent="0.25">
      <c r="A48" s="35">
        <v>40</v>
      </c>
      <c r="B48" s="36">
        <v>6</v>
      </c>
      <c r="C48" s="36" t="s">
        <v>11</v>
      </c>
      <c r="D48" s="37">
        <v>4</v>
      </c>
      <c r="E48" s="267"/>
      <c r="F48" s="31">
        <v>1.2373980374516076</v>
      </c>
      <c r="G48" s="283"/>
      <c r="H48" s="253"/>
      <c r="I48" s="253"/>
      <c r="J48" s="272"/>
      <c r="L48" s="35">
        <v>42</v>
      </c>
      <c r="M48" s="36">
        <v>12</v>
      </c>
      <c r="N48" s="36" t="s">
        <v>11</v>
      </c>
      <c r="O48" s="37">
        <v>4</v>
      </c>
      <c r="P48" s="267"/>
      <c r="Q48" s="31">
        <v>1.1935933325638282</v>
      </c>
      <c r="R48" s="283"/>
      <c r="S48" s="253"/>
      <c r="T48" s="253"/>
      <c r="U48" s="272"/>
      <c r="W48" s="35">
        <v>44</v>
      </c>
      <c r="X48" s="36">
        <v>2</v>
      </c>
      <c r="Y48" s="36" t="s">
        <v>11</v>
      </c>
      <c r="Z48" s="37">
        <v>4</v>
      </c>
      <c r="AA48" s="267"/>
      <c r="AB48" s="31">
        <v>0.86314207100193763</v>
      </c>
      <c r="AC48" s="283"/>
      <c r="AD48" s="253"/>
      <c r="AE48" s="253"/>
      <c r="AF48" s="272"/>
    </row>
    <row r="49" spans="1:32" x14ac:dyDescent="0.25">
      <c r="A49" s="35">
        <v>40</v>
      </c>
      <c r="B49" s="36">
        <v>6</v>
      </c>
      <c r="C49" s="36" t="s">
        <v>11</v>
      </c>
      <c r="D49" s="37">
        <v>5</v>
      </c>
      <c r="E49" s="268"/>
      <c r="F49" s="31">
        <v>0.97332950899394166</v>
      </c>
      <c r="G49" s="284"/>
      <c r="H49" s="253"/>
      <c r="I49" s="253"/>
      <c r="J49" s="272"/>
      <c r="L49" s="35">
        <v>42</v>
      </c>
      <c r="M49" s="36">
        <v>12</v>
      </c>
      <c r="N49" s="36" t="s">
        <v>11</v>
      </c>
      <c r="O49" s="37">
        <v>5</v>
      </c>
      <c r="P49" s="268"/>
      <c r="Q49" s="31">
        <v>1.572463621933196</v>
      </c>
      <c r="R49" s="284"/>
      <c r="S49" s="253"/>
      <c r="T49" s="253"/>
      <c r="U49" s="272"/>
      <c r="W49" s="35">
        <v>44</v>
      </c>
      <c r="X49" s="36">
        <v>2</v>
      </c>
      <c r="Y49" s="36" t="s">
        <v>11</v>
      </c>
      <c r="Z49" s="37">
        <v>5</v>
      </c>
      <c r="AA49" s="268"/>
      <c r="AB49" s="31">
        <v>0.98379067457538438</v>
      </c>
      <c r="AC49" s="284"/>
      <c r="AD49" s="253"/>
      <c r="AE49" s="253"/>
      <c r="AF49" s="272"/>
    </row>
    <row r="50" spans="1:32" x14ac:dyDescent="0.25">
      <c r="A50" s="15">
        <v>46</v>
      </c>
      <c r="B50" s="16">
        <v>6</v>
      </c>
      <c r="C50" s="16" t="s">
        <v>11</v>
      </c>
      <c r="D50" s="17">
        <v>1</v>
      </c>
      <c r="E50" s="257">
        <v>1.2723898536708935</v>
      </c>
      <c r="F50" s="180">
        <v>1.1264930106369899</v>
      </c>
      <c r="G50" s="285">
        <v>1.2655337887104803</v>
      </c>
      <c r="H50" s="253">
        <f>G50</f>
        <v>1.2655337887104803</v>
      </c>
      <c r="I50" s="253"/>
      <c r="J50" s="272"/>
      <c r="L50" s="15">
        <v>48</v>
      </c>
      <c r="M50" s="16">
        <v>15</v>
      </c>
      <c r="N50" s="16" t="s">
        <v>11</v>
      </c>
      <c r="O50" s="17">
        <v>1</v>
      </c>
      <c r="P50" s="257">
        <v>1.0782399429640708</v>
      </c>
      <c r="Q50" s="180">
        <v>0.87552450970209139</v>
      </c>
      <c r="R50" s="285">
        <v>1.0910132049251917</v>
      </c>
      <c r="S50" s="253">
        <f>R50</f>
        <v>1.0910132049251917</v>
      </c>
      <c r="T50" s="253">
        <f>S50</f>
        <v>1.0910132049251917</v>
      </c>
      <c r="U50" s="272"/>
      <c r="W50" s="15">
        <v>50</v>
      </c>
      <c r="X50" s="16">
        <v>4</v>
      </c>
      <c r="Y50" s="16" t="s">
        <v>11</v>
      </c>
      <c r="Z50" s="17">
        <v>1</v>
      </c>
      <c r="AA50" s="257">
        <v>0.69829390662122104</v>
      </c>
      <c r="AB50" s="180">
        <v>0.60205560141209347</v>
      </c>
      <c r="AC50" s="285">
        <v>0.69817843233079879</v>
      </c>
      <c r="AD50" s="253">
        <f>AC50</f>
        <v>0.69817843233079879</v>
      </c>
      <c r="AE50" s="253">
        <f>AD50</f>
        <v>0.69817843233079879</v>
      </c>
      <c r="AF50" s="272"/>
    </row>
    <row r="51" spans="1:32" x14ac:dyDescent="0.25">
      <c r="A51" s="18">
        <v>46</v>
      </c>
      <c r="B51" s="19">
        <v>6</v>
      </c>
      <c r="C51" s="19" t="s">
        <v>11</v>
      </c>
      <c r="D51" s="20">
        <v>2</v>
      </c>
      <c r="E51" s="258"/>
      <c r="F51" s="24">
        <v>1.1662376611519309</v>
      </c>
      <c r="G51" s="286"/>
      <c r="H51" s="253"/>
      <c r="I51" s="253"/>
      <c r="J51" s="272"/>
      <c r="L51" s="18">
        <v>48</v>
      </c>
      <c r="M51" s="19">
        <v>15</v>
      </c>
      <c r="N51" s="19" t="s">
        <v>11</v>
      </c>
      <c r="O51" s="20">
        <v>2</v>
      </c>
      <c r="P51" s="258"/>
      <c r="Q51" s="24">
        <v>1.076192167670849</v>
      </c>
      <c r="R51" s="286"/>
      <c r="S51" s="253"/>
      <c r="T51" s="253"/>
      <c r="U51" s="272"/>
      <c r="W51" s="18">
        <v>50</v>
      </c>
      <c r="X51" s="19">
        <v>4</v>
      </c>
      <c r="Y51" s="19" t="s">
        <v>11</v>
      </c>
      <c r="Z51" s="20">
        <v>2</v>
      </c>
      <c r="AA51" s="258"/>
      <c r="AB51" s="24">
        <v>0.70295264123019563</v>
      </c>
      <c r="AC51" s="286"/>
      <c r="AD51" s="253"/>
      <c r="AE51" s="253"/>
      <c r="AF51" s="272"/>
    </row>
    <row r="52" spans="1:32" x14ac:dyDescent="0.25">
      <c r="A52" s="18">
        <v>46</v>
      </c>
      <c r="B52" s="19">
        <v>6</v>
      </c>
      <c r="C52" s="19" t="s">
        <v>11</v>
      </c>
      <c r="D52" s="20">
        <v>3</v>
      </c>
      <c r="E52" s="258"/>
      <c r="F52" s="24">
        <v>1.3145149587834957</v>
      </c>
      <c r="G52" s="286"/>
      <c r="H52" s="253"/>
      <c r="I52" s="253"/>
      <c r="J52" s="272"/>
      <c r="L52" s="18">
        <v>48</v>
      </c>
      <c r="M52" s="19">
        <v>15</v>
      </c>
      <c r="N52" s="19" t="s">
        <v>11</v>
      </c>
      <c r="O52" s="20">
        <v>3</v>
      </c>
      <c r="P52" s="258"/>
      <c r="Q52" s="24">
        <v>1.0843418956345945</v>
      </c>
      <c r="R52" s="286"/>
      <c r="S52" s="253"/>
      <c r="T52" s="253"/>
      <c r="U52" s="272"/>
      <c r="W52" s="18">
        <v>50</v>
      </c>
      <c r="X52" s="19">
        <v>4</v>
      </c>
      <c r="Y52" s="19" t="s">
        <v>11</v>
      </c>
      <c r="Z52" s="20">
        <v>3</v>
      </c>
      <c r="AA52" s="258"/>
      <c r="AB52" s="24">
        <v>0.66533528531904318</v>
      </c>
      <c r="AC52" s="286"/>
      <c r="AD52" s="253"/>
      <c r="AE52" s="253"/>
      <c r="AF52" s="272"/>
    </row>
    <row r="53" spans="1:32" x14ac:dyDescent="0.25">
      <c r="A53" s="18">
        <v>46</v>
      </c>
      <c r="B53" s="19">
        <v>6</v>
      </c>
      <c r="C53" s="19" t="s">
        <v>11</v>
      </c>
      <c r="D53" s="20">
        <v>4</v>
      </c>
      <c r="E53" s="258"/>
      <c r="F53" s="24">
        <v>1.238107570058792</v>
      </c>
      <c r="G53" s="286"/>
      <c r="H53" s="253"/>
      <c r="I53" s="253"/>
      <c r="J53" s="272"/>
      <c r="L53" s="18">
        <v>48</v>
      </c>
      <c r="M53" s="19">
        <v>15</v>
      </c>
      <c r="N53" s="19" t="s">
        <v>11</v>
      </c>
      <c r="O53" s="20">
        <v>4</v>
      </c>
      <c r="P53" s="258"/>
      <c r="Q53" s="24">
        <v>1.1507174739523549</v>
      </c>
      <c r="R53" s="286"/>
      <c r="S53" s="253"/>
      <c r="T53" s="253"/>
      <c r="U53" s="272"/>
      <c r="W53" s="18">
        <v>50</v>
      </c>
      <c r="X53" s="19">
        <v>4</v>
      </c>
      <c r="Y53" s="19" t="s">
        <v>11</v>
      </c>
      <c r="Z53" s="20">
        <v>4</v>
      </c>
      <c r="AA53" s="258"/>
      <c r="AB53" s="24">
        <v>0.79395766479147101</v>
      </c>
      <c r="AC53" s="286"/>
      <c r="AD53" s="253"/>
      <c r="AE53" s="253"/>
      <c r="AF53" s="272"/>
    </row>
    <row r="54" spans="1:32" x14ac:dyDescent="0.25">
      <c r="A54" s="18">
        <v>46</v>
      </c>
      <c r="B54" s="19">
        <v>6</v>
      </c>
      <c r="C54" s="19" t="s">
        <v>11</v>
      </c>
      <c r="D54" s="20">
        <v>5</v>
      </c>
      <c r="E54" s="259"/>
      <c r="F54" s="24">
        <v>1.4823157429211933</v>
      </c>
      <c r="G54" s="287"/>
      <c r="H54" s="253"/>
      <c r="I54" s="253"/>
      <c r="J54" s="272"/>
      <c r="L54" s="18">
        <v>48</v>
      </c>
      <c r="M54" s="19">
        <v>15</v>
      </c>
      <c r="N54" s="19" t="s">
        <v>11</v>
      </c>
      <c r="O54" s="20">
        <v>5</v>
      </c>
      <c r="P54" s="259"/>
      <c r="Q54" s="24">
        <v>1.2682899776660688</v>
      </c>
      <c r="R54" s="287"/>
      <c r="S54" s="253"/>
      <c r="T54" s="253"/>
      <c r="U54" s="272"/>
      <c r="W54" s="18">
        <v>50</v>
      </c>
      <c r="X54" s="19">
        <v>4</v>
      </c>
      <c r="Y54" s="19" t="s">
        <v>11</v>
      </c>
      <c r="Z54" s="20">
        <v>5</v>
      </c>
      <c r="AA54" s="259"/>
      <c r="AB54" s="24">
        <v>0.72659096890119057</v>
      </c>
      <c r="AC54" s="287"/>
      <c r="AD54" s="253"/>
      <c r="AE54" s="253"/>
      <c r="AF54" s="272"/>
    </row>
    <row r="55" spans="1:32" x14ac:dyDescent="0.25">
      <c r="A55" s="1" t="s">
        <v>0</v>
      </c>
      <c r="B55" s="2" t="s">
        <v>10</v>
      </c>
      <c r="C55" s="2" t="s">
        <v>1</v>
      </c>
      <c r="D55" s="3" t="s">
        <v>2</v>
      </c>
      <c r="E55" s="25" t="s">
        <v>12</v>
      </c>
      <c r="F55" s="25" t="s">
        <v>13</v>
      </c>
      <c r="G55" s="26" t="s">
        <v>14</v>
      </c>
      <c r="L55" s="1" t="s">
        <v>0</v>
      </c>
      <c r="M55" s="2" t="s">
        <v>10</v>
      </c>
      <c r="N55" s="2" t="s">
        <v>1</v>
      </c>
      <c r="O55" s="3" t="s">
        <v>2</v>
      </c>
      <c r="P55" s="25" t="s">
        <v>12</v>
      </c>
      <c r="Q55" s="25" t="s">
        <v>13</v>
      </c>
      <c r="R55" s="26" t="s">
        <v>14</v>
      </c>
      <c r="W55" s="1" t="s">
        <v>0</v>
      </c>
      <c r="X55" s="2" t="s">
        <v>10</v>
      </c>
      <c r="Y55" s="2" t="s">
        <v>1</v>
      </c>
      <c r="Z55" s="3" t="s">
        <v>2</v>
      </c>
      <c r="AA55" s="25" t="s">
        <v>12</v>
      </c>
      <c r="AB55" s="25" t="s">
        <v>13</v>
      </c>
      <c r="AC55" s="26" t="s">
        <v>14</v>
      </c>
    </row>
    <row r="56" spans="1:32" x14ac:dyDescent="0.25">
      <c r="A56" s="4">
        <v>24</v>
      </c>
      <c r="B56" s="5">
        <v>5</v>
      </c>
      <c r="C56" s="5" t="s">
        <v>11</v>
      </c>
      <c r="D56" s="6">
        <v>1</v>
      </c>
      <c r="E56" s="273">
        <v>1.2029408399360615</v>
      </c>
      <c r="F56" s="27">
        <v>1.254093548284857</v>
      </c>
      <c r="G56" s="288">
        <v>1.2001003329718387</v>
      </c>
      <c r="H56" s="253">
        <f>G56</f>
        <v>1.2001003329718387</v>
      </c>
      <c r="I56" s="253">
        <f>H56</f>
        <v>1.2001003329718387</v>
      </c>
      <c r="J56" s="253">
        <f>AVERAGE(I56:I75)</f>
        <v>1.2176633465710918</v>
      </c>
      <c r="L56" s="4">
        <v>25</v>
      </c>
      <c r="M56" s="5">
        <v>16</v>
      </c>
      <c r="N56" s="5" t="s">
        <v>11</v>
      </c>
      <c r="O56" s="6">
        <v>1</v>
      </c>
      <c r="P56" s="273">
        <v>1.252054229274818</v>
      </c>
      <c r="Q56" s="27">
        <v>1.0238613284768674</v>
      </c>
      <c r="R56" s="288">
        <v>1.2622993076384228</v>
      </c>
      <c r="S56" s="253">
        <f>R56</f>
        <v>1.2622993076384228</v>
      </c>
      <c r="T56" s="253">
        <f>AVERAGE(S56,S61)</f>
        <v>1.3311845406645844</v>
      </c>
      <c r="U56" s="253">
        <f>AVERAGE(T56:T75)</f>
        <v>1.21067799350873</v>
      </c>
      <c r="W56" s="4">
        <v>28</v>
      </c>
      <c r="X56" s="5">
        <v>1</v>
      </c>
      <c r="Y56" s="5" t="s">
        <v>11</v>
      </c>
      <c r="Z56" s="6">
        <v>1</v>
      </c>
      <c r="AA56" s="273">
        <v>0.95667323235939039</v>
      </c>
      <c r="AB56" s="27">
        <v>0.94261561047246689</v>
      </c>
      <c r="AC56" s="288">
        <v>0.95597123152116836</v>
      </c>
      <c r="AD56" s="253">
        <f>AC56</f>
        <v>0.95597123152116836</v>
      </c>
      <c r="AE56" s="253">
        <f>AVERAGE(AD56,AD61)</f>
        <v>0.90230604676936621</v>
      </c>
      <c r="AF56" s="253">
        <f>AVERAGE(AE56:AE75)</f>
        <v>0.93466123641845533</v>
      </c>
    </row>
    <row r="57" spans="1:32" x14ac:dyDescent="0.25">
      <c r="A57" s="7">
        <v>24</v>
      </c>
      <c r="B57" s="8">
        <v>5</v>
      </c>
      <c r="C57" s="8" t="s">
        <v>11</v>
      </c>
      <c r="D57" s="9">
        <v>2</v>
      </c>
      <c r="E57" s="274"/>
      <c r="F57" s="27">
        <v>1.2916359096052208</v>
      </c>
      <c r="G57" s="289"/>
      <c r="H57" s="253"/>
      <c r="I57" s="253"/>
      <c r="J57" s="253"/>
      <c r="L57" s="7">
        <v>25</v>
      </c>
      <c r="M57" s="8">
        <v>16</v>
      </c>
      <c r="N57" s="8" t="s">
        <v>11</v>
      </c>
      <c r="O57" s="9">
        <v>2</v>
      </c>
      <c r="P57" s="274"/>
      <c r="Q57" s="27">
        <v>1.125560405125785</v>
      </c>
      <c r="R57" s="289"/>
      <c r="S57" s="253"/>
      <c r="T57" s="253"/>
      <c r="U57" s="253"/>
      <c r="W57" s="7">
        <v>28</v>
      </c>
      <c r="X57" s="8">
        <v>1</v>
      </c>
      <c r="Y57" s="8" t="s">
        <v>11</v>
      </c>
      <c r="Z57" s="9">
        <v>2</v>
      </c>
      <c r="AA57" s="274"/>
      <c r="AB57" s="27">
        <v>0.95041377791623116</v>
      </c>
      <c r="AC57" s="289"/>
      <c r="AD57" s="253"/>
      <c r="AE57" s="253"/>
      <c r="AF57" s="253"/>
    </row>
    <row r="58" spans="1:32" x14ac:dyDescent="0.25">
      <c r="A58" s="7">
        <v>24</v>
      </c>
      <c r="B58" s="8">
        <v>5</v>
      </c>
      <c r="C58" s="8" t="s">
        <v>11</v>
      </c>
      <c r="D58" s="9">
        <v>3</v>
      </c>
      <c r="E58" s="274"/>
      <c r="F58" s="27">
        <v>1.2278174178375501</v>
      </c>
      <c r="G58" s="289"/>
      <c r="H58" s="253"/>
      <c r="I58" s="253"/>
      <c r="J58" s="253"/>
      <c r="L58" s="7">
        <v>25</v>
      </c>
      <c r="M58" s="8">
        <v>16</v>
      </c>
      <c r="N58" s="8" t="s">
        <v>11</v>
      </c>
      <c r="O58" s="9">
        <v>3</v>
      </c>
      <c r="P58" s="274"/>
      <c r="Q58" s="27">
        <v>1.5181408241222931</v>
      </c>
      <c r="R58" s="289"/>
      <c r="S58" s="253"/>
      <c r="T58" s="253"/>
      <c r="U58" s="253"/>
      <c r="W58" s="7">
        <v>28</v>
      </c>
      <c r="X58" s="8">
        <v>1</v>
      </c>
      <c r="Y58" s="8" t="s">
        <v>11</v>
      </c>
      <c r="Z58" s="9">
        <v>3</v>
      </c>
      <c r="AA58" s="274"/>
      <c r="AB58" s="27">
        <v>0.92531913739983152</v>
      </c>
      <c r="AC58" s="289"/>
      <c r="AD58" s="253"/>
      <c r="AE58" s="253"/>
      <c r="AF58" s="253"/>
    </row>
    <row r="59" spans="1:32" x14ac:dyDescent="0.25">
      <c r="A59" s="7">
        <v>24</v>
      </c>
      <c r="B59" s="8">
        <v>5</v>
      </c>
      <c r="C59" s="8" t="s">
        <v>11</v>
      </c>
      <c r="D59" s="9">
        <v>4</v>
      </c>
      <c r="E59" s="274"/>
      <c r="F59" s="27">
        <v>1.1054408040743173</v>
      </c>
      <c r="G59" s="289"/>
      <c r="H59" s="253"/>
      <c r="I59" s="253"/>
      <c r="J59" s="253"/>
      <c r="L59" s="7">
        <v>25</v>
      </c>
      <c r="M59" s="8">
        <v>16</v>
      </c>
      <c r="N59" s="8" t="s">
        <v>11</v>
      </c>
      <c r="O59" s="9">
        <v>4</v>
      </c>
      <c r="P59" s="274"/>
      <c r="Q59" s="27">
        <v>1.3648296166271812</v>
      </c>
      <c r="R59" s="289"/>
      <c r="S59" s="253"/>
      <c r="T59" s="253"/>
      <c r="U59" s="253"/>
      <c r="W59" s="7">
        <v>28</v>
      </c>
      <c r="X59" s="8">
        <v>1</v>
      </c>
      <c r="Y59" s="8" t="s">
        <v>11</v>
      </c>
      <c r="Z59" s="9">
        <v>4</v>
      </c>
      <c r="AA59" s="274"/>
      <c r="AB59" s="27">
        <v>0.93635425390979754</v>
      </c>
      <c r="AC59" s="289"/>
      <c r="AD59" s="253"/>
      <c r="AE59" s="253"/>
      <c r="AF59" s="253"/>
    </row>
    <row r="60" spans="1:32" x14ac:dyDescent="0.25">
      <c r="A60" s="7">
        <v>24</v>
      </c>
      <c r="B60" s="8">
        <v>5</v>
      </c>
      <c r="C60" s="8" t="s">
        <v>11</v>
      </c>
      <c r="D60" s="9">
        <v>5</v>
      </c>
      <c r="E60" s="275"/>
      <c r="F60" s="27">
        <v>1.1215139850572482</v>
      </c>
      <c r="G60" s="290"/>
      <c r="H60" s="253"/>
      <c r="I60" s="253"/>
      <c r="J60" s="253"/>
      <c r="L60" s="7">
        <v>25</v>
      </c>
      <c r="M60" s="8">
        <v>16</v>
      </c>
      <c r="N60" s="8" t="s">
        <v>11</v>
      </c>
      <c r="O60" s="9">
        <v>5</v>
      </c>
      <c r="P60" s="275"/>
      <c r="Q60" s="27">
        <v>1.2791043638399868</v>
      </c>
      <c r="R60" s="290"/>
      <c r="S60" s="253"/>
      <c r="T60" s="253"/>
      <c r="U60" s="253"/>
      <c r="W60" s="7">
        <v>28</v>
      </c>
      <c r="X60" s="8">
        <v>1</v>
      </c>
      <c r="Y60" s="8" t="s">
        <v>11</v>
      </c>
      <c r="Z60" s="9">
        <v>5</v>
      </c>
      <c r="AA60" s="275"/>
      <c r="AB60" s="27">
        <v>1.0251533779075144</v>
      </c>
      <c r="AC60" s="290"/>
      <c r="AD60" s="253"/>
      <c r="AE60" s="253"/>
      <c r="AF60" s="253"/>
    </row>
    <row r="61" spans="1:32" x14ac:dyDescent="0.25">
      <c r="A61" s="32">
        <v>32</v>
      </c>
      <c r="B61" s="33">
        <v>13</v>
      </c>
      <c r="C61" s="33" t="s">
        <v>11</v>
      </c>
      <c r="D61" s="34">
        <v>1</v>
      </c>
      <c r="E61" s="266">
        <v>1.2685992756120303</v>
      </c>
      <c r="F61" s="200">
        <v>1.4160758255777774</v>
      </c>
      <c r="G61" s="282">
        <v>1.2706504645992218</v>
      </c>
      <c r="H61" s="253">
        <f>G61</f>
        <v>1.2706504645992218</v>
      </c>
      <c r="I61" s="253">
        <f>H61</f>
        <v>1.2706504645992218</v>
      </c>
      <c r="J61" s="253"/>
      <c r="L61" s="32">
        <v>34</v>
      </c>
      <c r="M61" s="33">
        <v>16</v>
      </c>
      <c r="N61" s="33" t="s">
        <v>11</v>
      </c>
      <c r="O61" s="34">
        <v>1</v>
      </c>
      <c r="P61" s="266">
        <v>1.4032509669728539</v>
      </c>
      <c r="Q61" s="200">
        <v>1.1369295834065305</v>
      </c>
      <c r="R61" s="282">
        <v>1.4000697736907459</v>
      </c>
      <c r="S61" s="253">
        <f>R61</f>
        <v>1.4000697736907459</v>
      </c>
      <c r="T61" s="253"/>
      <c r="U61" s="253"/>
      <c r="W61" s="32">
        <v>36</v>
      </c>
      <c r="X61" s="33">
        <v>1</v>
      </c>
      <c r="Y61" s="33" t="s">
        <v>11</v>
      </c>
      <c r="Z61" s="34">
        <v>1</v>
      </c>
      <c r="AA61" s="266">
        <v>0.84653337623984559</v>
      </c>
      <c r="AB61" s="200">
        <v>0.83857689738415109</v>
      </c>
      <c r="AC61" s="282">
        <v>0.84864086201756395</v>
      </c>
      <c r="AD61" s="253">
        <f>AC61</f>
        <v>0.84864086201756395</v>
      </c>
      <c r="AE61" s="253"/>
      <c r="AF61" s="253"/>
    </row>
    <row r="62" spans="1:32" x14ac:dyDescent="0.25">
      <c r="A62" s="35">
        <v>32</v>
      </c>
      <c r="B62" s="36">
        <v>13</v>
      </c>
      <c r="C62" s="36" t="s">
        <v>11</v>
      </c>
      <c r="D62" s="37">
        <v>2</v>
      </c>
      <c r="E62" s="267"/>
      <c r="F62" s="31">
        <v>1.0423298537618659</v>
      </c>
      <c r="G62" s="283"/>
      <c r="H62" s="253"/>
      <c r="I62" s="253"/>
      <c r="J62" s="253"/>
      <c r="L62" s="35">
        <v>34</v>
      </c>
      <c r="M62" s="36">
        <v>16</v>
      </c>
      <c r="N62" s="36" t="s">
        <v>11</v>
      </c>
      <c r="O62" s="37">
        <v>2</v>
      </c>
      <c r="P62" s="267"/>
      <c r="Q62" s="31">
        <v>1.4197269772657033</v>
      </c>
      <c r="R62" s="283"/>
      <c r="S62" s="253"/>
      <c r="T62" s="253"/>
      <c r="U62" s="253"/>
      <c r="W62" s="35">
        <v>36</v>
      </c>
      <c r="X62" s="36">
        <v>1</v>
      </c>
      <c r="Y62" s="36" t="s">
        <v>11</v>
      </c>
      <c r="Z62" s="37">
        <v>2</v>
      </c>
      <c r="AA62" s="267"/>
      <c r="AB62" s="31">
        <v>0.83914176183318001</v>
      </c>
      <c r="AC62" s="283"/>
      <c r="AD62" s="253"/>
      <c r="AE62" s="253"/>
      <c r="AF62" s="253"/>
    </row>
    <row r="63" spans="1:32" x14ac:dyDescent="0.25">
      <c r="A63" s="35">
        <v>32</v>
      </c>
      <c r="B63" s="36">
        <v>13</v>
      </c>
      <c r="C63" s="36" t="s">
        <v>11</v>
      </c>
      <c r="D63" s="37">
        <v>3</v>
      </c>
      <c r="E63" s="267"/>
      <c r="F63" s="31">
        <v>1.2357104880423573</v>
      </c>
      <c r="G63" s="283"/>
      <c r="H63" s="253"/>
      <c r="I63" s="253"/>
      <c r="J63" s="253"/>
      <c r="L63" s="35">
        <v>34</v>
      </c>
      <c r="M63" s="36">
        <v>16</v>
      </c>
      <c r="N63" s="36" t="s">
        <v>11</v>
      </c>
      <c r="O63" s="37">
        <v>3</v>
      </c>
      <c r="P63" s="267"/>
      <c r="Q63" s="31">
        <v>1.3212098138001758</v>
      </c>
      <c r="R63" s="283"/>
      <c r="S63" s="253"/>
      <c r="T63" s="253"/>
      <c r="U63" s="253"/>
      <c r="W63" s="35">
        <v>36</v>
      </c>
      <c r="X63" s="36">
        <v>1</v>
      </c>
      <c r="Y63" s="36" t="s">
        <v>11</v>
      </c>
      <c r="Z63" s="37">
        <v>3</v>
      </c>
      <c r="AA63" s="267"/>
      <c r="AB63" s="31">
        <v>0.94098550274422499</v>
      </c>
      <c r="AC63" s="283"/>
      <c r="AD63" s="253"/>
      <c r="AE63" s="253"/>
      <c r="AF63" s="253"/>
    </row>
    <row r="64" spans="1:32" x14ac:dyDescent="0.25">
      <c r="A64" s="35">
        <v>32</v>
      </c>
      <c r="B64" s="36">
        <v>13</v>
      </c>
      <c r="C64" s="36" t="s">
        <v>11</v>
      </c>
      <c r="D64" s="37">
        <v>4</v>
      </c>
      <c r="E64" s="267"/>
      <c r="F64" s="31">
        <v>1.1876368716208228</v>
      </c>
      <c r="G64" s="283"/>
      <c r="H64" s="253"/>
      <c r="I64" s="253"/>
      <c r="J64" s="253"/>
      <c r="L64" s="35">
        <v>34</v>
      </c>
      <c r="M64" s="36">
        <v>16</v>
      </c>
      <c r="N64" s="36" t="s">
        <v>11</v>
      </c>
      <c r="O64" s="37">
        <v>4</v>
      </c>
      <c r="P64" s="267"/>
      <c r="Q64" s="31">
        <v>1.7423066669298315</v>
      </c>
      <c r="R64" s="283"/>
      <c r="S64" s="253"/>
      <c r="T64" s="253"/>
      <c r="U64" s="253"/>
      <c r="W64" s="35">
        <v>36</v>
      </c>
      <c r="X64" s="36">
        <v>1</v>
      </c>
      <c r="Y64" s="36" t="s">
        <v>11</v>
      </c>
      <c r="Z64" s="37">
        <v>4</v>
      </c>
      <c r="AA64" s="267"/>
      <c r="AB64" s="31">
        <v>0.80977932024678767</v>
      </c>
      <c r="AC64" s="283"/>
      <c r="AD64" s="253"/>
      <c r="AE64" s="253"/>
      <c r="AF64" s="253"/>
    </row>
    <row r="65" spans="1:32" x14ac:dyDescent="0.25">
      <c r="A65" s="35">
        <v>32</v>
      </c>
      <c r="B65" s="36">
        <v>13</v>
      </c>
      <c r="C65" s="36" t="s">
        <v>11</v>
      </c>
      <c r="D65" s="37">
        <v>5</v>
      </c>
      <c r="E65" s="268"/>
      <c r="F65" s="31">
        <v>1.4714992839932868</v>
      </c>
      <c r="G65" s="284"/>
      <c r="H65" s="253"/>
      <c r="I65" s="253"/>
      <c r="J65" s="253"/>
      <c r="L65" s="35">
        <v>34</v>
      </c>
      <c r="M65" s="36">
        <v>16</v>
      </c>
      <c r="N65" s="36" t="s">
        <v>11</v>
      </c>
      <c r="O65" s="37">
        <v>5</v>
      </c>
      <c r="P65" s="268"/>
      <c r="Q65" s="31">
        <v>1.3801758270514892</v>
      </c>
      <c r="R65" s="284"/>
      <c r="S65" s="253"/>
      <c r="T65" s="253"/>
      <c r="U65" s="253"/>
      <c r="W65" s="35">
        <v>36</v>
      </c>
      <c r="X65" s="36">
        <v>1</v>
      </c>
      <c r="Y65" s="36" t="s">
        <v>11</v>
      </c>
      <c r="Z65" s="37">
        <v>5</v>
      </c>
      <c r="AA65" s="268"/>
      <c r="AB65" s="31">
        <v>0.81472082787947664</v>
      </c>
      <c r="AC65" s="284"/>
      <c r="AD65" s="253"/>
      <c r="AE65" s="253"/>
      <c r="AF65" s="253"/>
    </row>
    <row r="66" spans="1:32" x14ac:dyDescent="0.25">
      <c r="A66" s="15">
        <v>40</v>
      </c>
      <c r="B66" s="16">
        <v>6</v>
      </c>
      <c r="C66" s="16" t="s">
        <v>11</v>
      </c>
      <c r="D66" s="17">
        <v>1</v>
      </c>
      <c r="E66" s="257">
        <v>1.1568433882906357</v>
      </c>
      <c r="F66" s="180">
        <v>1.3781216065058413</v>
      </c>
      <c r="G66" s="285">
        <v>1.1910580174778711</v>
      </c>
      <c r="H66" s="253">
        <f>G66</f>
        <v>1.1910580174778711</v>
      </c>
      <c r="I66" s="253">
        <f>AVERAGE(H66:H75)</f>
        <v>1.1822392421422148</v>
      </c>
      <c r="J66" s="253"/>
      <c r="L66" s="15">
        <v>42</v>
      </c>
      <c r="M66" s="16">
        <v>12</v>
      </c>
      <c r="N66" s="16" t="s">
        <v>11</v>
      </c>
      <c r="O66" s="17">
        <v>1</v>
      </c>
      <c r="P66" s="257">
        <v>1.1904208773516072</v>
      </c>
      <c r="Q66" s="180">
        <v>1.1702150903612114</v>
      </c>
      <c r="R66" s="285">
        <v>1.1936114414377728</v>
      </c>
      <c r="S66" s="253">
        <f>R66</f>
        <v>1.1936114414377728</v>
      </c>
      <c r="T66" s="253">
        <f>S66</f>
        <v>1.1936114414377728</v>
      </c>
      <c r="U66" s="253"/>
      <c r="W66" s="15">
        <v>44</v>
      </c>
      <c r="X66" s="16">
        <v>2</v>
      </c>
      <c r="Y66" s="16" t="s">
        <v>11</v>
      </c>
      <c r="Z66" s="17">
        <v>1</v>
      </c>
      <c r="AA66" s="257">
        <v>0.97616450114217346</v>
      </c>
      <c r="AB66" s="180">
        <v>0.95568860570676195</v>
      </c>
      <c r="AC66" s="285">
        <v>0.99777362759326016</v>
      </c>
      <c r="AD66" s="253">
        <f>AC66</f>
        <v>0.99777362759326016</v>
      </c>
      <c r="AE66" s="253">
        <f>AD66</f>
        <v>0.99777362759326016</v>
      </c>
      <c r="AF66" s="253"/>
    </row>
    <row r="67" spans="1:32" x14ac:dyDescent="0.25">
      <c r="A67" s="18">
        <v>40</v>
      </c>
      <c r="B67" s="19">
        <v>6</v>
      </c>
      <c r="C67" s="19" t="s">
        <v>11</v>
      </c>
      <c r="D67" s="20">
        <v>2</v>
      </c>
      <c r="E67" s="258"/>
      <c r="F67" s="24">
        <v>1.609151868915192</v>
      </c>
      <c r="G67" s="286"/>
      <c r="H67" s="253"/>
      <c r="I67" s="253"/>
      <c r="J67" s="253"/>
      <c r="L67" s="18">
        <v>42</v>
      </c>
      <c r="M67" s="19">
        <v>12</v>
      </c>
      <c r="N67" s="19" t="s">
        <v>11</v>
      </c>
      <c r="O67" s="20">
        <v>2</v>
      </c>
      <c r="P67" s="258"/>
      <c r="Q67" s="24">
        <v>1.0846722750783278</v>
      </c>
      <c r="R67" s="286"/>
      <c r="S67" s="253"/>
      <c r="T67" s="253"/>
      <c r="U67" s="253"/>
      <c r="W67" s="18">
        <v>44</v>
      </c>
      <c r="X67" s="19">
        <v>2</v>
      </c>
      <c r="Y67" s="19" t="s">
        <v>11</v>
      </c>
      <c r="Z67" s="20">
        <v>2</v>
      </c>
      <c r="AA67" s="258"/>
      <c r="AB67" s="24">
        <v>1.3063513704761314</v>
      </c>
      <c r="AC67" s="286"/>
      <c r="AD67" s="253"/>
      <c r="AE67" s="253"/>
      <c r="AF67" s="253"/>
    </row>
    <row r="68" spans="1:32" x14ac:dyDescent="0.25">
      <c r="A68" s="18">
        <v>40</v>
      </c>
      <c r="B68" s="19">
        <v>6</v>
      </c>
      <c r="C68" s="19" t="s">
        <v>11</v>
      </c>
      <c r="D68" s="20">
        <v>3</v>
      </c>
      <c r="E68" s="258"/>
      <c r="F68" s="24">
        <v>0.86003224955014523</v>
      </c>
      <c r="G68" s="286"/>
      <c r="H68" s="253"/>
      <c r="I68" s="253"/>
      <c r="J68" s="253"/>
      <c r="L68" s="18">
        <v>42</v>
      </c>
      <c r="M68" s="19">
        <v>12</v>
      </c>
      <c r="N68" s="19" t="s">
        <v>11</v>
      </c>
      <c r="O68" s="20">
        <v>3</v>
      </c>
      <c r="P68" s="258"/>
      <c r="Q68" s="24">
        <v>1.3044798916770539</v>
      </c>
      <c r="R68" s="286"/>
      <c r="S68" s="253"/>
      <c r="T68" s="253"/>
      <c r="U68" s="253"/>
      <c r="W68" s="18">
        <v>44</v>
      </c>
      <c r="X68" s="19">
        <v>2</v>
      </c>
      <c r="Y68" s="19" t="s">
        <v>11</v>
      </c>
      <c r="Z68" s="20">
        <v>3</v>
      </c>
      <c r="AA68" s="258"/>
      <c r="AB68" s="24">
        <v>0.90396621277865741</v>
      </c>
      <c r="AC68" s="286"/>
      <c r="AD68" s="253"/>
      <c r="AE68" s="253"/>
      <c r="AF68" s="253"/>
    </row>
    <row r="69" spans="1:32" x14ac:dyDescent="0.25">
      <c r="A69" s="18">
        <v>40</v>
      </c>
      <c r="B69" s="19">
        <v>6</v>
      </c>
      <c r="C69" s="19" t="s">
        <v>11</v>
      </c>
      <c r="D69" s="20">
        <v>4</v>
      </c>
      <c r="E69" s="258"/>
      <c r="F69" s="24">
        <v>1.238211238950482</v>
      </c>
      <c r="G69" s="286"/>
      <c r="H69" s="253"/>
      <c r="I69" s="253"/>
      <c r="J69" s="253"/>
      <c r="L69" s="18">
        <v>42</v>
      </c>
      <c r="M69" s="19">
        <v>12</v>
      </c>
      <c r="N69" s="19" t="s">
        <v>11</v>
      </c>
      <c r="O69" s="20">
        <v>4</v>
      </c>
      <c r="P69" s="258"/>
      <c r="Q69" s="24">
        <v>1.1575833920988903</v>
      </c>
      <c r="R69" s="286"/>
      <c r="S69" s="253"/>
      <c r="T69" s="253"/>
      <c r="U69" s="253"/>
      <c r="W69" s="18">
        <v>44</v>
      </c>
      <c r="X69" s="19">
        <v>2</v>
      </c>
      <c r="Y69" s="19" t="s">
        <v>11</v>
      </c>
      <c r="Z69" s="20">
        <v>4</v>
      </c>
      <c r="AA69" s="258"/>
      <c r="AB69" s="24">
        <v>0.91916954218961855</v>
      </c>
      <c r="AC69" s="286"/>
      <c r="AD69" s="253"/>
      <c r="AE69" s="253"/>
      <c r="AF69" s="253"/>
    </row>
    <row r="70" spans="1:32" x14ac:dyDescent="0.25">
      <c r="A70" s="18">
        <v>40</v>
      </c>
      <c r="B70" s="19">
        <v>6</v>
      </c>
      <c r="C70" s="19" t="s">
        <v>11</v>
      </c>
      <c r="D70" s="20">
        <v>5</v>
      </c>
      <c r="E70" s="259"/>
      <c r="F70" s="24">
        <v>0.86977312346769398</v>
      </c>
      <c r="G70" s="287"/>
      <c r="H70" s="253"/>
      <c r="I70" s="253"/>
      <c r="J70" s="253"/>
      <c r="L70" s="18">
        <v>42</v>
      </c>
      <c r="M70" s="19">
        <v>12</v>
      </c>
      <c r="N70" s="19" t="s">
        <v>11</v>
      </c>
      <c r="O70" s="20">
        <v>5</v>
      </c>
      <c r="P70" s="259"/>
      <c r="Q70" s="24">
        <v>1.2511065579733813</v>
      </c>
      <c r="R70" s="287"/>
      <c r="S70" s="253"/>
      <c r="T70" s="253"/>
      <c r="U70" s="253"/>
      <c r="W70" s="18">
        <v>44</v>
      </c>
      <c r="X70" s="19">
        <v>2</v>
      </c>
      <c r="Y70" s="19" t="s">
        <v>11</v>
      </c>
      <c r="Z70" s="20">
        <v>5</v>
      </c>
      <c r="AA70" s="259"/>
      <c r="AB70" s="24">
        <v>0.9036924068151313</v>
      </c>
      <c r="AC70" s="287"/>
      <c r="AD70" s="253"/>
      <c r="AE70" s="253"/>
      <c r="AF70" s="253"/>
    </row>
    <row r="71" spans="1:32" x14ac:dyDescent="0.25">
      <c r="A71" s="32">
        <v>46</v>
      </c>
      <c r="B71" s="33">
        <v>6</v>
      </c>
      <c r="C71" s="33" t="s">
        <v>11</v>
      </c>
      <c r="D71" s="34">
        <v>1</v>
      </c>
      <c r="E71" s="266">
        <v>1.1748333160823519</v>
      </c>
      <c r="F71" s="200">
        <v>1.0211952925552514</v>
      </c>
      <c r="G71" s="282">
        <v>1.1734204668065586</v>
      </c>
      <c r="H71" s="253">
        <f>G71</f>
        <v>1.1734204668065586</v>
      </c>
      <c r="I71" s="253"/>
      <c r="J71" s="253"/>
      <c r="L71" s="32">
        <v>48</v>
      </c>
      <c r="M71" s="33">
        <v>15</v>
      </c>
      <c r="N71" s="33" t="s">
        <v>11</v>
      </c>
      <c r="O71" s="34">
        <v>1</v>
      </c>
      <c r="P71" s="266">
        <v>1.102527041889124</v>
      </c>
      <c r="Q71" s="200">
        <v>1.017107593161187</v>
      </c>
      <c r="R71" s="282">
        <v>1.107237998423833</v>
      </c>
      <c r="S71" s="253">
        <f>R71</f>
        <v>1.107237998423833</v>
      </c>
      <c r="T71" s="253">
        <f>S71</f>
        <v>1.107237998423833</v>
      </c>
      <c r="U71" s="253"/>
      <c r="W71" s="32">
        <v>50</v>
      </c>
      <c r="X71" s="33">
        <v>4</v>
      </c>
      <c r="Y71" s="33" t="s">
        <v>11</v>
      </c>
      <c r="Z71" s="34">
        <v>1</v>
      </c>
      <c r="AA71" s="266">
        <v>0.90425505913456727</v>
      </c>
      <c r="AB71" s="200">
        <v>0.77520967755841019</v>
      </c>
      <c r="AC71" s="282">
        <v>0.90390403489273941</v>
      </c>
      <c r="AD71" s="253">
        <f>AC71</f>
        <v>0.90390403489273941</v>
      </c>
      <c r="AE71" s="253">
        <f>AD71</f>
        <v>0.90390403489273941</v>
      </c>
      <c r="AF71" s="253"/>
    </row>
    <row r="72" spans="1:32" x14ac:dyDescent="0.25">
      <c r="A72" s="35">
        <v>46</v>
      </c>
      <c r="B72" s="36">
        <v>6</v>
      </c>
      <c r="C72" s="36" t="s">
        <v>11</v>
      </c>
      <c r="D72" s="37">
        <v>2</v>
      </c>
      <c r="E72" s="267"/>
      <c r="F72" s="31">
        <v>1.3392584298181391</v>
      </c>
      <c r="G72" s="283"/>
      <c r="H72" s="253"/>
      <c r="I72" s="253"/>
      <c r="J72" s="253"/>
      <c r="L72" s="35">
        <v>48</v>
      </c>
      <c r="M72" s="36">
        <v>15</v>
      </c>
      <c r="N72" s="36" t="s">
        <v>11</v>
      </c>
      <c r="O72" s="37">
        <v>2</v>
      </c>
      <c r="P72" s="267"/>
      <c r="Q72" s="31">
        <v>1.1301279143622958</v>
      </c>
      <c r="R72" s="283"/>
      <c r="S72" s="253"/>
      <c r="T72" s="253"/>
      <c r="U72" s="253"/>
      <c r="W72" s="35">
        <v>50</v>
      </c>
      <c r="X72" s="36">
        <v>4</v>
      </c>
      <c r="Y72" s="36" t="s">
        <v>11</v>
      </c>
      <c r="Z72" s="37">
        <v>2</v>
      </c>
      <c r="AA72" s="267"/>
      <c r="AB72" s="31">
        <v>0.96810651305109519</v>
      </c>
      <c r="AC72" s="283"/>
      <c r="AD72" s="253"/>
      <c r="AE72" s="253"/>
      <c r="AF72" s="253"/>
    </row>
    <row r="73" spans="1:32" x14ac:dyDescent="0.25">
      <c r="A73" s="35">
        <v>46</v>
      </c>
      <c r="B73" s="36">
        <v>6</v>
      </c>
      <c r="C73" s="36" t="s">
        <v>11</v>
      </c>
      <c r="D73" s="37">
        <v>3</v>
      </c>
      <c r="E73" s="267"/>
      <c r="F73" s="31">
        <v>1.1571474064060798</v>
      </c>
      <c r="G73" s="283"/>
      <c r="H73" s="253"/>
      <c r="I73" s="253"/>
      <c r="J73" s="253"/>
      <c r="L73" s="35">
        <v>48</v>
      </c>
      <c r="M73" s="36">
        <v>15</v>
      </c>
      <c r="N73" s="36" t="s">
        <v>11</v>
      </c>
      <c r="O73" s="37">
        <v>3</v>
      </c>
      <c r="P73" s="267"/>
      <c r="Q73" s="31">
        <v>1.0905291489372682</v>
      </c>
      <c r="R73" s="283"/>
      <c r="S73" s="253"/>
      <c r="T73" s="253"/>
      <c r="U73" s="253"/>
      <c r="W73" s="35">
        <v>50</v>
      </c>
      <c r="X73" s="36">
        <v>4</v>
      </c>
      <c r="Y73" s="36" t="s">
        <v>11</v>
      </c>
      <c r="Z73" s="37">
        <v>3</v>
      </c>
      <c r="AA73" s="267"/>
      <c r="AB73" s="31">
        <v>1.1203129655711226</v>
      </c>
      <c r="AC73" s="283"/>
      <c r="AD73" s="253"/>
      <c r="AE73" s="253"/>
      <c r="AF73" s="253"/>
    </row>
    <row r="74" spans="1:32" x14ac:dyDescent="0.25">
      <c r="A74" s="35">
        <v>46</v>
      </c>
      <c r="B74" s="36">
        <v>6</v>
      </c>
      <c r="C74" s="36" t="s">
        <v>11</v>
      </c>
      <c r="D74" s="37">
        <v>4</v>
      </c>
      <c r="E74" s="267"/>
      <c r="F74" s="31">
        <v>1.1211759646674908</v>
      </c>
      <c r="G74" s="283"/>
      <c r="H74" s="253"/>
      <c r="I74" s="253"/>
      <c r="J74" s="253"/>
      <c r="L74" s="35">
        <v>48</v>
      </c>
      <c r="M74" s="36">
        <v>15</v>
      </c>
      <c r="N74" s="36" t="s">
        <v>11</v>
      </c>
      <c r="O74" s="37">
        <v>4</v>
      </c>
      <c r="P74" s="267"/>
      <c r="Q74" s="31">
        <v>1.1743052709212378</v>
      </c>
      <c r="R74" s="283"/>
      <c r="S74" s="253"/>
      <c r="T74" s="253"/>
      <c r="U74" s="253"/>
      <c r="W74" s="35">
        <v>50</v>
      </c>
      <c r="X74" s="36">
        <v>4</v>
      </c>
      <c r="Y74" s="36" t="s">
        <v>11</v>
      </c>
      <c r="Z74" s="37">
        <v>4</v>
      </c>
      <c r="AA74" s="267"/>
      <c r="AB74" s="31">
        <v>0.8875754429832502</v>
      </c>
      <c r="AC74" s="283"/>
      <c r="AD74" s="253"/>
      <c r="AE74" s="253"/>
      <c r="AF74" s="253"/>
    </row>
    <row r="75" spans="1:32" x14ac:dyDescent="0.25">
      <c r="A75" s="202">
        <v>46</v>
      </c>
      <c r="B75" s="203">
        <v>6</v>
      </c>
      <c r="C75" s="203" t="s">
        <v>11</v>
      </c>
      <c r="D75" s="204">
        <v>5</v>
      </c>
      <c r="E75" s="268"/>
      <c r="F75" s="201">
        <v>1.2283252405858318</v>
      </c>
      <c r="G75" s="284"/>
      <c r="H75" s="253"/>
      <c r="I75" s="253"/>
      <c r="J75" s="253"/>
      <c r="L75" s="202">
        <v>48</v>
      </c>
      <c r="M75" s="203">
        <v>15</v>
      </c>
      <c r="N75" s="203" t="s">
        <v>11</v>
      </c>
      <c r="O75" s="204">
        <v>5</v>
      </c>
      <c r="P75" s="268"/>
      <c r="Q75" s="201">
        <v>1.1241200647371759</v>
      </c>
      <c r="R75" s="284"/>
      <c r="S75" s="253"/>
      <c r="T75" s="253"/>
      <c r="U75" s="253"/>
      <c r="W75" s="202">
        <v>50</v>
      </c>
      <c r="X75" s="203">
        <v>4</v>
      </c>
      <c r="Y75" s="203" t="s">
        <v>11</v>
      </c>
      <c r="Z75" s="204">
        <v>5</v>
      </c>
      <c r="AA75" s="268"/>
      <c r="AB75" s="201">
        <v>0.76831557529981898</v>
      </c>
      <c r="AC75" s="284"/>
      <c r="AD75" s="253"/>
      <c r="AE75" s="253"/>
      <c r="AF75" s="253"/>
    </row>
    <row r="76" spans="1:32" x14ac:dyDescent="0.25">
      <c r="A76" s="1" t="s">
        <v>0</v>
      </c>
      <c r="B76" s="2" t="s">
        <v>10</v>
      </c>
      <c r="C76" s="2" t="s">
        <v>1</v>
      </c>
      <c r="D76" s="3" t="s">
        <v>2</v>
      </c>
      <c r="E76" s="28" t="s">
        <v>39</v>
      </c>
      <c r="F76" s="28" t="s">
        <v>40</v>
      </c>
      <c r="G76" s="29" t="s">
        <v>41</v>
      </c>
      <c r="L76" s="1" t="s">
        <v>0</v>
      </c>
      <c r="M76" s="2" t="s">
        <v>10</v>
      </c>
      <c r="N76" s="2" t="s">
        <v>1</v>
      </c>
      <c r="O76" s="3" t="s">
        <v>2</v>
      </c>
      <c r="P76" s="28" t="s">
        <v>39</v>
      </c>
      <c r="Q76" s="28" t="s">
        <v>40</v>
      </c>
      <c r="R76" s="29" t="s">
        <v>41</v>
      </c>
      <c r="W76" s="1" t="s">
        <v>0</v>
      </c>
      <c r="X76" s="2" t="s">
        <v>10</v>
      </c>
      <c r="Y76" s="2" t="s">
        <v>1</v>
      </c>
      <c r="Z76" s="3" t="s">
        <v>2</v>
      </c>
      <c r="AA76" s="28" t="s">
        <v>39</v>
      </c>
      <c r="AB76" s="28" t="s">
        <v>40</v>
      </c>
      <c r="AC76" s="29" t="s">
        <v>41</v>
      </c>
    </row>
    <row r="77" spans="1:32" x14ac:dyDescent="0.25">
      <c r="A77" s="4">
        <v>16</v>
      </c>
      <c r="B77" s="5">
        <v>5</v>
      </c>
      <c r="C77" s="5" t="s">
        <v>38</v>
      </c>
      <c r="D77" s="6">
        <v>1</v>
      </c>
      <c r="E77" s="273">
        <v>2.1402398885892033</v>
      </c>
      <c r="F77" s="27">
        <v>2.7282254721389432</v>
      </c>
      <c r="G77" s="276">
        <v>2.1581776116463223</v>
      </c>
      <c r="H77" s="253">
        <f>G77</f>
        <v>2.1581776116463223</v>
      </c>
      <c r="I77" s="253">
        <f>AVERAGE(H77:H88)</f>
        <v>2.3102182233560473</v>
      </c>
      <c r="J77" s="253">
        <f>AVERAGE(I77:I106)</f>
        <v>2.4191554811762952</v>
      </c>
      <c r="L77" s="4">
        <v>18</v>
      </c>
      <c r="M77" s="5">
        <v>16</v>
      </c>
      <c r="N77" s="5" t="s">
        <v>38</v>
      </c>
      <c r="O77" s="6">
        <v>1</v>
      </c>
      <c r="P77" s="273">
        <v>1.8094484249710783</v>
      </c>
      <c r="Q77" s="27">
        <v>2.024346136291284</v>
      </c>
      <c r="R77" s="276">
        <v>1.813228268346224</v>
      </c>
      <c r="S77" s="253">
        <f>R77</f>
        <v>1.813228268346224</v>
      </c>
      <c r="T77" s="253">
        <f>AVERAGE(S77:S94)</f>
        <v>2.6284948920619695</v>
      </c>
      <c r="U77" s="253">
        <f>AVERAGE(T77:T106)</f>
        <v>2.3058366558564933</v>
      </c>
      <c r="W77" s="4">
        <v>20</v>
      </c>
      <c r="X77" s="5">
        <v>1</v>
      </c>
      <c r="Y77" s="5" t="s">
        <v>38</v>
      </c>
      <c r="Z77" s="6">
        <v>1</v>
      </c>
      <c r="AA77" s="273">
        <v>1.2384808884517708</v>
      </c>
      <c r="AB77" s="27">
        <v>1.249892988722479</v>
      </c>
      <c r="AC77" s="276">
        <v>1.2387479381525768</v>
      </c>
      <c r="AD77" s="253">
        <f>AC77</f>
        <v>1.2387479381525768</v>
      </c>
      <c r="AE77" s="253">
        <f>AVERAGE(AD77:AD94)</f>
        <v>1.6286001119467723</v>
      </c>
      <c r="AF77" s="253">
        <f>AVERAGE(AE77:AE106)</f>
        <v>1.6343453019778209</v>
      </c>
    </row>
    <row r="78" spans="1:32" x14ac:dyDescent="0.25">
      <c r="A78" s="7">
        <v>16</v>
      </c>
      <c r="B78" s="8">
        <v>5</v>
      </c>
      <c r="C78" s="8" t="s">
        <v>38</v>
      </c>
      <c r="D78" s="9">
        <v>2</v>
      </c>
      <c r="E78" s="274"/>
      <c r="F78" s="27">
        <v>2.0467054737464472</v>
      </c>
      <c r="G78" s="277"/>
      <c r="H78" s="253"/>
      <c r="I78" s="253"/>
      <c r="J78" s="272"/>
      <c r="L78" s="7">
        <v>18</v>
      </c>
      <c r="M78" s="8">
        <v>16</v>
      </c>
      <c r="N78" s="8" t="s">
        <v>38</v>
      </c>
      <c r="O78" s="9">
        <v>2</v>
      </c>
      <c r="P78" s="274"/>
      <c r="Q78" s="27">
        <v>1.8175016336168992</v>
      </c>
      <c r="R78" s="277"/>
      <c r="S78" s="253"/>
      <c r="T78" s="272"/>
      <c r="U78" s="272"/>
      <c r="W78" s="7">
        <v>20</v>
      </c>
      <c r="X78" s="8">
        <v>1</v>
      </c>
      <c r="Y78" s="8" t="s">
        <v>38</v>
      </c>
      <c r="Z78" s="9">
        <v>2</v>
      </c>
      <c r="AA78" s="274"/>
      <c r="AB78" s="27">
        <v>1.1713502500054893</v>
      </c>
      <c r="AC78" s="277"/>
      <c r="AD78" s="253"/>
      <c r="AE78" s="272"/>
      <c r="AF78" s="272"/>
    </row>
    <row r="79" spans="1:32" x14ac:dyDescent="0.25">
      <c r="A79" s="7">
        <v>16</v>
      </c>
      <c r="B79" s="8">
        <v>5</v>
      </c>
      <c r="C79" s="8" t="s">
        <v>38</v>
      </c>
      <c r="D79" s="9">
        <v>3</v>
      </c>
      <c r="E79" s="274"/>
      <c r="F79" s="27">
        <v>2.1349330160992306</v>
      </c>
      <c r="G79" s="277"/>
      <c r="H79" s="253"/>
      <c r="I79" s="253"/>
      <c r="J79" s="272"/>
      <c r="L79" s="7">
        <v>18</v>
      </c>
      <c r="M79" s="8">
        <v>16</v>
      </c>
      <c r="N79" s="8" t="s">
        <v>38</v>
      </c>
      <c r="O79" s="9">
        <v>3</v>
      </c>
      <c r="P79" s="274"/>
      <c r="Q79" s="27">
        <v>1.829390860335492</v>
      </c>
      <c r="R79" s="277"/>
      <c r="S79" s="253"/>
      <c r="T79" s="272"/>
      <c r="U79" s="272"/>
      <c r="W79" s="7">
        <v>20</v>
      </c>
      <c r="X79" s="8">
        <v>1</v>
      </c>
      <c r="Y79" s="8" t="s">
        <v>38</v>
      </c>
      <c r="Z79" s="9">
        <v>3</v>
      </c>
      <c r="AA79" s="274"/>
      <c r="AB79" s="27">
        <v>1.2706482709458855</v>
      </c>
      <c r="AC79" s="277"/>
      <c r="AD79" s="253"/>
      <c r="AE79" s="272"/>
      <c r="AF79" s="272"/>
    </row>
    <row r="80" spans="1:32" x14ac:dyDescent="0.25">
      <c r="A80" s="7">
        <v>16</v>
      </c>
      <c r="B80" s="8">
        <v>5</v>
      </c>
      <c r="C80" s="8" t="s">
        <v>38</v>
      </c>
      <c r="D80" s="9">
        <v>4</v>
      </c>
      <c r="E80" s="274"/>
      <c r="F80" s="27">
        <v>1.7588745582255081</v>
      </c>
      <c r="G80" s="277"/>
      <c r="H80" s="253"/>
      <c r="I80" s="253"/>
      <c r="J80" s="272"/>
      <c r="L80" s="7">
        <v>18</v>
      </c>
      <c r="M80" s="8">
        <v>16</v>
      </c>
      <c r="N80" s="8" t="s">
        <v>38</v>
      </c>
      <c r="O80" s="9">
        <v>4</v>
      </c>
      <c r="P80" s="274"/>
      <c r="Q80" s="27">
        <v>1.8289898499983535</v>
      </c>
      <c r="R80" s="277"/>
      <c r="S80" s="253"/>
      <c r="T80" s="272"/>
      <c r="U80" s="272"/>
      <c r="W80" s="7">
        <v>20</v>
      </c>
      <c r="X80" s="8">
        <v>1</v>
      </c>
      <c r="Y80" s="8" t="s">
        <v>38</v>
      </c>
      <c r="Z80" s="9">
        <v>4</v>
      </c>
      <c r="AA80" s="274"/>
      <c r="AB80" s="27">
        <v>1.2848222185749554</v>
      </c>
      <c r="AC80" s="277"/>
      <c r="AD80" s="253"/>
      <c r="AE80" s="272"/>
      <c r="AF80" s="272"/>
    </row>
    <row r="81" spans="1:32" x14ac:dyDescent="0.25">
      <c r="A81" s="7">
        <v>16</v>
      </c>
      <c r="B81" s="8">
        <v>5</v>
      </c>
      <c r="C81" s="8" t="s">
        <v>38</v>
      </c>
      <c r="D81" s="9">
        <v>5</v>
      </c>
      <c r="E81" s="275"/>
      <c r="F81" s="27">
        <v>2.1221495380214823</v>
      </c>
      <c r="G81" s="278"/>
      <c r="H81" s="253"/>
      <c r="I81" s="253"/>
      <c r="J81" s="272"/>
      <c r="L81" s="7">
        <v>18</v>
      </c>
      <c r="M81" s="8">
        <v>16</v>
      </c>
      <c r="N81" s="8" t="s">
        <v>38</v>
      </c>
      <c r="O81" s="9">
        <v>5</v>
      </c>
      <c r="P81" s="275"/>
      <c r="Q81" s="27">
        <v>1.5659128614890914</v>
      </c>
      <c r="R81" s="278"/>
      <c r="S81" s="253"/>
      <c r="T81" s="272"/>
      <c r="U81" s="272"/>
      <c r="W81" s="7">
        <v>20</v>
      </c>
      <c r="X81" s="8">
        <v>1</v>
      </c>
      <c r="Y81" s="8" t="s">
        <v>38</v>
      </c>
      <c r="Z81" s="9">
        <v>5</v>
      </c>
      <c r="AA81" s="275"/>
      <c r="AB81" s="27">
        <v>1.217025962514074</v>
      </c>
      <c r="AC81" s="278"/>
      <c r="AD81" s="253"/>
      <c r="AE81" s="272"/>
      <c r="AF81" s="272"/>
    </row>
    <row r="82" spans="1:32" x14ac:dyDescent="0.25">
      <c r="A82" s="10">
        <v>16</v>
      </c>
      <c r="B82" s="11">
        <v>5</v>
      </c>
      <c r="C82" s="11" t="s">
        <v>38</v>
      </c>
      <c r="D82" s="12" t="s">
        <v>4</v>
      </c>
      <c r="E82" s="279">
        <v>2.0584952339834666</v>
      </c>
      <c r="F82" s="280"/>
      <c r="G82" s="281"/>
      <c r="H82" s="253"/>
      <c r="I82" s="253"/>
      <c r="J82" s="272"/>
      <c r="L82" s="10">
        <v>18</v>
      </c>
      <c r="M82" s="11">
        <v>16</v>
      </c>
      <c r="N82" s="11" t="s">
        <v>38</v>
      </c>
      <c r="O82" s="12" t="s">
        <v>4</v>
      </c>
      <c r="P82" s="279">
        <v>1.6000165362565253</v>
      </c>
      <c r="Q82" s="280"/>
      <c r="R82" s="281"/>
      <c r="S82" s="253"/>
      <c r="T82" s="272"/>
      <c r="U82" s="272"/>
      <c r="W82" s="4">
        <v>20</v>
      </c>
      <c r="X82" s="11">
        <v>1</v>
      </c>
      <c r="Y82" s="11" t="s">
        <v>38</v>
      </c>
      <c r="Z82" s="12" t="s">
        <v>4</v>
      </c>
      <c r="AA82" s="279">
        <v>1.2052697504274343</v>
      </c>
      <c r="AB82" s="280"/>
      <c r="AC82" s="281"/>
      <c r="AD82" s="253"/>
      <c r="AE82" s="272"/>
      <c r="AF82" s="272"/>
    </row>
    <row r="83" spans="1:32" x14ac:dyDescent="0.25">
      <c r="A83" s="32">
        <v>24</v>
      </c>
      <c r="B83" s="33">
        <v>5</v>
      </c>
      <c r="C83" s="33" t="s">
        <v>38</v>
      </c>
      <c r="D83" s="34">
        <v>1</v>
      </c>
      <c r="E83" s="266">
        <v>2.3110332991612572</v>
      </c>
      <c r="F83" s="31">
        <v>2.9359980120130267</v>
      </c>
      <c r="G83" s="269">
        <v>2.4622588350657728</v>
      </c>
      <c r="H83" s="253">
        <f>G83</f>
        <v>2.4622588350657728</v>
      </c>
      <c r="I83" s="253"/>
      <c r="J83" s="272"/>
      <c r="L83" s="32">
        <v>25</v>
      </c>
      <c r="M83" s="33">
        <v>16</v>
      </c>
      <c r="N83" s="33" t="s">
        <v>38</v>
      </c>
      <c r="O83" s="34">
        <v>1</v>
      </c>
      <c r="P83" s="266">
        <v>2.3370840463507805</v>
      </c>
      <c r="Q83" s="31">
        <v>2.565522609403839</v>
      </c>
      <c r="R83" s="269">
        <v>2.3479941439096166</v>
      </c>
      <c r="S83" s="253">
        <f>R83</f>
        <v>2.3479941439096166</v>
      </c>
      <c r="T83" s="272"/>
      <c r="U83" s="272"/>
      <c r="W83" s="32">
        <v>28</v>
      </c>
      <c r="X83" s="33">
        <v>1</v>
      </c>
      <c r="Y83" s="33" t="s">
        <v>38</v>
      </c>
      <c r="Z83" s="34">
        <v>1</v>
      </c>
      <c r="AA83" s="266">
        <v>1.8543356197370975</v>
      </c>
      <c r="AB83" s="31">
        <v>1.6832848943616334</v>
      </c>
      <c r="AC83" s="269">
        <v>1.8625420338844538</v>
      </c>
      <c r="AD83" s="253">
        <f>AC83</f>
        <v>1.8625420338844538</v>
      </c>
      <c r="AE83" s="272"/>
      <c r="AF83" s="272"/>
    </row>
    <row r="84" spans="1:32" x14ac:dyDescent="0.25">
      <c r="A84" s="35">
        <v>24</v>
      </c>
      <c r="B84" s="36">
        <v>5</v>
      </c>
      <c r="C84" s="36" t="s">
        <v>38</v>
      </c>
      <c r="D84" s="37">
        <v>2</v>
      </c>
      <c r="E84" s="267"/>
      <c r="F84" s="31">
        <v>1.8239484883759693</v>
      </c>
      <c r="G84" s="270"/>
      <c r="H84" s="253"/>
      <c r="I84" s="253"/>
      <c r="J84" s="272"/>
      <c r="L84" s="35">
        <v>25</v>
      </c>
      <c r="M84" s="36">
        <v>16</v>
      </c>
      <c r="N84" s="36" t="s">
        <v>38</v>
      </c>
      <c r="O84" s="37">
        <v>2</v>
      </c>
      <c r="P84" s="267"/>
      <c r="Q84" s="31">
        <v>2.3907791705567214</v>
      </c>
      <c r="R84" s="270"/>
      <c r="S84" s="253"/>
      <c r="T84" s="272"/>
      <c r="U84" s="272"/>
      <c r="W84" s="35">
        <v>28</v>
      </c>
      <c r="X84" s="36">
        <v>1</v>
      </c>
      <c r="Y84" s="36" t="s">
        <v>38</v>
      </c>
      <c r="Z84" s="37">
        <v>2</v>
      </c>
      <c r="AA84" s="267"/>
      <c r="AB84" s="31">
        <v>2.0449270648956355</v>
      </c>
      <c r="AC84" s="270"/>
      <c r="AD84" s="253"/>
      <c r="AE84" s="272"/>
      <c r="AF84" s="272"/>
    </row>
    <row r="85" spans="1:32" x14ac:dyDescent="0.25">
      <c r="A85" s="35">
        <v>24</v>
      </c>
      <c r="B85" s="36">
        <v>5</v>
      </c>
      <c r="C85" s="36" t="s">
        <v>38</v>
      </c>
      <c r="D85" s="37">
        <v>3</v>
      </c>
      <c r="E85" s="267"/>
      <c r="F85" s="31">
        <v>3.230261449858594</v>
      </c>
      <c r="G85" s="270"/>
      <c r="H85" s="253"/>
      <c r="I85" s="253"/>
      <c r="J85" s="272"/>
      <c r="L85" s="35">
        <v>25</v>
      </c>
      <c r="M85" s="36">
        <v>16</v>
      </c>
      <c r="N85" s="36" t="s">
        <v>38</v>
      </c>
      <c r="O85" s="37">
        <v>3</v>
      </c>
      <c r="P85" s="267"/>
      <c r="Q85" s="31">
        <v>2.3803153050008596</v>
      </c>
      <c r="R85" s="270"/>
      <c r="S85" s="253"/>
      <c r="T85" s="272"/>
      <c r="U85" s="272"/>
      <c r="W85" s="35">
        <v>28</v>
      </c>
      <c r="X85" s="36">
        <v>1</v>
      </c>
      <c r="Y85" s="36" t="s">
        <v>38</v>
      </c>
      <c r="Z85" s="37">
        <v>3</v>
      </c>
      <c r="AA85" s="267"/>
      <c r="AB85" s="31">
        <v>1.8688950293456519</v>
      </c>
      <c r="AC85" s="270"/>
      <c r="AD85" s="253"/>
      <c r="AE85" s="272"/>
      <c r="AF85" s="272"/>
    </row>
    <row r="86" spans="1:32" x14ac:dyDescent="0.25">
      <c r="A86" s="35">
        <v>24</v>
      </c>
      <c r="B86" s="36">
        <v>5</v>
      </c>
      <c r="C86" s="36" t="s">
        <v>38</v>
      </c>
      <c r="D86" s="37">
        <v>4</v>
      </c>
      <c r="E86" s="267"/>
      <c r="F86" s="31">
        <v>1.6927556044746059</v>
      </c>
      <c r="G86" s="270"/>
      <c r="H86" s="253"/>
      <c r="I86" s="253"/>
      <c r="J86" s="272"/>
      <c r="L86" s="35">
        <v>25</v>
      </c>
      <c r="M86" s="36">
        <v>16</v>
      </c>
      <c r="N86" s="36" t="s">
        <v>38</v>
      </c>
      <c r="O86" s="37">
        <v>4</v>
      </c>
      <c r="P86" s="267"/>
      <c r="Q86" s="31">
        <v>2.2754497267040943</v>
      </c>
      <c r="R86" s="270"/>
      <c r="S86" s="253"/>
      <c r="T86" s="272"/>
      <c r="U86" s="272"/>
      <c r="W86" s="35">
        <v>28</v>
      </c>
      <c r="X86" s="36">
        <v>1</v>
      </c>
      <c r="Y86" s="36" t="s">
        <v>38</v>
      </c>
      <c r="Z86" s="37">
        <v>4</v>
      </c>
      <c r="AA86" s="267"/>
      <c r="AB86" s="31">
        <v>1.9924996085196716</v>
      </c>
      <c r="AC86" s="270"/>
      <c r="AD86" s="253"/>
      <c r="AE86" s="272"/>
      <c r="AF86" s="272"/>
    </row>
    <row r="87" spans="1:32" x14ac:dyDescent="0.25">
      <c r="A87" s="35">
        <v>24</v>
      </c>
      <c r="B87" s="36">
        <v>5</v>
      </c>
      <c r="C87" s="36" t="s">
        <v>38</v>
      </c>
      <c r="D87" s="37">
        <v>5</v>
      </c>
      <c r="E87" s="268"/>
      <c r="F87" s="31">
        <v>2.6283306206066679</v>
      </c>
      <c r="G87" s="271"/>
      <c r="H87" s="253"/>
      <c r="I87" s="253"/>
      <c r="J87" s="272"/>
      <c r="L87" s="35">
        <v>25</v>
      </c>
      <c r="M87" s="36">
        <v>16</v>
      </c>
      <c r="N87" s="36" t="s">
        <v>38</v>
      </c>
      <c r="O87" s="37">
        <v>5</v>
      </c>
      <c r="P87" s="268"/>
      <c r="Q87" s="31">
        <v>2.1279039078825694</v>
      </c>
      <c r="R87" s="271"/>
      <c r="S87" s="253"/>
      <c r="T87" s="272"/>
      <c r="U87" s="272"/>
      <c r="W87" s="35">
        <v>28</v>
      </c>
      <c r="X87" s="36">
        <v>1</v>
      </c>
      <c r="Y87" s="36" t="s">
        <v>38</v>
      </c>
      <c r="Z87" s="37">
        <v>5</v>
      </c>
      <c r="AA87" s="268"/>
      <c r="AB87" s="31">
        <v>1.7231035722996773</v>
      </c>
      <c r="AC87" s="271"/>
      <c r="AD87" s="253"/>
      <c r="AE87" s="272"/>
      <c r="AF87" s="272"/>
    </row>
    <row r="88" spans="1:32" x14ac:dyDescent="0.25">
      <c r="A88" s="38">
        <v>24</v>
      </c>
      <c r="B88" s="39">
        <v>5</v>
      </c>
      <c r="C88" s="39" t="s">
        <v>38</v>
      </c>
      <c r="D88" s="40" t="s">
        <v>4</v>
      </c>
      <c r="E88" s="254">
        <v>2.0846170561068189</v>
      </c>
      <c r="F88" s="255"/>
      <c r="G88" s="256"/>
      <c r="H88" s="253"/>
      <c r="I88" s="253"/>
      <c r="J88" s="272"/>
      <c r="L88" s="38">
        <v>25</v>
      </c>
      <c r="M88" s="39">
        <v>16</v>
      </c>
      <c r="N88" s="39" t="s">
        <v>38</v>
      </c>
      <c r="O88" s="40" t="s">
        <v>4</v>
      </c>
      <c r="P88" s="254">
        <v>2.1386908573920325</v>
      </c>
      <c r="Q88" s="255"/>
      <c r="R88" s="256"/>
      <c r="S88" s="253"/>
      <c r="T88" s="272"/>
      <c r="U88" s="272"/>
      <c r="W88" s="38">
        <v>28</v>
      </c>
      <c r="X88" s="39">
        <v>1</v>
      </c>
      <c r="Y88" s="39" t="s">
        <v>38</v>
      </c>
      <c r="Z88" s="40" t="s">
        <v>4</v>
      </c>
      <c r="AA88" s="254">
        <v>1.7170665417735831</v>
      </c>
      <c r="AB88" s="255"/>
      <c r="AC88" s="256"/>
      <c r="AD88" s="253"/>
      <c r="AE88" s="272"/>
      <c r="AF88" s="272"/>
    </row>
    <row r="89" spans="1:32" x14ac:dyDescent="0.25">
      <c r="A89" s="15">
        <v>32</v>
      </c>
      <c r="B89" s="16">
        <v>13</v>
      </c>
      <c r="C89" s="16" t="s">
        <v>38</v>
      </c>
      <c r="D89" s="17">
        <v>1</v>
      </c>
      <c r="E89" s="257">
        <v>2.9677973776422637</v>
      </c>
      <c r="F89" s="24">
        <v>3.2140176214136127</v>
      </c>
      <c r="G89" s="260">
        <v>2.995085572093422</v>
      </c>
      <c r="H89" s="253">
        <f>G89</f>
        <v>2.995085572093422</v>
      </c>
      <c r="I89" s="253">
        <f>AVERAGE(H89)</f>
        <v>2.995085572093422</v>
      </c>
      <c r="J89" s="272"/>
      <c r="L89" s="15">
        <v>34</v>
      </c>
      <c r="M89" s="16">
        <v>16</v>
      </c>
      <c r="N89" s="16" t="s">
        <v>38</v>
      </c>
      <c r="O89" s="17">
        <v>1</v>
      </c>
      <c r="P89" s="257">
        <v>3.7168723664280079</v>
      </c>
      <c r="Q89" s="24">
        <v>3.8721435257457038</v>
      </c>
      <c r="R89" s="260">
        <v>3.7242622639300684</v>
      </c>
      <c r="S89" s="253">
        <f>R89</f>
        <v>3.7242622639300684</v>
      </c>
      <c r="T89" s="272"/>
      <c r="U89" s="272"/>
      <c r="W89" s="15">
        <v>36</v>
      </c>
      <c r="X89" s="16">
        <v>1</v>
      </c>
      <c r="Y89" s="16" t="s">
        <v>38</v>
      </c>
      <c r="Z89" s="17">
        <v>1</v>
      </c>
      <c r="AA89" s="257">
        <v>1.7723688127818631</v>
      </c>
      <c r="AB89" s="24">
        <v>1.3603840976335719</v>
      </c>
      <c r="AC89" s="260">
        <v>1.7845103638032858</v>
      </c>
      <c r="AD89" s="253">
        <f>AC89</f>
        <v>1.7845103638032858</v>
      </c>
      <c r="AE89" s="272"/>
      <c r="AF89" s="272"/>
    </row>
    <row r="90" spans="1:32" x14ac:dyDescent="0.25">
      <c r="A90" s="18">
        <v>32</v>
      </c>
      <c r="B90" s="19">
        <v>13</v>
      </c>
      <c r="C90" s="19" t="s">
        <v>38</v>
      </c>
      <c r="D90" s="20">
        <v>2</v>
      </c>
      <c r="E90" s="258"/>
      <c r="F90" s="24">
        <v>3.0859779415841024</v>
      </c>
      <c r="G90" s="261"/>
      <c r="H90" s="253"/>
      <c r="I90" s="253"/>
      <c r="J90" s="272"/>
      <c r="L90" s="18">
        <v>34</v>
      </c>
      <c r="M90" s="19">
        <v>16</v>
      </c>
      <c r="N90" s="19" t="s">
        <v>38</v>
      </c>
      <c r="O90" s="20">
        <v>2</v>
      </c>
      <c r="P90" s="258"/>
      <c r="Q90" s="24">
        <v>3.8814235814630975</v>
      </c>
      <c r="R90" s="261"/>
      <c r="S90" s="253"/>
      <c r="T90" s="272"/>
      <c r="U90" s="272"/>
      <c r="W90" s="18">
        <v>36</v>
      </c>
      <c r="X90" s="19">
        <v>1</v>
      </c>
      <c r="Y90" s="19" t="s">
        <v>38</v>
      </c>
      <c r="Z90" s="20">
        <v>2</v>
      </c>
      <c r="AA90" s="258"/>
      <c r="AB90" s="24">
        <v>1.8601925367170331</v>
      </c>
      <c r="AC90" s="261"/>
      <c r="AD90" s="253"/>
      <c r="AE90" s="272"/>
      <c r="AF90" s="272"/>
    </row>
    <row r="91" spans="1:32" x14ac:dyDescent="0.25">
      <c r="A91" s="18">
        <v>32</v>
      </c>
      <c r="B91" s="19">
        <v>13</v>
      </c>
      <c r="C91" s="19" t="s">
        <v>38</v>
      </c>
      <c r="D91" s="20">
        <v>3</v>
      </c>
      <c r="E91" s="258"/>
      <c r="F91" s="24">
        <v>3.2843962823324886</v>
      </c>
      <c r="G91" s="261"/>
      <c r="H91" s="253"/>
      <c r="I91" s="253"/>
      <c r="J91" s="272"/>
      <c r="L91" s="18">
        <v>34</v>
      </c>
      <c r="M91" s="19">
        <v>16</v>
      </c>
      <c r="N91" s="19" t="s">
        <v>38</v>
      </c>
      <c r="O91" s="20">
        <v>3</v>
      </c>
      <c r="P91" s="258"/>
      <c r="Q91" s="24">
        <v>3.7741709539179999</v>
      </c>
      <c r="R91" s="261"/>
      <c r="S91" s="253"/>
      <c r="T91" s="272"/>
      <c r="U91" s="272"/>
      <c r="W91" s="18">
        <v>36</v>
      </c>
      <c r="X91" s="19">
        <v>1</v>
      </c>
      <c r="Y91" s="19" t="s">
        <v>38</v>
      </c>
      <c r="Z91" s="20">
        <v>3</v>
      </c>
      <c r="AA91" s="258"/>
      <c r="AB91" s="24">
        <v>2.0534486260596347</v>
      </c>
      <c r="AC91" s="261"/>
      <c r="AD91" s="253"/>
      <c r="AE91" s="272"/>
      <c r="AF91" s="272"/>
    </row>
    <row r="92" spans="1:32" x14ac:dyDescent="0.25">
      <c r="A92" s="18">
        <v>32</v>
      </c>
      <c r="B92" s="19">
        <v>13</v>
      </c>
      <c r="C92" s="19" t="s">
        <v>38</v>
      </c>
      <c r="D92" s="20">
        <v>4</v>
      </c>
      <c r="E92" s="258"/>
      <c r="F92" s="24">
        <v>2.5571385091464269</v>
      </c>
      <c r="G92" s="261"/>
      <c r="H92" s="253"/>
      <c r="I92" s="253"/>
      <c r="J92" s="272"/>
      <c r="L92" s="18">
        <v>34</v>
      </c>
      <c r="M92" s="19">
        <v>16</v>
      </c>
      <c r="N92" s="19" t="s">
        <v>38</v>
      </c>
      <c r="O92" s="20">
        <v>4</v>
      </c>
      <c r="P92" s="258"/>
      <c r="Q92" s="24">
        <v>3.2885880871889248</v>
      </c>
      <c r="R92" s="261"/>
      <c r="S92" s="253"/>
      <c r="T92" s="272"/>
      <c r="U92" s="272"/>
      <c r="W92" s="18">
        <v>36</v>
      </c>
      <c r="X92" s="19">
        <v>1</v>
      </c>
      <c r="Y92" s="19" t="s">
        <v>38</v>
      </c>
      <c r="Z92" s="20">
        <v>4</v>
      </c>
      <c r="AA92" s="258"/>
      <c r="AB92" s="24">
        <v>1.8362706744393338</v>
      </c>
      <c r="AC92" s="261"/>
      <c r="AD92" s="253"/>
      <c r="AE92" s="272"/>
      <c r="AF92" s="272"/>
    </row>
    <row r="93" spans="1:32" x14ac:dyDescent="0.25">
      <c r="A93" s="18">
        <v>32</v>
      </c>
      <c r="B93" s="19">
        <v>13</v>
      </c>
      <c r="C93" s="19" t="s">
        <v>38</v>
      </c>
      <c r="D93" s="20">
        <v>5</v>
      </c>
      <c r="E93" s="259"/>
      <c r="F93" s="24">
        <v>2.833897505990481</v>
      </c>
      <c r="G93" s="262"/>
      <c r="H93" s="253"/>
      <c r="I93" s="253"/>
      <c r="J93" s="272"/>
      <c r="L93" s="18">
        <v>34</v>
      </c>
      <c r="M93" s="19">
        <v>16</v>
      </c>
      <c r="N93" s="19" t="s">
        <v>38</v>
      </c>
      <c r="O93" s="20">
        <v>5</v>
      </c>
      <c r="P93" s="259"/>
      <c r="Q93" s="24">
        <v>3.8049851713346166</v>
      </c>
      <c r="R93" s="262"/>
      <c r="S93" s="253"/>
      <c r="T93" s="272"/>
      <c r="U93" s="272"/>
      <c r="W93" s="18">
        <v>36</v>
      </c>
      <c r="X93" s="19">
        <v>1</v>
      </c>
      <c r="Y93" s="19" t="s">
        <v>38</v>
      </c>
      <c r="Z93" s="20">
        <v>5</v>
      </c>
      <c r="AA93" s="259"/>
      <c r="AB93" s="24">
        <v>1.8122558841668541</v>
      </c>
      <c r="AC93" s="262"/>
      <c r="AD93" s="253"/>
      <c r="AE93" s="272"/>
      <c r="AF93" s="272"/>
    </row>
    <row r="94" spans="1:32" x14ac:dyDescent="0.25">
      <c r="A94" s="21">
        <v>32</v>
      </c>
      <c r="B94" s="22">
        <v>13</v>
      </c>
      <c r="C94" s="22" t="s">
        <v>38</v>
      </c>
      <c r="D94" s="23" t="s">
        <v>4</v>
      </c>
      <c r="E94" s="263">
        <v>2.717843971230729</v>
      </c>
      <c r="F94" s="264"/>
      <c r="G94" s="265"/>
      <c r="H94" s="253"/>
      <c r="I94" s="253"/>
      <c r="J94" s="272"/>
      <c r="L94" s="21">
        <v>34</v>
      </c>
      <c r="M94" s="22">
        <v>16</v>
      </c>
      <c r="N94" s="22" t="s">
        <v>38</v>
      </c>
      <c r="O94" s="23" t="s">
        <v>4</v>
      </c>
      <c r="P94" s="263">
        <v>3.0763971610951089</v>
      </c>
      <c r="Q94" s="264"/>
      <c r="R94" s="265"/>
      <c r="S94" s="253"/>
      <c r="T94" s="272"/>
      <c r="U94" s="272"/>
      <c r="W94" s="21">
        <v>36</v>
      </c>
      <c r="X94" s="22">
        <v>1</v>
      </c>
      <c r="Y94" s="22" t="s">
        <v>38</v>
      </c>
      <c r="Z94" s="23" t="s">
        <v>4</v>
      </c>
      <c r="AA94" s="263">
        <v>1.7387931974522279</v>
      </c>
      <c r="AB94" s="264"/>
      <c r="AC94" s="265"/>
      <c r="AD94" s="253"/>
      <c r="AE94" s="272"/>
      <c r="AF94" s="272"/>
    </row>
    <row r="95" spans="1:32" x14ac:dyDescent="0.25">
      <c r="A95" s="32">
        <v>40</v>
      </c>
      <c r="B95" s="33">
        <v>6</v>
      </c>
      <c r="C95" s="33" t="s">
        <v>38</v>
      </c>
      <c r="D95" s="34">
        <v>1</v>
      </c>
      <c r="E95" s="266">
        <v>1.8514514834827223</v>
      </c>
      <c r="F95" s="31">
        <v>1.7916815592089588</v>
      </c>
      <c r="G95" s="269">
        <v>1.8558904153622457</v>
      </c>
      <c r="H95" s="253">
        <f>G95</f>
        <v>1.8558904153622457</v>
      </c>
      <c r="I95" s="253">
        <f>AVERAGE(H95:H106)</f>
        <v>1.9521626480794159</v>
      </c>
      <c r="J95" s="272"/>
      <c r="L95" s="32">
        <v>42</v>
      </c>
      <c r="M95" s="33">
        <v>12</v>
      </c>
      <c r="N95" s="33" t="s">
        <v>38</v>
      </c>
      <c r="O95" s="34">
        <v>1</v>
      </c>
      <c r="P95" s="266">
        <v>2.2250639555342828</v>
      </c>
      <c r="Q95" s="31">
        <v>1.8582359980859442</v>
      </c>
      <c r="R95" s="269">
        <v>2.2406526750326892</v>
      </c>
      <c r="S95" s="253">
        <f>R95</f>
        <v>2.2406526750326892</v>
      </c>
      <c r="T95" s="253">
        <f>S95</f>
        <v>2.2406526750326892</v>
      </c>
      <c r="U95" s="272"/>
      <c r="W95" s="32">
        <v>44</v>
      </c>
      <c r="X95" s="33">
        <v>2</v>
      </c>
      <c r="Y95" s="33" t="s">
        <v>38</v>
      </c>
      <c r="Z95" s="34">
        <v>1</v>
      </c>
      <c r="AA95" s="266">
        <v>1.6608822750917214</v>
      </c>
      <c r="AB95" s="31">
        <v>1.3075029312059852</v>
      </c>
      <c r="AC95" s="269">
        <v>1.6926648691752662</v>
      </c>
      <c r="AD95" s="253">
        <f>AC95</f>
        <v>1.6926648691752662</v>
      </c>
      <c r="AE95" s="253">
        <f>AD95</f>
        <v>1.6926648691752662</v>
      </c>
      <c r="AF95" s="272"/>
    </row>
    <row r="96" spans="1:32" x14ac:dyDescent="0.25">
      <c r="A96" s="35">
        <v>40</v>
      </c>
      <c r="B96" s="36">
        <v>6</v>
      </c>
      <c r="C96" s="36" t="s">
        <v>38</v>
      </c>
      <c r="D96" s="37">
        <v>2</v>
      </c>
      <c r="E96" s="267"/>
      <c r="F96" s="31">
        <v>1.9925422269454693</v>
      </c>
      <c r="G96" s="270"/>
      <c r="H96" s="253"/>
      <c r="I96" s="253"/>
      <c r="J96" s="272"/>
      <c r="L96" s="35">
        <v>42</v>
      </c>
      <c r="M96" s="36">
        <v>12</v>
      </c>
      <c r="N96" s="36" t="s">
        <v>38</v>
      </c>
      <c r="O96" s="37">
        <v>2</v>
      </c>
      <c r="P96" s="267"/>
      <c r="Q96" s="31">
        <v>2.4265648792972239</v>
      </c>
      <c r="R96" s="270"/>
      <c r="S96" s="253"/>
      <c r="T96" s="253"/>
      <c r="U96" s="272"/>
      <c r="W96" s="35">
        <v>44</v>
      </c>
      <c r="X96" s="36">
        <v>2</v>
      </c>
      <c r="Y96" s="36" t="s">
        <v>38</v>
      </c>
      <c r="Z96" s="37">
        <v>2</v>
      </c>
      <c r="AA96" s="267"/>
      <c r="AB96" s="31">
        <v>2.2980842733268578</v>
      </c>
      <c r="AC96" s="270"/>
      <c r="AD96" s="253"/>
      <c r="AE96" s="253"/>
      <c r="AF96" s="272"/>
    </row>
    <row r="97" spans="1:32" x14ac:dyDescent="0.25">
      <c r="A97" s="35">
        <v>40</v>
      </c>
      <c r="B97" s="36">
        <v>6</v>
      </c>
      <c r="C97" s="36" t="s">
        <v>38</v>
      </c>
      <c r="D97" s="37">
        <v>3</v>
      </c>
      <c r="E97" s="267"/>
      <c r="F97" s="31">
        <v>1.876140549099069</v>
      </c>
      <c r="G97" s="270"/>
      <c r="H97" s="253"/>
      <c r="I97" s="253"/>
      <c r="J97" s="272"/>
      <c r="L97" s="35">
        <v>42</v>
      </c>
      <c r="M97" s="36">
        <v>12</v>
      </c>
      <c r="N97" s="36" t="s">
        <v>38</v>
      </c>
      <c r="O97" s="37">
        <v>3</v>
      </c>
      <c r="P97" s="267"/>
      <c r="Q97" s="31">
        <v>2.2707714438636248</v>
      </c>
      <c r="R97" s="270"/>
      <c r="S97" s="253"/>
      <c r="T97" s="253"/>
      <c r="U97" s="272"/>
      <c r="W97" s="35">
        <v>44</v>
      </c>
      <c r="X97" s="36">
        <v>2</v>
      </c>
      <c r="Y97" s="36" t="s">
        <v>38</v>
      </c>
      <c r="Z97" s="37">
        <v>3</v>
      </c>
      <c r="AA97" s="267"/>
      <c r="AB97" s="31">
        <v>1.5799130144671387</v>
      </c>
      <c r="AC97" s="270"/>
      <c r="AD97" s="253"/>
      <c r="AE97" s="253"/>
      <c r="AF97" s="272"/>
    </row>
    <row r="98" spans="1:32" x14ac:dyDescent="0.25">
      <c r="A98" s="35">
        <v>40</v>
      </c>
      <c r="B98" s="36">
        <v>6</v>
      </c>
      <c r="C98" s="36" t="s">
        <v>38</v>
      </c>
      <c r="D98" s="37">
        <v>4</v>
      </c>
      <c r="E98" s="267"/>
      <c r="F98" s="31">
        <v>1.7886951072563855</v>
      </c>
      <c r="G98" s="270"/>
      <c r="H98" s="253"/>
      <c r="I98" s="253"/>
      <c r="J98" s="272"/>
      <c r="L98" s="35">
        <v>42</v>
      </c>
      <c r="M98" s="36">
        <v>12</v>
      </c>
      <c r="N98" s="36" t="s">
        <v>38</v>
      </c>
      <c r="O98" s="37">
        <v>4</v>
      </c>
      <c r="P98" s="267"/>
      <c r="Q98" s="31">
        <v>2.3305972696223174</v>
      </c>
      <c r="R98" s="270"/>
      <c r="S98" s="253"/>
      <c r="T98" s="253"/>
      <c r="U98" s="272"/>
      <c r="W98" s="35">
        <v>44</v>
      </c>
      <c r="X98" s="36">
        <v>2</v>
      </c>
      <c r="Y98" s="36" t="s">
        <v>38</v>
      </c>
      <c r="Z98" s="37">
        <v>4</v>
      </c>
      <c r="AA98" s="267"/>
      <c r="AB98" s="31">
        <v>1.7896677636135021</v>
      </c>
      <c r="AC98" s="270"/>
      <c r="AD98" s="253"/>
      <c r="AE98" s="253"/>
      <c r="AF98" s="272"/>
    </row>
    <row r="99" spans="1:32" x14ac:dyDescent="0.25">
      <c r="A99" s="35">
        <v>40</v>
      </c>
      <c r="B99" s="36">
        <v>6</v>
      </c>
      <c r="C99" s="36" t="s">
        <v>38</v>
      </c>
      <c r="D99" s="37">
        <v>5</v>
      </c>
      <c r="E99" s="268"/>
      <c r="F99" s="31">
        <v>1.8303926343013448</v>
      </c>
      <c r="G99" s="271"/>
      <c r="H99" s="253"/>
      <c r="I99" s="253"/>
      <c r="J99" s="272"/>
      <c r="L99" s="35">
        <v>42</v>
      </c>
      <c r="M99" s="36">
        <v>12</v>
      </c>
      <c r="N99" s="36" t="s">
        <v>38</v>
      </c>
      <c r="O99" s="37">
        <v>5</v>
      </c>
      <c r="P99" s="268"/>
      <c r="Q99" s="31">
        <v>2.317093784294336</v>
      </c>
      <c r="R99" s="271"/>
      <c r="S99" s="253"/>
      <c r="T99" s="253"/>
      <c r="U99" s="272"/>
      <c r="W99" s="35">
        <v>44</v>
      </c>
      <c r="X99" s="36">
        <v>2</v>
      </c>
      <c r="Y99" s="36" t="s">
        <v>38</v>
      </c>
      <c r="Z99" s="37">
        <v>5</v>
      </c>
      <c r="AA99" s="268"/>
      <c r="AB99" s="31">
        <v>1.4881563632628458</v>
      </c>
      <c r="AC99" s="271"/>
      <c r="AD99" s="253"/>
      <c r="AE99" s="253"/>
      <c r="AF99" s="272"/>
    </row>
    <row r="100" spans="1:32" x14ac:dyDescent="0.25">
      <c r="A100" s="38">
        <v>40</v>
      </c>
      <c r="B100" s="39">
        <v>6</v>
      </c>
      <c r="C100" s="39" t="s">
        <v>38</v>
      </c>
      <c r="D100" s="40" t="s">
        <v>4</v>
      </c>
      <c r="E100" s="254">
        <v>1.9855037593213545</v>
      </c>
      <c r="F100" s="255"/>
      <c r="G100" s="256"/>
      <c r="H100" s="253"/>
      <c r="I100" s="253"/>
      <c r="J100" s="272"/>
      <c r="L100" s="38">
        <v>42</v>
      </c>
      <c r="M100" s="39">
        <v>12</v>
      </c>
      <c r="N100" s="39" t="s">
        <v>38</v>
      </c>
      <c r="O100" s="40" t="s">
        <v>4</v>
      </c>
      <c r="P100" s="254">
        <v>2.1228266344852913</v>
      </c>
      <c r="Q100" s="255"/>
      <c r="R100" s="256"/>
      <c r="S100" s="253"/>
      <c r="T100" s="253"/>
      <c r="U100" s="272"/>
      <c r="W100" s="38">
        <v>44</v>
      </c>
      <c r="X100" s="39">
        <v>2</v>
      </c>
      <c r="Y100" s="39" t="s">
        <v>38</v>
      </c>
      <c r="Z100" s="40" t="s">
        <v>4</v>
      </c>
      <c r="AA100" s="254">
        <v>1.6214637144297488</v>
      </c>
      <c r="AB100" s="255"/>
      <c r="AC100" s="256"/>
      <c r="AD100" s="253"/>
      <c r="AE100" s="253"/>
      <c r="AF100" s="272"/>
    </row>
    <row r="101" spans="1:32" x14ac:dyDescent="0.25">
      <c r="A101" s="15">
        <v>46</v>
      </c>
      <c r="B101" s="16">
        <v>6</v>
      </c>
      <c r="C101" s="16" t="s">
        <v>38</v>
      </c>
      <c r="D101" s="17">
        <v>1</v>
      </c>
      <c r="E101" s="257">
        <v>2.0486014579372629</v>
      </c>
      <c r="F101" s="24">
        <v>2.455536777124852</v>
      </c>
      <c r="G101" s="260">
        <v>2.0484348807965858</v>
      </c>
      <c r="H101" s="253">
        <f>G101</f>
        <v>2.0484348807965858</v>
      </c>
      <c r="I101" s="253"/>
      <c r="J101" s="272"/>
      <c r="L101" s="15">
        <v>48</v>
      </c>
      <c r="M101" s="16">
        <v>15</v>
      </c>
      <c r="N101" s="16" t="s">
        <v>38</v>
      </c>
      <c r="O101" s="17">
        <v>1</v>
      </c>
      <c r="P101" s="257">
        <v>1.9831038118498872</v>
      </c>
      <c r="Q101" s="24">
        <v>1.6733459739284156</v>
      </c>
      <c r="R101" s="260">
        <v>2.0483624004748213</v>
      </c>
      <c r="S101" s="253">
        <f>R101</f>
        <v>2.0483624004748213</v>
      </c>
      <c r="T101" s="253">
        <f>S101</f>
        <v>2.0483624004748213</v>
      </c>
      <c r="U101" s="272"/>
      <c r="W101" s="15">
        <v>50</v>
      </c>
      <c r="X101" s="16">
        <v>4</v>
      </c>
      <c r="Y101" s="16" t="s">
        <v>38</v>
      </c>
      <c r="Z101" s="17">
        <v>1</v>
      </c>
      <c r="AA101" s="257">
        <v>1.5734016456662652</v>
      </c>
      <c r="AB101" s="24">
        <v>1.8532926500962552</v>
      </c>
      <c r="AC101" s="260">
        <v>1.581770924811424</v>
      </c>
      <c r="AD101" s="253">
        <f>AC101</f>
        <v>1.581770924811424</v>
      </c>
      <c r="AE101" s="253">
        <f>AD101</f>
        <v>1.581770924811424</v>
      </c>
      <c r="AF101" s="272"/>
    </row>
    <row r="102" spans="1:32" x14ac:dyDescent="0.25">
      <c r="A102" s="18">
        <v>46</v>
      </c>
      <c r="B102" s="19">
        <v>6</v>
      </c>
      <c r="C102" s="19" t="s">
        <v>38</v>
      </c>
      <c r="D102" s="20">
        <v>2</v>
      </c>
      <c r="E102" s="258"/>
      <c r="F102" s="24">
        <v>2.1309680858156139</v>
      </c>
      <c r="G102" s="261"/>
      <c r="H102" s="253"/>
      <c r="I102" s="253"/>
      <c r="J102" s="272"/>
      <c r="L102" s="18">
        <v>48</v>
      </c>
      <c r="M102" s="19">
        <v>15</v>
      </c>
      <c r="N102" s="19" t="s">
        <v>38</v>
      </c>
      <c r="O102" s="20">
        <v>2</v>
      </c>
      <c r="P102" s="258"/>
      <c r="Q102" s="24">
        <v>2.5683960825157683</v>
      </c>
      <c r="R102" s="261"/>
      <c r="S102" s="253"/>
      <c r="T102" s="253"/>
      <c r="U102" s="272"/>
      <c r="W102" s="18">
        <v>50</v>
      </c>
      <c r="X102" s="19">
        <v>4</v>
      </c>
      <c r="Y102" s="19" t="s">
        <v>38</v>
      </c>
      <c r="Z102" s="20">
        <v>2</v>
      </c>
      <c r="AA102" s="258"/>
      <c r="AB102" s="24">
        <v>1.4413359814596238</v>
      </c>
      <c r="AC102" s="261"/>
      <c r="AD102" s="253"/>
      <c r="AE102" s="253"/>
      <c r="AF102" s="272"/>
    </row>
    <row r="103" spans="1:32" x14ac:dyDescent="0.25">
      <c r="A103" s="18">
        <v>46</v>
      </c>
      <c r="B103" s="19">
        <v>6</v>
      </c>
      <c r="C103" s="19" t="s">
        <v>38</v>
      </c>
      <c r="D103" s="20">
        <v>3</v>
      </c>
      <c r="E103" s="258"/>
      <c r="F103" s="24">
        <v>2.0735712687684855</v>
      </c>
      <c r="G103" s="261"/>
      <c r="H103" s="253"/>
      <c r="I103" s="253"/>
      <c r="J103" s="272"/>
      <c r="L103" s="18">
        <v>48</v>
      </c>
      <c r="M103" s="19">
        <v>15</v>
      </c>
      <c r="N103" s="19" t="s">
        <v>38</v>
      </c>
      <c r="O103" s="20">
        <v>3</v>
      </c>
      <c r="P103" s="258"/>
      <c r="Q103" s="24">
        <v>1.6773872716936271</v>
      </c>
      <c r="R103" s="261"/>
      <c r="S103" s="253"/>
      <c r="T103" s="253"/>
      <c r="U103" s="272"/>
      <c r="W103" s="18">
        <v>50</v>
      </c>
      <c r="X103" s="19">
        <v>4</v>
      </c>
      <c r="Y103" s="19" t="s">
        <v>38</v>
      </c>
      <c r="Z103" s="20">
        <v>3</v>
      </c>
      <c r="AA103" s="258"/>
      <c r="AB103" s="24">
        <v>1.5007604073020993</v>
      </c>
      <c r="AC103" s="261"/>
      <c r="AD103" s="253"/>
      <c r="AE103" s="253"/>
      <c r="AF103" s="272"/>
    </row>
    <row r="104" spans="1:32" x14ac:dyDescent="0.25">
      <c r="A104" s="18">
        <v>46</v>
      </c>
      <c r="B104" s="19">
        <v>6</v>
      </c>
      <c r="C104" s="19" t="s">
        <v>38</v>
      </c>
      <c r="D104" s="20">
        <v>4</v>
      </c>
      <c r="E104" s="258"/>
      <c r="F104" s="24">
        <v>1.8231873901890665</v>
      </c>
      <c r="G104" s="261"/>
      <c r="H104" s="253"/>
      <c r="I104" s="253"/>
      <c r="J104" s="272"/>
      <c r="L104" s="18">
        <v>48</v>
      </c>
      <c r="M104" s="19">
        <v>15</v>
      </c>
      <c r="N104" s="19" t="s">
        <v>38</v>
      </c>
      <c r="O104" s="20">
        <v>4</v>
      </c>
      <c r="P104" s="258"/>
      <c r="Q104" s="24">
        <v>1.878804793912012</v>
      </c>
      <c r="R104" s="261"/>
      <c r="S104" s="253"/>
      <c r="T104" s="253"/>
      <c r="U104" s="272"/>
      <c r="W104" s="18">
        <v>50</v>
      </c>
      <c r="X104" s="19">
        <v>4</v>
      </c>
      <c r="Y104" s="19" t="s">
        <v>38</v>
      </c>
      <c r="Z104" s="20">
        <v>4</v>
      </c>
      <c r="AA104" s="258"/>
      <c r="AB104" s="24">
        <v>1.5430259413921246</v>
      </c>
      <c r="AC104" s="261"/>
      <c r="AD104" s="253"/>
      <c r="AE104" s="253"/>
      <c r="AF104" s="272"/>
    </row>
    <row r="105" spans="1:32" x14ac:dyDescent="0.25">
      <c r="A105" s="18">
        <v>46</v>
      </c>
      <c r="B105" s="19">
        <v>6</v>
      </c>
      <c r="C105" s="19" t="s">
        <v>38</v>
      </c>
      <c r="D105" s="20">
        <v>5</v>
      </c>
      <c r="E105" s="259"/>
      <c r="F105" s="24">
        <v>1.7589108820849118</v>
      </c>
      <c r="G105" s="262"/>
      <c r="H105" s="253"/>
      <c r="I105" s="253"/>
      <c r="J105" s="272"/>
      <c r="L105" s="18">
        <v>48</v>
      </c>
      <c r="M105" s="19">
        <v>15</v>
      </c>
      <c r="N105" s="19" t="s">
        <v>38</v>
      </c>
      <c r="O105" s="20">
        <v>5</v>
      </c>
      <c r="P105" s="259"/>
      <c r="Q105" s="24">
        <v>2.4438778803242824</v>
      </c>
      <c r="R105" s="262"/>
      <c r="S105" s="253"/>
      <c r="T105" s="253"/>
      <c r="U105" s="272"/>
      <c r="W105" s="18">
        <v>50</v>
      </c>
      <c r="X105" s="19">
        <v>4</v>
      </c>
      <c r="Y105" s="19" t="s">
        <v>38</v>
      </c>
      <c r="Z105" s="20">
        <v>5</v>
      </c>
      <c r="AA105" s="259"/>
      <c r="AB105" s="24">
        <v>1.5704396438070172</v>
      </c>
      <c r="AC105" s="262"/>
      <c r="AD105" s="253"/>
      <c r="AE105" s="253"/>
      <c r="AF105" s="272"/>
    </row>
    <row r="106" spans="1:32" x14ac:dyDescent="0.25">
      <c r="A106" s="21">
        <v>46</v>
      </c>
      <c r="B106" s="22">
        <v>6</v>
      </c>
      <c r="C106" s="22" t="s">
        <v>38</v>
      </c>
      <c r="D106" s="23" t="s">
        <v>4</v>
      </c>
      <c r="E106" s="263">
        <v>1.8973960894455055</v>
      </c>
      <c r="F106" s="264"/>
      <c r="G106" s="265"/>
      <c r="H106" s="253"/>
      <c r="I106" s="253"/>
      <c r="J106" s="272"/>
      <c r="L106" s="21">
        <v>48</v>
      </c>
      <c r="M106" s="22">
        <v>15</v>
      </c>
      <c r="N106" s="22" t="s">
        <v>38</v>
      </c>
      <c r="O106" s="23" t="s">
        <v>4</v>
      </c>
      <c r="P106" s="263">
        <v>1.9332697469183904</v>
      </c>
      <c r="Q106" s="264"/>
      <c r="R106" s="265"/>
      <c r="S106" s="253"/>
      <c r="T106" s="253"/>
      <c r="U106" s="272"/>
      <c r="W106" s="21">
        <v>50</v>
      </c>
      <c r="X106" s="22">
        <v>4</v>
      </c>
      <c r="Y106" s="22" t="s">
        <v>38</v>
      </c>
      <c r="Z106" s="23" t="s">
        <v>4</v>
      </c>
      <c r="AA106" s="263">
        <v>1.4850813448386908</v>
      </c>
      <c r="AB106" s="264"/>
      <c r="AC106" s="265"/>
      <c r="AD106" s="253"/>
      <c r="AE106" s="253"/>
      <c r="AF106" s="272"/>
    </row>
  </sheetData>
  <mergeCells count="243">
    <mergeCell ref="G40:G44"/>
    <mergeCell ref="E61:E65"/>
    <mergeCell ref="G61:G65"/>
    <mergeCell ref="E40:E44"/>
    <mergeCell ref="E66:E70"/>
    <mergeCell ref="G66:G70"/>
    <mergeCell ref="E45:E49"/>
    <mergeCell ref="G45:G49"/>
    <mergeCell ref="E50:E54"/>
    <mergeCell ref="G50:G54"/>
    <mergeCell ref="E35:E39"/>
    <mergeCell ref="G35:G39"/>
    <mergeCell ref="A2:D2"/>
    <mergeCell ref="E2:G2"/>
    <mergeCell ref="E30:E34"/>
    <mergeCell ref="G30:G34"/>
    <mergeCell ref="E4:E8"/>
    <mergeCell ref="G4:G8"/>
    <mergeCell ref="E14:E18"/>
    <mergeCell ref="G14:G18"/>
    <mergeCell ref="E9:E13"/>
    <mergeCell ref="G9:G13"/>
    <mergeCell ref="E19:E23"/>
    <mergeCell ref="G19:G23"/>
    <mergeCell ref="E24:E28"/>
    <mergeCell ref="G24:G28"/>
    <mergeCell ref="P61:P65"/>
    <mergeCell ref="R40:R44"/>
    <mergeCell ref="P19:P23"/>
    <mergeCell ref="R19:R23"/>
    <mergeCell ref="P45:P49"/>
    <mergeCell ref="R45:R49"/>
    <mergeCell ref="P50:P54"/>
    <mergeCell ref="R50:R54"/>
    <mergeCell ref="P24:P28"/>
    <mergeCell ref="R24:R28"/>
    <mergeCell ref="R35:R39"/>
    <mergeCell ref="P40:P44"/>
    <mergeCell ref="AA19:AA23"/>
    <mergeCell ref="W2:Z2"/>
    <mergeCell ref="AA2:AC2"/>
    <mergeCell ref="P35:P39"/>
    <mergeCell ref="L2:O2"/>
    <mergeCell ref="P2:R2"/>
    <mergeCell ref="P4:P8"/>
    <mergeCell ref="R4:R8"/>
    <mergeCell ref="P30:P34"/>
    <mergeCell ref="R30:R34"/>
    <mergeCell ref="P9:P13"/>
    <mergeCell ref="R9:R13"/>
    <mergeCell ref="P14:P18"/>
    <mergeCell ref="R14:R18"/>
    <mergeCell ref="AA50:AA54"/>
    <mergeCell ref="S30:S34"/>
    <mergeCell ref="R61:R65"/>
    <mergeCell ref="AA61:AA65"/>
    <mergeCell ref="S14:S18"/>
    <mergeCell ref="S4:S8"/>
    <mergeCell ref="S9:S13"/>
    <mergeCell ref="A1:J1"/>
    <mergeCell ref="L1:U1"/>
    <mergeCell ref="W1:AF1"/>
    <mergeCell ref="E56:E60"/>
    <mergeCell ref="G56:G60"/>
    <mergeCell ref="P56:P60"/>
    <mergeCell ref="R56:R60"/>
    <mergeCell ref="AA56:AA60"/>
    <mergeCell ref="AC56:AC60"/>
    <mergeCell ref="AA35:AA39"/>
    <mergeCell ref="AC35:AC39"/>
    <mergeCell ref="AA40:AA44"/>
    <mergeCell ref="AC40:AC44"/>
    <mergeCell ref="AA9:AA13"/>
    <mergeCell ref="AC9:AC13"/>
    <mergeCell ref="AA14:AA18"/>
    <mergeCell ref="AC14:AC18"/>
    <mergeCell ref="AD56:AD60"/>
    <mergeCell ref="AE56:AE65"/>
    <mergeCell ref="AF56:AF75"/>
    <mergeCell ref="AD61:AD65"/>
    <mergeCell ref="AD66:AD70"/>
    <mergeCell ref="AE66:AE70"/>
    <mergeCell ref="AD71:AD75"/>
    <mergeCell ref="S56:S60"/>
    <mergeCell ref="S61:S65"/>
    <mergeCell ref="AE71:AE75"/>
    <mergeCell ref="AC61:AC65"/>
    <mergeCell ref="P66:P70"/>
    <mergeCell ref="R66:R70"/>
    <mergeCell ref="AA66:AA70"/>
    <mergeCell ref="AC66:AC70"/>
    <mergeCell ref="E71:E75"/>
    <mergeCell ref="G71:G75"/>
    <mergeCell ref="P71:P75"/>
    <mergeCell ref="R71:R75"/>
    <mergeCell ref="AA71:AA75"/>
    <mergeCell ref="AC71:AC75"/>
    <mergeCell ref="U56:U75"/>
    <mergeCell ref="I56:I60"/>
    <mergeCell ref="I61:I65"/>
    <mergeCell ref="I66:I75"/>
    <mergeCell ref="J56:J75"/>
    <mergeCell ref="T56:T65"/>
    <mergeCell ref="T66:T70"/>
    <mergeCell ref="T71:T75"/>
    <mergeCell ref="S66:S70"/>
    <mergeCell ref="S71:S75"/>
    <mergeCell ref="H56:H60"/>
    <mergeCell ref="H61:H65"/>
    <mergeCell ref="H66:H70"/>
    <mergeCell ref="H71:H75"/>
    <mergeCell ref="H4:H8"/>
    <mergeCell ref="H9:H13"/>
    <mergeCell ref="H19:H23"/>
    <mergeCell ref="H24:H28"/>
    <mergeCell ref="I4:I13"/>
    <mergeCell ref="I14:I18"/>
    <mergeCell ref="I19:I28"/>
    <mergeCell ref="J4:J28"/>
    <mergeCell ref="I30:I39"/>
    <mergeCell ref="J30:J54"/>
    <mergeCell ref="H35:H39"/>
    <mergeCell ref="H40:H44"/>
    <mergeCell ref="I40:I44"/>
    <mergeCell ref="H45:H49"/>
    <mergeCell ref="I45:I54"/>
    <mergeCell ref="H50:H54"/>
    <mergeCell ref="H14:H18"/>
    <mergeCell ref="H30:H34"/>
    <mergeCell ref="T24:T28"/>
    <mergeCell ref="U4:U28"/>
    <mergeCell ref="AD4:AD8"/>
    <mergeCell ref="S35:S39"/>
    <mergeCell ref="S40:S44"/>
    <mergeCell ref="S45:S49"/>
    <mergeCell ref="S50:S54"/>
    <mergeCell ref="S19:S23"/>
    <mergeCell ref="S24:S28"/>
    <mergeCell ref="AC19:AC23"/>
    <mergeCell ref="T30:T44"/>
    <mergeCell ref="AC50:AC54"/>
    <mergeCell ref="T45:T49"/>
    <mergeCell ref="T50:T54"/>
    <mergeCell ref="U30:U54"/>
    <mergeCell ref="AA24:AA28"/>
    <mergeCell ref="AC24:AC28"/>
    <mergeCell ref="AA4:AA8"/>
    <mergeCell ref="AC4:AC8"/>
    <mergeCell ref="T4:T18"/>
    <mergeCell ref="AA30:AA34"/>
    <mergeCell ref="AC30:AC34"/>
    <mergeCell ref="AA45:AA49"/>
    <mergeCell ref="AC45:AC49"/>
    <mergeCell ref="S77:S82"/>
    <mergeCell ref="T77:T94"/>
    <mergeCell ref="I89:I94"/>
    <mergeCell ref="P89:P93"/>
    <mergeCell ref="R89:R93"/>
    <mergeCell ref="S89:S94"/>
    <mergeCell ref="AE4:AE18"/>
    <mergeCell ref="AF4:AF28"/>
    <mergeCell ref="AD9:AD13"/>
    <mergeCell ref="AD14:AD18"/>
    <mergeCell ref="AD19:AD23"/>
    <mergeCell ref="AE19:AE23"/>
    <mergeCell ref="AD24:AD28"/>
    <mergeCell ref="AE24:AE28"/>
    <mergeCell ref="AD30:AD34"/>
    <mergeCell ref="AE30:AE44"/>
    <mergeCell ref="AF30:AF54"/>
    <mergeCell ref="AD35:AD39"/>
    <mergeCell ref="AD40:AD44"/>
    <mergeCell ref="AD45:AD49"/>
    <mergeCell ref="AE45:AE49"/>
    <mergeCell ref="AD50:AD54"/>
    <mergeCell ref="AE50:AE54"/>
    <mergeCell ref="T19:T23"/>
    <mergeCell ref="AE77:AE94"/>
    <mergeCell ref="AF77:AF106"/>
    <mergeCell ref="E82:G82"/>
    <mergeCell ref="P82:R82"/>
    <mergeCell ref="AA82:AC82"/>
    <mergeCell ref="E83:E87"/>
    <mergeCell ref="G83:G87"/>
    <mergeCell ref="H83:H88"/>
    <mergeCell ref="P83:P87"/>
    <mergeCell ref="R83:R87"/>
    <mergeCell ref="S83:S88"/>
    <mergeCell ref="AA83:AA87"/>
    <mergeCell ref="AC83:AC87"/>
    <mergeCell ref="AD83:AD88"/>
    <mergeCell ref="E88:G88"/>
    <mergeCell ref="P88:R88"/>
    <mergeCell ref="AA88:AC88"/>
    <mergeCell ref="E89:E93"/>
    <mergeCell ref="G89:G93"/>
    <mergeCell ref="H89:H94"/>
    <mergeCell ref="E77:E81"/>
    <mergeCell ref="G77:G81"/>
    <mergeCell ref="H77:H82"/>
    <mergeCell ref="I77:I88"/>
    <mergeCell ref="AA89:AA93"/>
    <mergeCell ref="AC89:AC93"/>
    <mergeCell ref="AD89:AD94"/>
    <mergeCell ref="E94:G94"/>
    <mergeCell ref="P94:R94"/>
    <mergeCell ref="AA94:AC94"/>
    <mergeCell ref="E95:E99"/>
    <mergeCell ref="G95:G99"/>
    <mergeCell ref="H95:H100"/>
    <mergeCell ref="I95:I106"/>
    <mergeCell ref="P95:P99"/>
    <mergeCell ref="R95:R99"/>
    <mergeCell ref="S95:S100"/>
    <mergeCell ref="T95:T100"/>
    <mergeCell ref="AA95:AA99"/>
    <mergeCell ref="AC95:AC99"/>
    <mergeCell ref="AD95:AD100"/>
    <mergeCell ref="U77:U106"/>
    <mergeCell ref="AA77:AA81"/>
    <mergeCell ref="AC77:AC81"/>
    <mergeCell ref="AD77:AD82"/>
    <mergeCell ref="J77:J106"/>
    <mergeCell ref="P77:P81"/>
    <mergeCell ref="R77:R81"/>
    <mergeCell ref="AE95:AE100"/>
    <mergeCell ref="E100:G100"/>
    <mergeCell ref="P100:R100"/>
    <mergeCell ref="AA100:AC100"/>
    <mergeCell ref="E101:E105"/>
    <mergeCell ref="G101:G105"/>
    <mergeCell ref="H101:H106"/>
    <mergeCell ref="P101:P105"/>
    <mergeCell ref="R101:R105"/>
    <mergeCell ref="S101:S106"/>
    <mergeCell ref="T101:T106"/>
    <mergeCell ref="AA101:AA105"/>
    <mergeCell ref="AC101:AC105"/>
    <mergeCell ref="AD101:AD106"/>
    <mergeCell ref="AE101:AE106"/>
    <mergeCell ref="E106:G106"/>
    <mergeCell ref="P106:R106"/>
    <mergeCell ref="AA106:AC10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9"/>
  <sheetViews>
    <sheetView workbookViewId="0">
      <selection activeCell="A21" sqref="A21:XFD21"/>
    </sheetView>
  </sheetViews>
  <sheetFormatPr defaultColWidth="9.140625" defaultRowHeight="15" x14ac:dyDescent="0.25"/>
  <cols>
    <col min="1" max="1" width="4.5703125" style="8" bestFit="1" customWidth="1"/>
    <col min="2" max="2" width="9.28515625" style="8" bestFit="1" customWidth="1"/>
    <col min="3" max="3" width="7.85546875" style="8" bestFit="1" customWidth="1"/>
    <col min="4" max="4" width="9.140625" style="8"/>
    <col min="5" max="5" width="4.5703125" style="8" bestFit="1" customWidth="1"/>
    <col min="6" max="6" width="9.28515625" style="8" bestFit="1" customWidth="1"/>
    <col min="7" max="7" width="7.85546875" style="8" bestFit="1" customWidth="1"/>
    <col min="8" max="16384" width="9.140625" style="8"/>
  </cols>
  <sheetData>
    <row r="1" spans="1:7" x14ac:dyDescent="0.25">
      <c r="A1" s="295" t="s">
        <v>32</v>
      </c>
      <c r="B1" s="296"/>
      <c r="C1" s="296"/>
      <c r="D1" s="76"/>
      <c r="E1" s="295" t="s">
        <v>33</v>
      </c>
      <c r="F1" s="296"/>
      <c r="G1" s="296"/>
    </row>
    <row r="2" spans="1:7" x14ac:dyDescent="0.25">
      <c r="A2" s="334" t="s">
        <v>18</v>
      </c>
      <c r="B2" s="335" t="s">
        <v>55</v>
      </c>
      <c r="C2" s="335" t="s">
        <v>31</v>
      </c>
      <c r="D2" s="77"/>
      <c r="E2" s="334" t="s">
        <v>18</v>
      </c>
      <c r="F2" s="335" t="s">
        <v>55</v>
      </c>
      <c r="G2" s="335" t="s">
        <v>31</v>
      </c>
    </row>
    <row r="3" spans="1:7" x14ac:dyDescent="0.25">
      <c r="A3" s="78">
        <v>1.417730414624069</v>
      </c>
      <c r="B3" s="27">
        <v>1.6036978641144921</v>
      </c>
      <c r="C3" s="27">
        <v>1.1589801741238761</v>
      </c>
      <c r="D3" s="27"/>
      <c r="E3" s="78">
        <f t="shared" ref="E3:G5" si="0">A3/AVERAGE($A$3:$A$5)</f>
        <v>0.86940408318947182</v>
      </c>
      <c r="F3" s="27">
        <f t="shared" si="0"/>
        <v>0.98344611703423324</v>
      </c>
      <c r="G3" s="27">
        <f t="shared" si="0"/>
        <v>0.71072898297531972</v>
      </c>
    </row>
    <row r="4" spans="1:7" x14ac:dyDescent="0.25">
      <c r="A4" s="78">
        <v>1.7645696030375713</v>
      </c>
      <c r="B4" s="27">
        <v>1.1880228453784605</v>
      </c>
      <c r="C4" s="27">
        <v>1.0598574292806382</v>
      </c>
      <c r="D4" s="27"/>
      <c r="E4" s="78">
        <f t="shared" si="0"/>
        <v>1.082098544355264</v>
      </c>
      <c r="F4" s="27">
        <f t="shared" si="0"/>
        <v>0.72853900998398802</v>
      </c>
      <c r="G4" s="27">
        <f t="shared" si="0"/>
        <v>0.64994329465635226</v>
      </c>
    </row>
    <row r="5" spans="1:7" x14ac:dyDescent="0.25">
      <c r="A5" s="80">
        <v>1.7097764357512155</v>
      </c>
      <c r="B5" s="81">
        <v>1.5508967259523434</v>
      </c>
      <c r="C5" s="81">
        <v>1.1002147183239999</v>
      </c>
      <c r="D5" s="27"/>
      <c r="E5" s="80">
        <f t="shared" si="0"/>
        <v>1.048497372455264</v>
      </c>
      <c r="F5" s="81">
        <f t="shared" si="0"/>
        <v>0.95106653016658749</v>
      </c>
      <c r="G5" s="81">
        <f t="shared" si="0"/>
        <v>0.67469185864202375</v>
      </c>
    </row>
    <row r="7" spans="1:7" x14ac:dyDescent="0.25">
      <c r="A7" s="295" t="s">
        <v>34</v>
      </c>
      <c r="B7" s="296"/>
      <c r="C7" s="296"/>
      <c r="D7" s="76"/>
      <c r="E7" s="295" t="s">
        <v>36</v>
      </c>
      <c r="F7" s="296"/>
      <c r="G7" s="296"/>
    </row>
    <row r="8" spans="1:7" x14ac:dyDescent="0.25">
      <c r="A8" s="334" t="s">
        <v>18</v>
      </c>
      <c r="B8" s="335" t="s">
        <v>55</v>
      </c>
      <c r="C8" s="335" t="s">
        <v>31</v>
      </c>
      <c r="D8" s="77"/>
      <c r="E8" s="334" t="s">
        <v>18</v>
      </c>
      <c r="F8" s="335" t="s">
        <v>55</v>
      </c>
      <c r="G8" s="335" t="s">
        <v>31</v>
      </c>
    </row>
    <row r="9" spans="1:7" x14ac:dyDescent="0.25">
      <c r="A9" s="78">
        <v>1.4290398392987829</v>
      </c>
      <c r="B9" s="27">
        <v>1.3524697464304705</v>
      </c>
      <c r="C9" s="27">
        <v>0.77995449345181145</v>
      </c>
      <c r="D9" s="27"/>
      <c r="E9" s="78">
        <f t="shared" ref="E9:G11" si="1">A9/AVERAGE($A$9:$A$11)</f>
        <v>0.93577453752686268</v>
      </c>
      <c r="F9" s="27">
        <f t="shared" si="1"/>
        <v>0.88563433760256027</v>
      </c>
      <c r="G9" s="27">
        <f t="shared" si="1"/>
        <v>0.51073562494940927</v>
      </c>
    </row>
    <row r="10" spans="1:7" x14ac:dyDescent="0.25">
      <c r="A10" s="78">
        <v>1.8367873131641197</v>
      </c>
      <c r="B10" s="27">
        <v>1.2903961126376342</v>
      </c>
      <c r="C10" s="27">
        <v>0.93928009890927056</v>
      </c>
      <c r="D10" s="27"/>
      <c r="E10" s="78">
        <f t="shared" si="1"/>
        <v>1.2027787828187995</v>
      </c>
      <c r="F10" s="27">
        <f t="shared" si="1"/>
        <v>0.84498681724819003</v>
      </c>
      <c r="G10" s="27">
        <f t="shared" si="1"/>
        <v>0.61506640752318253</v>
      </c>
    </row>
    <row r="11" spans="1:7" x14ac:dyDescent="0.25">
      <c r="A11" s="80">
        <v>1.3155322946820045</v>
      </c>
      <c r="B11" s="81">
        <v>1.0910132049251917</v>
      </c>
      <c r="C11" s="81">
        <v>0.69817843233079879</v>
      </c>
      <c r="D11" s="27"/>
      <c r="E11" s="80">
        <f t="shared" si="1"/>
        <v>0.86144667965433797</v>
      </c>
      <c r="F11" s="81">
        <f t="shared" si="1"/>
        <v>0.7144254129230847</v>
      </c>
      <c r="G11" s="81">
        <f t="shared" si="1"/>
        <v>0.45718641402339782</v>
      </c>
    </row>
    <row r="13" spans="1:7" x14ac:dyDescent="0.25">
      <c r="A13" s="295" t="s">
        <v>35</v>
      </c>
      <c r="B13" s="296"/>
      <c r="C13" s="296"/>
      <c r="D13" s="76"/>
      <c r="E13" s="295" t="s">
        <v>37</v>
      </c>
      <c r="F13" s="296"/>
      <c r="G13" s="296"/>
    </row>
    <row r="14" spans="1:7" x14ac:dyDescent="0.25">
      <c r="A14" s="334" t="s">
        <v>18</v>
      </c>
      <c r="B14" s="335" t="s">
        <v>55</v>
      </c>
      <c r="C14" s="335" t="s">
        <v>31</v>
      </c>
      <c r="D14" s="77"/>
      <c r="E14" s="334" t="s">
        <v>18</v>
      </c>
      <c r="F14" s="335" t="s">
        <v>55</v>
      </c>
      <c r="G14" s="335" t="s">
        <v>31</v>
      </c>
    </row>
    <row r="15" spans="1:7" x14ac:dyDescent="0.25">
      <c r="A15" s="78">
        <v>1.2001003329718387</v>
      </c>
      <c r="B15" s="27">
        <v>1.3311845406645844</v>
      </c>
      <c r="C15" s="27">
        <v>0.90230604676936621</v>
      </c>
      <c r="E15" s="78">
        <f t="shared" ref="E15:G17" si="2">A15/AVERAGE($A$15:$A$17)</f>
        <v>0.98557646195994153</v>
      </c>
      <c r="F15" s="27">
        <f t="shared" si="2"/>
        <v>1.0932287190980703</v>
      </c>
      <c r="G15" s="27">
        <f t="shared" si="2"/>
        <v>0.74101437750445265</v>
      </c>
    </row>
    <row r="16" spans="1:7" x14ac:dyDescent="0.25">
      <c r="A16" s="78">
        <v>1.2706504645992218</v>
      </c>
      <c r="B16" s="27">
        <v>1.1936114414377728</v>
      </c>
      <c r="C16" s="27">
        <v>0.99777362759326016</v>
      </c>
      <c r="E16" s="78">
        <f t="shared" si="2"/>
        <v>1.0435154085711296</v>
      </c>
      <c r="F16" s="27">
        <f t="shared" si="2"/>
        <v>0.98024749188595639</v>
      </c>
      <c r="G16" s="27">
        <f t="shared" si="2"/>
        <v>0.819416656010025</v>
      </c>
    </row>
    <row r="17" spans="1:7" x14ac:dyDescent="0.25">
      <c r="A17" s="80">
        <v>1.1822392421422148</v>
      </c>
      <c r="B17" s="81">
        <v>1.107237998423833</v>
      </c>
      <c r="C17" s="81">
        <v>0.90390403489273941</v>
      </c>
      <c r="E17" s="80">
        <f t="shared" si="2"/>
        <v>0.9709081294689289</v>
      </c>
      <c r="F17" s="81">
        <f t="shared" si="2"/>
        <v>0.90931372907116426</v>
      </c>
      <c r="G17" s="81">
        <f t="shared" si="2"/>
        <v>0.74232671734606248</v>
      </c>
    </row>
    <row r="18" spans="1:7" x14ac:dyDescent="0.25">
      <c r="A18" s="27"/>
      <c r="B18" s="27"/>
    </row>
    <row r="19" spans="1:7" x14ac:dyDescent="0.25">
      <c r="A19" s="27"/>
    </row>
    <row r="20" spans="1:7" x14ac:dyDescent="0.25">
      <c r="A20" s="295" t="s">
        <v>42</v>
      </c>
      <c r="B20" s="296"/>
      <c r="C20" s="296"/>
      <c r="D20" s="76"/>
      <c r="E20" s="295" t="s">
        <v>43</v>
      </c>
      <c r="F20" s="296"/>
      <c r="G20" s="296"/>
    </row>
    <row r="21" spans="1:7" x14ac:dyDescent="0.25">
      <c r="A21" s="334" t="s">
        <v>18</v>
      </c>
      <c r="B21" s="335" t="s">
        <v>55</v>
      </c>
      <c r="C21" s="335" t="s">
        <v>31</v>
      </c>
      <c r="D21" s="77"/>
      <c r="E21" s="334" t="s">
        <v>18</v>
      </c>
      <c r="F21" s="335" t="s">
        <v>55</v>
      </c>
      <c r="G21" s="335" t="s">
        <v>31</v>
      </c>
    </row>
    <row r="22" spans="1:7" x14ac:dyDescent="0.25">
      <c r="A22" s="78">
        <v>2.3102182233560473</v>
      </c>
      <c r="B22" s="27">
        <v>2.6284948920619695</v>
      </c>
      <c r="C22" s="27">
        <v>1.6286001119467723</v>
      </c>
      <c r="E22" s="78">
        <f>A22/AVERAGE($A$22:$A$24)</f>
        <v>0.95496888948730241</v>
      </c>
      <c r="F22" s="27">
        <f>B22/AVERAGE($A$22:$A$24)</f>
        <v>1.0865340870045628</v>
      </c>
      <c r="G22" s="27">
        <f>C22/AVERAGE($A$22:$A$24)</f>
        <v>0.67321018620716289</v>
      </c>
    </row>
    <row r="23" spans="1:7" x14ac:dyDescent="0.25">
      <c r="A23" s="78">
        <v>2.995085572093422</v>
      </c>
      <c r="B23" s="27">
        <v>2.2406526750326892</v>
      </c>
      <c r="C23" s="27">
        <v>1.6926648691752662</v>
      </c>
      <c r="E23" s="78">
        <f t="shared" ref="E23:E24" si="3">A23/AVERAGE($A$22:$A$24)</f>
        <v>1.2380707215383633</v>
      </c>
      <c r="F23" s="27">
        <f>B23/AVERAGE($A$22:$A$24)</f>
        <v>0.92621275997654751</v>
      </c>
      <c r="G23" s="27">
        <f>C23/AVERAGE($A$22:$A$24)</f>
        <v>0.69969246803112517</v>
      </c>
    </row>
    <row r="24" spans="1:7" x14ac:dyDescent="0.25">
      <c r="A24" s="80">
        <v>1.9521626480794159</v>
      </c>
      <c r="B24" s="81">
        <v>2.0483624004748213</v>
      </c>
      <c r="C24" s="81">
        <v>1.581770924811424</v>
      </c>
      <c r="E24" s="80">
        <f t="shared" si="3"/>
        <v>0.8069603889743342</v>
      </c>
      <c r="F24" s="81">
        <f>B24/AVERAGE($A$22:$A$24)</f>
        <v>0.84672623004736403</v>
      </c>
      <c r="G24" s="81">
        <f>C24/AVERAGE($A$22:$A$24)</f>
        <v>0.6538525270985478</v>
      </c>
    </row>
    <row r="25" spans="1:7" x14ac:dyDescent="0.25">
      <c r="A25" s="27"/>
      <c r="B25" s="27"/>
      <c r="C25" s="27"/>
    </row>
    <row r="26" spans="1:7" x14ac:dyDescent="0.25">
      <c r="A26" s="27"/>
      <c r="B26" s="27"/>
      <c r="C26" s="27"/>
    </row>
    <row r="27" spans="1:7" x14ac:dyDescent="0.25">
      <c r="A27" s="27"/>
      <c r="B27" s="27"/>
      <c r="C27" s="27"/>
    </row>
    <row r="28" spans="1:7" x14ac:dyDescent="0.25">
      <c r="A28" s="27"/>
      <c r="B28" s="27"/>
      <c r="C28" s="27"/>
    </row>
    <row r="29" spans="1:7" x14ac:dyDescent="0.25">
      <c r="A29" s="27"/>
      <c r="B29" s="27"/>
      <c r="C29" s="27"/>
    </row>
  </sheetData>
  <mergeCells count="8">
    <mergeCell ref="E20:G20"/>
    <mergeCell ref="A20:C20"/>
    <mergeCell ref="A13:C13"/>
    <mergeCell ref="A1:C1"/>
    <mergeCell ref="E1:G1"/>
    <mergeCell ref="A7:C7"/>
    <mergeCell ref="E7:G7"/>
    <mergeCell ref="E13:G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F102"/>
  <sheetViews>
    <sheetView showGridLines="0" topLeftCell="L45" zoomScale="55" zoomScaleNormal="55" workbookViewId="0">
      <selection activeCell="J4" sqref="J4:J28"/>
    </sheetView>
  </sheetViews>
  <sheetFormatPr defaultRowHeight="15" x14ac:dyDescent="0.25"/>
  <cols>
    <col min="1" max="1" width="7.7109375" bestFit="1" customWidth="1"/>
    <col min="2" max="3" width="9.28515625" bestFit="1" customWidth="1"/>
    <col min="4" max="4" width="6.42578125" bestFit="1" customWidth="1"/>
    <col min="5" max="5" width="27.140625" bestFit="1" customWidth="1"/>
    <col min="6" max="6" width="15" bestFit="1" customWidth="1"/>
    <col min="7" max="7" width="22.42578125" bestFit="1" customWidth="1"/>
    <col min="8" max="9" width="5.7109375" bestFit="1" customWidth="1"/>
    <col min="10" max="10" width="5.28515625" bestFit="1" customWidth="1"/>
    <col min="11" max="11" width="2.7109375" customWidth="1"/>
    <col min="12" max="12" width="7.7109375" bestFit="1" customWidth="1"/>
    <col min="13" max="14" width="9.28515625" bestFit="1" customWidth="1"/>
    <col min="15" max="15" width="6.42578125" bestFit="1" customWidth="1"/>
    <col min="16" max="16" width="27.140625" bestFit="1" customWidth="1"/>
    <col min="17" max="17" width="15" bestFit="1" customWidth="1"/>
    <col min="18" max="18" width="22.42578125" bestFit="1" customWidth="1"/>
    <col min="19" max="21" width="5.28515625" bestFit="1" customWidth="1"/>
    <col min="22" max="22" width="2.7109375" customWidth="1"/>
    <col min="23" max="23" width="7.7109375" bestFit="1" customWidth="1"/>
    <col min="24" max="25" width="9.28515625" bestFit="1" customWidth="1"/>
    <col min="26" max="26" width="6.42578125" bestFit="1" customWidth="1"/>
    <col min="27" max="27" width="27.140625" bestFit="1" customWidth="1"/>
    <col min="28" max="28" width="15" bestFit="1" customWidth="1"/>
    <col min="29" max="29" width="22.42578125" bestFit="1" customWidth="1"/>
    <col min="30" max="31" width="5.28515625" bestFit="1" customWidth="1"/>
    <col min="32" max="32" width="4.85546875" bestFit="1" customWidth="1"/>
    <col min="33" max="33" width="2.7109375" customWidth="1"/>
  </cols>
  <sheetData>
    <row r="1" spans="1:32" ht="26.25" x14ac:dyDescent="0.4">
      <c r="A1" s="291" t="s">
        <v>18</v>
      </c>
      <c r="B1" s="291"/>
      <c r="C1" s="291"/>
      <c r="D1" s="291"/>
      <c r="E1" s="291"/>
      <c r="F1" s="291"/>
      <c r="G1" s="291"/>
      <c r="H1" s="291"/>
      <c r="I1" s="291"/>
      <c r="J1" s="291"/>
      <c r="L1" s="291">
        <v>254</v>
      </c>
      <c r="M1" s="291"/>
      <c r="N1" s="291"/>
      <c r="O1" s="291"/>
      <c r="P1" s="291"/>
      <c r="Q1" s="291"/>
      <c r="R1" s="291"/>
      <c r="S1" s="291"/>
      <c r="T1" s="291"/>
      <c r="U1" s="291"/>
      <c r="W1" s="291">
        <v>256</v>
      </c>
      <c r="X1" s="291"/>
      <c r="Y1" s="291"/>
      <c r="Z1" s="291"/>
      <c r="AA1" s="291"/>
      <c r="AB1" s="291"/>
      <c r="AC1" s="291"/>
      <c r="AD1" s="291"/>
      <c r="AE1" s="291"/>
      <c r="AF1" s="291"/>
    </row>
    <row r="2" spans="1:32" x14ac:dyDescent="0.25">
      <c r="A2" s="292" t="s">
        <v>8</v>
      </c>
      <c r="B2" s="293"/>
      <c r="C2" s="293"/>
      <c r="D2" s="294"/>
      <c r="E2" s="292" t="s">
        <v>9</v>
      </c>
      <c r="F2" s="293"/>
      <c r="G2" s="293"/>
      <c r="L2" s="292" t="s">
        <v>8</v>
      </c>
      <c r="M2" s="293"/>
      <c r="N2" s="293"/>
      <c r="O2" s="294"/>
      <c r="P2" s="292" t="s">
        <v>9</v>
      </c>
      <c r="Q2" s="293"/>
      <c r="R2" s="293"/>
      <c r="W2" s="292" t="s">
        <v>8</v>
      </c>
      <c r="X2" s="293"/>
      <c r="Y2" s="293"/>
      <c r="Z2" s="294"/>
      <c r="AA2" s="292" t="s">
        <v>9</v>
      </c>
      <c r="AB2" s="293"/>
      <c r="AC2" s="293"/>
    </row>
    <row r="3" spans="1:32" x14ac:dyDescent="0.25">
      <c r="A3" s="1" t="s">
        <v>0</v>
      </c>
      <c r="B3" s="2" t="s">
        <v>10</v>
      </c>
      <c r="C3" s="2" t="s">
        <v>1</v>
      </c>
      <c r="D3" s="3" t="s">
        <v>2</v>
      </c>
      <c r="E3" s="28" t="s">
        <v>12</v>
      </c>
      <c r="F3" s="28" t="s">
        <v>13</v>
      </c>
      <c r="G3" s="29" t="s">
        <v>14</v>
      </c>
      <c r="L3" s="1" t="s">
        <v>0</v>
      </c>
      <c r="M3" s="2" t="s">
        <v>10</v>
      </c>
      <c r="N3" s="2" t="s">
        <v>1</v>
      </c>
      <c r="O3" s="3" t="s">
        <v>2</v>
      </c>
      <c r="P3" s="28" t="s">
        <v>12</v>
      </c>
      <c r="Q3" s="28" t="s">
        <v>13</v>
      </c>
      <c r="R3" s="29" t="s">
        <v>14</v>
      </c>
      <c r="W3" s="1" t="s">
        <v>0</v>
      </c>
      <c r="X3" s="2" t="s">
        <v>10</v>
      </c>
      <c r="Y3" s="2" t="s">
        <v>1</v>
      </c>
      <c r="Z3" s="3" t="s">
        <v>2</v>
      </c>
      <c r="AA3" s="28" t="s">
        <v>12</v>
      </c>
      <c r="AB3" s="28" t="s">
        <v>13</v>
      </c>
      <c r="AC3" s="29" t="s">
        <v>14</v>
      </c>
    </row>
    <row r="4" spans="1:32" x14ac:dyDescent="0.25">
      <c r="A4" s="4">
        <v>16</v>
      </c>
      <c r="B4" s="5">
        <v>5</v>
      </c>
      <c r="C4" s="5" t="s">
        <v>3</v>
      </c>
      <c r="D4" s="6">
        <v>1</v>
      </c>
      <c r="E4" s="273">
        <v>2.2638051373147281</v>
      </c>
      <c r="F4" s="27">
        <v>1.9208041613106834</v>
      </c>
      <c r="G4" s="288">
        <v>2.3234915144677322</v>
      </c>
      <c r="H4" s="253">
        <f>G4</f>
        <v>2.3234915144677322</v>
      </c>
      <c r="I4" s="253">
        <f>AVERAGE(H4:H13)</f>
        <v>1.8733438882239062</v>
      </c>
      <c r="J4" s="253">
        <f>AVERAGE(I4:I28)</f>
        <v>2.1830699505730986</v>
      </c>
      <c r="L4" s="4">
        <v>18</v>
      </c>
      <c r="M4" s="5">
        <v>16</v>
      </c>
      <c r="N4" s="5" t="s">
        <v>3</v>
      </c>
      <c r="O4" s="6">
        <v>1</v>
      </c>
      <c r="P4" s="273">
        <v>1.4508610582292594</v>
      </c>
      <c r="Q4" s="27">
        <v>1.4794488640110923</v>
      </c>
      <c r="R4" s="288">
        <v>1.4591793283929213</v>
      </c>
      <c r="S4" s="253">
        <f>R4</f>
        <v>1.4591793283929213</v>
      </c>
      <c r="T4" s="253">
        <f>AVERAGE(S4:S18)</f>
        <v>1.8304047533581216</v>
      </c>
      <c r="U4" s="253">
        <f>AVERAGE(T4:T28)</f>
        <v>1.708777178668041</v>
      </c>
      <c r="W4" s="4">
        <v>20</v>
      </c>
      <c r="X4" s="5">
        <v>1</v>
      </c>
      <c r="Y4" s="5" t="s">
        <v>3</v>
      </c>
      <c r="Z4" s="6">
        <v>1</v>
      </c>
      <c r="AA4" s="273">
        <v>1.4743209146100169</v>
      </c>
      <c r="AB4" s="27">
        <v>1.4656409918134354</v>
      </c>
      <c r="AC4" s="288">
        <v>1.4723540770268015</v>
      </c>
      <c r="AD4" s="253">
        <f>AC4</f>
        <v>1.4723540770268015</v>
      </c>
      <c r="AE4" s="253">
        <f>AVERAGE(AD4:AD18)</f>
        <v>1.5476510324654216</v>
      </c>
      <c r="AF4" s="253">
        <f>AVERAGE(AE4:AE28)</f>
        <v>1.2838115478495551</v>
      </c>
    </row>
    <row r="5" spans="1:32" x14ac:dyDescent="0.25">
      <c r="A5" s="7">
        <v>16</v>
      </c>
      <c r="B5" s="8">
        <v>5</v>
      </c>
      <c r="C5" s="8" t="s">
        <v>3</v>
      </c>
      <c r="D5" s="9">
        <v>2</v>
      </c>
      <c r="E5" s="274"/>
      <c r="F5" s="27">
        <v>3.5934325152921969</v>
      </c>
      <c r="G5" s="289"/>
      <c r="H5" s="253"/>
      <c r="I5" s="253"/>
      <c r="J5" s="272"/>
      <c r="L5" s="7">
        <v>18</v>
      </c>
      <c r="M5" s="8">
        <v>16</v>
      </c>
      <c r="N5" s="8" t="s">
        <v>3</v>
      </c>
      <c r="O5" s="9">
        <v>2</v>
      </c>
      <c r="P5" s="274"/>
      <c r="Q5" s="27">
        <v>1.5021086771838943</v>
      </c>
      <c r="R5" s="289"/>
      <c r="S5" s="253"/>
      <c r="T5" s="272"/>
      <c r="U5" s="272"/>
      <c r="W5" s="7">
        <v>20</v>
      </c>
      <c r="X5" s="8">
        <v>1</v>
      </c>
      <c r="Y5" s="8" t="s">
        <v>3</v>
      </c>
      <c r="Z5" s="9">
        <v>2</v>
      </c>
      <c r="AA5" s="274"/>
      <c r="AB5" s="27">
        <v>1.5723643818771229</v>
      </c>
      <c r="AC5" s="289"/>
      <c r="AD5" s="253"/>
      <c r="AE5" s="272"/>
      <c r="AF5" s="272"/>
    </row>
    <row r="6" spans="1:32" x14ac:dyDescent="0.25">
      <c r="A6" s="7">
        <v>16</v>
      </c>
      <c r="B6" s="8">
        <v>5</v>
      </c>
      <c r="C6" s="8" t="s">
        <v>3</v>
      </c>
      <c r="D6" s="9">
        <v>3</v>
      </c>
      <c r="E6" s="274"/>
      <c r="F6" s="27">
        <v>2.6831303382778935</v>
      </c>
      <c r="G6" s="289"/>
      <c r="H6" s="253"/>
      <c r="I6" s="253"/>
      <c r="J6" s="272"/>
      <c r="L6" s="7">
        <v>18</v>
      </c>
      <c r="M6" s="8">
        <v>16</v>
      </c>
      <c r="N6" s="8" t="s">
        <v>3</v>
      </c>
      <c r="O6" s="9">
        <v>3</v>
      </c>
      <c r="P6" s="274"/>
      <c r="Q6" s="27">
        <v>1.5247296764686795</v>
      </c>
      <c r="R6" s="289"/>
      <c r="S6" s="253"/>
      <c r="T6" s="272"/>
      <c r="U6" s="272"/>
      <c r="W6" s="7">
        <v>20</v>
      </c>
      <c r="X6" s="8">
        <v>1</v>
      </c>
      <c r="Y6" s="8" t="s">
        <v>3</v>
      </c>
      <c r="Z6" s="9">
        <v>3</v>
      </c>
      <c r="AA6" s="274"/>
      <c r="AB6" s="27">
        <v>1.5564202032985528</v>
      </c>
      <c r="AC6" s="289"/>
      <c r="AD6" s="253"/>
      <c r="AE6" s="272"/>
      <c r="AF6" s="272"/>
    </row>
    <row r="7" spans="1:32" x14ac:dyDescent="0.25">
      <c r="A7" s="7">
        <v>16</v>
      </c>
      <c r="B7" s="8">
        <v>5</v>
      </c>
      <c r="C7" s="8" t="s">
        <v>3</v>
      </c>
      <c r="D7" s="9">
        <v>4</v>
      </c>
      <c r="E7" s="274"/>
      <c r="F7" s="27">
        <v>2.1590964420362897</v>
      </c>
      <c r="G7" s="289"/>
      <c r="H7" s="253"/>
      <c r="I7" s="253"/>
      <c r="J7" s="272"/>
      <c r="L7" s="7">
        <v>18</v>
      </c>
      <c r="M7" s="8">
        <v>16</v>
      </c>
      <c r="N7" s="8" t="s">
        <v>3</v>
      </c>
      <c r="O7" s="9">
        <v>4</v>
      </c>
      <c r="P7" s="274"/>
      <c r="Q7" s="27">
        <v>1.1653616336649562</v>
      </c>
      <c r="R7" s="289"/>
      <c r="S7" s="253"/>
      <c r="T7" s="272"/>
      <c r="U7" s="272"/>
      <c r="W7" s="7">
        <v>20</v>
      </c>
      <c r="X7" s="8">
        <v>1</v>
      </c>
      <c r="Y7" s="8" t="s">
        <v>3</v>
      </c>
      <c r="Z7" s="9">
        <v>4</v>
      </c>
      <c r="AA7" s="274"/>
      <c r="AB7" s="27">
        <v>1.4653441049993503</v>
      </c>
      <c r="AC7" s="289"/>
      <c r="AD7" s="253"/>
      <c r="AE7" s="272"/>
      <c r="AF7" s="272"/>
    </row>
    <row r="8" spans="1:32" x14ac:dyDescent="0.25">
      <c r="A8" s="7">
        <v>16</v>
      </c>
      <c r="B8" s="8">
        <v>5</v>
      </c>
      <c r="C8" s="8" t="s">
        <v>3</v>
      </c>
      <c r="D8" s="9">
        <v>5</v>
      </c>
      <c r="E8" s="275"/>
      <c r="F8" s="27">
        <v>1.2609941154215962</v>
      </c>
      <c r="G8" s="290"/>
      <c r="H8" s="253"/>
      <c r="I8" s="253"/>
      <c r="J8" s="272"/>
      <c r="L8" s="7">
        <v>18</v>
      </c>
      <c r="M8" s="8">
        <v>16</v>
      </c>
      <c r="N8" s="8" t="s">
        <v>3</v>
      </c>
      <c r="O8" s="9">
        <v>5</v>
      </c>
      <c r="P8" s="275"/>
      <c r="Q8" s="27">
        <v>1.6242477906359847</v>
      </c>
      <c r="R8" s="290"/>
      <c r="S8" s="253"/>
      <c r="T8" s="272"/>
      <c r="U8" s="272"/>
      <c r="W8" s="7">
        <v>20</v>
      </c>
      <c r="X8" s="8">
        <v>1</v>
      </c>
      <c r="Y8" s="8" t="s">
        <v>3</v>
      </c>
      <c r="Z8" s="9">
        <v>5</v>
      </c>
      <c r="AA8" s="275"/>
      <c r="AB8" s="27">
        <v>1.3020007031455458</v>
      </c>
      <c r="AC8" s="290"/>
      <c r="AD8" s="253"/>
      <c r="AE8" s="272"/>
      <c r="AF8" s="272"/>
    </row>
    <row r="9" spans="1:32" x14ac:dyDescent="0.25">
      <c r="A9" s="32">
        <v>24</v>
      </c>
      <c r="B9" s="33">
        <v>5</v>
      </c>
      <c r="C9" s="33" t="s">
        <v>3</v>
      </c>
      <c r="D9" s="34">
        <v>1</v>
      </c>
      <c r="E9" s="266">
        <v>1.4165262230475033</v>
      </c>
      <c r="F9" s="200">
        <v>1.3827209756307912</v>
      </c>
      <c r="G9" s="282">
        <v>1.42319626198008</v>
      </c>
      <c r="H9" s="253">
        <f>G9</f>
        <v>1.42319626198008</v>
      </c>
      <c r="I9" s="253"/>
      <c r="J9" s="272"/>
      <c r="L9" s="32">
        <v>25</v>
      </c>
      <c r="M9" s="33">
        <v>16</v>
      </c>
      <c r="N9" s="33" t="s">
        <v>3</v>
      </c>
      <c r="O9" s="34">
        <v>1</v>
      </c>
      <c r="P9" s="266">
        <v>1.9249800712280687</v>
      </c>
      <c r="Q9" s="200">
        <v>2.3758852384130966</v>
      </c>
      <c r="R9" s="282">
        <v>1.931667747125045</v>
      </c>
      <c r="S9" s="253">
        <f>R9</f>
        <v>1.931667747125045</v>
      </c>
      <c r="T9" s="272"/>
      <c r="U9" s="272"/>
      <c r="W9" s="32">
        <v>28</v>
      </c>
      <c r="X9" s="33">
        <v>1</v>
      </c>
      <c r="Y9" s="33" t="s">
        <v>3</v>
      </c>
      <c r="Z9" s="34">
        <v>1</v>
      </c>
      <c r="AA9" s="266">
        <v>1.4730050943036417</v>
      </c>
      <c r="AB9" s="200">
        <v>1.6467484381923574</v>
      </c>
      <c r="AC9" s="282">
        <v>1.4839949942920083</v>
      </c>
      <c r="AD9" s="253">
        <f>AC9</f>
        <v>1.4839949942920083</v>
      </c>
      <c r="AE9" s="272"/>
      <c r="AF9" s="272"/>
    </row>
    <row r="10" spans="1:32" x14ac:dyDescent="0.25">
      <c r="A10" s="35">
        <v>24</v>
      </c>
      <c r="B10" s="36">
        <v>5</v>
      </c>
      <c r="C10" s="36" t="s">
        <v>3</v>
      </c>
      <c r="D10" s="37">
        <v>2</v>
      </c>
      <c r="E10" s="267"/>
      <c r="F10" s="31">
        <v>2.1253068422946386</v>
      </c>
      <c r="G10" s="283"/>
      <c r="H10" s="253"/>
      <c r="I10" s="253"/>
      <c r="J10" s="272"/>
      <c r="L10" s="35">
        <v>25</v>
      </c>
      <c r="M10" s="36">
        <v>16</v>
      </c>
      <c r="N10" s="36" t="s">
        <v>3</v>
      </c>
      <c r="O10" s="37">
        <v>2</v>
      </c>
      <c r="P10" s="267"/>
      <c r="Q10" s="31">
        <v>1.7041780124880261</v>
      </c>
      <c r="R10" s="283"/>
      <c r="S10" s="253"/>
      <c r="T10" s="272"/>
      <c r="U10" s="272"/>
      <c r="W10" s="35">
        <v>28</v>
      </c>
      <c r="X10" s="36">
        <v>1</v>
      </c>
      <c r="Y10" s="36" t="s">
        <v>3</v>
      </c>
      <c r="Z10" s="37">
        <v>2</v>
      </c>
      <c r="AA10" s="267"/>
      <c r="AB10" s="31">
        <v>1.4160489647558328</v>
      </c>
      <c r="AC10" s="283"/>
      <c r="AD10" s="253"/>
      <c r="AE10" s="272"/>
      <c r="AF10" s="272"/>
    </row>
    <row r="11" spans="1:32" x14ac:dyDescent="0.25">
      <c r="A11" s="35">
        <v>24</v>
      </c>
      <c r="B11" s="36">
        <v>5</v>
      </c>
      <c r="C11" s="36" t="s">
        <v>3</v>
      </c>
      <c r="D11" s="37">
        <v>3</v>
      </c>
      <c r="E11" s="267"/>
      <c r="F11" s="31">
        <v>1.1802172710878203</v>
      </c>
      <c r="G11" s="283"/>
      <c r="H11" s="253"/>
      <c r="I11" s="253"/>
      <c r="J11" s="272"/>
      <c r="L11" s="35">
        <v>25</v>
      </c>
      <c r="M11" s="36">
        <v>16</v>
      </c>
      <c r="N11" s="36" t="s">
        <v>3</v>
      </c>
      <c r="O11" s="37">
        <v>3</v>
      </c>
      <c r="P11" s="267"/>
      <c r="Q11" s="31">
        <v>1.7584392437107774</v>
      </c>
      <c r="R11" s="283"/>
      <c r="S11" s="253"/>
      <c r="T11" s="272"/>
      <c r="U11" s="272"/>
      <c r="W11" s="35">
        <v>28</v>
      </c>
      <c r="X11" s="36">
        <v>1</v>
      </c>
      <c r="Y11" s="36" t="s">
        <v>3</v>
      </c>
      <c r="Z11" s="37">
        <v>3</v>
      </c>
      <c r="AA11" s="267"/>
      <c r="AB11" s="31">
        <v>1.4122179945155446</v>
      </c>
      <c r="AC11" s="283"/>
      <c r="AD11" s="253"/>
      <c r="AE11" s="272"/>
      <c r="AF11" s="272"/>
    </row>
    <row r="12" spans="1:32" x14ac:dyDescent="0.25">
      <c r="A12" s="35">
        <v>24</v>
      </c>
      <c r="B12" s="36">
        <v>5</v>
      </c>
      <c r="C12" s="36" t="s">
        <v>3</v>
      </c>
      <c r="D12" s="37">
        <v>4</v>
      </c>
      <c r="E12" s="267"/>
      <c r="F12" s="31">
        <v>1.1013704290971389</v>
      </c>
      <c r="G12" s="283"/>
      <c r="H12" s="253"/>
      <c r="I12" s="253"/>
      <c r="J12" s="272"/>
      <c r="L12" s="35">
        <v>25</v>
      </c>
      <c r="M12" s="36">
        <v>16</v>
      </c>
      <c r="N12" s="36" t="s">
        <v>3</v>
      </c>
      <c r="O12" s="37">
        <v>4</v>
      </c>
      <c r="P12" s="267"/>
      <c r="Q12" s="31">
        <v>1.8542020610844958</v>
      </c>
      <c r="R12" s="283"/>
      <c r="S12" s="253"/>
      <c r="T12" s="272"/>
      <c r="U12" s="272"/>
      <c r="W12" s="35">
        <v>28</v>
      </c>
      <c r="X12" s="36">
        <v>1</v>
      </c>
      <c r="Y12" s="36" t="s">
        <v>3</v>
      </c>
      <c r="Z12" s="37">
        <v>4</v>
      </c>
      <c r="AA12" s="267"/>
      <c r="AB12" s="31">
        <v>1.3181338612504847</v>
      </c>
      <c r="AC12" s="283"/>
      <c r="AD12" s="253"/>
      <c r="AE12" s="272"/>
      <c r="AF12" s="272"/>
    </row>
    <row r="13" spans="1:32" x14ac:dyDescent="0.25">
      <c r="A13" s="35">
        <v>24</v>
      </c>
      <c r="B13" s="36">
        <v>5</v>
      </c>
      <c r="C13" s="36" t="s">
        <v>3</v>
      </c>
      <c r="D13" s="37">
        <v>5</v>
      </c>
      <c r="E13" s="268"/>
      <c r="F13" s="31">
        <v>1.32636579179001</v>
      </c>
      <c r="G13" s="284"/>
      <c r="H13" s="253"/>
      <c r="I13" s="253"/>
      <c r="J13" s="272"/>
      <c r="L13" s="35">
        <v>25</v>
      </c>
      <c r="M13" s="36">
        <v>16</v>
      </c>
      <c r="N13" s="36" t="s">
        <v>3</v>
      </c>
      <c r="O13" s="37">
        <v>5</v>
      </c>
      <c r="P13" s="268"/>
      <c r="Q13" s="31">
        <v>1.9656341799288291</v>
      </c>
      <c r="R13" s="284"/>
      <c r="S13" s="253"/>
      <c r="T13" s="272"/>
      <c r="U13" s="272"/>
      <c r="W13" s="35">
        <v>28</v>
      </c>
      <c r="X13" s="36">
        <v>1</v>
      </c>
      <c r="Y13" s="36" t="s">
        <v>3</v>
      </c>
      <c r="Z13" s="37">
        <v>5</v>
      </c>
      <c r="AA13" s="268"/>
      <c r="AB13" s="31">
        <v>1.6268257127458221</v>
      </c>
      <c r="AC13" s="284"/>
      <c r="AD13" s="253"/>
      <c r="AE13" s="272"/>
      <c r="AF13" s="272"/>
    </row>
    <row r="14" spans="1:32" x14ac:dyDescent="0.25">
      <c r="A14" s="15">
        <v>32</v>
      </c>
      <c r="B14" s="16">
        <v>13</v>
      </c>
      <c r="C14" s="16" t="s">
        <v>3</v>
      </c>
      <c r="D14" s="17">
        <v>1</v>
      </c>
      <c r="E14" s="257">
        <v>2.0398639873203077</v>
      </c>
      <c r="F14" s="180">
        <v>1.260952817333002</v>
      </c>
      <c r="G14" s="285">
        <v>2.0441570559880775</v>
      </c>
      <c r="H14" s="253">
        <f>G14</f>
        <v>2.0441570559880775</v>
      </c>
      <c r="I14" s="253">
        <f>AVERAGE(H14)</f>
        <v>2.0441570559880775</v>
      </c>
      <c r="J14" s="272"/>
      <c r="L14" s="15">
        <v>34</v>
      </c>
      <c r="M14" s="16">
        <v>16</v>
      </c>
      <c r="N14" s="16" t="s">
        <v>3</v>
      </c>
      <c r="O14" s="17">
        <v>1</v>
      </c>
      <c r="P14" s="257">
        <v>2.0944144216426279</v>
      </c>
      <c r="Q14" s="180">
        <v>1.9840232146290659</v>
      </c>
      <c r="R14" s="285">
        <v>2.1003671845563985</v>
      </c>
      <c r="S14" s="253">
        <f>R14</f>
        <v>2.1003671845563985</v>
      </c>
      <c r="T14" s="272"/>
      <c r="U14" s="272"/>
      <c r="W14" s="15">
        <v>36</v>
      </c>
      <c r="X14" s="16">
        <v>1</v>
      </c>
      <c r="Y14" s="16" t="s">
        <v>3</v>
      </c>
      <c r="Z14" s="17">
        <v>1</v>
      </c>
      <c r="AA14" s="257">
        <v>1.6846375362372017</v>
      </c>
      <c r="AB14" s="180">
        <v>1.2822567049473172</v>
      </c>
      <c r="AC14" s="285">
        <v>1.6866040260774551</v>
      </c>
      <c r="AD14" s="253">
        <f>AC14</f>
        <v>1.6866040260774551</v>
      </c>
      <c r="AE14" s="272"/>
      <c r="AF14" s="272"/>
    </row>
    <row r="15" spans="1:32" x14ac:dyDescent="0.25">
      <c r="A15" s="18">
        <v>32</v>
      </c>
      <c r="B15" s="19">
        <v>13</v>
      </c>
      <c r="C15" s="19" t="s">
        <v>3</v>
      </c>
      <c r="D15" s="20">
        <v>2</v>
      </c>
      <c r="E15" s="258"/>
      <c r="F15" s="24">
        <v>2.0498699448096267</v>
      </c>
      <c r="G15" s="286"/>
      <c r="H15" s="253"/>
      <c r="I15" s="253"/>
      <c r="J15" s="272"/>
      <c r="L15" s="18">
        <v>34</v>
      </c>
      <c r="M15" s="19">
        <v>16</v>
      </c>
      <c r="N15" s="19" t="s">
        <v>3</v>
      </c>
      <c r="O15" s="20">
        <v>2</v>
      </c>
      <c r="P15" s="258"/>
      <c r="Q15" s="24">
        <v>2.1739108787872587</v>
      </c>
      <c r="R15" s="286"/>
      <c r="S15" s="253"/>
      <c r="T15" s="272"/>
      <c r="U15" s="272"/>
      <c r="W15" s="18">
        <v>36</v>
      </c>
      <c r="X15" s="19">
        <v>1</v>
      </c>
      <c r="Y15" s="19" t="s">
        <v>3</v>
      </c>
      <c r="Z15" s="20">
        <v>2</v>
      </c>
      <c r="AA15" s="258"/>
      <c r="AB15" s="24">
        <v>1.9420292464753079</v>
      </c>
      <c r="AC15" s="286"/>
      <c r="AD15" s="253"/>
      <c r="AE15" s="272"/>
      <c r="AF15" s="272"/>
    </row>
    <row r="16" spans="1:32" x14ac:dyDescent="0.25">
      <c r="A16" s="18">
        <v>32</v>
      </c>
      <c r="B16" s="19">
        <v>13</v>
      </c>
      <c r="C16" s="19" t="s">
        <v>3</v>
      </c>
      <c r="D16" s="20">
        <v>3</v>
      </c>
      <c r="E16" s="258"/>
      <c r="F16" s="24">
        <v>2.9692709127800074</v>
      </c>
      <c r="G16" s="286"/>
      <c r="H16" s="253"/>
      <c r="I16" s="253"/>
      <c r="J16" s="272"/>
      <c r="L16" s="18">
        <v>34</v>
      </c>
      <c r="M16" s="19">
        <v>16</v>
      </c>
      <c r="N16" s="19" t="s">
        <v>3</v>
      </c>
      <c r="O16" s="20">
        <v>3</v>
      </c>
      <c r="P16" s="258"/>
      <c r="Q16" s="24">
        <v>2.4868624427369812</v>
      </c>
      <c r="R16" s="286"/>
      <c r="S16" s="253"/>
      <c r="T16" s="272"/>
      <c r="U16" s="272"/>
      <c r="W16" s="18">
        <v>36</v>
      </c>
      <c r="X16" s="19">
        <v>1</v>
      </c>
      <c r="Y16" s="19" t="s">
        <v>3</v>
      </c>
      <c r="Z16" s="20">
        <v>3</v>
      </c>
      <c r="AA16" s="258"/>
      <c r="AB16" s="24">
        <v>1.6796701905071325</v>
      </c>
      <c r="AC16" s="286"/>
      <c r="AD16" s="253"/>
      <c r="AE16" s="272"/>
      <c r="AF16" s="272"/>
    </row>
    <row r="17" spans="1:32" x14ac:dyDescent="0.25">
      <c r="A17" s="18">
        <v>32</v>
      </c>
      <c r="B17" s="19">
        <v>13</v>
      </c>
      <c r="C17" s="19" t="s">
        <v>3</v>
      </c>
      <c r="D17" s="20">
        <v>4</v>
      </c>
      <c r="E17" s="258"/>
      <c r="F17" s="24">
        <v>2.06124638045593</v>
      </c>
      <c r="G17" s="286"/>
      <c r="H17" s="253"/>
      <c r="I17" s="253"/>
      <c r="J17" s="272"/>
      <c r="L17" s="18">
        <v>34</v>
      </c>
      <c r="M17" s="19">
        <v>16</v>
      </c>
      <c r="N17" s="19" t="s">
        <v>3</v>
      </c>
      <c r="O17" s="20">
        <v>4</v>
      </c>
      <c r="P17" s="258"/>
      <c r="Q17" s="24">
        <v>1.7462025239974259</v>
      </c>
      <c r="R17" s="286"/>
      <c r="S17" s="253"/>
      <c r="T17" s="272"/>
      <c r="U17" s="272"/>
      <c r="W17" s="18">
        <v>36</v>
      </c>
      <c r="X17" s="19">
        <v>1</v>
      </c>
      <c r="Y17" s="19" t="s">
        <v>3</v>
      </c>
      <c r="Z17" s="20">
        <v>4</v>
      </c>
      <c r="AA17" s="258"/>
      <c r="AB17" s="24">
        <v>1.521082470498347</v>
      </c>
      <c r="AC17" s="286"/>
      <c r="AD17" s="253"/>
      <c r="AE17" s="272"/>
      <c r="AF17" s="272"/>
    </row>
    <row r="18" spans="1:32" x14ac:dyDescent="0.25">
      <c r="A18" s="18">
        <v>32</v>
      </c>
      <c r="B18" s="19">
        <v>13</v>
      </c>
      <c r="C18" s="19" t="s">
        <v>3</v>
      </c>
      <c r="D18" s="20">
        <v>5</v>
      </c>
      <c r="E18" s="259"/>
      <c r="F18" s="214">
        <v>1.8794452245618212</v>
      </c>
      <c r="G18" s="287"/>
      <c r="H18" s="253"/>
      <c r="I18" s="253"/>
      <c r="J18" s="272"/>
      <c r="L18" s="18">
        <v>34</v>
      </c>
      <c r="M18" s="19">
        <v>16</v>
      </c>
      <c r="N18" s="19" t="s">
        <v>3</v>
      </c>
      <c r="O18" s="20">
        <v>5</v>
      </c>
      <c r="P18" s="259"/>
      <c r="Q18" s="214">
        <v>2.1108368626312624</v>
      </c>
      <c r="R18" s="287"/>
      <c r="S18" s="253"/>
      <c r="T18" s="272"/>
      <c r="U18" s="272"/>
      <c r="W18" s="18">
        <v>36</v>
      </c>
      <c r="X18" s="19">
        <v>1</v>
      </c>
      <c r="Y18" s="19" t="s">
        <v>3</v>
      </c>
      <c r="Z18" s="20">
        <v>5</v>
      </c>
      <c r="AA18" s="259"/>
      <c r="AB18" s="214">
        <v>2.0079815179591707</v>
      </c>
      <c r="AC18" s="287"/>
      <c r="AD18" s="253"/>
      <c r="AE18" s="272"/>
      <c r="AF18" s="272"/>
    </row>
    <row r="19" spans="1:32" x14ac:dyDescent="0.25">
      <c r="A19" s="32">
        <v>40</v>
      </c>
      <c r="B19" s="33">
        <v>6</v>
      </c>
      <c r="C19" s="33" t="s">
        <v>3</v>
      </c>
      <c r="D19" s="34">
        <v>1</v>
      </c>
      <c r="E19" s="266">
        <v>2.2542186963442852</v>
      </c>
      <c r="F19" s="31">
        <v>2.0323810691880602</v>
      </c>
      <c r="G19" s="282">
        <v>2.266204367173775</v>
      </c>
      <c r="H19" s="253">
        <f>G19</f>
        <v>2.266204367173775</v>
      </c>
      <c r="I19" s="253">
        <f>AVERAGE(H19:H28)</f>
        <v>2.6317089075073121</v>
      </c>
      <c r="J19" s="272"/>
      <c r="L19" s="32">
        <v>42</v>
      </c>
      <c r="M19" s="33">
        <v>12</v>
      </c>
      <c r="N19" s="33" t="s">
        <v>3</v>
      </c>
      <c r="O19" s="34">
        <v>1</v>
      </c>
      <c r="P19" s="266">
        <v>1.2819262622271201</v>
      </c>
      <c r="Q19" s="31">
        <v>1.2811154806444776</v>
      </c>
      <c r="R19" s="282">
        <v>1.2850442523134402</v>
      </c>
      <c r="S19" s="253">
        <f>R19</f>
        <v>1.2850442523134402</v>
      </c>
      <c r="T19" s="253">
        <f>S19</f>
        <v>1.2850442523134402</v>
      </c>
      <c r="U19" s="272"/>
      <c r="W19" s="32">
        <v>44</v>
      </c>
      <c r="X19" s="33">
        <v>2</v>
      </c>
      <c r="Y19" s="33" t="s">
        <v>3</v>
      </c>
      <c r="Z19" s="34">
        <v>1</v>
      </c>
      <c r="AA19" s="266">
        <v>1.1213520007382534</v>
      </c>
      <c r="AB19" s="31">
        <v>0.8789713240660102</v>
      </c>
      <c r="AC19" s="282">
        <v>1.1322259931938616</v>
      </c>
      <c r="AD19" s="253">
        <f>AC19</f>
        <v>1.1322259931938616</v>
      </c>
      <c r="AE19" s="253">
        <f>AD19</f>
        <v>1.1322259931938616</v>
      </c>
      <c r="AF19" s="272"/>
    </row>
    <row r="20" spans="1:32" x14ac:dyDescent="0.25">
      <c r="A20" s="35">
        <v>40</v>
      </c>
      <c r="B20" s="36">
        <v>6</v>
      </c>
      <c r="C20" s="36" t="s">
        <v>3</v>
      </c>
      <c r="D20" s="37">
        <v>2</v>
      </c>
      <c r="E20" s="267"/>
      <c r="F20" s="31">
        <v>1.6432180389111584</v>
      </c>
      <c r="G20" s="283"/>
      <c r="H20" s="253"/>
      <c r="I20" s="253"/>
      <c r="J20" s="272"/>
      <c r="L20" s="35">
        <v>42</v>
      </c>
      <c r="M20" s="36">
        <v>12</v>
      </c>
      <c r="N20" s="36" t="s">
        <v>3</v>
      </c>
      <c r="O20" s="37">
        <v>2</v>
      </c>
      <c r="P20" s="267"/>
      <c r="Q20" s="31">
        <v>1.2198438112258034</v>
      </c>
      <c r="R20" s="283"/>
      <c r="S20" s="253"/>
      <c r="T20" s="253"/>
      <c r="U20" s="272"/>
      <c r="W20" s="35">
        <v>44</v>
      </c>
      <c r="X20" s="36">
        <v>2</v>
      </c>
      <c r="Y20" s="36" t="s">
        <v>3</v>
      </c>
      <c r="Z20" s="37">
        <v>2</v>
      </c>
      <c r="AA20" s="267"/>
      <c r="AB20" s="31">
        <v>1.0979644071431605</v>
      </c>
      <c r="AC20" s="283"/>
      <c r="AD20" s="253"/>
      <c r="AE20" s="253"/>
      <c r="AF20" s="272"/>
    </row>
    <row r="21" spans="1:32" x14ac:dyDescent="0.25">
      <c r="A21" s="35">
        <v>40</v>
      </c>
      <c r="B21" s="36">
        <v>6</v>
      </c>
      <c r="C21" s="36" t="s">
        <v>3</v>
      </c>
      <c r="D21" s="37">
        <v>3</v>
      </c>
      <c r="E21" s="267"/>
      <c r="F21" s="31">
        <v>2.9161718694878647</v>
      </c>
      <c r="G21" s="283"/>
      <c r="H21" s="253"/>
      <c r="I21" s="253"/>
      <c r="J21" s="272"/>
      <c r="L21" s="35">
        <v>42</v>
      </c>
      <c r="M21" s="36">
        <v>12</v>
      </c>
      <c r="N21" s="36" t="s">
        <v>3</v>
      </c>
      <c r="O21" s="37">
        <v>3</v>
      </c>
      <c r="P21" s="267"/>
      <c r="Q21" s="31">
        <v>1.1780256686335171</v>
      </c>
      <c r="R21" s="283"/>
      <c r="S21" s="253"/>
      <c r="T21" s="253"/>
      <c r="U21" s="272"/>
      <c r="W21" s="35">
        <v>44</v>
      </c>
      <c r="X21" s="36">
        <v>2</v>
      </c>
      <c r="Y21" s="36" t="s">
        <v>3</v>
      </c>
      <c r="Z21" s="37">
        <v>3</v>
      </c>
      <c r="AA21" s="267"/>
      <c r="AB21" s="31">
        <v>1.2479948756598085</v>
      </c>
      <c r="AC21" s="283"/>
      <c r="AD21" s="253"/>
      <c r="AE21" s="253"/>
      <c r="AF21" s="272"/>
    </row>
    <row r="22" spans="1:32" x14ac:dyDescent="0.25">
      <c r="A22" s="35">
        <v>40</v>
      </c>
      <c r="B22" s="36">
        <v>6</v>
      </c>
      <c r="C22" s="36" t="s">
        <v>3</v>
      </c>
      <c r="D22" s="37">
        <v>4</v>
      </c>
      <c r="E22" s="267"/>
      <c r="F22" s="31">
        <v>1.8700337869330361</v>
      </c>
      <c r="G22" s="283"/>
      <c r="H22" s="253"/>
      <c r="I22" s="253"/>
      <c r="J22" s="272"/>
      <c r="L22" s="35">
        <v>42</v>
      </c>
      <c r="M22" s="36">
        <v>12</v>
      </c>
      <c r="N22" s="36" t="s">
        <v>3</v>
      </c>
      <c r="O22" s="37">
        <v>4</v>
      </c>
      <c r="P22" s="267"/>
      <c r="Q22" s="31">
        <v>1.3927224315165279</v>
      </c>
      <c r="R22" s="283"/>
      <c r="S22" s="253"/>
      <c r="T22" s="253"/>
      <c r="U22" s="272"/>
      <c r="W22" s="35">
        <v>44</v>
      </c>
      <c r="X22" s="36">
        <v>2</v>
      </c>
      <c r="Y22" s="36" t="s">
        <v>3</v>
      </c>
      <c r="Z22" s="37">
        <v>4</v>
      </c>
      <c r="AA22" s="267"/>
      <c r="AB22" s="31">
        <v>1.2094166246797777</v>
      </c>
      <c r="AC22" s="283"/>
      <c r="AD22" s="253"/>
      <c r="AE22" s="253"/>
      <c r="AF22" s="272"/>
    </row>
    <row r="23" spans="1:32" x14ac:dyDescent="0.25">
      <c r="A23" s="35">
        <v>40</v>
      </c>
      <c r="B23" s="36">
        <v>6</v>
      </c>
      <c r="C23" s="36" t="s">
        <v>3</v>
      </c>
      <c r="D23" s="37">
        <v>5</v>
      </c>
      <c r="E23" s="268"/>
      <c r="F23" s="201">
        <v>2.8692170713487557</v>
      </c>
      <c r="G23" s="284"/>
      <c r="H23" s="253"/>
      <c r="I23" s="253"/>
      <c r="J23" s="272"/>
      <c r="L23" s="35">
        <v>42</v>
      </c>
      <c r="M23" s="36">
        <v>12</v>
      </c>
      <c r="N23" s="36" t="s">
        <v>3</v>
      </c>
      <c r="O23" s="37">
        <v>5</v>
      </c>
      <c r="P23" s="268"/>
      <c r="Q23" s="201">
        <v>1.3535138695468758</v>
      </c>
      <c r="R23" s="284"/>
      <c r="S23" s="253"/>
      <c r="T23" s="253"/>
      <c r="U23" s="272"/>
      <c r="W23" s="35">
        <v>44</v>
      </c>
      <c r="X23" s="36">
        <v>2</v>
      </c>
      <c r="Y23" s="36" t="s">
        <v>3</v>
      </c>
      <c r="Z23" s="37">
        <v>5</v>
      </c>
      <c r="AA23" s="268"/>
      <c r="AB23" s="201">
        <v>1.2267827344205511</v>
      </c>
      <c r="AC23" s="284"/>
      <c r="AD23" s="253"/>
      <c r="AE23" s="253"/>
      <c r="AF23" s="272"/>
    </row>
    <row r="24" spans="1:32" x14ac:dyDescent="0.25">
      <c r="A24" s="15">
        <v>46</v>
      </c>
      <c r="B24" s="16">
        <v>6</v>
      </c>
      <c r="C24" s="16" t="s">
        <v>3</v>
      </c>
      <c r="D24" s="17">
        <v>1</v>
      </c>
      <c r="E24" s="257">
        <v>2.9941676944147066</v>
      </c>
      <c r="F24" s="24">
        <v>2.8944032112811748</v>
      </c>
      <c r="G24" s="285">
        <v>2.9972134478408492</v>
      </c>
      <c r="H24" s="253">
        <f>G24</f>
        <v>2.9972134478408492</v>
      </c>
      <c r="I24" s="253"/>
      <c r="J24" s="272"/>
      <c r="L24" s="15">
        <v>48</v>
      </c>
      <c r="M24" s="16">
        <v>15</v>
      </c>
      <c r="N24" s="16" t="s">
        <v>3</v>
      </c>
      <c r="O24" s="17">
        <v>1</v>
      </c>
      <c r="P24" s="257">
        <v>2.0123671926357156</v>
      </c>
      <c r="Q24" s="24">
        <v>1.9101207742386177</v>
      </c>
      <c r="R24" s="285">
        <v>2.0108825303325619</v>
      </c>
      <c r="S24" s="253">
        <f>R24</f>
        <v>2.0108825303325619</v>
      </c>
      <c r="T24" s="253">
        <f>S24</f>
        <v>2.0108825303325619</v>
      </c>
      <c r="U24" s="272"/>
      <c r="W24" s="15">
        <v>50</v>
      </c>
      <c r="X24" s="16">
        <v>4</v>
      </c>
      <c r="Y24" s="16" t="s">
        <v>3</v>
      </c>
      <c r="Z24" s="17">
        <v>1</v>
      </c>
      <c r="AA24" s="257">
        <v>1.1694245531388909</v>
      </c>
      <c r="AB24" s="24">
        <v>0.99415452169929208</v>
      </c>
      <c r="AC24" s="285">
        <v>1.1715576178893821</v>
      </c>
      <c r="AD24" s="253">
        <f>AC24</f>
        <v>1.1715576178893821</v>
      </c>
      <c r="AE24" s="253">
        <f>AD24</f>
        <v>1.1715576178893821</v>
      </c>
      <c r="AF24" s="272"/>
    </row>
    <row r="25" spans="1:32" x14ac:dyDescent="0.25">
      <c r="A25" s="18">
        <v>46</v>
      </c>
      <c r="B25" s="19">
        <v>6</v>
      </c>
      <c r="C25" s="19" t="s">
        <v>3</v>
      </c>
      <c r="D25" s="20">
        <v>2</v>
      </c>
      <c r="E25" s="258"/>
      <c r="F25" s="24">
        <v>3.7101820904646363</v>
      </c>
      <c r="G25" s="286"/>
      <c r="H25" s="253"/>
      <c r="I25" s="253"/>
      <c r="J25" s="272"/>
      <c r="L25" s="18">
        <v>48</v>
      </c>
      <c r="M25" s="19">
        <v>15</v>
      </c>
      <c r="N25" s="19" t="s">
        <v>3</v>
      </c>
      <c r="O25" s="20">
        <v>2</v>
      </c>
      <c r="P25" s="258"/>
      <c r="Q25" s="24">
        <v>1.9903827767614002</v>
      </c>
      <c r="R25" s="286"/>
      <c r="S25" s="253"/>
      <c r="T25" s="253"/>
      <c r="U25" s="272"/>
      <c r="W25" s="18">
        <v>50</v>
      </c>
      <c r="X25" s="19">
        <v>4</v>
      </c>
      <c r="Y25" s="19" t="s">
        <v>3</v>
      </c>
      <c r="Z25" s="20">
        <v>2</v>
      </c>
      <c r="AA25" s="258"/>
      <c r="AB25" s="24">
        <v>1.052484831975995</v>
      </c>
      <c r="AC25" s="286"/>
      <c r="AD25" s="253"/>
      <c r="AE25" s="253"/>
      <c r="AF25" s="272"/>
    </row>
    <row r="26" spans="1:32" x14ac:dyDescent="0.25">
      <c r="A26" s="18">
        <v>46</v>
      </c>
      <c r="B26" s="19">
        <v>6</v>
      </c>
      <c r="C26" s="19" t="s">
        <v>3</v>
      </c>
      <c r="D26" s="20">
        <v>3</v>
      </c>
      <c r="E26" s="258"/>
      <c r="F26" s="24">
        <v>3.460665316511399</v>
      </c>
      <c r="G26" s="286"/>
      <c r="H26" s="253"/>
      <c r="I26" s="253"/>
      <c r="J26" s="272"/>
      <c r="L26" s="18">
        <v>48</v>
      </c>
      <c r="M26" s="19">
        <v>15</v>
      </c>
      <c r="N26" s="19" t="s">
        <v>3</v>
      </c>
      <c r="O26" s="20">
        <v>3</v>
      </c>
      <c r="P26" s="258"/>
      <c r="Q26" s="24">
        <v>2.2844627888682059</v>
      </c>
      <c r="R26" s="286"/>
      <c r="S26" s="253"/>
      <c r="T26" s="253"/>
      <c r="U26" s="272"/>
      <c r="W26" s="18">
        <v>50</v>
      </c>
      <c r="X26" s="19">
        <v>4</v>
      </c>
      <c r="Y26" s="19" t="s">
        <v>3</v>
      </c>
      <c r="Z26" s="20">
        <v>3</v>
      </c>
      <c r="AA26" s="258"/>
      <c r="AB26" s="24">
        <v>1.3487059370325769</v>
      </c>
      <c r="AC26" s="286"/>
      <c r="AD26" s="253"/>
      <c r="AE26" s="253"/>
      <c r="AF26" s="272"/>
    </row>
    <row r="27" spans="1:32" x14ac:dyDescent="0.25">
      <c r="A27" s="18">
        <v>46</v>
      </c>
      <c r="B27" s="19">
        <v>6</v>
      </c>
      <c r="C27" s="19" t="s">
        <v>3</v>
      </c>
      <c r="D27" s="20">
        <v>4</v>
      </c>
      <c r="E27" s="258"/>
      <c r="F27" s="24">
        <v>2.3965495811547597</v>
      </c>
      <c r="G27" s="286"/>
      <c r="H27" s="253"/>
      <c r="I27" s="253"/>
      <c r="J27" s="272"/>
      <c r="L27" s="18">
        <v>48</v>
      </c>
      <c r="M27" s="19">
        <v>15</v>
      </c>
      <c r="N27" s="19" t="s">
        <v>3</v>
      </c>
      <c r="O27" s="20">
        <v>4</v>
      </c>
      <c r="P27" s="258"/>
      <c r="Q27" s="24">
        <v>1.5708131180679974</v>
      </c>
      <c r="R27" s="286"/>
      <c r="S27" s="253"/>
      <c r="T27" s="253"/>
      <c r="U27" s="272"/>
      <c r="W27" s="18">
        <v>50</v>
      </c>
      <c r="X27" s="19">
        <v>4</v>
      </c>
      <c r="Y27" s="19" t="s">
        <v>3</v>
      </c>
      <c r="Z27" s="20">
        <v>4</v>
      </c>
      <c r="AA27" s="258"/>
      <c r="AB27" s="24">
        <v>1.2662878108421052</v>
      </c>
      <c r="AC27" s="286"/>
      <c r="AD27" s="253"/>
      <c r="AE27" s="253"/>
      <c r="AF27" s="272"/>
    </row>
    <row r="28" spans="1:32" x14ac:dyDescent="0.25">
      <c r="A28" s="18">
        <v>46</v>
      </c>
      <c r="B28" s="19">
        <v>6</v>
      </c>
      <c r="C28" s="19" t="s">
        <v>3</v>
      </c>
      <c r="D28" s="20">
        <v>5</v>
      </c>
      <c r="E28" s="259"/>
      <c r="F28" s="24">
        <v>2.5242670397922771</v>
      </c>
      <c r="G28" s="287"/>
      <c r="H28" s="253"/>
      <c r="I28" s="253"/>
      <c r="J28" s="272"/>
      <c r="L28" s="18">
        <v>48</v>
      </c>
      <c r="M28" s="19">
        <v>15</v>
      </c>
      <c r="N28" s="19" t="s">
        <v>3</v>
      </c>
      <c r="O28" s="20">
        <v>5</v>
      </c>
      <c r="P28" s="259"/>
      <c r="Q28" s="24">
        <v>2.2986331937265891</v>
      </c>
      <c r="R28" s="287"/>
      <c r="S28" s="253"/>
      <c r="T28" s="253"/>
      <c r="U28" s="272"/>
      <c r="W28" s="18">
        <v>50</v>
      </c>
      <c r="X28" s="19">
        <v>4</v>
      </c>
      <c r="Y28" s="19" t="s">
        <v>3</v>
      </c>
      <c r="Z28" s="20">
        <v>5</v>
      </c>
      <c r="AA28" s="259"/>
      <c r="AB28" s="24">
        <v>1.196154987896942</v>
      </c>
      <c r="AC28" s="287"/>
      <c r="AD28" s="253"/>
      <c r="AE28" s="253"/>
      <c r="AF28" s="272"/>
    </row>
    <row r="29" spans="1:32" x14ac:dyDescent="0.25">
      <c r="A29" s="1" t="s">
        <v>0</v>
      </c>
      <c r="B29" s="2" t="s">
        <v>10</v>
      </c>
      <c r="C29" s="2" t="s">
        <v>1</v>
      </c>
      <c r="D29" s="3" t="s">
        <v>2</v>
      </c>
      <c r="E29" s="25" t="s">
        <v>5</v>
      </c>
      <c r="F29" s="25" t="s">
        <v>6</v>
      </c>
      <c r="G29" s="26" t="s">
        <v>7</v>
      </c>
      <c r="L29" s="1" t="s">
        <v>0</v>
      </c>
      <c r="M29" s="2" t="s">
        <v>10</v>
      </c>
      <c r="N29" s="2" t="s">
        <v>1</v>
      </c>
      <c r="O29" s="3" t="s">
        <v>2</v>
      </c>
      <c r="P29" s="25" t="s">
        <v>5</v>
      </c>
      <c r="Q29" s="25" t="s">
        <v>6</v>
      </c>
      <c r="R29" s="26" t="s">
        <v>7</v>
      </c>
      <c r="W29" s="1" t="s">
        <v>0</v>
      </c>
      <c r="X29" s="2" t="s">
        <v>10</v>
      </c>
      <c r="Y29" s="2" t="s">
        <v>1</v>
      </c>
      <c r="Z29" s="3" t="s">
        <v>2</v>
      </c>
      <c r="AA29" s="25" t="s">
        <v>5</v>
      </c>
      <c r="AB29" s="25" t="s">
        <v>6</v>
      </c>
      <c r="AC29" s="26" t="s">
        <v>7</v>
      </c>
    </row>
    <row r="30" spans="1:32" x14ac:dyDescent="0.25">
      <c r="A30" s="4">
        <v>16</v>
      </c>
      <c r="B30" s="5">
        <v>5</v>
      </c>
      <c r="C30" s="5" t="s">
        <v>11</v>
      </c>
      <c r="D30" s="6">
        <v>1</v>
      </c>
      <c r="E30" s="273">
        <v>1.4601634509910699</v>
      </c>
      <c r="F30" s="27">
        <v>1.4927610319014615</v>
      </c>
      <c r="G30" s="288">
        <v>1.4669719835024644</v>
      </c>
      <c r="H30" s="253">
        <f>G30</f>
        <v>1.4669719835024644</v>
      </c>
      <c r="I30" s="253">
        <f>AVERAGE(H30:H39)</f>
        <v>1.8053178815596929</v>
      </c>
      <c r="J30" s="253">
        <f>AVERAGE(I30:I54)</f>
        <v>1.8408837422379702</v>
      </c>
      <c r="L30" s="4">
        <v>18</v>
      </c>
      <c r="M30" s="5">
        <v>16</v>
      </c>
      <c r="N30" s="5" t="s">
        <v>11</v>
      </c>
      <c r="O30" s="6">
        <v>1</v>
      </c>
      <c r="P30" s="273">
        <v>1.4811589967024865</v>
      </c>
      <c r="Q30" s="27">
        <v>1.6417515854102218</v>
      </c>
      <c r="R30" s="288">
        <v>1.4938216163025151</v>
      </c>
      <c r="S30" s="253">
        <f>R30</f>
        <v>1.4938216163025151</v>
      </c>
      <c r="T30" s="253">
        <f>AVERAGE(S30:S44)</f>
        <v>1.6396150417808784</v>
      </c>
      <c r="U30" s="253">
        <f>AVERAGE(T30:T54)</f>
        <v>1.5428285986572969</v>
      </c>
      <c r="W30" s="4">
        <v>20</v>
      </c>
      <c r="X30" s="5">
        <v>1</v>
      </c>
      <c r="Y30" s="5" t="s">
        <v>11</v>
      </c>
      <c r="Z30" s="6">
        <v>1</v>
      </c>
      <c r="AA30" s="273">
        <v>1.1466814760267812</v>
      </c>
      <c r="AB30" s="27">
        <v>1.1162081783110165</v>
      </c>
      <c r="AC30" s="288">
        <v>1.163200299738675</v>
      </c>
      <c r="AD30" s="253">
        <f>AC30</f>
        <v>1.163200299738675</v>
      </c>
      <c r="AE30" s="253">
        <f>AVERAGE(AD30:AD44)</f>
        <v>1.2733982792017946</v>
      </c>
      <c r="AF30" s="253">
        <f>AVERAGE(AE30:AE54)</f>
        <v>1.1092239896839902</v>
      </c>
    </row>
    <row r="31" spans="1:32" x14ac:dyDescent="0.25">
      <c r="A31" s="7">
        <v>16</v>
      </c>
      <c r="B31" s="8">
        <v>5</v>
      </c>
      <c r="C31" s="8" t="s">
        <v>11</v>
      </c>
      <c r="D31" s="9">
        <v>2</v>
      </c>
      <c r="E31" s="274"/>
      <c r="F31" s="27">
        <v>1.386717877589158</v>
      </c>
      <c r="G31" s="289"/>
      <c r="H31" s="253"/>
      <c r="I31" s="253"/>
      <c r="J31" s="272"/>
      <c r="L31" s="7">
        <v>18</v>
      </c>
      <c r="M31" s="8">
        <v>16</v>
      </c>
      <c r="N31" s="8" t="s">
        <v>11</v>
      </c>
      <c r="O31" s="9">
        <v>2</v>
      </c>
      <c r="P31" s="274"/>
      <c r="Q31" s="27">
        <v>1.5444019011549264</v>
      </c>
      <c r="R31" s="289"/>
      <c r="S31" s="253"/>
      <c r="T31" s="272"/>
      <c r="U31" s="272"/>
      <c r="W31" s="7">
        <v>20</v>
      </c>
      <c r="X31" s="8">
        <v>1</v>
      </c>
      <c r="Y31" s="8" t="s">
        <v>11</v>
      </c>
      <c r="Z31" s="9">
        <v>2</v>
      </c>
      <c r="AA31" s="274"/>
      <c r="AB31" s="27">
        <v>1.3796393027269576</v>
      </c>
      <c r="AC31" s="289"/>
      <c r="AD31" s="253"/>
      <c r="AE31" s="272"/>
      <c r="AF31" s="272"/>
    </row>
    <row r="32" spans="1:32" x14ac:dyDescent="0.25">
      <c r="A32" s="7">
        <v>16</v>
      </c>
      <c r="B32" s="8">
        <v>5</v>
      </c>
      <c r="C32" s="8" t="s">
        <v>11</v>
      </c>
      <c r="D32" s="9">
        <v>3</v>
      </c>
      <c r="E32" s="274"/>
      <c r="F32" s="27">
        <v>1.7318799770820883</v>
      </c>
      <c r="G32" s="289"/>
      <c r="H32" s="253"/>
      <c r="I32" s="253"/>
      <c r="J32" s="272"/>
      <c r="L32" s="7">
        <v>18</v>
      </c>
      <c r="M32" s="8">
        <v>16</v>
      </c>
      <c r="N32" s="8" t="s">
        <v>11</v>
      </c>
      <c r="O32" s="9">
        <v>3</v>
      </c>
      <c r="P32" s="274"/>
      <c r="Q32" s="27">
        <v>1.44195137227514</v>
      </c>
      <c r="R32" s="289"/>
      <c r="S32" s="253"/>
      <c r="T32" s="272"/>
      <c r="U32" s="272"/>
      <c r="W32" s="7">
        <v>20</v>
      </c>
      <c r="X32" s="8">
        <v>1</v>
      </c>
      <c r="Y32" s="8" t="s">
        <v>11</v>
      </c>
      <c r="Z32" s="9">
        <v>3</v>
      </c>
      <c r="AA32" s="274"/>
      <c r="AB32" s="27">
        <v>1.1121177438324317</v>
      </c>
      <c r="AC32" s="289"/>
      <c r="AD32" s="253"/>
      <c r="AE32" s="272"/>
      <c r="AF32" s="272"/>
    </row>
    <row r="33" spans="1:32" x14ac:dyDescent="0.25">
      <c r="A33" s="7">
        <v>16</v>
      </c>
      <c r="B33" s="8">
        <v>5</v>
      </c>
      <c r="C33" s="8" t="s">
        <v>11</v>
      </c>
      <c r="D33" s="9">
        <v>4</v>
      </c>
      <c r="E33" s="274"/>
      <c r="F33" s="27">
        <v>1.3994725258360856</v>
      </c>
      <c r="G33" s="289"/>
      <c r="H33" s="253"/>
      <c r="I33" s="253"/>
      <c r="J33" s="272"/>
      <c r="L33" s="7">
        <v>18</v>
      </c>
      <c r="M33" s="8">
        <v>16</v>
      </c>
      <c r="N33" s="8" t="s">
        <v>11</v>
      </c>
      <c r="O33" s="9">
        <v>4</v>
      </c>
      <c r="P33" s="274"/>
      <c r="Q33" s="27">
        <v>1.4595386590655477</v>
      </c>
      <c r="R33" s="289"/>
      <c r="S33" s="253"/>
      <c r="T33" s="272"/>
      <c r="U33" s="272"/>
      <c r="W33" s="7">
        <v>20</v>
      </c>
      <c r="X33" s="8">
        <v>1</v>
      </c>
      <c r="Y33" s="8" t="s">
        <v>11</v>
      </c>
      <c r="Z33" s="9">
        <v>4</v>
      </c>
      <c r="AA33" s="274"/>
      <c r="AB33" s="27">
        <v>0.99340020653462868</v>
      </c>
      <c r="AC33" s="289"/>
      <c r="AD33" s="253"/>
      <c r="AE33" s="272"/>
      <c r="AF33" s="272"/>
    </row>
    <row r="34" spans="1:32" x14ac:dyDescent="0.25">
      <c r="A34" s="7">
        <v>16</v>
      </c>
      <c r="B34" s="8">
        <v>5</v>
      </c>
      <c r="C34" s="8" t="s">
        <v>11</v>
      </c>
      <c r="D34" s="9">
        <v>5</v>
      </c>
      <c r="E34" s="275"/>
      <c r="F34" s="27">
        <v>1.3240285051035288</v>
      </c>
      <c r="G34" s="290"/>
      <c r="H34" s="253"/>
      <c r="I34" s="253"/>
      <c r="J34" s="272"/>
      <c r="L34" s="7">
        <v>18</v>
      </c>
      <c r="M34" s="8">
        <v>16</v>
      </c>
      <c r="N34" s="8" t="s">
        <v>11</v>
      </c>
      <c r="O34" s="9">
        <v>5</v>
      </c>
      <c r="P34" s="275"/>
      <c r="Q34" s="27">
        <v>1.38146456360674</v>
      </c>
      <c r="R34" s="290"/>
      <c r="S34" s="253"/>
      <c r="T34" s="272"/>
      <c r="U34" s="272"/>
      <c r="W34" s="7">
        <v>20</v>
      </c>
      <c r="X34" s="8">
        <v>1</v>
      </c>
      <c r="Y34" s="8" t="s">
        <v>11</v>
      </c>
      <c r="Z34" s="9">
        <v>5</v>
      </c>
      <c r="AA34" s="275"/>
      <c r="AB34" s="27">
        <v>1.2146360672883394</v>
      </c>
      <c r="AC34" s="290"/>
      <c r="AD34" s="253"/>
      <c r="AE34" s="272"/>
      <c r="AF34" s="272"/>
    </row>
    <row r="35" spans="1:32" x14ac:dyDescent="0.25">
      <c r="A35" s="32">
        <v>24</v>
      </c>
      <c r="B35" s="33">
        <v>5</v>
      </c>
      <c r="C35" s="33" t="s">
        <v>11</v>
      </c>
      <c r="D35" s="34">
        <v>1</v>
      </c>
      <c r="E35" s="266">
        <v>2.0898692551338955</v>
      </c>
      <c r="F35" s="200">
        <v>1.8673753033076266</v>
      </c>
      <c r="G35" s="282">
        <v>2.1436637796169213</v>
      </c>
      <c r="H35" s="253">
        <f>G35</f>
        <v>2.1436637796169213</v>
      </c>
      <c r="I35" s="253"/>
      <c r="J35" s="272"/>
      <c r="L35" s="32">
        <v>25</v>
      </c>
      <c r="M35" s="33">
        <v>16</v>
      </c>
      <c r="N35" s="33" t="s">
        <v>11</v>
      </c>
      <c r="O35" s="34">
        <v>1</v>
      </c>
      <c r="P35" s="266">
        <v>1.4544554550457163</v>
      </c>
      <c r="Q35" s="200">
        <v>1.4029951736946498</v>
      </c>
      <c r="R35" s="282">
        <v>1.4553669637184292</v>
      </c>
      <c r="S35" s="253">
        <f>R35</f>
        <v>1.4553669637184292</v>
      </c>
      <c r="T35" s="272"/>
      <c r="U35" s="272"/>
      <c r="W35" s="32">
        <v>28</v>
      </c>
      <c r="X35" s="33">
        <v>1</v>
      </c>
      <c r="Y35" s="33" t="s">
        <v>11</v>
      </c>
      <c r="Z35" s="34">
        <v>1</v>
      </c>
      <c r="AA35" s="266">
        <v>1.3227340418826321</v>
      </c>
      <c r="AB35" s="200">
        <v>1.3957457227230676</v>
      </c>
      <c r="AC35" s="282">
        <v>1.3243107821777169</v>
      </c>
      <c r="AD35" s="253">
        <f>AC35</f>
        <v>1.3243107821777169</v>
      </c>
      <c r="AE35" s="272"/>
      <c r="AF35" s="272"/>
    </row>
    <row r="36" spans="1:32" x14ac:dyDescent="0.25">
      <c r="A36" s="35">
        <v>24</v>
      </c>
      <c r="B36" s="36">
        <v>5</v>
      </c>
      <c r="C36" s="36" t="s">
        <v>11</v>
      </c>
      <c r="D36" s="37">
        <v>2</v>
      </c>
      <c r="E36" s="267"/>
      <c r="F36" s="31">
        <v>1.7030853878172265</v>
      </c>
      <c r="G36" s="283"/>
      <c r="H36" s="253"/>
      <c r="I36" s="253"/>
      <c r="J36" s="272"/>
      <c r="L36" s="35">
        <v>25</v>
      </c>
      <c r="M36" s="36">
        <v>16</v>
      </c>
      <c r="N36" s="36" t="s">
        <v>11</v>
      </c>
      <c r="O36" s="37">
        <v>2</v>
      </c>
      <c r="P36" s="267"/>
      <c r="Q36" s="31">
        <v>1.4963180103975129</v>
      </c>
      <c r="R36" s="283"/>
      <c r="S36" s="253"/>
      <c r="T36" s="272"/>
      <c r="U36" s="272"/>
      <c r="W36" s="35">
        <v>28</v>
      </c>
      <c r="X36" s="36">
        <v>1</v>
      </c>
      <c r="Y36" s="36" t="s">
        <v>11</v>
      </c>
      <c r="Z36" s="37">
        <v>2</v>
      </c>
      <c r="AA36" s="267"/>
      <c r="AB36" s="31">
        <v>1.2704846426629985</v>
      </c>
      <c r="AC36" s="283"/>
      <c r="AD36" s="253"/>
      <c r="AE36" s="272"/>
      <c r="AF36" s="272"/>
    </row>
    <row r="37" spans="1:32" x14ac:dyDescent="0.25">
      <c r="A37" s="35">
        <v>24</v>
      </c>
      <c r="B37" s="36">
        <v>5</v>
      </c>
      <c r="C37" s="36" t="s">
        <v>11</v>
      </c>
      <c r="D37" s="37">
        <v>3</v>
      </c>
      <c r="E37" s="267"/>
      <c r="F37" s="31">
        <v>2.0521002194735511</v>
      </c>
      <c r="G37" s="283"/>
      <c r="H37" s="253"/>
      <c r="I37" s="253"/>
      <c r="J37" s="272"/>
      <c r="L37" s="35">
        <v>25</v>
      </c>
      <c r="M37" s="36">
        <v>16</v>
      </c>
      <c r="N37" s="36" t="s">
        <v>11</v>
      </c>
      <c r="O37" s="37">
        <v>3</v>
      </c>
      <c r="P37" s="267"/>
      <c r="Q37" s="31">
        <v>1.4813140239799338</v>
      </c>
      <c r="R37" s="283"/>
      <c r="S37" s="253"/>
      <c r="T37" s="272"/>
      <c r="U37" s="272"/>
      <c r="W37" s="35">
        <v>28</v>
      </c>
      <c r="X37" s="36">
        <v>1</v>
      </c>
      <c r="Y37" s="36" t="s">
        <v>11</v>
      </c>
      <c r="Z37" s="37">
        <v>3</v>
      </c>
      <c r="AA37" s="267"/>
      <c r="AB37" s="31">
        <v>1.3312559748668216</v>
      </c>
      <c r="AC37" s="283"/>
      <c r="AD37" s="253"/>
      <c r="AE37" s="272"/>
      <c r="AF37" s="272"/>
    </row>
    <row r="38" spans="1:32" x14ac:dyDescent="0.25">
      <c r="A38" s="35">
        <v>24</v>
      </c>
      <c r="B38" s="36">
        <v>5</v>
      </c>
      <c r="C38" s="36" t="s">
        <v>11</v>
      </c>
      <c r="D38" s="37">
        <v>4</v>
      </c>
      <c r="E38" s="267"/>
      <c r="F38" s="31">
        <v>2.7077683227028344</v>
      </c>
      <c r="G38" s="283"/>
      <c r="H38" s="253"/>
      <c r="I38" s="253"/>
      <c r="J38" s="272"/>
      <c r="L38" s="35">
        <v>25</v>
      </c>
      <c r="M38" s="36">
        <v>16</v>
      </c>
      <c r="N38" s="36" t="s">
        <v>11</v>
      </c>
      <c r="O38" s="37">
        <v>4</v>
      </c>
      <c r="P38" s="267"/>
      <c r="Q38" s="31">
        <v>1.3701925079478168</v>
      </c>
      <c r="R38" s="283"/>
      <c r="S38" s="253"/>
      <c r="T38" s="272"/>
      <c r="U38" s="272"/>
      <c r="W38" s="35">
        <v>28</v>
      </c>
      <c r="X38" s="36">
        <v>1</v>
      </c>
      <c r="Y38" s="36" t="s">
        <v>11</v>
      </c>
      <c r="Z38" s="37">
        <v>4</v>
      </c>
      <c r="AA38" s="267"/>
      <c r="AB38" s="31">
        <v>1.2731785397195408</v>
      </c>
      <c r="AC38" s="283"/>
      <c r="AD38" s="253"/>
      <c r="AE38" s="272"/>
      <c r="AF38" s="272"/>
    </row>
    <row r="39" spans="1:32" x14ac:dyDescent="0.25">
      <c r="A39" s="35">
        <v>24</v>
      </c>
      <c r="B39" s="36">
        <v>5</v>
      </c>
      <c r="C39" s="36" t="s">
        <v>11</v>
      </c>
      <c r="D39" s="37">
        <v>5</v>
      </c>
      <c r="E39" s="268"/>
      <c r="F39" s="31">
        <v>2.3879896647833689</v>
      </c>
      <c r="G39" s="284"/>
      <c r="H39" s="253"/>
      <c r="I39" s="253"/>
      <c r="J39" s="272"/>
      <c r="L39" s="35">
        <v>25</v>
      </c>
      <c r="M39" s="36">
        <v>16</v>
      </c>
      <c r="N39" s="36" t="s">
        <v>11</v>
      </c>
      <c r="O39" s="37">
        <v>5</v>
      </c>
      <c r="P39" s="268"/>
      <c r="Q39" s="31">
        <v>1.5260151025722324</v>
      </c>
      <c r="R39" s="284"/>
      <c r="S39" s="253"/>
      <c r="T39" s="272"/>
      <c r="U39" s="272"/>
      <c r="W39" s="35">
        <v>28</v>
      </c>
      <c r="X39" s="36">
        <v>1</v>
      </c>
      <c r="Y39" s="36" t="s">
        <v>11</v>
      </c>
      <c r="Z39" s="37">
        <v>5</v>
      </c>
      <c r="AA39" s="268"/>
      <c r="AB39" s="31">
        <v>1.3508890309161565</v>
      </c>
      <c r="AC39" s="284"/>
      <c r="AD39" s="253"/>
      <c r="AE39" s="272"/>
      <c r="AF39" s="272"/>
    </row>
    <row r="40" spans="1:32" x14ac:dyDescent="0.25">
      <c r="A40" s="15">
        <v>32</v>
      </c>
      <c r="B40" s="16">
        <v>13</v>
      </c>
      <c r="C40" s="16" t="s">
        <v>11</v>
      </c>
      <c r="D40" s="17">
        <v>1</v>
      </c>
      <c r="E40" s="257">
        <v>1.9355089775009195</v>
      </c>
      <c r="F40" s="180">
        <v>1.8762612400819634</v>
      </c>
      <c r="G40" s="285">
        <v>1.9421588291045402</v>
      </c>
      <c r="H40" s="253">
        <f>G40</f>
        <v>1.9421588291045402</v>
      </c>
      <c r="I40" s="253">
        <f>AVERAGE(H40)</f>
        <v>1.9421588291045402</v>
      </c>
      <c r="J40" s="272"/>
      <c r="L40" s="15">
        <v>34</v>
      </c>
      <c r="M40" s="16">
        <v>16</v>
      </c>
      <c r="N40" s="16" t="s">
        <v>11</v>
      </c>
      <c r="O40" s="17">
        <v>1</v>
      </c>
      <c r="P40" s="257">
        <v>1.9655530830029329</v>
      </c>
      <c r="Q40" s="180">
        <v>1.970536047760912</v>
      </c>
      <c r="R40" s="285">
        <v>1.9696565453216901</v>
      </c>
      <c r="S40" s="253">
        <f>R40</f>
        <v>1.9696565453216901</v>
      </c>
      <c r="T40" s="272"/>
      <c r="U40" s="272"/>
      <c r="W40" s="15">
        <v>36</v>
      </c>
      <c r="X40" s="16">
        <v>1</v>
      </c>
      <c r="Y40" s="16" t="s">
        <v>11</v>
      </c>
      <c r="Z40" s="17">
        <v>1</v>
      </c>
      <c r="AA40" s="257">
        <v>1.3357150075458466</v>
      </c>
      <c r="AB40" s="180">
        <v>1.2167667628418979</v>
      </c>
      <c r="AC40" s="285">
        <v>1.3326837556889923</v>
      </c>
      <c r="AD40" s="253">
        <f>AC40</f>
        <v>1.3326837556889923</v>
      </c>
      <c r="AE40" s="272"/>
      <c r="AF40" s="272"/>
    </row>
    <row r="41" spans="1:32" x14ac:dyDescent="0.25">
      <c r="A41" s="18">
        <v>32</v>
      </c>
      <c r="B41" s="19">
        <v>13</v>
      </c>
      <c r="C41" s="19" t="s">
        <v>11</v>
      </c>
      <c r="D41" s="20">
        <v>2</v>
      </c>
      <c r="E41" s="258"/>
      <c r="F41" s="24">
        <v>1.7134349640088948</v>
      </c>
      <c r="G41" s="286"/>
      <c r="H41" s="253"/>
      <c r="I41" s="253"/>
      <c r="J41" s="272"/>
      <c r="L41" s="18">
        <v>34</v>
      </c>
      <c r="M41" s="19">
        <v>16</v>
      </c>
      <c r="N41" s="19" t="s">
        <v>11</v>
      </c>
      <c r="O41" s="20">
        <v>2</v>
      </c>
      <c r="P41" s="258"/>
      <c r="Q41" s="24">
        <v>1.993256375513242</v>
      </c>
      <c r="R41" s="286"/>
      <c r="S41" s="253"/>
      <c r="T41" s="272"/>
      <c r="U41" s="272"/>
      <c r="W41" s="18">
        <v>36</v>
      </c>
      <c r="X41" s="19">
        <v>1</v>
      </c>
      <c r="Y41" s="19" t="s">
        <v>11</v>
      </c>
      <c r="Z41" s="20">
        <v>2</v>
      </c>
      <c r="AA41" s="258"/>
      <c r="AB41" s="24">
        <v>1.3316261638483466</v>
      </c>
      <c r="AC41" s="286"/>
      <c r="AD41" s="253"/>
      <c r="AE41" s="272"/>
      <c r="AF41" s="272"/>
    </row>
    <row r="42" spans="1:32" x14ac:dyDescent="0.25">
      <c r="A42" s="18">
        <v>32</v>
      </c>
      <c r="B42" s="19">
        <v>13</v>
      </c>
      <c r="C42" s="19" t="s">
        <v>11</v>
      </c>
      <c r="D42" s="20">
        <v>3</v>
      </c>
      <c r="E42" s="258"/>
      <c r="F42" s="24">
        <v>2.1185489157484549</v>
      </c>
      <c r="G42" s="286"/>
      <c r="H42" s="253"/>
      <c r="I42" s="253"/>
      <c r="J42" s="272"/>
      <c r="L42" s="18">
        <v>34</v>
      </c>
      <c r="M42" s="19">
        <v>16</v>
      </c>
      <c r="N42" s="19" t="s">
        <v>11</v>
      </c>
      <c r="O42" s="20">
        <v>3</v>
      </c>
      <c r="P42" s="258"/>
      <c r="Q42" s="24">
        <v>1.8647401915300486</v>
      </c>
      <c r="R42" s="286"/>
      <c r="S42" s="253"/>
      <c r="T42" s="272"/>
      <c r="U42" s="272"/>
      <c r="W42" s="18">
        <v>36</v>
      </c>
      <c r="X42" s="19">
        <v>1</v>
      </c>
      <c r="Y42" s="19" t="s">
        <v>11</v>
      </c>
      <c r="Z42" s="20">
        <v>3</v>
      </c>
      <c r="AA42" s="258"/>
      <c r="AB42" s="24">
        <v>1.1753759940939337</v>
      </c>
      <c r="AC42" s="286"/>
      <c r="AD42" s="253"/>
      <c r="AE42" s="272"/>
      <c r="AF42" s="272"/>
    </row>
    <row r="43" spans="1:32" x14ac:dyDescent="0.25">
      <c r="A43" s="18">
        <v>32</v>
      </c>
      <c r="B43" s="19">
        <v>13</v>
      </c>
      <c r="C43" s="19" t="s">
        <v>11</v>
      </c>
      <c r="D43" s="20">
        <v>4</v>
      </c>
      <c r="E43" s="258"/>
      <c r="F43" s="24">
        <v>2.1139377010845948</v>
      </c>
      <c r="G43" s="286"/>
      <c r="H43" s="253"/>
      <c r="I43" s="253"/>
      <c r="J43" s="272"/>
      <c r="L43" s="18">
        <v>34</v>
      </c>
      <c r="M43" s="19">
        <v>16</v>
      </c>
      <c r="N43" s="19" t="s">
        <v>11</v>
      </c>
      <c r="O43" s="20">
        <v>4</v>
      </c>
      <c r="P43" s="258"/>
      <c r="Q43" s="24">
        <v>2.1327798617583089</v>
      </c>
      <c r="R43" s="286"/>
      <c r="S43" s="253"/>
      <c r="T43" s="272"/>
      <c r="U43" s="272"/>
      <c r="W43" s="18">
        <v>36</v>
      </c>
      <c r="X43" s="19">
        <v>1</v>
      </c>
      <c r="Y43" s="19" t="s">
        <v>11</v>
      </c>
      <c r="Z43" s="20">
        <v>4</v>
      </c>
      <c r="AA43" s="258"/>
      <c r="AB43" s="24">
        <v>1.5247883788702843</v>
      </c>
      <c r="AC43" s="286"/>
      <c r="AD43" s="253"/>
      <c r="AE43" s="272"/>
      <c r="AF43" s="272"/>
    </row>
    <row r="44" spans="1:32" x14ac:dyDescent="0.25">
      <c r="A44" s="18">
        <v>32</v>
      </c>
      <c r="B44" s="19">
        <v>13</v>
      </c>
      <c r="C44" s="19" t="s">
        <v>11</v>
      </c>
      <c r="D44" s="20">
        <v>5</v>
      </c>
      <c r="E44" s="259"/>
      <c r="F44" s="24">
        <v>1.8886113245987932</v>
      </c>
      <c r="G44" s="287"/>
      <c r="H44" s="253"/>
      <c r="I44" s="253"/>
      <c r="J44" s="272"/>
      <c r="L44" s="18">
        <v>34</v>
      </c>
      <c r="M44" s="19">
        <v>16</v>
      </c>
      <c r="N44" s="19" t="s">
        <v>11</v>
      </c>
      <c r="O44" s="20">
        <v>5</v>
      </c>
      <c r="P44" s="259"/>
      <c r="Q44" s="24">
        <v>1.8869702500459393</v>
      </c>
      <c r="R44" s="287"/>
      <c r="S44" s="253"/>
      <c r="T44" s="272"/>
      <c r="U44" s="272"/>
      <c r="W44" s="18">
        <v>36</v>
      </c>
      <c r="X44" s="19">
        <v>1</v>
      </c>
      <c r="Y44" s="19" t="s">
        <v>11</v>
      </c>
      <c r="Z44" s="20">
        <v>5</v>
      </c>
      <c r="AA44" s="259"/>
      <c r="AB44" s="24">
        <v>1.4148614787904996</v>
      </c>
      <c r="AC44" s="287"/>
      <c r="AD44" s="253"/>
      <c r="AE44" s="272"/>
      <c r="AF44" s="272"/>
    </row>
    <row r="45" spans="1:32" x14ac:dyDescent="0.25">
      <c r="A45" s="32">
        <v>40</v>
      </c>
      <c r="B45" s="33">
        <v>6</v>
      </c>
      <c r="C45" s="33" t="s">
        <v>11</v>
      </c>
      <c r="D45" s="34">
        <v>1</v>
      </c>
      <c r="E45" s="266">
        <v>1.5947418745663597</v>
      </c>
      <c r="F45" s="200">
        <v>1.2536131285336867</v>
      </c>
      <c r="G45" s="282">
        <v>1.6826295035652106</v>
      </c>
      <c r="H45" s="253">
        <f>G45</f>
        <v>1.6826295035652106</v>
      </c>
      <c r="I45" s="253">
        <f>AVERAGE(H45:H54)</f>
        <v>1.7751745160496775</v>
      </c>
      <c r="J45" s="272"/>
      <c r="L45" s="32">
        <v>42</v>
      </c>
      <c r="M45" s="33">
        <v>12</v>
      </c>
      <c r="N45" s="33" t="s">
        <v>11</v>
      </c>
      <c r="O45" s="34">
        <v>1</v>
      </c>
      <c r="P45" s="266">
        <v>1.4997066304182276</v>
      </c>
      <c r="Q45" s="200">
        <v>1.4376224302652039</v>
      </c>
      <c r="R45" s="282">
        <v>1.5047087327514186</v>
      </c>
      <c r="S45" s="253">
        <f>R45</f>
        <v>1.5047087327514186</v>
      </c>
      <c r="T45" s="253">
        <f>S45</f>
        <v>1.5047087327514186</v>
      </c>
      <c r="U45" s="272"/>
      <c r="W45" s="32">
        <v>44</v>
      </c>
      <c r="X45" s="33">
        <v>2</v>
      </c>
      <c r="Y45" s="33" t="s">
        <v>11</v>
      </c>
      <c r="Z45" s="34">
        <v>1</v>
      </c>
      <c r="AA45" s="266">
        <v>1.0868150089710054</v>
      </c>
      <c r="AB45" s="200">
        <v>1.011606429187301</v>
      </c>
      <c r="AC45" s="282">
        <v>1.1369180684768661</v>
      </c>
      <c r="AD45" s="253">
        <f>AC45</f>
        <v>1.1369180684768661</v>
      </c>
      <c r="AE45" s="253">
        <f>AD45</f>
        <v>1.1369180684768661</v>
      </c>
      <c r="AF45" s="272"/>
    </row>
    <row r="46" spans="1:32" x14ac:dyDescent="0.25">
      <c r="A46" s="35">
        <v>40</v>
      </c>
      <c r="B46" s="36">
        <v>6</v>
      </c>
      <c r="C46" s="36" t="s">
        <v>11</v>
      </c>
      <c r="D46" s="37">
        <v>2</v>
      </c>
      <c r="E46" s="267"/>
      <c r="F46" s="31">
        <v>2.708600323128731</v>
      </c>
      <c r="G46" s="283"/>
      <c r="H46" s="253"/>
      <c r="I46" s="253"/>
      <c r="J46" s="272"/>
      <c r="L46" s="35">
        <v>42</v>
      </c>
      <c r="M46" s="36">
        <v>12</v>
      </c>
      <c r="N46" s="36" t="s">
        <v>11</v>
      </c>
      <c r="O46" s="37">
        <v>2</v>
      </c>
      <c r="P46" s="267"/>
      <c r="Q46" s="31">
        <v>1.6301741904441123</v>
      </c>
      <c r="R46" s="283"/>
      <c r="S46" s="253"/>
      <c r="T46" s="253"/>
      <c r="U46" s="272"/>
      <c r="W46" s="35">
        <v>44</v>
      </c>
      <c r="X46" s="36">
        <v>2</v>
      </c>
      <c r="Y46" s="36" t="s">
        <v>11</v>
      </c>
      <c r="Z46" s="37">
        <v>2</v>
      </c>
      <c r="AA46" s="267"/>
      <c r="AB46" s="31">
        <v>1.6931315031907153</v>
      </c>
      <c r="AC46" s="283"/>
      <c r="AD46" s="253"/>
      <c r="AE46" s="253"/>
      <c r="AF46" s="272"/>
    </row>
    <row r="47" spans="1:32" x14ac:dyDescent="0.25">
      <c r="A47" s="35">
        <v>40</v>
      </c>
      <c r="B47" s="36">
        <v>6</v>
      </c>
      <c r="C47" s="36" t="s">
        <v>11</v>
      </c>
      <c r="D47" s="37">
        <v>3</v>
      </c>
      <c r="E47" s="267"/>
      <c r="F47" s="31">
        <v>1.559792054132235</v>
      </c>
      <c r="G47" s="283"/>
      <c r="H47" s="253"/>
      <c r="I47" s="253"/>
      <c r="J47" s="272"/>
      <c r="L47" s="35">
        <v>42</v>
      </c>
      <c r="M47" s="36">
        <v>12</v>
      </c>
      <c r="N47" s="36" t="s">
        <v>11</v>
      </c>
      <c r="O47" s="37">
        <v>3</v>
      </c>
      <c r="P47" s="267"/>
      <c r="Q47" s="31">
        <v>1.5962112391159946</v>
      </c>
      <c r="R47" s="283"/>
      <c r="S47" s="253"/>
      <c r="T47" s="253"/>
      <c r="U47" s="272"/>
      <c r="W47" s="35">
        <v>44</v>
      </c>
      <c r="X47" s="36">
        <v>2</v>
      </c>
      <c r="Y47" s="36" t="s">
        <v>11</v>
      </c>
      <c r="Z47" s="37">
        <v>3</v>
      </c>
      <c r="AA47" s="267"/>
      <c r="AB47" s="31">
        <v>0.90447443934576399</v>
      </c>
      <c r="AC47" s="283"/>
      <c r="AD47" s="253"/>
      <c r="AE47" s="253"/>
      <c r="AF47" s="272"/>
    </row>
    <row r="48" spans="1:32" x14ac:dyDescent="0.25">
      <c r="A48" s="35">
        <v>40</v>
      </c>
      <c r="B48" s="36">
        <v>6</v>
      </c>
      <c r="C48" s="36" t="s">
        <v>11</v>
      </c>
      <c r="D48" s="37">
        <v>4</v>
      </c>
      <c r="E48" s="267"/>
      <c r="F48" s="31">
        <v>1.7718014997491776</v>
      </c>
      <c r="G48" s="283"/>
      <c r="H48" s="253"/>
      <c r="I48" s="253"/>
      <c r="J48" s="272"/>
      <c r="L48" s="35">
        <v>42</v>
      </c>
      <c r="M48" s="36">
        <v>12</v>
      </c>
      <c r="N48" s="36" t="s">
        <v>11</v>
      </c>
      <c r="O48" s="37">
        <v>4</v>
      </c>
      <c r="P48" s="267"/>
      <c r="Q48" s="31">
        <v>1.3594445364648189</v>
      </c>
      <c r="R48" s="283"/>
      <c r="S48" s="253"/>
      <c r="T48" s="253"/>
      <c r="U48" s="272"/>
      <c r="W48" s="35">
        <v>44</v>
      </c>
      <c r="X48" s="36">
        <v>2</v>
      </c>
      <c r="Y48" s="36" t="s">
        <v>11</v>
      </c>
      <c r="Z48" s="37">
        <v>4</v>
      </c>
      <c r="AA48" s="267"/>
      <c r="AB48" s="31">
        <v>1.0044282170586976</v>
      </c>
      <c r="AC48" s="283"/>
      <c r="AD48" s="253"/>
      <c r="AE48" s="253"/>
      <c r="AF48" s="272"/>
    </row>
    <row r="49" spans="1:32" x14ac:dyDescent="0.25">
      <c r="A49" s="35">
        <v>40</v>
      </c>
      <c r="B49" s="36">
        <v>6</v>
      </c>
      <c r="C49" s="36" t="s">
        <v>11</v>
      </c>
      <c r="D49" s="37">
        <v>5</v>
      </c>
      <c r="E49" s="268"/>
      <c r="F49" s="31">
        <v>1.1193405122822231</v>
      </c>
      <c r="G49" s="284"/>
      <c r="H49" s="253"/>
      <c r="I49" s="253"/>
      <c r="J49" s="272"/>
      <c r="L49" s="35">
        <v>42</v>
      </c>
      <c r="M49" s="36">
        <v>12</v>
      </c>
      <c r="N49" s="36" t="s">
        <v>11</v>
      </c>
      <c r="O49" s="37">
        <v>5</v>
      </c>
      <c r="P49" s="268"/>
      <c r="Q49" s="31">
        <v>1.5000912674669624</v>
      </c>
      <c r="R49" s="284"/>
      <c r="S49" s="253"/>
      <c r="T49" s="253"/>
      <c r="U49" s="272"/>
      <c r="W49" s="35">
        <v>44</v>
      </c>
      <c r="X49" s="36">
        <v>2</v>
      </c>
      <c r="Y49" s="36" t="s">
        <v>11</v>
      </c>
      <c r="Z49" s="37">
        <v>5</v>
      </c>
      <c r="AA49" s="268"/>
      <c r="AB49" s="31">
        <v>1.0709497536018528</v>
      </c>
      <c r="AC49" s="284"/>
      <c r="AD49" s="253"/>
      <c r="AE49" s="253"/>
      <c r="AF49" s="272"/>
    </row>
    <row r="50" spans="1:32" x14ac:dyDescent="0.25">
      <c r="A50" s="15">
        <v>46</v>
      </c>
      <c r="B50" s="16">
        <v>6</v>
      </c>
      <c r="C50" s="16" t="s">
        <v>11</v>
      </c>
      <c r="D50" s="17">
        <v>1</v>
      </c>
      <c r="E50" s="257">
        <v>1.874304996864643</v>
      </c>
      <c r="F50" s="180">
        <v>1.6028403130732973</v>
      </c>
      <c r="G50" s="285">
        <v>1.8677195285341441</v>
      </c>
      <c r="H50" s="253">
        <f>G50</f>
        <v>1.8677195285341441</v>
      </c>
      <c r="I50" s="253"/>
      <c r="J50" s="272"/>
      <c r="L50" s="15">
        <v>48</v>
      </c>
      <c r="M50" s="16">
        <v>15</v>
      </c>
      <c r="N50" s="16" t="s">
        <v>11</v>
      </c>
      <c r="O50" s="17">
        <v>1</v>
      </c>
      <c r="P50" s="257">
        <v>1.4845348905497127</v>
      </c>
      <c r="Q50" s="180">
        <v>1.4859757673841185</v>
      </c>
      <c r="R50" s="285">
        <v>1.4841620214395941</v>
      </c>
      <c r="S50" s="253">
        <f>R50</f>
        <v>1.4841620214395941</v>
      </c>
      <c r="T50" s="253">
        <f>S50</f>
        <v>1.4841620214395941</v>
      </c>
      <c r="U50" s="272"/>
      <c r="W50" s="15">
        <v>50</v>
      </c>
      <c r="X50" s="16">
        <v>4</v>
      </c>
      <c r="Y50" s="16" t="s">
        <v>11</v>
      </c>
      <c r="Z50" s="17">
        <v>1</v>
      </c>
      <c r="AA50" s="257">
        <v>0.91457384004471187</v>
      </c>
      <c r="AB50" s="180">
        <v>0.86785841130675057</v>
      </c>
      <c r="AC50" s="285">
        <v>0.91735562137330928</v>
      </c>
      <c r="AD50" s="253">
        <f>AC50</f>
        <v>0.91735562137330928</v>
      </c>
      <c r="AE50" s="253">
        <f>AD50</f>
        <v>0.91735562137330928</v>
      </c>
      <c r="AF50" s="272"/>
    </row>
    <row r="51" spans="1:32" x14ac:dyDescent="0.25">
      <c r="A51" s="18">
        <v>46</v>
      </c>
      <c r="B51" s="19">
        <v>6</v>
      </c>
      <c r="C51" s="19" t="s">
        <v>11</v>
      </c>
      <c r="D51" s="20">
        <v>2</v>
      </c>
      <c r="E51" s="258"/>
      <c r="F51" s="24">
        <v>1.815302875828527</v>
      </c>
      <c r="G51" s="286"/>
      <c r="H51" s="253"/>
      <c r="I51" s="253"/>
      <c r="J51" s="272"/>
      <c r="L51" s="18">
        <v>48</v>
      </c>
      <c r="M51" s="19">
        <v>15</v>
      </c>
      <c r="N51" s="19" t="s">
        <v>11</v>
      </c>
      <c r="O51" s="20">
        <v>2</v>
      </c>
      <c r="P51" s="258"/>
      <c r="Q51" s="24">
        <v>1.4558091940664812</v>
      </c>
      <c r="R51" s="286"/>
      <c r="S51" s="253"/>
      <c r="T51" s="253"/>
      <c r="U51" s="272"/>
      <c r="W51" s="18">
        <v>50</v>
      </c>
      <c r="X51" s="19">
        <v>4</v>
      </c>
      <c r="Y51" s="19" t="s">
        <v>11</v>
      </c>
      <c r="Z51" s="20">
        <v>2</v>
      </c>
      <c r="AA51" s="258"/>
      <c r="AB51" s="24">
        <v>0.97671650491453421</v>
      </c>
      <c r="AC51" s="286"/>
      <c r="AD51" s="253"/>
      <c r="AE51" s="253"/>
      <c r="AF51" s="272"/>
    </row>
    <row r="52" spans="1:32" x14ac:dyDescent="0.25">
      <c r="A52" s="18">
        <v>46</v>
      </c>
      <c r="B52" s="19">
        <v>6</v>
      </c>
      <c r="C52" s="19" t="s">
        <v>11</v>
      </c>
      <c r="D52" s="20">
        <v>3</v>
      </c>
      <c r="E52" s="258"/>
      <c r="F52" s="24">
        <v>2.1249112313369443</v>
      </c>
      <c r="G52" s="286"/>
      <c r="H52" s="253"/>
      <c r="I52" s="253"/>
      <c r="J52" s="272"/>
      <c r="L52" s="18">
        <v>48</v>
      </c>
      <c r="M52" s="19">
        <v>15</v>
      </c>
      <c r="N52" s="19" t="s">
        <v>11</v>
      </c>
      <c r="O52" s="20">
        <v>3</v>
      </c>
      <c r="P52" s="258"/>
      <c r="Q52" s="24">
        <v>1.4971645032747893</v>
      </c>
      <c r="R52" s="286"/>
      <c r="S52" s="253"/>
      <c r="T52" s="253"/>
      <c r="U52" s="272"/>
      <c r="W52" s="18">
        <v>50</v>
      </c>
      <c r="X52" s="19">
        <v>4</v>
      </c>
      <c r="Y52" s="19" t="s">
        <v>11</v>
      </c>
      <c r="Z52" s="20">
        <v>3</v>
      </c>
      <c r="AA52" s="258"/>
      <c r="AB52" s="24">
        <v>0.96215576886887499</v>
      </c>
      <c r="AC52" s="286"/>
      <c r="AD52" s="253"/>
      <c r="AE52" s="253"/>
      <c r="AF52" s="272"/>
    </row>
    <row r="53" spans="1:32" x14ac:dyDescent="0.25">
      <c r="A53" s="18">
        <v>46</v>
      </c>
      <c r="B53" s="19">
        <v>6</v>
      </c>
      <c r="C53" s="19" t="s">
        <v>11</v>
      </c>
      <c r="D53" s="20">
        <v>4</v>
      </c>
      <c r="E53" s="258"/>
      <c r="F53" s="24">
        <v>1.765312292875612</v>
      </c>
      <c r="G53" s="286"/>
      <c r="H53" s="253"/>
      <c r="I53" s="253"/>
      <c r="J53" s="272"/>
      <c r="L53" s="18">
        <v>48</v>
      </c>
      <c r="M53" s="19">
        <v>15</v>
      </c>
      <c r="N53" s="19" t="s">
        <v>11</v>
      </c>
      <c r="O53" s="20">
        <v>4</v>
      </c>
      <c r="P53" s="258"/>
      <c r="Q53" s="24">
        <v>1.439878164603104</v>
      </c>
      <c r="R53" s="286"/>
      <c r="S53" s="253"/>
      <c r="T53" s="253"/>
      <c r="U53" s="272"/>
      <c r="W53" s="18">
        <v>50</v>
      </c>
      <c r="X53" s="19">
        <v>4</v>
      </c>
      <c r="Y53" s="19" t="s">
        <v>11</v>
      </c>
      <c r="Z53" s="20">
        <v>4</v>
      </c>
      <c r="AA53" s="258"/>
      <c r="AB53" s="24">
        <v>0.91247398119206646</v>
      </c>
      <c r="AC53" s="286"/>
      <c r="AD53" s="253"/>
      <c r="AE53" s="253"/>
      <c r="AF53" s="272"/>
    </row>
    <row r="54" spans="1:32" x14ac:dyDescent="0.25">
      <c r="A54" s="18">
        <v>46</v>
      </c>
      <c r="B54" s="19">
        <v>6</v>
      </c>
      <c r="C54" s="19" t="s">
        <v>11</v>
      </c>
      <c r="D54" s="20">
        <v>5</v>
      </c>
      <c r="E54" s="259"/>
      <c r="F54" s="24">
        <v>2.0302309295563399</v>
      </c>
      <c r="G54" s="287"/>
      <c r="H54" s="253"/>
      <c r="I54" s="253"/>
      <c r="J54" s="272"/>
      <c r="L54" s="18">
        <v>48</v>
      </c>
      <c r="M54" s="19">
        <v>15</v>
      </c>
      <c r="N54" s="19" t="s">
        <v>11</v>
      </c>
      <c r="O54" s="20">
        <v>5</v>
      </c>
      <c r="P54" s="259"/>
      <c r="Q54" s="24">
        <v>1.5419824778694771</v>
      </c>
      <c r="R54" s="287"/>
      <c r="S54" s="253"/>
      <c r="T54" s="253"/>
      <c r="U54" s="272"/>
      <c r="W54" s="18">
        <v>50</v>
      </c>
      <c r="X54" s="19">
        <v>4</v>
      </c>
      <c r="Y54" s="19" t="s">
        <v>11</v>
      </c>
      <c r="Z54" s="20">
        <v>5</v>
      </c>
      <c r="AA54" s="259"/>
      <c r="AB54" s="24">
        <v>0.86757344058431984</v>
      </c>
      <c r="AC54" s="287"/>
      <c r="AD54" s="253"/>
      <c r="AE54" s="253"/>
      <c r="AF54" s="272"/>
    </row>
    <row r="55" spans="1:32" x14ac:dyDescent="0.25">
      <c r="A55" s="1" t="s">
        <v>0</v>
      </c>
      <c r="B55" s="2" t="s">
        <v>10</v>
      </c>
      <c r="C55" s="2" t="s">
        <v>1</v>
      </c>
      <c r="D55" s="3" t="s">
        <v>2</v>
      </c>
      <c r="E55" s="25" t="s">
        <v>12</v>
      </c>
      <c r="F55" s="25" t="s">
        <v>13</v>
      </c>
      <c r="G55" s="26" t="s">
        <v>14</v>
      </c>
      <c r="L55" s="1" t="s">
        <v>0</v>
      </c>
      <c r="M55" s="2" t="s">
        <v>10</v>
      </c>
      <c r="N55" s="2" t="s">
        <v>1</v>
      </c>
      <c r="O55" s="3" t="s">
        <v>2</v>
      </c>
      <c r="P55" s="25" t="s">
        <v>12</v>
      </c>
      <c r="Q55" s="25" t="s">
        <v>13</v>
      </c>
      <c r="R55" s="26" t="s">
        <v>14</v>
      </c>
      <c r="W55" s="1" t="s">
        <v>0</v>
      </c>
      <c r="X55" s="2" t="s">
        <v>10</v>
      </c>
      <c r="Y55" s="2" t="s">
        <v>1</v>
      </c>
      <c r="Z55" s="3" t="s">
        <v>2</v>
      </c>
      <c r="AA55" s="25" t="s">
        <v>12</v>
      </c>
      <c r="AB55" s="25" t="s">
        <v>13</v>
      </c>
      <c r="AC55" s="26" t="s">
        <v>14</v>
      </c>
    </row>
    <row r="56" spans="1:32" x14ac:dyDescent="0.25">
      <c r="A56" s="4">
        <v>24</v>
      </c>
      <c r="B56" s="5">
        <v>5</v>
      </c>
      <c r="C56" s="5" t="s">
        <v>11</v>
      </c>
      <c r="D56" s="6">
        <v>1</v>
      </c>
      <c r="E56" s="273">
        <v>1.2779325632818244</v>
      </c>
      <c r="F56" s="27">
        <v>1.2879025500852666</v>
      </c>
      <c r="G56" s="288">
        <v>1.2658156228398734</v>
      </c>
      <c r="H56" s="253">
        <f>G56</f>
        <v>1.2658156228398734</v>
      </c>
      <c r="I56" s="253">
        <f>H56</f>
        <v>1.2658156228398734</v>
      </c>
      <c r="J56" s="253">
        <f>AVERAGE(I56:I75)</f>
        <v>1.3156776195697442</v>
      </c>
      <c r="L56" s="4">
        <v>25</v>
      </c>
      <c r="M56" s="5">
        <v>16</v>
      </c>
      <c r="N56" s="5" t="s">
        <v>11</v>
      </c>
      <c r="O56" s="6">
        <v>1</v>
      </c>
      <c r="P56" s="273">
        <v>1.3163771694092217</v>
      </c>
      <c r="Q56" s="27">
        <v>1.0362991802128594</v>
      </c>
      <c r="R56" s="288">
        <v>1.313399067473773</v>
      </c>
      <c r="S56" s="253">
        <f>R56</f>
        <v>1.313399067473773</v>
      </c>
      <c r="T56" s="253">
        <f>AVERAGE(S56,S61)</f>
        <v>1.415108007611368</v>
      </c>
      <c r="U56" s="253">
        <f>AVERAGE(T56:T75)</f>
        <v>1.3526645930031453</v>
      </c>
      <c r="W56" s="4">
        <v>28</v>
      </c>
      <c r="X56" s="5">
        <v>1</v>
      </c>
      <c r="Y56" s="5" t="s">
        <v>11</v>
      </c>
      <c r="Z56" s="6">
        <v>1</v>
      </c>
      <c r="AA56" s="273">
        <v>1.1148306845601583</v>
      </c>
      <c r="AB56" s="27">
        <v>1.0711632374322382</v>
      </c>
      <c r="AC56" s="288">
        <v>1.1125116992476993</v>
      </c>
      <c r="AD56" s="253">
        <f>AC56</f>
        <v>1.1125116992476993</v>
      </c>
      <c r="AE56" s="253">
        <f>AVERAGE(AD56,AD61)</f>
        <v>1.1658923710803153</v>
      </c>
      <c r="AF56" s="253">
        <f>AVERAGE(AE56:AE75)</f>
        <v>1.0481440102825403</v>
      </c>
    </row>
    <row r="57" spans="1:32" x14ac:dyDescent="0.25">
      <c r="A57" s="7">
        <v>24</v>
      </c>
      <c r="B57" s="8">
        <v>5</v>
      </c>
      <c r="C57" s="8" t="s">
        <v>11</v>
      </c>
      <c r="D57" s="9">
        <v>2</v>
      </c>
      <c r="E57" s="274"/>
      <c r="F57" s="27">
        <v>1.3766051373429604</v>
      </c>
      <c r="G57" s="289"/>
      <c r="H57" s="253"/>
      <c r="I57" s="253"/>
      <c r="J57" s="253"/>
      <c r="L57" s="7">
        <v>25</v>
      </c>
      <c r="M57" s="8">
        <v>16</v>
      </c>
      <c r="N57" s="8" t="s">
        <v>11</v>
      </c>
      <c r="O57" s="9">
        <v>2</v>
      </c>
      <c r="P57" s="274"/>
      <c r="Q57" s="27">
        <v>1.2820067448629571</v>
      </c>
      <c r="R57" s="289"/>
      <c r="S57" s="253"/>
      <c r="T57" s="253"/>
      <c r="U57" s="253"/>
      <c r="W57" s="7">
        <v>28</v>
      </c>
      <c r="X57" s="8">
        <v>1</v>
      </c>
      <c r="Y57" s="8" t="s">
        <v>11</v>
      </c>
      <c r="Z57" s="9">
        <v>2</v>
      </c>
      <c r="AA57" s="274"/>
      <c r="AB57" s="27">
        <v>1.0577549153520001</v>
      </c>
      <c r="AC57" s="289"/>
      <c r="AD57" s="253"/>
      <c r="AE57" s="253"/>
      <c r="AF57" s="253"/>
    </row>
    <row r="58" spans="1:32" x14ac:dyDescent="0.25">
      <c r="A58" s="7">
        <v>24</v>
      </c>
      <c r="B58" s="8">
        <v>5</v>
      </c>
      <c r="C58" s="8" t="s">
        <v>11</v>
      </c>
      <c r="D58" s="9">
        <v>3</v>
      </c>
      <c r="E58" s="274"/>
      <c r="F58" s="27">
        <v>1.3080066600949349</v>
      </c>
      <c r="G58" s="289"/>
      <c r="H58" s="253"/>
      <c r="I58" s="253"/>
      <c r="J58" s="253"/>
      <c r="L58" s="7">
        <v>25</v>
      </c>
      <c r="M58" s="8">
        <v>16</v>
      </c>
      <c r="N58" s="8" t="s">
        <v>11</v>
      </c>
      <c r="O58" s="9">
        <v>3</v>
      </c>
      <c r="P58" s="274"/>
      <c r="Q58" s="27">
        <v>1.5798479014928297</v>
      </c>
      <c r="R58" s="289"/>
      <c r="S58" s="253"/>
      <c r="T58" s="253"/>
      <c r="U58" s="253"/>
      <c r="W58" s="7">
        <v>28</v>
      </c>
      <c r="X58" s="8">
        <v>1</v>
      </c>
      <c r="Y58" s="8" t="s">
        <v>11</v>
      </c>
      <c r="Z58" s="9">
        <v>3</v>
      </c>
      <c r="AA58" s="274"/>
      <c r="AB58" s="27">
        <v>1.1140383838273462</v>
      </c>
      <c r="AC58" s="289"/>
      <c r="AD58" s="253"/>
      <c r="AE58" s="253"/>
      <c r="AF58" s="253"/>
    </row>
    <row r="59" spans="1:32" x14ac:dyDescent="0.25">
      <c r="A59" s="7">
        <v>24</v>
      </c>
      <c r="B59" s="8">
        <v>5</v>
      </c>
      <c r="C59" s="8" t="s">
        <v>11</v>
      </c>
      <c r="D59" s="9">
        <v>4</v>
      </c>
      <c r="E59" s="274"/>
      <c r="F59" s="27">
        <v>1.1166925379288744</v>
      </c>
      <c r="G59" s="289"/>
      <c r="H59" s="253"/>
      <c r="I59" s="253"/>
      <c r="J59" s="253"/>
      <c r="L59" s="7">
        <v>25</v>
      </c>
      <c r="M59" s="8">
        <v>16</v>
      </c>
      <c r="N59" s="8" t="s">
        <v>11</v>
      </c>
      <c r="O59" s="9">
        <v>4</v>
      </c>
      <c r="P59" s="274"/>
      <c r="Q59" s="27">
        <v>1.3709611348438788</v>
      </c>
      <c r="R59" s="289"/>
      <c r="S59" s="253"/>
      <c r="T59" s="253"/>
      <c r="U59" s="253"/>
      <c r="W59" s="7">
        <v>28</v>
      </c>
      <c r="X59" s="8">
        <v>1</v>
      </c>
      <c r="Y59" s="8" t="s">
        <v>11</v>
      </c>
      <c r="Z59" s="9">
        <v>4</v>
      </c>
      <c r="AA59" s="274"/>
      <c r="AB59" s="27">
        <v>1.116523883213993</v>
      </c>
      <c r="AC59" s="289"/>
      <c r="AD59" s="253"/>
      <c r="AE59" s="253"/>
      <c r="AF59" s="253"/>
    </row>
    <row r="60" spans="1:32" x14ac:dyDescent="0.25">
      <c r="A60" s="7">
        <v>24</v>
      </c>
      <c r="B60" s="8">
        <v>5</v>
      </c>
      <c r="C60" s="8" t="s">
        <v>11</v>
      </c>
      <c r="D60" s="9">
        <v>5</v>
      </c>
      <c r="E60" s="275"/>
      <c r="F60" s="27">
        <v>1.2398712287473312</v>
      </c>
      <c r="G60" s="290"/>
      <c r="H60" s="253"/>
      <c r="I60" s="253"/>
      <c r="J60" s="253"/>
      <c r="L60" s="7">
        <v>25</v>
      </c>
      <c r="M60" s="8">
        <v>16</v>
      </c>
      <c r="N60" s="8" t="s">
        <v>11</v>
      </c>
      <c r="O60" s="9">
        <v>5</v>
      </c>
      <c r="P60" s="275"/>
      <c r="Q60" s="27">
        <v>1.2978803759563402</v>
      </c>
      <c r="R60" s="290"/>
      <c r="S60" s="253"/>
      <c r="T60" s="253"/>
      <c r="U60" s="253"/>
      <c r="W60" s="7">
        <v>28</v>
      </c>
      <c r="X60" s="8">
        <v>1</v>
      </c>
      <c r="Y60" s="8" t="s">
        <v>11</v>
      </c>
      <c r="Z60" s="9">
        <v>5</v>
      </c>
      <c r="AA60" s="275"/>
      <c r="AB60" s="27">
        <v>1.2030780764129192</v>
      </c>
      <c r="AC60" s="290"/>
      <c r="AD60" s="253"/>
      <c r="AE60" s="253"/>
      <c r="AF60" s="253"/>
    </row>
    <row r="61" spans="1:32" x14ac:dyDescent="0.25">
      <c r="A61" s="32">
        <v>32</v>
      </c>
      <c r="B61" s="33">
        <v>13</v>
      </c>
      <c r="C61" s="33" t="s">
        <v>11</v>
      </c>
      <c r="D61" s="34">
        <v>1</v>
      </c>
      <c r="E61" s="266">
        <v>1.3036872164013336</v>
      </c>
      <c r="F61" s="200">
        <v>1.438239937397406</v>
      </c>
      <c r="G61" s="282">
        <v>1.3101383560860163</v>
      </c>
      <c r="H61" s="253">
        <f>G61</f>
        <v>1.3101383560860163</v>
      </c>
      <c r="I61" s="253">
        <f>H61</f>
        <v>1.3101383560860163</v>
      </c>
      <c r="J61" s="253"/>
      <c r="L61" s="32">
        <v>34</v>
      </c>
      <c r="M61" s="33">
        <v>16</v>
      </c>
      <c r="N61" s="33" t="s">
        <v>11</v>
      </c>
      <c r="O61" s="34">
        <v>1</v>
      </c>
      <c r="P61" s="266">
        <v>1.4853757041650317</v>
      </c>
      <c r="Q61" s="200">
        <v>1.2333397026816053</v>
      </c>
      <c r="R61" s="282">
        <v>1.5168169477489628</v>
      </c>
      <c r="S61" s="253">
        <f>R61</f>
        <v>1.5168169477489628</v>
      </c>
      <c r="T61" s="253"/>
      <c r="U61" s="253"/>
      <c r="W61" s="32">
        <v>36</v>
      </c>
      <c r="X61" s="33">
        <v>1</v>
      </c>
      <c r="Y61" s="33" t="s">
        <v>11</v>
      </c>
      <c r="Z61" s="34">
        <v>1</v>
      </c>
      <c r="AA61" s="266">
        <v>1.2267898845002299</v>
      </c>
      <c r="AB61" s="200">
        <v>1.1217171537509629</v>
      </c>
      <c r="AC61" s="282">
        <v>1.2192730429129315</v>
      </c>
      <c r="AD61" s="253">
        <f>AC61</f>
        <v>1.2192730429129315</v>
      </c>
      <c r="AE61" s="253"/>
      <c r="AF61" s="253"/>
    </row>
    <row r="62" spans="1:32" x14ac:dyDescent="0.25">
      <c r="A62" s="35">
        <v>32</v>
      </c>
      <c r="B62" s="36">
        <v>13</v>
      </c>
      <c r="C62" s="36" t="s">
        <v>11</v>
      </c>
      <c r="D62" s="37">
        <v>2</v>
      </c>
      <c r="E62" s="267"/>
      <c r="F62" s="31">
        <v>1.0780575483980683</v>
      </c>
      <c r="G62" s="283"/>
      <c r="H62" s="253"/>
      <c r="I62" s="253"/>
      <c r="J62" s="253"/>
      <c r="L62" s="35">
        <v>34</v>
      </c>
      <c r="M62" s="36">
        <v>16</v>
      </c>
      <c r="N62" s="36" t="s">
        <v>11</v>
      </c>
      <c r="O62" s="37">
        <v>2</v>
      </c>
      <c r="P62" s="267"/>
      <c r="Q62" s="31">
        <v>1.461989031507128</v>
      </c>
      <c r="R62" s="283"/>
      <c r="S62" s="253"/>
      <c r="T62" s="253"/>
      <c r="U62" s="253"/>
      <c r="W62" s="35">
        <v>36</v>
      </c>
      <c r="X62" s="36">
        <v>1</v>
      </c>
      <c r="Y62" s="36" t="s">
        <v>11</v>
      </c>
      <c r="Z62" s="37">
        <v>2</v>
      </c>
      <c r="AA62" s="267"/>
      <c r="AB62" s="31">
        <v>1.1119758788720298</v>
      </c>
      <c r="AC62" s="283"/>
      <c r="AD62" s="253"/>
      <c r="AE62" s="253"/>
      <c r="AF62" s="253"/>
    </row>
    <row r="63" spans="1:32" x14ac:dyDescent="0.25">
      <c r="A63" s="35">
        <v>32</v>
      </c>
      <c r="B63" s="36">
        <v>13</v>
      </c>
      <c r="C63" s="36" t="s">
        <v>11</v>
      </c>
      <c r="D63" s="37">
        <v>3</v>
      </c>
      <c r="E63" s="267"/>
      <c r="F63" s="31">
        <v>1.2507607200838011</v>
      </c>
      <c r="G63" s="283"/>
      <c r="H63" s="253"/>
      <c r="I63" s="253"/>
      <c r="J63" s="253"/>
      <c r="L63" s="35">
        <v>34</v>
      </c>
      <c r="M63" s="36">
        <v>16</v>
      </c>
      <c r="N63" s="36" t="s">
        <v>11</v>
      </c>
      <c r="O63" s="37">
        <v>3</v>
      </c>
      <c r="P63" s="267"/>
      <c r="Q63" s="31">
        <v>1.2809841665268999</v>
      </c>
      <c r="R63" s="283"/>
      <c r="S63" s="253"/>
      <c r="T63" s="253"/>
      <c r="U63" s="253"/>
      <c r="W63" s="35">
        <v>36</v>
      </c>
      <c r="X63" s="36">
        <v>1</v>
      </c>
      <c r="Y63" s="36" t="s">
        <v>11</v>
      </c>
      <c r="Z63" s="37">
        <v>3</v>
      </c>
      <c r="AA63" s="267"/>
      <c r="AB63" s="31">
        <v>1.2093332718226577</v>
      </c>
      <c r="AC63" s="283"/>
      <c r="AD63" s="253"/>
      <c r="AE63" s="253"/>
      <c r="AF63" s="253"/>
    </row>
    <row r="64" spans="1:32" x14ac:dyDescent="0.25">
      <c r="A64" s="35">
        <v>32</v>
      </c>
      <c r="B64" s="36">
        <v>13</v>
      </c>
      <c r="C64" s="36" t="s">
        <v>11</v>
      </c>
      <c r="D64" s="37">
        <v>4</v>
      </c>
      <c r="E64" s="267"/>
      <c r="F64" s="31">
        <v>1.2906885470517209</v>
      </c>
      <c r="G64" s="283"/>
      <c r="H64" s="253"/>
      <c r="I64" s="253"/>
      <c r="J64" s="253"/>
      <c r="L64" s="35">
        <v>34</v>
      </c>
      <c r="M64" s="36">
        <v>16</v>
      </c>
      <c r="N64" s="36" t="s">
        <v>11</v>
      </c>
      <c r="O64" s="37">
        <v>4</v>
      </c>
      <c r="P64" s="267"/>
      <c r="Q64" s="31">
        <v>1.9942574782705955</v>
      </c>
      <c r="R64" s="283"/>
      <c r="S64" s="253"/>
      <c r="T64" s="253"/>
      <c r="U64" s="253"/>
      <c r="W64" s="35">
        <v>36</v>
      </c>
      <c r="X64" s="36">
        <v>1</v>
      </c>
      <c r="Y64" s="36" t="s">
        <v>11</v>
      </c>
      <c r="Z64" s="37">
        <v>4</v>
      </c>
      <c r="AA64" s="267"/>
      <c r="AB64" s="31">
        <v>1.2526489900527769</v>
      </c>
      <c r="AC64" s="283"/>
      <c r="AD64" s="253"/>
      <c r="AE64" s="253"/>
      <c r="AF64" s="253"/>
    </row>
    <row r="65" spans="1:32" x14ac:dyDescent="0.25">
      <c r="A65" s="35">
        <v>32</v>
      </c>
      <c r="B65" s="36">
        <v>13</v>
      </c>
      <c r="C65" s="36" t="s">
        <v>11</v>
      </c>
      <c r="D65" s="37">
        <v>5</v>
      </c>
      <c r="E65" s="268"/>
      <c r="F65" s="31">
        <v>1.4929450274990845</v>
      </c>
      <c r="G65" s="284"/>
      <c r="H65" s="253"/>
      <c r="I65" s="253"/>
      <c r="J65" s="253"/>
      <c r="L65" s="35">
        <v>34</v>
      </c>
      <c r="M65" s="36">
        <v>16</v>
      </c>
      <c r="N65" s="36" t="s">
        <v>11</v>
      </c>
      <c r="O65" s="37">
        <v>5</v>
      </c>
      <c r="P65" s="268"/>
      <c r="Q65" s="31">
        <v>1.6135143597585855</v>
      </c>
      <c r="R65" s="284"/>
      <c r="S65" s="253"/>
      <c r="T65" s="253"/>
      <c r="U65" s="253"/>
      <c r="W65" s="35">
        <v>36</v>
      </c>
      <c r="X65" s="36">
        <v>1</v>
      </c>
      <c r="Y65" s="36" t="s">
        <v>11</v>
      </c>
      <c r="Z65" s="37">
        <v>5</v>
      </c>
      <c r="AA65" s="268"/>
      <c r="AB65" s="31">
        <v>1.4006899200662302</v>
      </c>
      <c r="AC65" s="284"/>
      <c r="AD65" s="253"/>
      <c r="AE65" s="253"/>
      <c r="AF65" s="253"/>
    </row>
    <row r="66" spans="1:32" x14ac:dyDescent="0.25">
      <c r="A66" s="15">
        <v>40</v>
      </c>
      <c r="B66" s="16">
        <v>6</v>
      </c>
      <c r="C66" s="16" t="s">
        <v>11</v>
      </c>
      <c r="D66" s="17">
        <v>1</v>
      </c>
      <c r="E66" s="257">
        <v>1.2690268005130612</v>
      </c>
      <c r="F66" s="180">
        <v>1.411887963948729</v>
      </c>
      <c r="G66" s="285">
        <v>1.3121876171015736</v>
      </c>
      <c r="H66" s="253">
        <f>G66</f>
        <v>1.3121876171015736</v>
      </c>
      <c r="I66" s="253">
        <f>AVERAGE(H66:H75)</f>
        <v>1.3710788797833431</v>
      </c>
      <c r="J66" s="253"/>
      <c r="L66" s="15">
        <v>42</v>
      </c>
      <c r="M66" s="16">
        <v>12</v>
      </c>
      <c r="N66" s="16" t="s">
        <v>11</v>
      </c>
      <c r="O66" s="17">
        <v>1</v>
      </c>
      <c r="P66" s="257">
        <v>1.31130278756904</v>
      </c>
      <c r="Q66" s="180">
        <v>1.3733476074840116</v>
      </c>
      <c r="R66" s="285">
        <v>1.3160168907537835</v>
      </c>
      <c r="S66" s="253">
        <f>R66</f>
        <v>1.3160168907537835</v>
      </c>
      <c r="T66" s="253">
        <f>S66</f>
        <v>1.3160168907537835</v>
      </c>
      <c r="U66" s="253"/>
      <c r="W66" s="15">
        <v>44</v>
      </c>
      <c r="X66" s="16">
        <v>2</v>
      </c>
      <c r="Y66" s="16" t="s">
        <v>11</v>
      </c>
      <c r="Z66" s="17">
        <v>1</v>
      </c>
      <c r="AA66" s="257">
        <v>1.0017537558777803</v>
      </c>
      <c r="AB66" s="180">
        <v>0.95737204813911381</v>
      </c>
      <c r="AC66" s="285">
        <v>1.0407905245929441</v>
      </c>
      <c r="AD66" s="253">
        <f>AC66</f>
        <v>1.0407905245929441</v>
      </c>
      <c r="AE66" s="253">
        <f>AD66</f>
        <v>1.0407905245929441</v>
      </c>
      <c r="AF66" s="253"/>
    </row>
    <row r="67" spans="1:32" x14ac:dyDescent="0.25">
      <c r="A67" s="18">
        <v>40</v>
      </c>
      <c r="B67" s="19">
        <v>6</v>
      </c>
      <c r="C67" s="19" t="s">
        <v>11</v>
      </c>
      <c r="D67" s="20">
        <v>2</v>
      </c>
      <c r="E67" s="258"/>
      <c r="F67" s="24">
        <v>1.7745765603417651</v>
      </c>
      <c r="G67" s="286"/>
      <c r="H67" s="253"/>
      <c r="I67" s="253"/>
      <c r="J67" s="253"/>
      <c r="L67" s="18">
        <v>42</v>
      </c>
      <c r="M67" s="19">
        <v>12</v>
      </c>
      <c r="N67" s="19" t="s">
        <v>11</v>
      </c>
      <c r="O67" s="20">
        <v>2</v>
      </c>
      <c r="P67" s="258"/>
      <c r="Q67" s="24">
        <v>1.3254037233968108</v>
      </c>
      <c r="R67" s="286"/>
      <c r="S67" s="253"/>
      <c r="T67" s="253"/>
      <c r="U67" s="253"/>
      <c r="W67" s="18">
        <v>44</v>
      </c>
      <c r="X67" s="19">
        <v>2</v>
      </c>
      <c r="Y67" s="19" t="s">
        <v>11</v>
      </c>
      <c r="Z67" s="20">
        <v>2</v>
      </c>
      <c r="AA67" s="258"/>
      <c r="AB67" s="24">
        <v>1.450273554109887</v>
      </c>
      <c r="AC67" s="286"/>
      <c r="AD67" s="253"/>
      <c r="AE67" s="253"/>
      <c r="AF67" s="253"/>
    </row>
    <row r="68" spans="1:32" x14ac:dyDescent="0.25">
      <c r="A68" s="18">
        <v>40</v>
      </c>
      <c r="B68" s="19">
        <v>6</v>
      </c>
      <c r="C68" s="19" t="s">
        <v>11</v>
      </c>
      <c r="D68" s="20">
        <v>3</v>
      </c>
      <c r="E68" s="258"/>
      <c r="F68" s="24">
        <v>1.0132871220202451</v>
      </c>
      <c r="G68" s="286"/>
      <c r="H68" s="253"/>
      <c r="I68" s="253"/>
      <c r="J68" s="253"/>
      <c r="L68" s="18">
        <v>42</v>
      </c>
      <c r="M68" s="19">
        <v>12</v>
      </c>
      <c r="N68" s="19" t="s">
        <v>11</v>
      </c>
      <c r="O68" s="20">
        <v>3</v>
      </c>
      <c r="P68" s="258"/>
      <c r="Q68" s="24">
        <v>1.3596005545919112</v>
      </c>
      <c r="R68" s="286"/>
      <c r="S68" s="253"/>
      <c r="T68" s="253"/>
      <c r="U68" s="253"/>
      <c r="W68" s="18">
        <v>44</v>
      </c>
      <c r="X68" s="19">
        <v>2</v>
      </c>
      <c r="Y68" s="19" t="s">
        <v>11</v>
      </c>
      <c r="Z68" s="20">
        <v>3</v>
      </c>
      <c r="AA68" s="258"/>
      <c r="AB68" s="24">
        <v>0.91864343203832077</v>
      </c>
      <c r="AC68" s="286"/>
      <c r="AD68" s="253"/>
      <c r="AE68" s="253"/>
      <c r="AF68" s="253"/>
    </row>
    <row r="69" spans="1:32" x14ac:dyDescent="0.25">
      <c r="A69" s="18">
        <v>40</v>
      </c>
      <c r="B69" s="19">
        <v>6</v>
      </c>
      <c r="C69" s="19" t="s">
        <v>11</v>
      </c>
      <c r="D69" s="20">
        <v>4</v>
      </c>
      <c r="E69" s="258"/>
      <c r="F69" s="24">
        <v>1.5430714227208806</v>
      </c>
      <c r="G69" s="286"/>
      <c r="H69" s="253"/>
      <c r="I69" s="253"/>
      <c r="J69" s="253"/>
      <c r="L69" s="18">
        <v>42</v>
      </c>
      <c r="M69" s="19">
        <v>12</v>
      </c>
      <c r="N69" s="19" t="s">
        <v>11</v>
      </c>
      <c r="O69" s="20">
        <v>4</v>
      </c>
      <c r="P69" s="258"/>
      <c r="Q69" s="24">
        <v>1.2751757016756777</v>
      </c>
      <c r="R69" s="286"/>
      <c r="S69" s="253"/>
      <c r="T69" s="253"/>
      <c r="U69" s="253"/>
      <c r="W69" s="18">
        <v>44</v>
      </c>
      <c r="X69" s="19">
        <v>2</v>
      </c>
      <c r="Y69" s="19" t="s">
        <v>11</v>
      </c>
      <c r="Z69" s="20">
        <v>4</v>
      </c>
      <c r="AA69" s="258"/>
      <c r="AB69" s="24">
        <v>0.99007560734968181</v>
      </c>
      <c r="AC69" s="286"/>
      <c r="AD69" s="253"/>
      <c r="AE69" s="253"/>
      <c r="AF69" s="253"/>
    </row>
    <row r="70" spans="1:32" x14ac:dyDescent="0.25">
      <c r="A70" s="18">
        <v>40</v>
      </c>
      <c r="B70" s="19">
        <v>6</v>
      </c>
      <c r="C70" s="19" t="s">
        <v>11</v>
      </c>
      <c r="D70" s="20">
        <v>5</v>
      </c>
      <c r="E70" s="259"/>
      <c r="F70" s="24">
        <v>0.81811501647624874</v>
      </c>
      <c r="G70" s="287"/>
      <c r="H70" s="253"/>
      <c r="I70" s="253"/>
      <c r="J70" s="253"/>
      <c r="L70" s="18">
        <v>42</v>
      </c>
      <c r="M70" s="19">
        <v>12</v>
      </c>
      <c r="N70" s="19" t="s">
        <v>11</v>
      </c>
      <c r="O70" s="20">
        <v>5</v>
      </c>
      <c r="P70" s="259"/>
      <c r="Q70" s="24">
        <v>1.2465568666205069</v>
      </c>
      <c r="R70" s="287"/>
      <c r="S70" s="253"/>
      <c r="T70" s="253"/>
      <c r="U70" s="253"/>
      <c r="W70" s="18">
        <v>44</v>
      </c>
      <c r="X70" s="19">
        <v>2</v>
      </c>
      <c r="Y70" s="19" t="s">
        <v>11</v>
      </c>
      <c r="Z70" s="20">
        <v>5</v>
      </c>
      <c r="AA70" s="259"/>
      <c r="AB70" s="24">
        <v>0.88758798132771766</v>
      </c>
      <c r="AC70" s="287"/>
      <c r="AD70" s="253"/>
      <c r="AE70" s="253"/>
      <c r="AF70" s="253"/>
    </row>
    <row r="71" spans="1:32" x14ac:dyDescent="0.25">
      <c r="A71" s="32">
        <v>46</v>
      </c>
      <c r="B71" s="33">
        <v>6</v>
      </c>
      <c r="C71" s="33" t="s">
        <v>11</v>
      </c>
      <c r="D71" s="34">
        <v>1</v>
      </c>
      <c r="E71" s="266">
        <v>1.4271137913554328</v>
      </c>
      <c r="F71" s="200">
        <v>1.1242930390339578</v>
      </c>
      <c r="G71" s="282">
        <v>1.4299701424651126</v>
      </c>
      <c r="H71" s="253">
        <f>G71</f>
        <v>1.4299701424651126</v>
      </c>
      <c r="I71" s="253"/>
      <c r="J71" s="253"/>
      <c r="L71" s="32">
        <v>48</v>
      </c>
      <c r="M71" s="33">
        <v>15</v>
      </c>
      <c r="N71" s="33" t="s">
        <v>11</v>
      </c>
      <c r="O71" s="34">
        <v>1</v>
      </c>
      <c r="P71" s="266">
        <v>1.3267759937298533</v>
      </c>
      <c r="Q71" s="200">
        <v>1.3405970397919178</v>
      </c>
      <c r="R71" s="282">
        <v>1.3268688806442843</v>
      </c>
      <c r="S71" s="253">
        <f>R71</f>
        <v>1.3268688806442843</v>
      </c>
      <c r="T71" s="253">
        <f>S71</f>
        <v>1.3268688806442843</v>
      </c>
      <c r="U71" s="253"/>
      <c r="W71" s="32">
        <v>50</v>
      </c>
      <c r="X71" s="33">
        <v>4</v>
      </c>
      <c r="Y71" s="33" t="s">
        <v>11</v>
      </c>
      <c r="Z71" s="34">
        <v>1</v>
      </c>
      <c r="AA71" s="266">
        <v>0.93045436582897212</v>
      </c>
      <c r="AB71" s="200">
        <v>0.80439053841363584</v>
      </c>
      <c r="AC71" s="282">
        <v>0.93774913517436165</v>
      </c>
      <c r="AD71" s="253">
        <f>AC71</f>
        <v>0.93774913517436165</v>
      </c>
      <c r="AE71" s="253">
        <f>AD71</f>
        <v>0.93774913517436165</v>
      </c>
      <c r="AF71" s="253"/>
    </row>
    <row r="72" spans="1:32" x14ac:dyDescent="0.25">
      <c r="A72" s="35">
        <v>46</v>
      </c>
      <c r="B72" s="36">
        <v>6</v>
      </c>
      <c r="C72" s="36" t="s">
        <v>11</v>
      </c>
      <c r="D72" s="37">
        <v>2</v>
      </c>
      <c r="E72" s="267"/>
      <c r="F72" s="31">
        <v>1.6757416982136075</v>
      </c>
      <c r="G72" s="283"/>
      <c r="H72" s="253"/>
      <c r="I72" s="253"/>
      <c r="J72" s="253"/>
      <c r="L72" s="35">
        <v>48</v>
      </c>
      <c r="M72" s="36">
        <v>15</v>
      </c>
      <c r="N72" s="36" t="s">
        <v>11</v>
      </c>
      <c r="O72" s="37">
        <v>2</v>
      </c>
      <c r="P72" s="267"/>
      <c r="Q72" s="31">
        <v>1.3096633621912896</v>
      </c>
      <c r="R72" s="283"/>
      <c r="S72" s="253"/>
      <c r="T72" s="253"/>
      <c r="U72" s="253"/>
      <c r="W72" s="35">
        <v>50</v>
      </c>
      <c r="X72" s="36">
        <v>4</v>
      </c>
      <c r="Y72" s="36" t="s">
        <v>11</v>
      </c>
      <c r="Z72" s="37">
        <v>2</v>
      </c>
      <c r="AA72" s="267"/>
      <c r="AB72" s="31">
        <v>0.98918829369998251</v>
      </c>
      <c r="AC72" s="283"/>
      <c r="AD72" s="253"/>
      <c r="AE72" s="253"/>
      <c r="AF72" s="253"/>
    </row>
    <row r="73" spans="1:32" x14ac:dyDescent="0.25">
      <c r="A73" s="35">
        <v>46</v>
      </c>
      <c r="B73" s="36">
        <v>6</v>
      </c>
      <c r="C73" s="36" t="s">
        <v>11</v>
      </c>
      <c r="D73" s="37">
        <v>3</v>
      </c>
      <c r="E73" s="267"/>
      <c r="F73" s="31">
        <v>1.5682353573511318</v>
      </c>
      <c r="G73" s="283"/>
      <c r="H73" s="253"/>
      <c r="I73" s="253"/>
      <c r="J73" s="253"/>
      <c r="L73" s="35">
        <v>48</v>
      </c>
      <c r="M73" s="36">
        <v>15</v>
      </c>
      <c r="N73" s="36" t="s">
        <v>11</v>
      </c>
      <c r="O73" s="37">
        <v>3</v>
      </c>
      <c r="P73" s="267"/>
      <c r="Q73" s="31">
        <v>1.3066039664062503</v>
      </c>
      <c r="R73" s="283"/>
      <c r="S73" s="253"/>
      <c r="T73" s="253"/>
      <c r="U73" s="253"/>
      <c r="W73" s="35">
        <v>50</v>
      </c>
      <c r="X73" s="36">
        <v>4</v>
      </c>
      <c r="Y73" s="36" t="s">
        <v>11</v>
      </c>
      <c r="Z73" s="37">
        <v>3</v>
      </c>
      <c r="AA73" s="267"/>
      <c r="AB73" s="31">
        <v>1.1961411865161209</v>
      </c>
      <c r="AC73" s="283"/>
      <c r="AD73" s="253"/>
      <c r="AE73" s="253"/>
      <c r="AF73" s="253"/>
    </row>
    <row r="74" spans="1:32" x14ac:dyDescent="0.25">
      <c r="A74" s="35">
        <v>46</v>
      </c>
      <c r="B74" s="36">
        <v>6</v>
      </c>
      <c r="C74" s="36" t="s">
        <v>11</v>
      </c>
      <c r="D74" s="37">
        <v>4</v>
      </c>
      <c r="E74" s="267"/>
      <c r="F74" s="31">
        <v>1.285033859413899</v>
      </c>
      <c r="G74" s="283"/>
      <c r="H74" s="253"/>
      <c r="I74" s="253"/>
      <c r="J74" s="253"/>
      <c r="L74" s="35">
        <v>48</v>
      </c>
      <c r="M74" s="36">
        <v>15</v>
      </c>
      <c r="N74" s="36" t="s">
        <v>11</v>
      </c>
      <c r="O74" s="37">
        <v>4</v>
      </c>
      <c r="P74" s="267"/>
      <c r="Q74" s="31">
        <v>1.3644953072508279</v>
      </c>
      <c r="R74" s="283"/>
      <c r="S74" s="253"/>
      <c r="T74" s="253"/>
      <c r="U74" s="253"/>
      <c r="W74" s="35">
        <v>50</v>
      </c>
      <c r="X74" s="36">
        <v>4</v>
      </c>
      <c r="Y74" s="36" t="s">
        <v>11</v>
      </c>
      <c r="Z74" s="37">
        <v>4</v>
      </c>
      <c r="AA74" s="267"/>
      <c r="AB74" s="31">
        <v>0.86474947390431411</v>
      </c>
      <c r="AC74" s="283"/>
      <c r="AD74" s="253"/>
      <c r="AE74" s="253"/>
      <c r="AF74" s="253"/>
    </row>
    <row r="75" spans="1:32" x14ac:dyDescent="0.25">
      <c r="A75" s="35">
        <v>46</v>
      </c>
      <c r="B75" s="36">
        <v>6</v>
      </c>
      <c r="C75" s="36" t="s">
        <v>11</v>
      </c>
      <c r="D75" s="37">
        <v>5</v>
      </c>
      <c r="E75" s="268"/>
      <c r="F75" s="31">
        <v>1.4965467583129664</v>
      </c>
      <c r="G75" s="284"/>
      <c r="H75" s="253"/>
      <c r="I75" s="253"/>
      <c r="J75" s="253"/>
      <c r="L75" s="35">
        <v>48</v>
      </c>
      <c r="M75" s="36">
        <v>15</v>
      </c>
      <c r="N75" s="36" t="s">
        <v>11</v>
      </c>
      <c r="O75" s="37">
        <v>5</v>
      </c>
      <c r="P75" s="268"/>
      <c r="Q75" s="31">
        <v>1.3129847275811348</v>
      </c>
      <c r="R75" s="284"/>
      <c r="S75" s="253"/>
      <c r="T75" s="253"/>
      <c r="U75" s="253"/>
      <c r="W75" s="35">
        <v>50</v>
      </c>
      <c r="X75" s="36">
        <v>4</v>
      </c>
      <c r="Y75" s="36" t="s">
        <v>11</v>
      </c>
      <c r="Z75" s="37">
        <v>5</v>
      </c>
      <c r="AA75" s="268"/>
      <c r="AB75" s="31">
        <v>0.83427618333775466</v>
      </c>
      <c r="AC75" s="284"/>
      <c r="AD75" s="253"/>
      <c r="AE75" s="253"/>
      <c r="AF75" s="253"/>
    </row>
    <row r="76" spans="1:32" x14ac:dyDescent="0.25">
      <c r="A76" s="1" t="s">
        <v>0</v>
      </c>
      <c r="B76" s="2" t="s">
        <v>10</v>
      </c>
      <c r="C76" s="2" t="s">
        <v>1</v>
      </c>
      <c r="D76" s="3" t="s">
        <v>2</v>
      </c>
      <c r="E76" s="28" t="s">
        <v>39</v>
      </c>
      <c r="F76" s="28" t="s">
        <v>40</v>
      </c>
      <c r="G76" s="29" t="s">
        <v>41</v>
      </c>
      <c r="L76" s="1" t="s">
        <v>0</v>
      </c>
      <c r="M76" s="2" t="s">
        <v>10</v>
      </c>
      <c r="N76" s="2" t="s">
        <v>1</v>
      </c>
      <c r="O76" s="3" t="s">
        <v>2</v>
      </c>
      <c r="P76" s="28" t="s">
        <v>39</v>
      </c>
      <c r="Q76" s="28" t="s">
        <v>40</v>
      </c>
      <c r="R76" s="29" t="s">
        <v>41</v>
      </c>
      <c r="W76" s="1" t="s">
        <v>0</v>
      </c>
      <c r="X76" s="2" t="s">
        <v>10</v>
      </c>
      <c r="Y76" s="2" t="s">
        <v>1</v>
      </c>
      <c r="Z76" s="3" t="s">
        <v>2</v>
      </c>
      <c r="AA76" s="28" t="s">
        <v>39</v>
      </c>
      <c r="AB76" s="28" t="s">
        <v>40</v>
      </c>
      <c r="AC76" s="29" t="s">
        <v>41</v>
      </c>
    </row>
    <row r="77" spans="1:32" x14ac:dyDescent="0.25">
      <c r="A77" s="4">
        <v>16</v>
      </c>
      <c r="B77" s="5">
        <v>5</v>
      </c>
      <c r="C77" s="5" t="s">
        <v>38</v>
      </c>
      <c r="D77" s="6">
        <v>1</v>
      </c>
      <c r="E77" s="273">
        <v>2.2358137338605384</v>
      </c>
      <c r="F77" s="27">
        <v>2.7246253639612381</v>
      </c>
      <c r="G77" s="276">
        <v>2.2503409200959048</v>
      </c>
      <c r="H77" s="253">
        <f>G77</f>
        <v>2.2503409200959048</v>
      </c>
      <c r="I77" s="253">
        <f>AVERAGE(H77:H86)</f>
        <v>2.1750141226617821</v>
      </c>
      <c r="J77" s="253">
        <f>AVERAGE(I77:I101)</f>
        <v>2.1436229522311301</v>
      </c>
      <c r="L77" s="4">
        <v>18</v>
      </c>
      <c r="M77" s="5">
        <v>16</v>
      </c>
      <c r="N77" s="5" t="s">
        <v>38</v>
      </c>
      <c r="O77" s="6">
        <v>1</v>
      </c>
      <c r="P77" s="273">
        <v>2.0210362822906522</v>
      </c>
      <c r="Q77" s="27">
        <v>2.5581177487146998</v>
      </c>
      <c r="R77" s="276">
        <v>2.0352737820909361</v>
      </c>
      <c r="S77" s="253">
        <f>R77</f>
        <v>2.0352737820909361</v>
      </c>
      <c r="T77" s="253">
        <f>AVERAGE(S77:S91)</f>
        <v>2.3004372571452243</v>
      </c>
      <c r="U77" s="253">
        <f>AVERAGE(T77:T101)</f>
        <v>2.0287555731121043</v>
      </c>
      <c r="W77" s="4">
        <v>20</v>
      </c>
      <c r="X77" s="5">
        <v>1</v>
      </c>
      <c r="Y77" s="5" t="s">
        <v>38</v>
      </c>
      <c r="Z77" s="6">
        <v>1</v>
      </c>
      <c r="AA77" s="273">
        <v>1.4283410225033086</v>
      </c>
      <c r="AB77" s="27">
        <v>1.5115200125815837</v>
      </c>
      <c r="AC77" s="276">
        <v>1.4292748312507273</v>
      </c>
      <c r="AD77" s="253">
        <f>AC77</f>
        <v>1.4292748312507273</v>
      </c>
      <c r="AE77" s="253">
        <f>AVERAGE(AD77:AD91)</f>
        <v>1.578791211486406</v>
      </c>
      <c r="AF77" s="253">
        <f>AVERAGE(AE77:AE101)</f>
        <v>1.52454489592895</v>
      </c>
    </row>
    <row r="78" spans="1:32" x14ac:dyDescent="0.25">
      <c r="A78" s="7">
        <v>16</v>
      </c>
      <c r="B78" s="8">
        <v>5</v>
      </c>
      <c r="C78" s="8" t="s">
        <v>38</v>
      </c>
      <c r="D78" s="9">
        <v>2</v>
      </c>
      <c r="E78" s="274"/>
      <c r="F78" s="27">
        <v>2.0571539030193002</v>
      </c>
      <c r="G78" s="277"/>
      <c r="H78" s="253"/>
      <c r="I78" s="253"/>
      <c r="J78" s="272"/>
      <c r="L78" s="7">
        <v>18</v>
      </c>
      <c r="M78" s="8">
        <v>16</v>
      </c>
      <c r="N78" s="8" t="s">
        <v>38</v>
      </c>
      <c r="O78" s="9">
        <v>2</v>
      </c>
      <c r="P78" s="274"/>
      <c r="Q78" s="27">
        <v>2.0301637260818164</v>
      </c>
      <c r="R78" s="277"/>
      <c r="S78" s="253"/>
      <c r="T78" s="272"/>
      <c r="U78" s="272"/>
      <c r="W78" s="7">
        <v>20</v>
      </c>
      <c r="X78" s="8">
        <v>1</v>
      </c>
      <c r="Y78" s="8" t="s">
        <v>38</v>
      </c>
      <c r="Z78" s="9">
        <v>2</v>
      </c>
      <c r="AA78" s="274"/>
      <c r="AB78" s="27">
        <v>1.3827450187984491</v>
      </c>
      <c r="AC78" s="277"/>
      <c r="AD78" s="253"/>
      <c r="AE78" s="272"/>
      <c r="AF78" s="272"/>
    </row>
    <row r="79" spans="1:32" x14ac:dyDescent="0.25">
      <c r="A79" s="7">
        <v>16</v>
      </c>
      <c r="B79" s="8">
        <v>5</v>
      </c>
      <c r="C79" s="8" t="s">
        <v>38</v>
      </c>
      <c r="D79" s="9">
        <v>3</v>
      </c>
      <c r="E79" s="274"/>
      <c r="F79" s="27">
        <v>2.3799683013432342</v>
      </c>
      <c r="G79" s="277"/>
      <c r="H79" s="253"/>
      <c r="I79" s="253"/>
      <c r="J79" s="272"/>
      <c r="L79" s="7">
        <v>18</v>
      </c>
      <c r="M79" s="8">
        <v>16</v>
      </c>
      <c r="N79" s="8" t="s">
        <v>38</v>
      </c>
      <c r="O79" s="9">
        <v>3</v>
      </c>
      <c r="P79" s="274"/>
      <c r="Q79" s="27">
        <v>2.0382618624812072</v>
      </c>
      <c r="R79" s="277"/>
      <c r="S79" s="253"/>
      <c r="T79" s="272"/>
      <c r="U79" s="272"/>
      <c r="W79" s="7">
        <v>20</v>
      </c>
      <c r="X79" s="8">
        <v>1</v>
      </c>
      <c r="Y79" s="8" t="s">
        <v>38</v>
      </c>
      <c r="Z79" s="9">
        <v>3</v>
      </c>
      <c r="AA79" s="274"/>
      <c r="AB79" s="27">
        <v>1.4091437261655979</v>
      </c>
      <c r="AC79" s="277"/>
      <c r="AD79" s="253"/>
      <c r="AE79" s="272"/>
      <c r="AF79" s="272"/>
    </row>
    <row r="80" spans="1:32" x14ac:dyDescent="0.25">
      <c r="A80" s="7">
        <v>16</v>
      </c>
      <c r="B80" s="8">
        <v>5</v>
      </c>
      <c r="C80" s="8" t="s">
        <v>38</v>
      </c>
      <c r="D80" s="9">
        <v>4</v>
      </c>
      <c r="E80" s="274"/>
      <c r="F80" s="27">
        <v>1.7714589381410446</v>
      </c>
      <c r="G80" s="277"/>
      <c r="H80" s="253"/>
      <c r="I80" s="253"/>
      <c r="J80" s="272"/>
      <c r="L80" s="7">
        <v>18</v>
      </c>
      <c r="M80" s="8">
        <v>16</v>
      </c>
      <c r="N80" s="8" t="s">
        <v>38</v>
      </c>
      <c r="O80" s="9">
        <v>4</v>
      </c>
      <c r="P80" s="274"/>
      <c r="Q80" s="27">
        <v>1.9710598638846835</v>
      </c>
      <c r="R80" s="277"/>
      <c r="S80" s="253"/>
      <c r="T80" s="272"/>
      <c r="U80" s="272"/>
      <c r="W80" s="7">
        <v>20</v>
      </c>
      <c r="X80" s="8">
        <v>1</v>
      </c>
      <c r="Y80" s="8" t="s">
        <v>38</v>
      </c>
      <c r="Z80" s="9">
        <v>4</v>
      </c>
      <c r="AA80" s="274"/>
      <c r="AB80" s="27">
        <v>1.4357703325004949</v>
      </c>
      <c r="AC80" s="277"/>
      <c r="AD80" s="253"/>
      <c r="AE80" s="272"/>
      <c r="AF80" s="272"/>
    </row>
    <row r="81" spans="1:32" x14ac:dyDescent="0.25">
      <c r="A81" s="7">
        <v>16</v>
      </c>
      <c r="B81" s="8">
        <v>5</v>
      </c>
      <c r="C81" s="8" t="s">
        <v>38</v>
      </c>
      <c r="D81" s="9">
        <v>5</v>
      </c>
      <c r="E81" s="275"/>
      <c r="F81" s="27">
        <v>2.3184980940147075</v>
      </c>
      <c r="G81" s="278"/>
      <c r="H81" s="253"/>
      <c r="I81" s="253"/>
      <c r="J81" s="272"/>
      <c r="L81" s="7">
        <v>18</v>
      </c>
      <c r="M81" s="8">
        <v>16</v>
      </c>
      <c r="N81" s="8" t="s">
        <v>38</v>
      </c>
      <c r="O81" s="9">
        <v>5</v>
      </c>
      <c r="P81" s="275"/>
      <c r="Q81" s="27">
        <v>1.5787657092922742</v>
      </c>
      <c r="R81" s="278"/>
      <c r="S81" s="253"/>
      <c r="T81" s="272"/>
      <c r="U81" s="272"/>
      <c r="W81" s="7">
        <v>20</v>
      </c>
      <c r="X81" s="8">
        <v>1</v>
      </c>
      <c r="Y81" s="8" t="s">
        <v>38</v>
      </c>
      <c r="Z81" s="9">
        <v>5</v>
      </c>
      <c r="AA81" s="275"/>
      <c r="AB81" s="27">
        <v>1.407195066207511</v>
      </c>
      <c r="AC81" s="278"/>
      <c r="AD81" s="253"/>
      <c r="AE81" s="272"/>
      <c r="AF81" s="272"/>
    </row>
    <row r="82" spans="1:32" x14ac:dyDescent="0.25">
      <c r="A82" s="32">
        <v>24</v>
      </c>
      <c r="B82" s="33">
        <v>5</v>
      </c>
      <c r="C82" s="33" t="s">
        <v>38</v>
      </c>
      <c r="D82" s="34">
        <v>1</v>
      </c>
      <c r="E82" s="266">
        <v>2.0429902691026567</v>
      </c>
      <c r="F82" s="200">
        <v>2.4474120881973653</v>
      </c>
      <c r="G82" s="269">
        <v>2.0996873252276589</v>
      </c>
      <c r="H82" s="253">
        <f>G82</f>
        <v>2.0996873252276589</v>
      </c>
      <c r="I82" s="253"/>
      <c r="J82" s="272"/>
      <c r="L82" s="32">
        <v>25</v>
      </c>
      <c r="M82" s="33">
        <v>16</v>
      </c>
      <c r="N82" s="33" t="s">
        <v>38</v>
      </c>
      <c r="O82" s="34">
        <v>1</v>
      </c>
      <c r="P82" s="266">
        <v>1.9932311485181258</v>
      </c>
      <c r="Q82" s="200">
        <v>2.2667683158361971</v>
      </c>
      <c r="R82" s="269">
        <v>2.0029042371888286</v>
      </c>
      <c r="S82" s="253">
        <f>R82</f>
        <v>2.0029042371888286</v>
      </c>
      <c r="T82" s="272"/>
      <c r="U82" s="272"/>
      <c r="W82" s="32">
        <v>28</v>
      </c>
      <c r="X82" s="33">
        <v>1</v>
      </c>
      <c r="Y82" s="33" t="s">
        <v>38</v>
      </c>
      <c r="Z82" s="34">
        <v>1</v>
      </c>
      <c r="AA82" s="266">
        <v>1.7210047505210562</v>
      </c>
      <c r="AB82" s="200">
        <v>1.8422880725694295</v>
      </c>
      <c r="AC82" s="269">
        <v>1.7239671188834784</v>
      </c>
      <c r="AD82" s="253">
        <f>AC82</f>
        <v>1.7239671188834784</v>
      </c>
      <c r="AE82" s="272"/>
      <c r="AF82" s="272"/>
    </row>
    <row r="83" spans="1:32" x14ac:dyDescent="0.25">
      <c r="A83" s="35">
        <v>24</v>
      </c>
      <c r="B83" s="36">
        <v>5</v>
      </c>
      <c r="C83" s="36" t="s">
        <v>38</v>
      </c>
      <c r="D83" s="37">
        <v>2</v>
      </c>
      <c r="E83" s="267"/>
      <c r="F83" s="31">
        <v>1.7490601217913773</v>
      </c>
      <c r="G83" s="270"/>
      <c r="H83" s="253"/>
      <c r="I83" s="253"/>
      <c r="J83" s="272"/>
      <c r="L83" s="35">
        <v>25</v>
      </c>
      <c r="M83" s="36">
        <v>16</v>
      </c>
      <c r="N83" s="36" t="s">
        <v>38</v>
      </c>
      <c r="O83" s="37">
        <v>2</v>
      </c>
      <c r="P83" s="267"/>
      <c r="Q83" s="31">
        <v>1.972003791624285</v>
      </c>
      <c r="R83" s="270"/>
      <c r="S83" s="253"/>
      <c r="T83" s="272"/>
      <c r="U83" s="272"/>
      <c r="W83" s="35">
        <v>28</v>
      </c>
      <c r="X83" s="36">
        <v>1</v>
      </c>
      <c r="Y83" s="36" t="s">
        <v>38</v>
      </c>
      <c r="Z83" s="37">
        <v>2</v>
      </c>
      <c r="AA83" s="267"/>
      <c r="AB83" s="31">
        <v>1.9064641978796328</v>
      </c>
      <c r="AC83" s="270"/>
      <c r="AD83" s="253"/>
      <c r="AE83" s="272"/>
      <c r="AF83" s="272"/>
    </row>
    <row r="84" spans="1:32" x14ac:dyDescent="0.25">
      <c r="A84" s="35">
        <v>24</v>
      </c>
      <c r="B84" s="36">
        <v>5</v>
      </c>
      <c r="C84" s="36" t="s">
        <v>38</v>
      </c>
      <c r="D84" s="37">
        <v>3</v>
      </c>
      <c r="E84" s="267"/>
      <c r="F84" s="31">
        <v>2.5237469461156405</v>
      </c>
      <c r="G84" s="270"/>
      <c r="H84" s="253"/>
      <c r="I84" s="253"/>
      <c r="J84" s="272"/>
      <c r="L84" s="35">
        <v>25</v>
      </c>
      <c r="M84" s="36">
        <v>16</v>
      </c>
      <c r="N84" s="36" t="s">
        <v>38</v>
      </c>
      <c r="O84" s="37">
        <v>3</v>
      </c>
      <c r="P84" s="267"/>
      <c r="Q84" s="31">
        <v>1.9727317882032465</v>
      </c>
      <c r="R84" s="270"/>
      <c r="S84" s="253"/>
      <c r="T84" s="272"/>
      <c r="U84" s="272"/>
      <c r="W84" s="35">
        <v>28</v>
      </c>
      <c r="X84" s="36">
        <v>1</v>
      </c>
      <c r="Y84" s="36" t="s">
        <v>38</v>
      </c>
      <c r="Z84" s="37">
        <v>3</v>
      </c>
      <c r="AA84" s="267"/>
      <c r="AB84" s="31">
        <v>1.6330689344204385</v>
      </c>
      <c r="AC84" s="270"/>
      <c r="AD84" s="253"/>
      <c r="AE84" s="272"/>
      <c r="AF84" s="272"/>
    </row>
    <row r="85" spans="1:32" x14ac:dyDescent="0.25">
      <c r="A85" s="35">
        <v>24</v>
      </c>
      <c r="B85" s="36">
        <v>5</v>
      </c>
      <c r="C85" s="36" t="s">
        <v>38</v>
      </c>
      <c r="D85" s="37">
        <v>4</v>
      </c>
      <c r="E85" s="267"/>
      <c r="F85" s="31">
        <v>1.5955717101978837</v>
      </c>
      <c r="G85" s="270"/>
      <c r="H85" s="253"/>
      <c r="I85" s="253"/>
      <c r="J85" s="272"/>
      <c r="L85" s="35">
        <v>25</v>
      </c>
      <c r="M85" s="36">
        <v>16</v>
      </c>
      <c r="N85" s="36" t="s">
        <v>38</v>
      </c>
      <c r="O85" s="37">
        <v>4</v>
      </c>
      <c r="P85" s="267"/>
      <c r="Q85" s="31">
        <v>1.9888827749027143</v>
      </c>
      <c r="R85" s="270"/>
      <c r="S85" s="253"/>
      <c r="T85" s="272"/>
      <c r="U85" s="272"/>
      <c r="W85" s="35">
        <v>28</v>
      </c>
      <c r="X85" s="36">
        <v>1</v>
      </c>
      <c r="Y85" s="36" t="s">
        <v>38</v>
      </c>
      <c r="Z85" s="37">
        <v>4</v>
      </c>
      <c r="AA85" s="267"/>
      <c r="AB85" s="31">
        <v>1.7279002023783396</v>
      </c>
      <c r="AC85" s="270"/>
      <c r="AD85" s="253"/>
      <c r="AE85" s="272"/>
      <c r="AF85" s="272"/>
    </row>
    <row r="86" spans="1:32" x14ac:dyDescent="0.25">
      <c r="A86" s="35">
        <v>24</v>
      </c>
      <c r="B86" s="36">
        <v>5</v>
      </c>
      <c r="C86" s="36" t="s">
        <v>38</v>
      </c>
      <c r="D86" s="37">
        <v>5</v>
      </c>
      <c r="E86" s="268"/>
      <c r="F86" s="31">
        <v>2.1826457598360274</v>
      </c>
      <c r="G86" s="271"/>
      <c r="H86" s="253"/>
      <c r="I86" s="253"/>
      <c r="J86" s="272"/>
      <c r="L86" s="35">
        <v>25</v>
      </c>
      <c r="M86" s="36">
        <v>16</v>
      </c>
      <c r="N86" s="36" t="s">
        <v>38</v>
      </c>
      <c r="O86" s="37">
        <v>5</v>
      </c>
      <c r="P86" s="268"/>
      <c r="Q86" s="31">
        <v>1.8141345153777011</v>
      </c>
      <c r="R86" s="271"/>
      <c r="S86" s="253"/>
      <c r="T86" s="272"/>
      <c r="U86" s="272"/>
      <c r="W86" s="35">
        <v>28</v>
      </c>
      <c r="X86" s="36">
        <v>1</v>
      </c>
      <c r="Y86" s="36" t="s">
        <v>38</v>
      </c>
      <c r="Z86" s="37">
        <v>5</v>
      </c>
      <c r="AA86" s="268"/>
      <c r="AB86" s="31">
        <v>1.5101141871695511</v>
      </c>
      <c r="AC86" s="271"/>
      <c r="AD86" s="253"/>
      <c r="AE86" s="272"/>
      <c r="AF86" s="272"/>
    </row>
    <row r="87" spans="1:32" x14ac:dyDescent="0.25">
      <c r="A87" s="15">
        <v>32</v>
      </c>
      <c r="B87" s="16">
        <v>13</v>
      </c>
      <c r="C87" s="16" t="s">
        <v>38</v>
      </c>
      <c r="D87" s="17">
        <v>1</v>
      </c>
      <c r="E87" s="257">
        <v>2.3505812003676727</v>
      </c>
      <c r="F87" s="180">
        <v>2.3711085104465055</v>
      </c>
      <c r="G87" s="260">
        <v>2.3633000794772872</v>
      </c>
      <c r="H87" s="253">
        <f>G87</f>
        <v>2.3633000794772872</v>
      </c>
      <c r="I87" s="253">
        <f>AVERAGE(H87)</f>
        <v>2.3633000794772872</v>
      </c>
      <c r="J87" s="272"/>
      <c r="L87" s="15">
        <v>34</v>
      </c>
      <c r="M87" s="16">
        <v>16</v>
      </c>
      <c r="N87" s="16" t="s">
        <v>38</v>
      </c>
      <c r="O87" s="17">
        <v>1</v>
      </c>
      <c r="P87" s="257">
        <v>2.8578644956413668</v>
      </c>
      <c r="Q87" s="180">
        <v>2.9594136021471287</v>
      </c>
      <c r="R87" s="260">
        <v>2.8631337521559082</v>
      </c>
      <c r="S87" s="253">
        <f>R87</f>
        <v>2.8631337521559082</v>
      </c>
      <c r="T87" s="272"/>
      <c r="U87" s="272"/>
      <c r="W87" s="15">
        <v>36</v>
      </c>
      <c r="X87" s="16">
        <v>1</v>
      </c>
      <c r="Y87" s="16" t="s">
        <v>38</v>
      </c>
      <c r="Z87" s="17">
        <v>1</v>
      </c>
      <c r="AA87" s="257">
        <v>1.574403706628563</v>
      </c>
      <c r="AB87" s="180">
        <v>1.4644666386919925</v>
      </c>
      <c r="AC87" s="260">
        <v>1.5831316843250121</v>
      </c>
      <c r="AD87" s="253">
        <f>AC87</f>
        <v>1.5831316843250121</v>
      </c>
      <c r="AE87" s="272"/>
      <c r="AF87" s="272"/>
    </row>
    <row r="88" spans="1:32" x14ac:dyDescent="0.25">
      <c r="A88" s="18">
        <v>32</v>
      </c>
      <c r="B88" s="19">
        <v>13</v>
      </c>
      <c r="C88" s="19" t="s">
        <v>38</v>
      </c>
      <c r="D88" s="20">
        <v>2</v>
      </c>
      <c r="E88" s="258"/>
      <c r="F88" s="24">
        <v>2.5803763387964564</v>
      </c>
      <c r="G88" s="261"/>
      <c r="H88" s="253"/>
      <c r="I88" s="253"/>
      <c r="J88" s="272"/>
      <c r="L88" s="18">
        <v>34</v>
      </c>
      <c r="M88" s="19">
        <v>16</v>
      </c>
      <c r="N88" s="19" t="s">
        <v>38</v>
      </c>
      <c r="O88" s="20">
        <v>2</v>
      </c>
      <c r="P88" s="258"/>
      <c r="Q88" s="24">
        <v>3.039572132765219</v>
      </c>
      <c r="R88" s="261"/>
      <c r="S88" s="253"/>
      <c r="T88" s="272"/>
      <c r="U88" s="272"/>
      <c r="W88" s="18">
        <v>36</v>
      </c>
      <c r="X88" s="19">
        <v>1</v>
      </c>
      <c r="Y88" s="19" t="s">
        <v>38</v>
      </c>
      <c r="Z88" s="20">
        <v>2</v>
      </c>
      <c r="AA88" s="258"/>
      <c r="AB88" s="24">
        <v>1.6425403780778398</v>
      </c>
      <c r="AC88" s="261"/>
      <c r="AD88" s="253"/>
      <c r="AE88" s="272"/>
      <c r="AF88" s="272"/>
    </row>
    <row r="89" spans="1:32" x14ac:dyDescent="0.25">
      <c r="A89" s="18">
        <v>32</v>
      </c>
      <c r="B89" s="19">
        <v>13</v>
      </c>
      <c r="C89" s="19" t="s">
        <v>38</v>
      </c>
      <c r="D89" s="20">
        <v>3</v>
      </c>
      <c r="E89" s="258"/>
      <c r="F89" s="24">
        <v>2.5405935274514548</v>
      </c>
      <c r="G89" s="261"/>
      <c r="H89" s="253"/>
      <c r="I89" s="253"/>
      <c r="J89" s="272"/>
      <c r="L89" s="18">
        <v>34</v>
      </c>
      <c r="M89" s="19">
        <v>16</v>
      </c>
      <c r="N89" s="19" t="s">
        <v>38</v>
      </c>
      <c r="O89" s="20">
        <v>3</v>
      </c>
      <c r="P89" s="258"/>
      <c r="Q89" s="24">
        <v>2.8945049573346582</v>
      </c>
      <c r="R89" s="261"/>
      <c r="S89" s="253"/>
      <c r="T89" s="272"/>
      <c r="U89" s="272"/>
      <c r="W89" s="18">
        <v>36</v>
      </c>
      <c r="X89" s="19">
        <v>1</v>
      </c>
      <c r="Y89" s="19" t="s">
        <v>38</v>
      </c>
      <c r="Z89" s="20">
        <v>3</v>
      </c>
      <c r="AA89" s="258"/>
      <c r="AB89" s="24">
        <v>1.7708116330731816</v>
      </c>
      <c r="AC89" s="261"/>
      <c r="AD89" s="253"/>
      <c r="AE89" s="272"/>
      <c r="AF89" s="272"/>
    </row>
    <row r="90" spans="1:32" x14ac:dyDescent="0.25">
      <c r="A90" s="18">
        <v>32</v>
      </c>
      <c r="B90" s="19">
        <v>13</v>
      </c>
      <c r="C90" s="19" t="s">
        <v>38</v>
      </c>
      <c r="D90" s="20">
        <v>4</v>
      </c>
      <c r="E90" s="258"/>
      <c r="F90" s="24">
        <v>2.0909710764895957</v>
      </c>
      <c r="G90" s="261"/>
      <c r="H90" s="253"/>
      <c r="I90" s="253"/>
      <c r="J90" s="272"/>
      <c r="L90" s="18">
        <v>34</v>
      </c>
      <c r="M90" s="19">
        <v>16</v>
      </c>
      <c r="N90" s="19" t="s">
        <v>38</v>
      </c>
      <c r="O90" s="20">
        <v>4</v>
      </c>
      <c r="P90" s="258"/>
      <c r="Q90" s="24">
        <v>2.5055951435757078</v>
      </c>
      <c r="R90" s="261"/>
      <c r="S90" s="253"/>
      <c r="T90" s="272"/>
      <c r="U90" s="272"/>
      <c r="W90" s="18">
        <v>36</v>
      </c>
      <c r="X90" s="19">
        <v>1</v>
      </c>
      <c r="Y90" s="19" t="s">
        <v>38</v>
      </c>
      <c r="Z90" s="20">
        <v>4</v>
      </c>
      <c r="AA90" s="258"/>
      <c r="AB90" s="24">
        <v>1.6463399060817219</v>
      </c>
      <c r="AC90" s="261"/>
      <c r="AD90" s="253"/>
      <c r="AE90" s="272"/>
      <c r="AF90" s="272"/>
    </row>
    <row r="91" spans="1:32" x14ac:dyDescent="0.25">
      <c r="A91" s="18">
        <v>32</v>
      </c>
      <c r="B91" s="19">
        <v>13</v>
      </c>
      <c r="C91" s="19" t="s">
        <v>38</v>
      </c>
      <c r="D91" s="20">
        <v>5</v>
      </c>
      <c r="E91" s="259"/>
      <c r="F91" s="24">
        <v>2.2334509442024228</v>
      </c>
      <c r="G91" s="262"/>
      <c r="H91" s="253"/>
      <c r="I91" s="253"/>
      <c r="J91" s="272"/>
      <c r="L91" s="18">
        <v>34</v>
      </c>
      <c r="M91" s="19">
        <v>16</v>
      </c>
      <c r="N91" s="19" t="s">
        <v>38</v>
      </c>
      <c r="O91" s="20">
        <v>5</v>
      </c>
      <c r="P91" s="259"/>
      <c r="Q91" s="24">
        <v>2.916582924956828</v>
      </c>
      <c r="R91" s="262"/>
      <c r="S91" s="253"/>
      <c r="T91" s="272"/>
      <c r="U91" s="272"/>
      <c r="W91" s="18">
        <v>36</v>
      </c>
      <c r="X91" s="19">
        <v>1</v>
      </c>
      <c r="Y91" s="19" t="s">
        <v>38</v>
      </c>
      <c r="Z91" s="20">
        <v>5</v>
      </c>
      <c r="AA91" s="259"/>
      <c r="AB91" s="24">
        <v>1.391499865700325</v>
      </c>
      <c r="AC91" s="262"/>
      <c r="AD91" s="253"/>
      <c r="AE91" s="272"/>
      <c r="AF91" s="272"/>
    </row>
    <row r="92" spans="1:32" x14ac:dyDescent="0.25">
      <c r="A92" s="32">
        <v>40</v>
      </c>
      <c r="B92" s="33">
        <v>6</v>
      </c>
      <c r="C92" s="33" t="s">
        <v>38</v>
      </c>
      <c r="D92" s="34">
        <v>1</v>
      </c>
      <c r="E92" s="266">
        <v>1.7705266746400741</v>
      </c>
      <c r="F92" s="200">
        <v>1.775631345904501</v>
      </c>
      <c r="G92" s="269">
        <v>1.775230964107547</v>
      </c>
      <c r="H92" s="253">
        <f>G92</f>
        <v>1.775230964107547</v>
      </c>
      <c r="I92" s="253">
        <f>AVERAGE(H92:H101)</f>
        <v>1.8925546545543201</v>
      </c>
      <c r="J92" s="272"/>
      <c r="L92" s="32">
        <v>42</v>
      </c>
      <c r="M92" s="33">
        <v>12</v>
      </c>
      <c r="N92" s="33" t="s">
        <v>38</v>
      </c>
      <c r="O92" s="34">
        <v>1</v>
      </c>
      <c r="P92" s="266">
        <v>1.8695064732883206</v>
      </c>
      <c r="Q92" s="200">
        <v>1.6667496752231579</v>
      </c>
      <c r="R92" s="269">
        <v>1.876493697629974</v>
      </c>
      <c r="S92" s="253">
        <f>R92</f>
        <v>1.876493697629974</v>
      </c>
      <c r="T92" s="253">
        <f>S92</f>
        <v>1.876493697629974</v>
      </c>
      <c r="U92" s="272"/>
      <c r="W92" s="32">
        <v>44</v>
      </c>
      <c r="X92" s="33">
        <v>2</v>
      </c>
      <c r="Y92" s="33" t="s">
        <v>38</v>
      </c>
      <c r="Z92" s="34">
        <v>1</v>
      </c>
      <c r="AA92" s="266">
        <v>1.4915942214712155</v>
      </c>
      <c r="AB92" s="200">
        <v>1.214941064382367</v>
      </c>
      <c r="AC92" s="269">
        <v>1.5131319423896357</v>
      </c>
      <c r="AD92" s="253">
        <f>AC92</f>
        <v>1.5131319423896357</v>
      </c>
      <c r="AE92" s="253">
        <f>AD92</f>
        <v>1.5131319423896357</v>
      </c>
      <c r="AF92" s="272"/>
    </row>
    <row r="93" spans="1:32" x14ac:dyDescent="0.25">
      <c r="A93" s="35">
        <v>40</v>
      </c>
      <c r="B93" s="36">
        <v>6</v>
      </c>
      <c r="C93" s="36" t="s">
        <v>38</v>
      </c>
      <c r="D93" s="37">
        <v>2</v>
      </c>
      <c r="E93" s="267"/>
      <c r="F93" s="31">
        <v>1.7879878265174158</v>
      </c>
      <c r="G93" s="270"/>
      <c r="H93" s="253"/>
      <c r="I93" s="253"/>
      <c r="J93" s="272"/>
      <c r="L93" s="35">
        <v>42</v>
      </c>
      <c r="M93" s="36">
        <v>12</v>
      </c>
      <c r="N93" s="36" t="s">
        <v>38</v>
      </c>
      <c r="O93" s="37">
        <v>2</v>
      </c>
      <c r="P93" s="267"/>
      <c r="Q93" s="31">
        <v>1.9329078174862018</v>
      </c>
      <c r="R93" s="270"/>
      <c r="S93" s="253"/>
      <c r="T93" s="253"/>
      <c r="U93" s="272"/>
      <c r="W93" s="35">
        <v>44</v>
      </c>
      <c r="X93" s="36">
        <v>2</v>
      </c>
      <c r="Y93" s="36" t="s">
        <v>38</v>
      </c>
      <c r="Z93" s="37">
        <v>2</v>
      </c>
      <c r="AA93" s="267"/>
      <c r="AB93" s="31">
        <v>2.091357454722008</v>
      </c>
      <c r="AC93" s="270"/>
      <c r="AD93" s="253"/>
      <c r="AE93" s="253"/>
      <c r="AF93" s="272"/>
    </row>
    <row r="94" spans="1:32" x14ac:dyDescent="0.25">
      <c r="A94" s="35">
        <v>40</v>
      </c>
      <c r="B94" s="36">
        <v>6</v>
      </c>
      <c r="C94" s="36" t="s">
        <v>38</v>
      </c>
      <c r="D94" s="37">
        <v>3</v>
      </c>
      <c r="E94" s="267"/>
      <c r="F94" s="31">
        <v>1.9082147173710906</v>
      </c>
      <c r="G94" s="270"/>
      <c r="H94" s="253"/>
      <c r="I94" s="253"/>
      <c r="J94" s="272"/>
      <c r="L94" s="35">
        <v>42</v>
      </c>
      <c r="M94" s="36">
        <v>12</v>
      </c>
      <c r="N94" s="36" t="s">
        <v>38</v>
      </c>
      <c r="O94" s="37">
        <v>3</v>
      </c>
      <c r="P94" s="267"/>
      <c r="Q94" s="31">
        <v>1.9517141599621086</v>
      </c>
      <c r="R94" s="270"/>
      <c r="S94" s="253"/>
      <c r="T94" s="253"/>
      <c r="U94" s="272"/>
      <c r="W94" s="35">
        <v>44</v>
      </c>
      <c r="X94" s="36">
        <v>2</v>
      </c>
      <c r="Y94" s="36" t="s">
        <v>38</v>
      </c>
      <c r="Z94" s="37">
        <v>3</v>
      </c>
      <c r="AA94" s="267"/>
      <c r="AB94" s="31">
        <v>1.3889251638341289</v>
      </c>
      <c r="AC94" s="270"/>
      <c r="AD94" s="253"/>
      <c r="AE94" s="253"/>
      <c r="AF94" s="272"/>
    </row>
    <row r="95" spans="1:32" x14ac:dyDescent="0.25">
      <c r="A95" s="35">
        <v>40</v>
      </c>
      <c r="B95" s="36">
        <v>6</v>
      </c>
      <c r="C95" s="36" t="s">
        <v>38</v>
      </c>
      <c r="D95" s="37">
        <v>4</v>
      </c>
      <c r="E95" s="267"/>
      <c r="F95" s="31">
        <v>1.6170529318528428</v>
      </c>
      <c r="G95" s="270"/>
      <c r="H95" s="253"/>
      <c r="I95" s="253"/>
      <c r="J95" s="272"/>
      <c r="L95" s="35">
        <v>42</v>
      </c>
      <c r="M95" s="36">
        <v>12</v>
      </c>
      <c r="N95" s="36" t="s">
        <v>38</v>
      </c>
      <c r="O95" s="37">
        <v>4</v>
      </c>
      <c r="P95" s="267"/>
      <c r="Q95" s="31">
        <v>1.9935165374202262</v>
      </c>
      <c r="R95" s="270"/>
      <c r="S95" s="253"/>
      <c r="T95" s="253"/>
      <c r="U95" s="272"/>
      <c r="W95" s="35">
        <v>44</v>
      </c>
      <c r="X95" s="36">
        <v>2</v>
      </c>
      <c r="Y95" s="36" t="s">
        <v>38</v>
      </c>
      <c r="Z95" s="37">
        <v>4</v>
      </c>
      <c r="AA95" s="267"/>
      <c r="AB95" s="31">
        <v>1.5959547985550742</v>
      </c>
      <c r="AC95" s="270"/>
      <c r="AD95" s="253"/>
      <c r="AE95" s="253"/>
      <c r="AF95" s="272"/>
    </row>
    <row r="96" spans="1:32" x14ac:dyDescent="0.25">
      <c r="A96" s="35">
        <v>40</v>
      </c>
      <c r="B96" s="36">
        <v>6</v>
      </c>
      <c r="C96" s="36" t="s">
        <v>38</v>
      </c>
      <c r="D96" s="37">
        <v>5</v>
      </c>
      <c r="E96" s="268"/>
      <c r="F96" s="31">
        <v>1.7872679988918845</v>
      </c>
      <c r="G96" s="271"/>
      <c r="H96" s="253"/>
      <c r="I96" s="253"/>
      <c r="J96" s="272"/>
      <c r="L96" s="35">
        <v>42</v>
      </c>
      <c r="M96" s="36">
        <v>12</v>
      </c>
      <c r="N96" s="36" t="s">
        <v>38</v>
      </c>
      <c r="O96" s="37">
        <v>5</v>
      </c>
      <c r="P96" s="268"/>
      <c r="Q96" s="31">
        <v>1.837580298058175</v>
      </c>
      <c r="R96" s="271"/>
      <c r="S96" s="253"/>
      <c r="T96" s="253"/>
      <c r="U96" s="272"/>
      <c r="W96" s="35">
        <v>44</v>
      </c>
      <c r="X96" s="36">
        <v>2</v>
      </c>
      <c r="Y96" s="36" t="s">
        <v>38</v>
      </c>
      <c r="Z96" s="37">
        <v>5</v>
      </c>
      <c r="AA96" s="268"/>
      <c r="AB96" s="31">
        <v>1.2744812304545994</v>
      </c>
      <c r="AC96" s="271"/>
      <c r="AD96" s="253"/>
      <c r="AE96" s="253"/>
      <c r="AF96" s="272"/>
    </row>
    <row r="97" spans="1:32" x14ac:dyDescent="0.25">
      <c r="A97" s="15">
        <v>46</v>
      </c>
      <c r="B97" s="16">
        <v>6</v>
      </c>
      <c r="C97" s="16" t="s">
        <v>38</v>
      </c>
      <c r="D97" s="17">
        <v>1</v>
      </c>
      <c r="E97" s="257">
        <v>2.0140804969979484</v>
      </c>
      <c r="F97" s="180">
        <v>2.3468163160119948</v>
      </c>
      <c r="G97" s="260">
        <v>2.0098783450010931</v>
      </c>
      <c r="H97" s="253">
        <f>G97</f>
        <v>2.0098783450010931</v>
      </c>
      <c r="I97" s="253"/>
      <c r="J97" s="272"/>
      <c r="L97" s="15">
        <v>48</v>
      </c>
      <c r="M97" s="16">
        <v>15</v>
      </c>
      <c r="N97" s="16" t="s">
        <v>38</v>
      </c>
      <c r="O97" s="17">
        <v>1</v>
      </c>
      <c r="P97" s="257">
        <v>1.8244859598961696</v>
      </c>
      <c r="Q97" s="180">
        <v>1.5722742624464188</v>
      </c>
      <c r="R97" s="260">
        <v>1.9093357645611146</v>
      </c>
      <c r="S97" s="253">
        <f>R97</f>
        <v>1.9093357645611146</v>
      </c>
      <c r="T97" s="253">
        <f>S97</f>
        <v>1.9093357645611146</v>
      </c>
      <c r="U97" s="272"/>
      <c r="W97" s="15">
        <v>50</v>
      </c>
      <c r="X97" s="16">
        <v>4</v>
      </c>
      <c r="Y97" s="16" t="s">
        <v>38</v>
      </c>
      <c r="Z97" s="17">
        <v>1</v>
      </c>
      <c r="AA97" s="257">
        <v>1.4714367093006291</v>
      </c>
      <c r="AB97" s="180">
        <v>1.7221541900175723</v>
      </c>
      <c r="AC97" s="260">
        <v>1.4817115339108085</v>
      </c>
      <c r="AD97" s="253">
        <f>AC97</f>
        <v>1.4817115339108085</v>
      </c>
      <c r="AE97" s="253">
        <f>AD97</f>
        <v>1.4817115339108085</v>
      </c>
      <c r="AF97" s="272"/>
    </row>
    <row r="98" spans="1:32" x14ac:dyDescent="0.25">
      <c r="A98" s="18">
        <v>46</v>
      </c>
      <c r="B98" s="19">
        <v>6</v>
      </c>
      <c r="C98" s="19" t="s">
        <v>38</v>
      </c>
      <c r="D98" s="20">
        <v>2</v>
      </c>
      <c r="E98" s="258"/>
      <c r="F98" s="24">
        <v>2.1239955556684103</v>
      </c>
      <c r="G98" s="261"/>
      <c r="H98" s="253"/>
      <c r="I98" s="253"/>
      <c r="J98" s="272"/>
      <c r="L98" s="18">
        <v>48</v>
      </c>
      <c r="M98" s="19">
        <v>15</v>
      </c>
      <c r="N98" s="19" t="s">
        <v>38</v>
      </c>
      <c r="O98" s="20">
        <v>2</v>
      </c>
      <c r="P98" s="258"/>
      <c r="Q98" s="24">
        <v>2.4777351775414602</v>
      </c>
      <c r="R98" s="261"/>
      <c r="S98" s="253"/>
      <c r="T98" s="253"/>
      <c r="U98" s="272"/>
      <c r="W98" s="18">
        <v>50</v>
      </c>
      <c r="X98" s="19">
        <v>4</v>
      </c>
      <c r="Y98" s="19" t="s">
        <v>38</v>
      </c>
      <c r="Z98" s="20">
        <v>2</v>
      </c>
      <c r="AA98" s="258"/>
      <c r="AB98" s="24">
        <v>1.3486988601628662</v>
      </c>
      <c r="AC98" s="261"/>
      <c r="AD98" s="253"/>
      <c r="AE98" s="253"/>
      <c r="AF98" s="272"/>
    </row>
    <row r="99" spans="1:32" x14ac:dyDescent="0.25">
      <c r="A99" s="18">
        <v>46</v>
      </c>
      <c r="B99" s="19">
        <v>6</v>
      </c>
      <c r="C99" s="19" t="s">
        <v>38</v>
      </c>
      <c r="D99" s="20">
        <v>3</v>
      </c>
      <c r="E99" s="258"/>
      <c r="F99" s="24">
        <v>2.0165800226527564</v>
      </c>
      <c r="G99" s="261"/>
      <c r="H99" s="253"/>
      <c r="I99" s="253"/>
      <c r="J99" s="272"/>
      <c r="L99" s="18">
        <v>48</v>
      </c>
      <c r="M99" s="19">
        <v>15</v>
      </c>
      <c r="N99" s="19" t="s">
        <v>38</v>
      </c>
      <c r="O99" s="20">
        <v>3</v>
      </c>
      <c r="P99" s="258"/>
      <c r="Q99" s="24">
        <v>1.4473299999684213</v>
      </c>
      <c r="R99" s="261"/>
      <c r="S99" s="253"/>
      <c r="T99" s="253"/>
      <c r="U99" s="272"/>
      <c r="W99" s="18">
        <v>50</v>
      </c>
      <c r="X99" s="19">
        <v>4</v>
      </c>
      <c r="Y99" s="19" t="s">
        <v>38</v>
      </c>
      <c r="Z99" s="20">
        <v>3</v>
      </c>
      <c r="AA99" s="258"/>
      <c r="AB99" s="24">
        <v>1.3355506068398422</v>
      </c>
      <c r="AC99" s="261"/>
      <c r="AD99" s="253"/>
      <c r="AE99" s="253"/>
      <c r="AF99" s="272"/>
    </row>
    <row r="100" spans="1:32" x14ac:dyDescent="0.25">
      <c r="A100" s="18">
        <v>46</v>
      </c>
      <c r="B100" s="19">
        <v>6</v>
      </c>
      <c r="C100" s="19" t="s">
        <v>38</v>
      </c>
      <c r="D100" s="20">
        <v>4</v>
      </c>
      <c r="E100" s="258"/>
      <c r="F100" s="24">
        <v>1.8071522146512107</v>
      </c>
      <c r="G100" s="261"/>
      <c r="H100" s="253"/>
      <c r="I100" s="253"/>
      <c r="J100" s="272"/>
      <c r="L100" s="18">
        <v>48</v>
      </c>
      <c r="M100" s="19">
        <v>15</v>
      </c>
      <c r="N100" s="19" t="s">
        <v>38</v>
      </c>
      <c r="O100" s="20">
        <v>4</v>
      </c>
      <c r="P100" s="258"/>
      <c r="Q100" s="24">
        <v>1.7198388608616224</v>
      </c>
      <c r="R100" s="261"/>
      <c r="S100" s="253"/>
      <c r="T100" s="253"/>
      <c r="U100" s="272"/>
      <c r="W100" s="18">
        <v>50</v>
      </c>
      <c r="X100" s="19">
        <v>4</v>
      </c>
      <c r="Y100" s="19" t="s">
        <v>38</v>
      </c>
      <c r="Z100" s="20">
        <v>4</v>
      </c>
      <c r="AA100" s="258"/>
      <c r="AB100" s="24">
        <v>1.4585259126974828</v>
      </c>
      <c r="AC100" s="261"/>
      <c r="AD100" s="253"/>
      <c r="AE100" s="253"/>
      <c r="AF100" s="272"/>
    </row>
    <row r="101" spans="1:32" x14ac:dyDescent="0.25">
      <c r="A101" s="114">
        <v>46</v>
      </c>
      <c r="B101" s="206">
        <v>6</v>
      </c>
      <c r="C101" s="206" t="s">
        <v>38</v>
      </c>
      <c r="D101" s="115">
        <v>5</v>
      </c>
      <c r="E101" s="259"/>
      <c r="F101" s="24">
        <v>1.7548476160210933</v>
      </c>
      <c r="G101" s="262"/>
      <c r="H101" s="253"/>
      <c r="I101" s="253"/>
      <c r="J101" s="272"/>
      <c r="L101" s="114">
        <v>48</v>
      </c>
      <c r="M101" s="206">
        <v>15</v>
      </c>
      <c r="N101" s="206" t="s">
        <v>38</v>
      </c>
      <c r="O101" s="115">
        <v>5</v>
      </c>
      <c r="P101" s="259"/>
      <c r="Q101" s="24">
        <v>2.3295005219876499</v>
      </c>
      <c r="R101" s="262"/>
      <c r="S101" s="253"/>
      <c r="T101" s="253"/>
      <c r="U101" s="272"/>
      <c r="W101" s="114">
        <v>50</v>
      </c>
      <c r="X101" s="206">
        <v>4</v>
      </c>
      <c r="Y101" s="206" t="s">
        <v>38</v>
      </c>
      <c r="Z101" s="115">
        <v>5</v>
      </c>
      <c r="AA101" s="259"/>
      <c r="AB101" s="24">
        <v>1.5436280998362786</v>
      </c>
      <c r="AC101" s="262"/>
      <c r="AD101" s="253"/>
      <c r="AE101" s="253"/>
      <c r="AF101" s="272"/>
    </row>
    <row r="102" spans="1:32" x14ac:dyDescent="0.25">
      <c r="F102" s="205"/>
      <c r="Q102" s="205"/>
      <c r="AB102" s="205"/>
    </row>
  </sheetData>
  <mergeCells count="228">
    <mergeCell ref="S30:S34"/>
    <mergeCell ref="P61:P65"/>
    <mergeCell ref="R61:R65"/>
    <mergeCell ref="A2:D2"/>
    <mergeCell ref="E2:G2"/>
    <mergeCell ref="E30:E34"/>
    <mergeCell ref="G30:G34"/>
    <mergeCell ref="E4:E8"/>
    <mergeCell ref="G19:G23"/>
    <mergeCell ref="E24:E28"/>
    <mergeCell ref="G24:G28"/>
    <mergeCell ref="G4:G8"/>
    <mergeCell ref="E14:E18"/>
    <mergeCell ref="G14:G18"/>
    <mergeCell ref="E9:E13"/>
    <mergeCell ref="G9:G13"/>
    <mergeCell ref="AA35:AA39"/>
    <mergeCell ref="AC35:AC39"/>
    <mergeCell ref="AE4:AE18"/>
    <mergeCell ref="AA9:AA13"/>
    <mergeCell ref="AC9:AC13"/>
    <mergeCell ref="AA14:AA18"/>
    <mergeCell ref="AC14:AC18"/>
    <mergeCell ref="AD14:AD18"/>
    <mergeCell ref="AD30:AD34"/>
    <mergeCell ref="AE30:AE44"/>
    <mergeCell ref="AA24:AA28"/>
    <mergeCell ref="AA30:AA34"/>
    <mergeCell ref="AC30:AC34"/>
    <mergeCell ref="AA40:AA44"/>
    <mergeCell ref="AC40:AC44"/>
    <mergeCell ref="AC24:AC28"/>
    <mergeCell ref="A1:J1"/>
    <mergeCell ref="L1:U1"/>
    <mergeCell ref="W1:AF1"/>
    <mergeCell ref="E56:E60"/>
    <mergeCell ref="G56:G60"/>
    <mergeCell ref="P56:P60"/>
    <mergeCell ref="R56:R60"/>
    <mergeCell ref="AA56:AA60"/>
    <mergeCell ref="AC56:AC60"/>
    <mergeCell ref="S56:S60"/>
    <mergeCell ref="T56:T65"/>
    <mergeCell ref="W2:Z2"/>
    <mergeCell ref="AA2:AC2"/>
    <mergeCell ref="AA4:AA8"/>
    <mergeCell ref="AC4:AC8"/>
    <mergeCell ref="L2:O2"/>
    <mergeCell ref="P2:R2"/>
    <mergeCell ref="P4:P8"/>
    <mergeCell ref="R4:R8"/>
    <mergeCell ref="P30:P34"/>
    <mergeCell ref="R30:R34"/>
    <mergeCell ref="P35:P39"/>
    <mergeCell ref="R35:R39"/>
    <mergeCell ref="AD4:AD8"/>
    <mergeCell ref="AF4:AF28"/>
    <mergeCell ref="AD9:AD13"/>
    <mergeCell ref="AD19:AD23"/>
    <mergeCell ref="AE19:AE23"/>
    <mergeCell ref="AD24:AD28"/>
    <mergeCell ref="AE24:AE28"/>
    <mergeCell ref="P19:P23"/>
    <mergeCell ref="R19:R23"/>
    <mergeCell ref="AA19:AA23"/>
    <mergeCell ref="AC19:AC23"/>
    <mergeCell ref="T4:T18"/>
    <mergeCell ref="P9:P13"/>
    <mergeCell ref="R9:R13"/>
    <mergeCell ref="P14:P18"/>
    <mergeCell ref="R14:R18"/>
    <mergeCell ref="S14:S18"/>
    <mergeCell ref="S4:S8"/>
    <mergeCell ref="P24:P28"/>
    <mergeCell ref="U4:U28"/>
    <mergeCell ref="S9:S13"/>
    <mergeCell ref="S19:S23"/>
    <mergeCell ref="T19:T23"/>
    <mergeCell ref="S24:S28"/>
    <mergeCell ref="T24:T28"/>
    <mergeCell ref="E19:E23"/>
    <mergeCell ref="H4:H8"/>
    <mergeCell ref="I4:I13"/>
    <mergeCell ref="J4:J28"/>
    <mergeCell ref="H9:H13"/>
    <mergeCell ref="H14:H18"/>
    <mergeCell ref="I14:I18"/>
    <mergeCell ref="H19:H23"/>
    <mergeCell ref="I19:I28"/>
    <mergeCell ref="H24:H28"/>
    <mergeCell ref="R24:R28"/>
    <mergeCell ref="AF30:AF54"/>
    <mergeCell ref="AD35:AD39"/>
    <mergeCell ref="H30:H34"/>
    <mergeCell ref="I30:I39"/>
    <mergeCell ref="J30:J54"/>
    <mergeCell ref="H35:H39"/>
    <mergeCell ref="H40:H44"/>
    <mergeCell ref="I40:I44"/>
    <mergeCell ref="H45:H49"/>
    <mergeCell ref="I45:I54"/>
    <mergeCell ref="H50:H54"/>
    <mergeCell ref="AD50:AD54"/>
    <mergeCell ref="AE50:AE54"/>
    <mergeCell ref="AD45:AD49"/>
    <mergeCell ref="AE45:AE49"/>
    <mergeCell ref="P45:P49"/>
    <mergeCell ref="R45:R49"/>
    <mergeCell ref="AA45:AA49"/>
    <mergeCell ref="AC45:AC49"/>
    <mergeCell ref="T30:T44"/>
    <mergeCell ref="U30:U54"/>
    <mergeCell ref="S35:S39"/>
    <mergeCell ref="S40:S44"/>
    <mergeCell ref="S45:S49"/>
    <mergeCell ref="E45:E49"/>
    <mergeCell ref="G45:G49"/>
    <mergeCell ref="E40:E44"/>
    <mergeCell ref="E35:E39"/>
    <mergeCell ref="G35:G39"/>
    <mergeCell ref="E50:E54"/>
    <mergeCell ref="G50:G54"/>
    <mergeCell ref="P50:P54"/>
    <mergeCell ref="R50:R54"/>
    <mergeCell ref="G40:G44"/>
    <mergeCell ref="P40:P44"/>
    <mergeCell ref="R40:R44"/>
    <mergeCell ref="AA50:AA54"/>
    <mergeCell ref="AC50:AC54"/>
    <mergeCell ref="AE66:AE70"/>
    <mergeCell ref="AD40:AD44"/>
    <mergeCell ref="U56:U75"/>
    <mergeCell ref="S61:S65"/>
    <mergeCell ref="S66:S70"/>
    <mergeCell ref="T66:T70"/>
    <mergeCell ref="S71:S75"/>
    <mergeCell ref="T71:T75"/>
    <mergeCell ref="AD61:AD65"/>
    <mergeCell ref="AD71:AD75"/>
    <mergeCell ref="AE71:AE75"/>
    <mergeCell ref="T45:T49"/>
    <mergeCell ref="S50:S54"/>
    <mergeCell ref="T50:T54"/>
    <mergeCell ref="AA71:AA75"/>
    <mergeCell ref="AC71:AC75"/>
    <mergeCell ref="AD56:AD60"/>
    <mergeCell ref="AE56:AE65"/>
    <mergeCell ref="AA61:AA65"/>
    <mergeCell ref="AC61:AC65"/>
    <mergeCell ref="E66:E70"/>
    <mergeCell ref="G66:G70"/>
    <mergeCell ref="P66:P70"/>
    <mergeCell ref="R66:R70"/>
    <mergeCell ref="AA66:AA70"/>
    <mergeCell ref="AC66:AC70"/>
    <mergeCell ref="H56:H60"/>
    <mergeCell ref="I56:I60"/>
    <mergeCell ref="J56:J75"/>
    <mergeCell ref="H61:H65"/>
    <mergeCell ref="I61:I65"/>
    <mergeCell ref="H66:H70"/>
    <mergeCell ref="I66:I75"/>
    <mergeCell ref="H71:H75"/>
    <mergeCell ref="E71:E75"/>
    <mergeCell ref="G71:G75"/>
    <mergeCell ref="P71:P75"/>
    <mergeCell ref="R71:R75"/>
    <mergeCell ref="E61:E65"/>
    <mergeCell ref="G61:G65"/>
    <mergeCell ref="AF56:AF75"/>
    <mergeCell ref="AD66:AD70"/>
    <mergeCell ref="E77:E81"/>
    <mergeCell ref="G77:G81"/>
    <mergeCell ref="H77:H81"/>
    <mergeCell ref="I77:I86"/>
    <mergeCell ref="J77:J101"/>
    <mergeCell ref="P77:P81"/>
    <mergeCell ref="R77:R81"/>
    <mergeCell ref="S77:S81"/>
    <mergeCell ref="T77:T91"/>
    <mergeCell ref="H87:H91"/>
    <mergeCell ref="I87:I91"/>
    <mergeCell ref="P87:P91"/>
    <mergeCell ref="R87:R91"/>
    <mergeCell ref="S87:S91"/>
    <mergeCell ref="E97:E101"/>
    <mergeCell ref="G97:G101"/>
    <mergeCell ref="H97:H101"/>
    <mergeCell ref="P97:P101"/>
    <mergeCell ref="R97:R101"/>
    <mergeCell ref="S97:S101"/>
    <mergeCell ref="T97:T101"/>
    <mergeCell ref="AC77:AC81"/>
    <mergeCell ref="AC82:AC86"/>
    <mergeCell ref="AD82:AD86"/>
    <mergeCell ref="AD77:AD81"/>
    <mergeCell ref="AE77:AE91"/>
    <mergeCell ref="AF77:AF101"/>
    <mergeCell ref="AA87:AA91"/>
    <mergeCell ref="AC87:AC91"/>
    <mergeCell ref="AD87:AD91"/>
    <mergeCell ref="AA97:AA101"/>
    <mergeCell ref="AC97:AC101"/>
    <mergeCell ref="AD97:AD101"/>
    <mergeCell ref="AE97:AE101"/>
    <mergeCell ref="AD92:AD96"/>
    <mergeCell ref="AE92:AE96"/>
    <mergeCell ref="AC92:AC96"/>
    <mergeCell ref="E87:E91"/>
    <mergeCell ref="G87:G91"/>
    <mergeCell ref="U77:U101"/>
    <mergeCell ref="AA77:AA81"/>
    <mergeCell ref="E92:E96"/>
    <mergeCell ref="G92:G96"/>
    <mergeCell ref="H92:H96"/>
    <mergeCell ref="I92:I101"/>
    <mergeCell ref="P92:P96"/>
    <mergeCell ref="R92:R96"/>
    <mergeCell ref="S92:S96"/>
    <mergeCell ref="T92:T96"/>
    <mergeCell ref="AA92:AA96"/>
    <mergeCell ref="E82:E86"/>
    <mergeCell ref="G82:G86"/>
    <mergeCell ref="H82:H86"/>
    <mergeCell ref="P82:P86"/>
    <mergeCell ref="R82:R86"/>
    <mergeCell ref="S82:S86"/>
    <mergeCell ref="AA82:AA8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1"/>
  <sheetViews>
    <sheetView tabSelected="1" workbookViewId="0">
      <selection activeCell="E32" sqref="E32"/>
    </sheetView>
  </sheetViews>
  <sheetFormatPr defaultRowHeight="15" x14ac:dyDescent="0.25"/>
  <cols>
    <col min="1" max="1" width="4.5703125" bestFit="1" customWidth="1"/>
    <col min="2" max="2" width="8.7109375" bestFit="1" customWidth="1"/>
    <col min="3" max="3" width="7.28515625" bestFit="1" customWidth="1"/>
    <col min="5" max="5" width="4.5703125" bestFit="1" customWidth="1"/>
    <col min="6" max="6" width="8.7109375" bestFit="1" customWidth="1"/>
    <col min="7" max="7" width="7.28515625" bestFit="1" customWidth="1"/>
    <col min="9" max="9" width="9.140625" style="73"/>
  </cols>
  <sheetData>
    <row r="1" spans="1:9" x14ac:dyDescent="0.25">
      <c r="A1" s="295" t="s">
        <v>32</v>
      </c>
      <c r="B1" s="296"/>
      <c r="C1" s="296"/>
      <c r="D1" s="76"/>
      <c r="E1" s="295" t="s">
        <v>33</v>
      </c>
      <c r="F1" s="296"/>
      <c r="G1" s="296"/>
    </row>
    <row r="2" spans="1:9" s="8" customFormat="1" x14ac:dyDescent="0.25">
      <c r="A2" s="334" t="s">
        <v>18</v>
      </c>
      <c r="B2" s="335" t="s">
        <v>55</v>
      </c>
      <c r="C2" s="335" t="s">
        <v>31</v>
      </c>
      <c r="D2" s="77"/>
      <c r="E2" s="334" t="s">
        <v>18</v>
      </c>
      <c r="F2" s="335" t="s">
        <v>55</v>
      </c>
      <c r="G2" s="335" t="s">
        <v>31</v>
      </c>
    </row>
    <row r="3" spans="1:9" x14ac:dyDescent="0.25">
      <c r="A3" s="78">
        <v>1.8733438882239062</v>
      </c>
      <c r="B3" s="27">
        <v>1.8304047533581216</v>
      </c>
      <c r="C3" s="27">
        <v>1.5476510324654216</v>
      </c>
      <c r="D3" s="27"/>
      <c r="E3" s="78">
        <f>A3/AVERAGE($A$3:$A$5)</f>
        <v>0.85812361978236962</v>
      </c>
      <c r="F3" s="27">
        <f t="shared" ref="F3:F5" si="0">B3/AVERAGE($A$3:$A$5)</f>
        <v>0.83845446769930776</v>
      </c>
      <c r="G3" s="27">
        <f t="shared" ref="G3:G5" si="1">C3/AVERAGE($A$3:$A$5)</f>
        <v>0.7089333221132621</v>
      </c>
    </row>
    <row r="4" spans="1:9" x14ac:dyDescent="0.25">
      <c r="A4" s="78">
        <v>2.0441570559880775</v>
      </c>
      <c r="B4" s="27">
        <v>1.2850442523134402</v>
      </c>
      <c r="C4" s="27">
        <v>1.1322259931938616</v>
      </c>
      <c r="D4" s="27"/>
      <c r="E4" s="78">
        <f t="shared" ref="E4:E5" si="2">A4/AVERAGE($A$3:$A$5)</f>
        <v>0.936368097344497</v>
      </c>
      <c r="F4" s="27">
        <f t="shared" si="0"/>
        <v>0.58864089626449712</v>
      </c>
      <c r="G4" s="27">
        <f t="shared" si="1"/>
        <v>0.51863935596595523</v>
      </c>
    </row>
    <row r="5" spans="1:9" x14ac:dyDescent="0.25">
      <c r="A5" s="80">
        <v>2.6317089075073121</v>
      </c>
      <c r="B5" s="81">
        <v>2.0108825303325619</v>
      </c>
      <c r="C5" s="81">
        <v>1.1715576178893821</v>
      </c>
      <c r="D5" s="27"/>
      <c r="E5" s="80">
        <f t="shared" si="2"/>
        <v>1.2055082828731334</v>
      </c>
      <c r="F5" s="81">
        <f t="shared" si="0"/>
        <v>0.92112601788351578</v>
      </c>
      <c r="G5" s="81">
        <f t="shared" si="1"/>
        <v>0.53665601396868901</v>
      </c>
    </row>
    <row r="6" spans="1:9" x14ac:dyDescent="0.25">
      <c r="A6" s="8"/>
      <c r="B6" s="8"/>
      <c r="C6" s="8"/>
      <c r="D6" s="8"/>
      <c r="E6" s="8"/>
      <c r="F6" s="8"/>
      <c r="G6" s="8"/>
    </row>
    <row r="7" spans="1:9" x14ac:dyDescent="0.25">
      <c r="A7" s="295" t="s">
        <v>34</v>
      </c>
      <c r="B7" s="296"/>
      <c r="C7" s="296"/>
      <c r="D7" s="76"/>
      <c r="E7" s="295" t="s">
        <v>36</v>
      </c>
      <c r="F7" s="296"/>
      <c r="G7" s="296"/>
    </row>
    <row r="8" spans="1:9" s="8" customFormat="1" x14ac:dyDescent="0.25">
      <c r="A8" s="334" t="s">
        <v>18</v>
      </c>
      <c r="B8" s="335" t="s">
        <v>55</v>
      </c>
      <c r="C8" s="335" t="s">
        <v>31</v>
      </c>
      <c r="D8" s="77"/>
      <c r="E8" s="334" t="s">
        <v>18</v>
      </c>
      <c r="F8" s="335" t="s">
        <v>55</v>
      </c>
      <c r="G8" s="335" t="s">
        <v>31</v>
      </c>
    </row>
    <row r="9" spans="1:9" x14ac:dyDescent="0.25">
      <c r="A9" s="78">
        <v>1.8053178815596929</v>
      </c>
      <c r="B9" s="27">
        <v>1.6396150417808784</v>
      </c>
      <c r="C9" s="27">
        <v>1.2733982792017946</v>
      </c>
      <c r="D9" s="27"/>
      <c r="E9" s="78">
        <f>A9/AVERAGE($A$9:$A$11)</f>
        <v>0.98068000718228965</v>
      </c>
      <c r="F9" s="27">
        <f t="shared" ref="F9:F11" si="3">B9/AVERAGE($A$9:$A$11)</f>
        <v>0.89066734860051044</v>
      </c>
      <c r="G9" s="27">
        <f t="shared" ref="G9:G11" si="4">C9/AVERAGE($A$9:$A$11)</f>
        <v>0.69173204694269219</v>
      </c>
    </row>
    <row r="10" spans="1:9" x14ac:dyDescent="0.25">
      <c r="A10" s="78">
        <v>1.9421588291045402</v>
      </c>
      <c r="B10" s="27">
        <v>1.5047087327514186</v>
      </c>
      <c r="C10" s="27">
        <v>1.1369180684768661</v>
      </c>
      <c r="D10" s="27"/>
      <c r="E10" s="78">
        <f t="shared" ref="E10:E11" si="5">A10/AVERAGE($A$9:$A$11)</f>
        <v>1.0550143849624363</v>
      </c>
      <c r="F10" s="27">
        <f t="shared" si="3"/>
        <v>0.81738390004038919</v>
      </c>
      <c r="G10" s="27">
        <f t="shared" si="4"/>
        <v>0.61759362766423798</v>
      </c>
    </row>
    <row r="11" spans="1:9" x14ac:dyDescent="0.25">
      <c r="A11" s="80">
        <v>1.7751745160496775</v>
      </c>
      <c r="B11" s="81">
        <v>1.4841620214395941</v>
      </c>
      <c r="C11" s="81">
        <v>0.91735562137330928</v>
      </c>
      <c r="D11" s="27"/>
      <c r="E11" s="80">
        <f t="shared" si="5"/>
        <v>0.96430560785527397</v>
      </c>
      <c r="F11" s="81">
        <f t="shared" si="3"/>
        <v>0.80622256983773022</v>
      </c>
      <c r="G11" s="81">
        <f t="shared" si="4"/>
        <v>0.49832349557179323</v>
      </c>
    </row>
    <row r="12" spans="1:9" x14ac:dyDescent="0.25">
      <c r="A12" s="8"/>
      <c r="B12" s="8"/>
      <c r="C12" s="8"/>
      <c r="D12" s="8"/>
      <c r="E12" s="8"/>
      <c r="F12" s="8"/>
      <c r="G12" s="8"/>
    </row>
    <row r="13" spans="1:9" x14ac:dyDescent="0.25">
      <c r="A13" s="295" t="s">
        <v>35</v>
      </c>
      <c r="B13" s="296"/>
      <c r="C13" s="296"/>
      <c r="D13" s="76"/>
      <c r="E13" s="295" t="s">
        <v>37</v>
      </c>
      <c r="F13" s="296"/>
      <c r="G13" s="296"/>
    </row>
    <row r="14" spans="1:9" s="8" customFormat="1" x14ac:dyDescent="0.25">
      <c r="A14" s="334" t="s">
        <v>18</v>
      </c>
      <c r="B14" s="335" t="s">
        <v>55</v>
      </c>
      <c r="C14" s="335" t="s">
        <v>31</v>
      </c>
      <c r="D14" s="77"/>
      <c r="E14" s="334" t="s">
        <v>18</v>
      </c>
      <c r="F14" s="335" t="s">
        <v>55</v>
      </c>
      <c r="G14" s="335" t="s">
        <v>31</v>
      </c>
    </row>
    <row r="15" spans="1:9" x14ac:dyDescent="0.25">
      <c r="A15" s="78">
        <v>1.2658156228398734</v>
      </c>
      <c r="B15" s="27">
        <v>1.415108007611368</v>
      </c>
      <c r="C15" s="27">
        <v>1.1658923710803153</v>
      </c>
      <c r="D15" s="8"/>
      <c r="E15" s="78">
        <f>A15/AVERAGE($A$15:$A$17)</f>
        <v>0.96210166078056658</v>
      </c>
      <c r="F15" s="27">
        <f t="shared" ref="F15:F17" si="6">B15/AVERAGE($A$15:$A$17)</f>
        <v>1.075573519350538</v>
      </c>
      <c r="G15" s="27">
        <f t="shared" ref="G15:G17" si="7">C15/AVERAGE($A$15:$A$17)</f>
        <v>0.88615353315927647</v>
      </c>
      <c r="I15"/>
    </row>
    <row r="16" spans="1:9" x14ac:dyDescent="0.25">
      <c r="A16" s="78">
        <v>1.3101383560860163</v>
      </c>
      <c r="B16" s="27">
        <v>1.3160168907537835</v>
      </c>
      <c r="C16" s="27">
        <v>1.0407905245929441</v>
      </c>
      <c r="D16" s="8"/>
      <c r="E16" s="78">
        <f t="shared" ref="E16:E17" si="8">A16/AVERAGE($A$15:$A$17)</f>
        <v>0.99578980184709731</v>
      </c>
      <c r="F16" s="27">
        <f>B16/AVERAGE($A$15:$A$17)</f>
        <v>1.0002578680210052</v>
      </c>
      <c r="G16" s="27">
        <f t="shared" si="7"/>
        <v>0.79106804669468023</v>
      </c>
      <c r="I16"/>
    </row>
    <row r="17" spans="1:9" x14ac:dyDescent="0.25">
      <c r="A17" s="80">
        <v>1.3710788797833431</v>
      </c>
      <c r="B17" s="81">
        <v>1.3268688806442843</v>
      </c>
      <c r="C17" s="81">
        <v>0.93774913517436165</v>
      </c>
      <c r="D17" s="8"/>
      <c r="E17" s="80">
        <f t="shared" si="8"/>
        <v>1.0421085373723362</v>
      </c>
      <c r="F17" s="81">
        <f t="shared" si="6"/>
        <v>1.0085060815112139</v>
      </c>
      <c r="G17" s="81">
        <f t="shared" si="7"/>
        <v>0.712749932982083</v>
      </c>
      <c r="I17"/>
    </row>
    <row r="18" spans="1:9" x14ac:dyDescent="0.25">
      <c r="A18" s="27"/>
      <c r="B18" s="27"/>
      <c r="C18" s="8"/>
      <c r="D18" s="8"/>
      <c r="E18" s="8"/>
      <c r="F18" s="8"/>
      <c r="G18" s="8"/>
      <c r="I18"/>
    </row>
    <row r="19" spans="1:9" x14ac:dyDescent="0.25">
      <c r="A19" s="27"/>
      <c r="B19" s="8"/>
      <c r="C19" s="8"/>
      <c r="D19" s="8"/>
      <c r="E19" s="8"/>
      <c r="F19" s="8"/>
      <c r="G19" s="8"/>
      <c r="I19"/>
    </row>
    <row r="20" spans="1:9" x14ac:dyDescent="0.25">
      <c r="A20" s="295" t="s">
        <v>42</v>
      </c>
      <c r="B20" s="296"/>
      <c r="C20" s="296"/>
      <c r="D20" s="76"/>
      <c r="E20" s="295" t="s">
        <v>43</v>
      </c>
      <c r="F20" s="296"/>
      <c r="G20" s="296"/>
      <c r="I20"/>
    </row>
    <row r="21" spans="1:9" s="8" customFormat="1" x14ac:dyDescent="0.25">
      <c r="A21" s="334" t="s">
        <v>18</v>
      </c>
      <c r="B21" s="335" t="s">
        <v>55</v>
      </c>
      <c r="C21" s="335" t="s">
        <v>31</v>
      </c>
      <c r="D21" s="77"/>
      <c r="E21" s="334" t="s">
        <v>18</v>
      </c>
      <c r="F21" s="335" t="s">
        <v>55</v>
      </c>
      <c r="G21" s="335" t="s">
        <v>31</v>
      </c>
    </row>
    <row r="22" spans="1:9" x14ac:dyDescent="0.25">
      <c r="A22" s="78">
        <v>2.1750141226617821</v>
      </c>
      <c r="B22" s="27">
        <v>2.3004372571452243</v>
      </c>
      <c r="C22" s="27">
        <v>1.578791211486406</v>
      </c>
      <c r="D22" s="8"/>
      <c r="E22" s="78">
        <f>A22/AVERAGE($A$22:$A$24)</f>
        <v>1.0146439794358328</v>
      </c>
      <c r="F22" s="27">
        <f>B22/AVERAGE($A$22:$A$24)</f>
        <v>1.073153865399173</v>
      </c>
      <c r="G22" s="27">
        <f>C22/AVERAGE($A$22:$A$24)</f>
        <v>0.73650602119330977</v>
      </c>
      <c r="I22"/>
    </row>
    <row r="23" spans="1:9" x14ac:dyDescent="0.25">
      <c r="A23" s="78">
        <v>2.3633000794772872</v>
      </c>
      <c r="B23" s="27">
        <v>1.876493697629974</v>
      </c>
      <c r="C23" s="27">
        <v>1.5131319423896357</v>
      </c>
      <c r="D23" s="8"/>
      <c r="E23" s="78">
        <f t="shared" ref="E23:E24" si="9">A23/AVERAGE($A$22:$A$24)</f>
        <v>1.1024793688729224</v>
      </c>
      <c r="F23" s="27">
        <f>B23/AVERAGE($A$22:$A$24)</f>
        <v>0.87538421608934436</v>
      </c>
      <c r="G23" s="27">
        <f>C23/AVERAGE($A$22:$A$24)</f>
        <v>0.70587597544369196</v>
      </c>
      <c r="I23"/>
    </row>
    <row r="24" spans="1:9" x14ac:dyDescent="0.25">
      <c r="A24" s="80">
        <v>1.8925546545543201</v>
      </c>
      <c r="B24" s="81">
        <v>1.9093357645611146</v>
      </c>
      <c r="C24" s="81">
        <v>1.4817115339108085</v>
      </c>
      <c r="D24" s="8"/>
      <c r="E24" s="80">
        <f t="shared" si="9"/>
        <v>0.8828766516912443</v>
      </c>
      <c r="F24" s="81">
        <f>B24/AVERAGE($A$22:$A$24)</f>
        <v>0.89070503867008699</v>
      </c>
      <c r="G24" s="81">
        <f>C24/AVERAGE($A$22:$A$24)</f>
        <v>0.69121835645984775</v>
      </c>
      <c r="I24"/>
    </row>
    <row r="25" spans="1:9" x14ac:dyDescent="0.25">
      <c r="A25" s="72"/>
      <c r="B25" s="72"/>
      <c r="C25" s="72"/>
      <c r="I25"/>
    </row>
    <row r="26" spans="1:9" x14ac:dyDescent="0.25">
      <c r="A26" s="72"/>
      <c r="B26" s="72"/>
      <c r="C26" s="72"/>
      <c r="I26"/>
    </row>
    <row r="27" spans="1:9" x14ac:dyDescent="0.25">
      <c r="A27" s="72"/>
      <c r="B27" s="72"/>
      <c r="C27" s="72"/>
      <c r="I27"/>
    </row>
    <row r="28" spans="1:9" x14ac:dyDescent="0.25">
      <c r="A28" s="72"/>
      <c r="B28" s="72"/>
      <c r="C28" s="72"/>
      <c r="I28"/>
    </row>
    <row r="29" spans="1:9" x14ac:dyDescent="0.25">
      <c r="A29" s="72"/>
      <c r="B29" s="72"/>
      <c r="C29" s="72"/>
      <c r="I29"/>
    </row>
    <row r="30" spans="1:9" x14ac:dyDescent="0.25">
      <c r="I30"/>
    </row>
    <row r="31" spans="1:9" x14ac:dyDescent="0.25">
      <c r="I31"/>
    </row>
    <row r="32" spans="1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  <row r="77" spans="9:9" x14ac:dyDescent="0.25">
      <c r="I77"/>
    </row>
    <row r="78" spans="9:9" x14ac:dyDescent="0.25">
      <c r="I78"/>
    </row>
    <row r="79" spans="9:9" x14ac:dyDescent="0.25">
      <c r="I79"/>
    </row>
    <row r="80" spans="9:9" x14ac:dyDescent="0.25">
      <c r="I80"/>
    </row>
    <row r="81" spans="9:9" x14ac:dyDescent="0.25">
      <c r="I81"/>
    </row>
    <row r="82" spans="9:9" x14ac:dyDescent="0.25">
      <c r="I82"/>
    </row>
    <row r="83" spans="9:9" x14ac:dyDescent="0.25">
      <c r="I83"/>
    </row>
    <row r="84" spans="9:9" x14ac:dyDescent="0.25">
      <c r="I84"/>
    </row>
    <row r="85" spans="9:9" x14ac:dyDescent="0.25">
      <c r="I85"/>
    </row>
    <row r="86" spans="9:9" x14ac:dyDescent="0.25">
      <c r="I86"/>
    </row>
    <row r="87" spans="9:9" x14ac:dyDescent="0.25">
      <c r="I87"/>
    </row>
    <row r="88" spans="9:9" x14ac:dyDescent="0.25">
      <c r="I88"/>
    </row>
    <row r="89" spans="9:9" x14ac:dyDescent="0.25">
      <c r="I89"/>
    </row>
    <row r="90" spans="9:9" x14ac:dyDescent="0.25">
      <c r="I90"/>
    </row>
    <row r="91" spans="9:9" x14ac:dyDescent="0.25">
      <c r="I91"/>
    </row>
    <row r="92" spans="9:9" x14ac:dyDescent="0.25">
      <c r="I92"/>
    </row>
    <row r="93" spans="9:9" x14ac:dyDescent="0.25">
      <c r="I93"/>
    </row>
    <row r="94" spans="9:9" x14ac:dyDescent="0.25">
      <c r="I94"/>
    </row>
    <row r="95" spans="9:9" x14ac:dyDescent="0.25">
      <c r="I95"/>
    </row>
    <row r="96" spans="9:9" x14ac:dyDescent="0.25">
      <c r="I96"/>
    </row>
    <row r="97" spans="9:9" x14ac:dyDescent="0.25">
      <c r="I97"/>
    </row>
    <row r="98" spans="9:9" x14ac:dyDescent="0.25">
      <c r="I98"/>
    </row>
    <row r="99" spans="9:9" x14ac:dyDescent="0.25">
      <c r="I99"/>
    </row>
    <row r="100" spans="9:9" x14ac:dyDescent="0.25">
      <c r="I100"/>
    </row>
    <row r="101" spans="9:9" x14ac:dyDescent="0.25">
      <c r="I101"/>
    </row>
    <row r="102" spans="9:9" x14ac:dyDescent="0.25">
      <c r="I102"/>
    </row>
    <row r="103" spans="9:9" x14ac:dyDescent="0.25">
      <c r="I103"/>
    </row>
    <row r="104" spans="9:9" x14ac:dyDescent="0.25">
      <c r="I104"/>
    </row>
    <row r="105" spans="9:9" x14ac:dyDescent="0.25">
      <c r="I105"/>
    </row>
    <row r="106" spans="9:9" x14ac:dyDescent="0.25">
      <c r="I106"/>
    </row>
    <row r="107" spans="9:9" x14ac:dyDescent="0.25">
      <c r="I107"/>
    </row>
    <row r="108" spans="9:9" x14ac:dyDescent="0.25">
      <c r="I108"/>
    </row>
    <row r="109" spans="9:9" x14ac:dyDescent="0.25">
      <c r="I109"/>
    </row>
    <row r="110" spans="9:9" x14ac:dyDescent="0.25">
      <c r="I110"/>
    </row>
    <row r="111" spans="9:9" x14ac:dyDescent="0.25">
      <c r="I111"/>
    </row>
    <row r="112" spans="9:9" x14ac:dyDescent="0.25">
      <c r="I112"/>
    </row>
    <row r="113" spans="9:9" x14ac:dyDescent="0.25">
      <c r="I113"/>
    </row>
    <row r="114" spans="9:9" x14ac:dyDescent="0.25">
      <c r="I114"/>
    </row>
    <row r="115" spans="9:9" x14ac:dyDescent="0.25">
      <c r="I115"/>
    </row>
    <row r="116" spans="9:9" x14ac:dyDescent="0.25">
      <c r="I116"/>
    </row>
    <row r="117" spans="9:9" x14ac:dyDescent="0.25">
      <c r="I117"/>
    </row>
    <row r="118" spans="9:9" x14ac:dyDescent="0.25">
      <c r="I118"/>
    </row>
    <row r="119" spans="9:9" x14ac:dyDescent="0.25">
      <c r="I119"/>
    </row>
    <row r="120" spans="9:9" x14ac:dyDescent="0.25">
      <c r="I120"/>
    </row>
    <row r="121" spans="9:9" x14ac:dyDescent="0.25">
      <c r="I121"/>
    </row>
  </sheetData>
  <mergeCells count="8">
    <mergeCell ref="A20:C20"/>
    <mergeCell ref="E20:G20"/>
    <mergeCell ref="A1:C1"/>
    <mergeCell ref="E1:G1"/>
    <mergeCell ref="A7:C7"/>
    <mergeCell ref="E7:G7"/>
    <mergeCell ref="A13:C13"/>
    <mergeCell ref="E13:G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AF120"/>
  <sheetViews>
    <sheetView showGridLines="0" topLeftCell="A87" zoomScaleNormal="100" workbookViewId="0">
      <selection activeCell="H10" sqref="H10:H15"/>
    </sheetView>
  </sheetViews>
  <sheetFormatPr defaultRowHeight="15" x14ac:dyDescent="0.25"/>
  <cols>
    <col min="1" max="1" width="7.7109375" bestFit="1" customWidth="1"/>
    <col min="2" max="3" width="9.28515625" bestFit="1" customWidth="1"/>
    <col min="4" max="4" width="6.42578125" bestFit="1" customWidth="1"/>
    <col min="5" max="5" width="27.140625" bestFit="1" customWidth="1"/>
    <col min="6" max="6" width="15" bestFit="1" customWidth="1"/>
    <col min="7" max="7" width="22.42578125" bestFit="1" customWidth="1"/>
    <col min="8" max="9" width="5.7109375" bestFit="1" customWidth="1"/>
    <col min="10" max="10" width="5.28515625" bestFit="1" customWidth="1"/>
    <col min="11" max="11" width="2.7109375" customWidth="1"/>
    <col min="12" max="12" width="7.7109375" bestFit="1" customWidth="1"/>
    <col min="13" max="14" width="9.28515625" bestFit="1" customWidth="1"/>
    <col min="15" max="15" width="6.42578125" bestFit="1" customWidth="1"/>
    <col min="16" max="16" width="27.140625" bestFit="1" customWidth="1"/>
    <col min="17" max="17" width="15" bestFit="1" customWidth="1"/>
    <col min="18" max="18" width="22.42578125" bestFit="1" customWidth="1"/>
    <col min="19" max="20" width="5.7109375" bestFit="1" customWidth="1"/>
    <col min="21" max="21" width="5.28515625" bestFit="1" customWidth="1"/>
    <col min="22" max="22" width="2.7109375" customWidth="1"/>
    <col min="23" max="23" width="7.7109375" bestFit="1" customWidth="1"/>
    <col min="24" max="25" width="9.28515625" bestFit="1" customWidth="1"/>
    <col min="26" max="26" width="6.42578125" bestFit="1" customWidth="1"/>
    <col min="27" max="27" width="27.140625" bestFit="1" customWidth="1"/>
    <col min="28" max="28" width="15" bestFit="1" customWidth="1"/>
    <col min="29" max="29" width="22.42578125" bestFit="1" customWidth="1"/>
    <col min="30" max="31" width="5.7109375" bestFit="1" customWidth="1"/>
    <col min="32" max="32" width="5.28515625" bestFit="1" customWidth="1"/>
    <col min="33" max="33" width="2.7109375" customWidth="1"/>
  </cols>
  <sheetData>
    <row r="1" spans="1:32" ht="26.25" x14ac:dyDescent="0.4">
      <c r="A1" s="291" t="s">
        <v>18</v>
      </c>
      <c r="B1" s="291"/>
      <c r="C1" s="291"/>
      <c r="D1" s="291"/>
      <c r="E1" s="291"/>
      <c r="F1" s="291"/>
      <c r="G1" s="291"/>
      <c r="H1" s="291"/>
      <c r="I1" s="291"/>
      <c r="J1" s="291"/>
      <c r="L1" s="291">
        <v>254</v>
      </c>
      <c r="M1" s="291"/>
      <c r="N1" s="291"/>
      <c r="O1" s="291"/>
      <c r="P1" s="291"/>
      <c r="Q1" s="291"/>
      <c r="R1" s="291"/>
      <c r="S1" s="291"/>
      <c r="T1" s="291"/>
      <c r="U1" s="291"/>
      <c r="W1" s="291">
        <v>256</v>
      </c>
      <c r="X1" s="291"/>
      <c r="Y1" s="291"/>
      <c r="Z1" s="291"/>
      <c r="AA1" s="291"/>
      <c r="AB1" s="291"/>
      <c r="AC1" s="291"/>
      <c r="AD1" s="291"/>
      <c r="AE1" s="291"/>
      <c r="AF1" s="291"/>
    </row>
    <row r="2" spans="1:32" x14ac:dyDescent="0.25">
      <c r="A2" s="292" t="s">
        <v>8</v>
      </c>
      <c r="B2" s="293"/>
      <c r="C2" s="293"/>
      <c r="D2" s="294"/>
      <c r="E2" s="292" t="s">
        <v>9</v>
      </c>
      <c r="F2" s="293"/>
      <c r="G2" s="293"/>
      <c r="L2" s="292" t="s">
        <v>8</v>
      </c>
      <c r="M2" s="293"/>
      <c r="N2" s="293"/>
      <c r="O2" s="294"/>
      <c r="P2" s="292" t="s">
        <v>9</v>
      </c>
      <c r="Q2" s="293"/>
      <c r="R2" s="293"/>
      <c r="W2" s="292" t="s">
        <v>8</v>
      </c>
      <c r="X2" s="293"/>
      <c r="Y2" s="293"/>
      <c r="Z2" s="294"/>
      <c r="AA2" s="292" t="s">
        <v>9</v>
      </c>
      <c r="AB2" s="293"/>
      <c r="AC2" s="293"/>
    </row>
    <row r="3" spans="1:32" x14ac:dyDescent="0.25">
      <c r="A3" s="1" t="s">
        <v>0</v>
      </c>
      <c r="B3" s="2" t="s">
        <v>10</v>
      </c>
      <c r="C3" s="2" t="s">
        <v>1</v>
      </c>
      <c r="D3" s="3" t="s">
        <v>2</v>
      </c>
      <c r="E3" s="28" t="s">
        <v>12</v>
      </c>
      <c r="F3" s="28" t="s">
        <v>13</v>
      </c>
      <c r="G3" s="29" t="s">
        <v>14</v>
      </c>
      <c r="L3" s="1" t="s">
        <v>0</v>
      </c>
      <c r="M3" s="2" t="s">
        <v>10</v>
      </c>
      <c r="N3" s="2" t="s">
        <v>1</v>
      </c>
      <c r="O3" s="3" t="s">
        <v>2</v>
      </c>
      <c r="P3" s="28" t="s">
        <v>12</v>
      </c>
      <c r="Q3" s="28" t="s">
        <v>13</v>
      </c>
      <c r="R3" s="29" t="s">
        <v>14</v>
      </c>
      <c r="W3" s="1" t="s">
        <v>0</v>
      </c>
      <c r="X3" s="2" t="s">
        <v>10</v>
      </c>
      <c r="Y3" s="2" t="s">
        <v>1</v>
      </c>
      <c r="Z3" s="3" t="s">
        <v>2</v>
      </c>
      <c r="AA3" s="28" t="s">
        <v>12</v>
      </c>
      <c r="AB3" s="28" t="s">
        <v>13</v>
      </c>
      <c r="AC3" s="29" t="s">
        <v>14</v>
      </c>
    </row>
    <row r="4" spans="1:32" x14ac:dyDescent="0.25">
      <c r="A4" s="4">
        <v>16</v>
      </c>
      <c r="B4" s="5">
        <v>5</v>
      </c>
      <c r="C4" s="5" t="s">
        <v>3</v>
      </c>
      <c r="D4" s="6">
        <v>1</v>
      </c>
      <c r="E4" s="273">
        <v>2.7818340123835625</v>
      </c>
      <c r="F4" s="27">
        <v>2.0587821782646238</v>
      </c>
      <c r="G4" s="288">
        <v>2.9686119559533894</v>
      </c>
      <c r="H4" s="297">
        <f>E9</f>
        <v>2.0712434630941798</v>
      </c>
      <c r="I4" s="253">
        <f>AVERAGE(H4:H15)</f>
        <v>1.714251793834249</v>
      </c>
      <c r="J4" s="253">
        <f>AVERAGE(I4:I33)</f>
        <v>1.6510430131447649</v>
      </c>
      <c r="L4" s="4">
        <v>18</v>
      </c>
      <c r="M4" s="5">
        <v>16</v>
      </c>
      <c r="N4" s="5" t="s">
        <v>3</v>
      </c>
      <c r="O4" s="6">
        <v>1</v>
      </c>
      <c r="P4" s="273">
        <v>2.0235486948201395</v>
      </c>
      <c r="Q4" s="27">
        <v>2.4625709544577794</v>
      </c>
      <c r="R4" s="288">
        <v>2.0363495216741927</v>
      </c>
      <c r="S4" s="297">
        <f>P9</f>
        <v>1.5211802102429344</v>
      </c>
      <c r="T4" s="253">
        <f>AVERAGE(S4:S21)</f>
        <v>1.7911060913542833</v>
      </c>
      <c r="U4" s="253">
        <f>AVERAGE(T4:T33)</f>
        <v>1.8013377821027869</v>
      </c>
      <c r="W4" s="4">
        <v>20</v>
      </c>
      <c r="X4" s="5">
        <v>1</v>
      </c>
      <c r="Y4" s="5" t="s">
        <v>3</v>
      </c>
      <c r="Z4" s="6">
        <v>1</v>
      </c>
      <c r="AA4" s="273">
        <v>2.4259260827925782</v>
      </c>
      <c r="AB4" s="27">
        <v>2.2761998100697611</v>
      </c>
      <c r="AC4" s="288">
        <v>2.4509484377715074</v>
      </c>
      <c r="AD4" s="297">
        <f>AA9</f>
        <v>1.6994267578084892</v>
      </c>
      <c r="AE4" s="253">
        <f>AVERAGE(AD4:AD21)</f>
        <v>1.6048098710322016</v>
      </c>
      <c r="AF4" s="253">
        <f>AVERAGE(AE4:AE33)</f>
        <v>1.593234463645137</v>
      </c>
    </row>
    <row r="5" spans="1:32" x14ac:dyDescent="0.25">
      <c r="A5" s="7">
        <v>16</v>
      </c>
      <c r="B5" s="8">
        <v>5</v>
      </c>
      <c r="C5" s="8" t="s">
        <v>3</v>
      </c>
      <c r="D5" s="9">
        <v>2</v>
      </c>
      <c r="E5" s="274"/>
      <c r="F5" s="27">
        <v>4.8110203198467207</v>
      </c>
      <c r="G5" s="289"/>
      <c r="H5" s="298"/>
      <c r="I5" s="253"/>
      <c r="J5" s="272"/>
      <c r="L5" s="7">
        <v>18</v>
      </c>
      <c r="M5" s="8">
        <v>16</v>
      </c>
      <c r="N5" s="8" t="s">
        <v>3</v>
      </c>
      <c r="O5" s="9">
        <v>2</v>
      </c>
      <c r="P5" s="274"/>
      <c r="Q5" s="27">
        <v>1.9907334948432756</v>
      </c>
      <c r="R5" s="289"/>
      <c r="S5" s="298"/>
      <c r="T5" s="272"/>
      <c r="U5" s="272"/>
      <c r="W5" s="7">
        <v>20</v>
      </c>
      <c r="X5" s="8">
        <v>1</v>
      </c>
      <c r="Y5" s="8" t="s">
        <v>3</v>
      </c>
      <c r="Z5" s="9">
        <v>2</v>
      </c>
      <c r="AA5" s="274"/>
      <c r="AB5" s="27">
        <v>2.2786051844693627</v>
      </c>
      <c r="AC5" s="289"/>
      <c r="AD5" s="298"/>
      <c r="AE5" s="272"/>
      <c r="AF5" s="272"/>
    </row>
    <row r="6" spans="1:32" x14ac:dyDescent="0.25">
      <c r="A6" s="7">
        <v>16</v>
      </c>
      <c r="B6" s="8">
        <v>5</v>
      </c>
      <c r="C6" s="8" t="s">
        <v>3</v>
      </c>
      <c r="D6" s="9">
        <v>3</v>
      </c>
      <c r="E6" s="274"/>
      <c r="F6" s="27">
        <v>3.793961919769484</v>
      </c>
      <c r="G6" s="289"/>
      <c r="H6" s="298"/>
      <c r="I6" s="253"/>
      <c r="J6" s="272"/>
      <c r="L6" s="7">
        <v>18</v>
      </c>
      <c r="M6" s="8">
        <v>16</v>
      </c>
      <c r="N6" s="8" t="s">
        <v>3</v>
      </c>
      <c r="O6" s="9">
        <v>3</v>
      </c>
      <c r="P6" s="274"/>
      <c r="Q6" s="27">
        <v>2.289925420157128</v>
      </c>
      <c r="R6" s="289"/>
      <c r="S6" s="298"/>
      <c r="T6" s="272"/>
      <c r="U6" s="272"/>
      <c r="W6" s="7">
        <v>20</v>
      </c>
      <c r="X6" s="8">
        <v>1</v>
      </c>
      <c r="Y6" s="8" t="s">
        <v>3</v>
      </c>
      <c r="Z6" s="9">
        <v>3</v>
      </c>
      <c r="AA6" s="274"/>
      <c r="AB6" s="27">
        <v>3.1679231867469868</v>
      </c>
      <c r="AC6" s="289"/>
      <c r="AD6" s="298"/>
      <c r="AE6" s="272"/>
      <c r="AF6" s="272"/>
    </row>
    <row r="7" spans="1:32" x14ac:dyDescent="0.25">
      <c r="A7" s="7">
        <v>16</v>
      </c>
      <c r="B7" s="8">
        <v>5</v>
      </c>
      <c r="C7" s="8" t="s">
        <v>3</v>
      </c>
      <c r="D7" s="9">
        <v>4</v>
      </c>
      <c r="E7" s="274"/>
      <c r="F7" s="27">
        <v>2.4765947205613137</v>
      </c>
      <c r="G7" s="289"/>
      <c r="H7" s="298"/>
      <c r="I7" s="253"/>
      <c r="J7" s="272"/>
      <c r="L7" s="7">
        <v>18</v>
      </c>
      <c r="M7" s="8">
        <v>16</v>
      </c>
      <c r="N7" s="8" t="s">
        <v>3</v>
      </c>
      <c r="O7" s="9">
        <v>4</v>
      </c>
      <c r="P7" s="274"/>
      <c r="Q7" s="27">
        <v>1.4910904361788566</v>
      </c>
      <c r="R7" s="289"/>
      <c r="S7" s="298"/>
      <c r="T7" s="272"/>
      <c r="U7" s="272"/>
      <c r="W7" s="7">
        <v>20</v>
      </c>
      <c r="X7" s="8">
        <v>1</v>
      </c>
      <c r="Y7" s="8" t="s">
        <v>3</v>
      </c>
      <c r="Z7" s="9">
        <v>4</v>
      </c>
      <c r="AA7" s="274"/>
      <c r="AB7" s="27">
        <v>2.6952085202765259</v>
      </c>
      <c r="AC7" s="289"/>
      <c r="AD7" s="298"/>
      <c r="AE7" s="272"/>
      <c r="AF7" s="272"/>
    </row>
    <row r="8" spans="1:32" x14ac:dyDescent="0.25">
      <c r="A8" s="7">
        <v>16</v>
      </c>
      <c r="B8" s="8">
        <v>5</v>
      </c>
      <c r="C8" s="8" t="s">
        <v>3</v>
      </c>
      <c r="D8" s="9">
        <v>5</v>
      </c>
      <c r="E8" s="275"/>
      <c r="F8" s="27">
        <v>1.7027006413248049</v>
      </c>
      <c r="G8" s="290"/>
      <c r="H8" s="298"/>
      <c r="I8" s="253"/>
      <c r="J8" s="272"/>
      <c r="L8" s="7">
        <v>18</v>
      </c>
      <c r="M8" s="8">
        <v>16</v>
      </c>
      <c r="N8" s="8" t="s">
        <v>3</v>
      </c>
      <c r="O8" s="9">
        <v>5</v>
      </c>
      <c r="P8" s="275"/>
      <c r="Q8" s="27">
        <v>1.9474273027339244</v>
      </c>
      <c r="R8" s="290"/>
      <c r="S8" s="298"/>
      <c r="T8" s="272"/>
      <c r="U8" s="272"/>
      <c r="W8" s="7">
        <v>20</v>
      </c>
      <c r="X8" s="8">
        <v>1</v>
      </c>
      <c r="Y8" s="8" t="s">
        <v>3</v>
      </c>
      <c r="Z8" s="9">
        <v>5</v>
      </c>
      <c r="AA8" s="275"/>
      <c r="AB8" s="27">
        <v>1.8368054872948989</v>
      </c>
      <c r="AC8" s="290"/>
      <c r="AD8" s="298"/>
      <c r="AE8" s="272"/>
      <c r="AF8" s="272"/>
    </row>
    <row r="9" spans="1:32" x14ac:dyDescent="0.25">
      <c r="A9" s="10">
        <v>16</v>
      </c>
      <c r="B9" s="11">
        <v>5</v>
      </c>
      <c r="C9" s="11" t="s">
        <v>3</v>
      </c>
      <c r="D9" s="12" t="s">
        <v>4</v>
      </c>
      <c r="E9" s="279">
        <v>2.0712434630941798</v>
      </c>
      <c r="F9" s="280"/>
      <c r="G9" s="281"/>
      <c r="H9" s="299"/>
      <c r="I9" s="253"/>
      <c r="J9" s="272"/>
      <c r="L9" s="10">
        <v>18</v>
      </c>
      <c r="M9" s="11">
        <v>16</v>
      </c>
      <c r="N9" s="11" t="s">
        <v>3</v>
      </c>
      <c r="O9" s="12" t="s">
        <v>4</v>
      </c>
      <c r="P9" s="279">
        <v>1.5211802102429344</v>
      </c>
      <c r="Q9" s="280"/>
      <c r="R9" s="281"/>
      <c r="S9" s="299"/>
      <c r="T9" s="272"/>
      <c r="U9" s="272"/>
      <c r="W9" s="4">
        <v>20</v>
      </c>
      <c r="X9" s="11">
        <v>1</v>
      </c>
      <c r="Y9" s="11" t="s">
        <v>3</v>
      </c>
      <c r="Z9" s="12" t="s">
        <v>4</v>
      </c>
      <c r="AA9" s="279">
        <v>1.6994267578084892</v>
      </c>
      <c r="AB9" s="280"/>
      <c r="AC9" s="281"/>
      <c r="AD9" s="299"/>
      <c r="AE9" s="272"/>
      <c r="AF9" s="272"/>
    </row>
    <row r="10" spans="1:32" x14ac:dyDescent="0.25">
      <c r="A10" s="32">
        <v>24</v>
      </c>
      <c r="B10" s="33">
        <v>5</v>
      </c>
      <c r="C10" s="33" t="s">
        <v>3</v>
      </c>
      <c r="D10" s="34">
        <v>1</v>
      </c>
      <c r="E10" s="266">
        <v>2.2796397000548825</v>
      </c>
      <c r="F10" s="31">
        <v>2.0278201831634517</v>
      </c>
      <c r="G10" s="282">
        <v>2.3288383624821667</v>
      </c>
      <c r="H10" s="297">
        <f>E15</f>
        <v>1.3572601245743183</v>
      </c>
      <c r="I10" s="253"/>
      <c r="J10" s="272"/>
      <c r="L10" s="32">
        <v>25</v>
      </c>
      <c r="M10" s="33">
        <v>16</v>
      </c>
      <c r="N10" s="33" t="s">
        <v>3</v>
      </c>
      <c r="O10" s="34">
        <v>1</v>
      </c>
      <c r="P10" s="266">
        <v>2.957722764834867</v>
      </c>
      <c r="Q10" s="31">
        <v>3.4361079518203024</v>
      </c>
      <c r="R10" s="282">
        <v>2.9829845273536302</v>
      </c>
      <c r="S10" s="297">
        <f>P15</f>
        <v>1.8885275400164576</v>
      </c>
      <c r="T10" s="272"/>
      <c r="U10" s="272"/>
      <c r="W10" s="32">
        <v>28</v>
      </c>
      <c r="X10" s="33">
        <v>1</v>
      </c>
      <c r="Y10" s="33" t="s">
        <v>3</v>
      </c>
      <c r="Z10" s="34">
        <v>1</v>
      </c>
      <c r="AA10" s="266">
        <v>2.5762536539773007</v>
      </c>
      <c r="AB10" s="31">
        <v>2.6970905263569764</v>
      </c>
      <c r="AC10" s="282">
        <v>2.5790546854370517</v>
      </c>
      <c r="AD10" s="297">
        <f>AA15</f>
        <v>1.509025772621825</v>
      </c>
      <c r="AE10" s="272"/>
      <c r="AF10" s="272"/>
    </row>
    <row r="11" spans="1:32" x14ac:dyDescent="0.25">
      <c r="A11" s="35">
        <v>24</v>
      </c>
      <c r="B11" s="36">
        <v>5</v>
      </c>
      <c r="C11" s="36" t="s">
        <v>3</v>
      </c>
      <c r="D11" s="37">
        <v>2</v>
      </c>
      <c r="E11" s="267"/>
      <c r="F11" s="31">
        <v>3.2002693697103295</v>
      </c>
      <c r="G11" s="283"/>
      <c r="H11" s="298"/>
      <c r="I11" s="253"/>
      <c r="J11" s="272"/>
      <c r="L11" s="35">
        <v>25</v>
      </c>
      <c r="M11" s="36">
        <v>16</v>
      </c>
      <c r="N11" s="36" t="s">
        <v>3</v>
      </c>
      <c r="O11" s="37">
        <v>2</v>
      </c>
      <c r="P11" s="267"/>
      <c r="Q11" s="31">
        <v>2.6748367410734266</v>
      </c>
      <c r="R11" s="283"/>
      <c r="S11" s="298"/>
      <c r="T11" s="272"/>
      <c r="U11" s="272"/>
      <c r="W11" s="35">
        <v>28</v>
      </c>
      <c r="X11" s="36">
        <v>1</v>
      </c>
      <c r="Y11" s="36" t="s">
        <v>3</v>
      </c>
      <c r="Z11" s="37">
        <v>2</v>
      </c>
      <c r="AA11" s="267"/>
      <c r="AB11" s="31">
        <v>2.3146886226446122</v>
      </c>
      <c r="AC11" s="283"/>
      <c r="AD11" s="298"/>
      <c r="AE11" s="272"/>
      <c r="AF11" s="272"/>
    </row>
    <row r="12" spans="1:32" x14ac:dyDescent="0.25">
      <c r="A12" s="35">
        <v>24</v>
      </c>
      <c r="B12" s="36">
        <v>5</v>
      </c>
      <c r="C12" s="36" t="s">
        <v>3</v>
      </c>
      <c r="D12" s="37">
        <v>3</v>
      </c>
      <c r="E12" s="267"/>
      <c r="F12" s="31">
        <v>2.307396902538096</v>
      </c>
      <c r="G12" s="283"/>
      <c r="H12" s="298"/>
      <c r="I12" s="253"/>
      <c r="J12" s="272"/>
      <c r="L12" s="35">
        <v>25</v>
      </c>
      <c r="M12" s="36">
        <v>16</v>
      </c>
      <c r="N12" s="36" t="s">
        <v>3</v>
      </c>
      <c r="O12" s="37">
        <v>3</v>
      </c>
      <c r="P12" s="267"/>
      <c r="Q12" s="31">
        <v>2.5802659032598063</v>
      </c>
      <c r="R12" s="283"/>
      <c r="S12" s="298"/>
      <c r="T12" s="272"/>
      <c r="U12" s="272"/>
      <c r="W12" s="35">
        <v>28</v>
      </c>
      <c r="X12" s="36">
        <v>1</v>
      </c>
      <c r="Y12" s="36" t="s">
        <v>3</v>
      </c>
      <c r="Z12" s="37">
        <v>3</v>
      </c>
      <c r="AA12" s="267"/>
      <c r="AB12" s="31">
        <v>2.6002224378352143</v>
      </c>
      <c r="AC12" s="283"/>
      <c r="AD12" s="298"/>
      <c r="AE12" s="272"/>
      <c r="AF12" s="272"/>
    </row>
    <row r="13" spans="1:32" x14ac:dyDescent="0.25">
      <c r="A13" s="35">
        <v>24</v>
      </c>
      <c r="B13" s="36">
        <v>5</v>
      </c>
      <c r="C13" s="36" t="s">
        <v>3</v>
      </c>
      <c r="D13" s="37">
        <v>4</v>
      </c>
      <c r="E13" s="267"/>
      <c r="F13" s="31">
        <v>2.070158090366979</v>
      </c>
      <c r="G13" s="283"/>
      <c r="H13" s="298"/>
      <c r="I13" s="253"/>
      <c r="J13" s="272"/>
      <c r="L13" s="35">
        <v>25</v>
      </c>
      <c r="M13" s="36">
        <v>16</v>
      </c>
      <c r="N13" s="36" t="s">
        <v>3</v>
      </c>
      <c r="O13" s="37">
        <v>4</v>
      </c>
      <c r="P13" s="267"/>
      <c r="Q13" s="31">
        <v>2.7928789646030987</v>
      </c>
      <c r="R13" s="283"/>
      <c r="S13" s="298"/>
      <c r="T13" s="272"/>
      <c r="U13" s="272"/>
      <c r="W13" s="35">
        <v>28</v>
      </c>
      <c r="X13" s="36">
        <v>1</v>
      </c>
      <c r="Y13" s="36" t="s">
        <v>3</v>
      </c>
      <c r="Z13" s="37">
        <v>4</v>
      </c>
      <c r="AA13" s="267"/>
      <c r="AB13" s="31">
        <v>2.7109613566547925</v>
      </c>
      <c r="AC13" s="283"/>
      <c r="AD13" s="298"/>
      <c r="AE13" s="272"/>
      <c r="AF13" s="272"/>
    </row>
    <row r="14" spans="1:32" x14ac:dyDescent="0.25">
      <c r="A14" s="35">
        <v>24</v>
      </c>
      <c r="B14" s="36">
        <v>5</v>
      </c>
      <c r="C14" s="36" t="s">
        <v>3</v>
      </c>
      <c r="D14" s="37">
        <v>5</v>
      </c>
      <c r="E14" s="268"/>
      <c r="F14" s="31">
        <v>2.0385472666319768</v>
      </c>
      <c r="G14" s="284"/>
      <c r="H14" s="298"/>
      <c r="I14" s="253"/>
      <c r="J14" s="272"/>
      <c r="L14" s="35">
        <v>25</v>
      </c>
      <c r="M14" s="36">
        <v>16</v>
      </c>
      <c r="N14" s="36" t="s">
        <v>3</v>
      </c>
      <c r="O14" s="37">
        <v>5</v>
      </c>
      <c r="P14" s="268"/>
      <c r="Q14" s="31">
        <v>3.4308330760115169</v>
      </c>
      <c r="R14" s="284"/>
      <c r="S14" s="298"/>
      <c r="T14" s="272"/>
      <c r="U14" s="272"/>
      <c r="W14" s="35">
        <v>28</v>
      </c>
      <c r="X14" s="36">
        <v>1</v>
      </c>
      <c r="Y14" s="36" t="s">
        <v>3</v>
      </c>
      <c r="Z14" s="37">
        <v>5</v>
      </c>
      <c r="AA14" s="268"/>
      <c r="AB14" s="31">
        <v>2.572310483693665</v>
      </c>
      <c r="AC14" s="284"/>
      <c r="AD14" s="298"/>
      <c r="AE14" s="272"/>
      <c r="AF14" s="272"/>
    </row>
    <row r="15" spans="1:32" x14ac:dyDescent="0.25">
      <c r="A15" s="38">
        <v>24</v>
      </c>
      <c r="B15" s="39">
        <v>5</v>
      </c>
      <c r="C15" s="39" t="s">
        <v>3</v>
      </c>
      <c r="D15" s="40" t="s">
        <v>4</v>
      </c>
      <c r="E15" s="254">
        <v>1.3572601245743183</v>
      </c>
      <c r="F15" s="255"/>
      <c r="G15" s="256"/>
      <c r="H15" s="299"/>
      <c r="I15" s="253"/>
      <c r="J15" s="272"/>
      <c r="L15" s="38">
        <v>25</v>
      </c>
      <c r="M15" s="39">
        <v>16</v>
      </c>
      <c r="N15" s="39" t="s">
        <v>3</v>
      </c>
      <c r="O15" s="40" t="s">
        <v>4</v>
      </c>
      <c r="P15" s="254">
        <v>1.8885275400164576</v>
      </c>
      <c r="Q15" s="255"/>
      <c r="R15" s="256"/>
      <c r="S15" s="299"/>
      <c r="T15" s="272"/>
      <c r="U15" s="272"/>
      <c r="W15" s="38">
        <v>28</v>
      </c>
      <c r="X15" s="39">
        <v>1</v>
      </c>
      <c r="Y15" s="39" t="s">
        <v>3</v>
      </c>
      <c r="Z15" s="40" t="s">
        <v>4</v>
      </c>
      <c r="AA15" s="254">
        <v>1.509025772621825</v>
      </c>
      <c r="AB15" s="255"/>
      <c r="AC15" s="256"/>
      <c r="AD15" s="299"/>
      <c r="AE15" s="272"/>
      <c r="AF15" s="272"/>
    </row>
    <row r="16" spans="1:32" x14ac:dyDescent="0.25">
      <c r="A16" s="15">
        <v>32</v>
      </c>
      <c r="B16" s="16">
        <v>13</v>
      </c>
      <c r="C16" s="16" t="s">
        <v>3</v>
      </c>
      <c r="D16" s="17">
        <v>1</v>
      </c>
      <c r="E16" s="257">
        <v>2.328439373118528</v>
      </c>
      <c r="F16" s="24">
        <v>1.5639931837121313</v>
      </c>
      <c r="G16" s="285">
        <v>2.3592036269120387</v>
      </c>
      <c r="H16" s="297">
        <f>E21</f>
        <v>1.5873022440109932</v>
      </c>
      <c r="I16" s="253">
        <f>AVERAGE(H16)</f>
        <v>1.5873022440109932</v>
      </c>
      <c r="J16" s="272"/>
      <c r="L16" s="15">
        <v>34</v>
      </c>
      <c r="M16" s="16">
        <v>16</v>
      </c>
      <c r="N16" s="16" t="s">
        <v>3</v>
      </c>
      <c r="O16" s="17">
        <v>1</v>
      </c>
      <c r="P16" s="257">
        <v>3.2992150525806934</v>
      </c>
      <c r="Q16" s="24">
        <v>3.5115939310798674</v>
      </c>
      <c r="R16" s="285">
        <v>3.3220879377692909</v>
      </c>
      <c r="S16" s="297">
        <f>P21</f>
        <v>1.9636105238034582</v>
      </c>
      <c r="T16" s="272"/>
      <c r="U16" s="272"/>
      <c r="W16" s="15">
        <v>36</v>
      </c>
      <c r="X16" s="16">
        <v>1</v>
      </c>
      <c r="Y16" s="16" t="s">
        <v>3</v>
      </c>
      <c r="Z16" s="17">
        <v>1</v>
      </c>
      <c r="AA16" s="257">
        <v>2.7405795027838451</v>
      </c>
      <c r="AB16" s="24">
        <v>2.5909305097063298</v>
      </c>
      <c r="AC16" s="285">
        <v>2.7498458463667688</v>
      </c>
      <c r="AD16" s="297">
        <f>AA21</f>
        <v>1.6059770826662905</v>
      </c>
      <c r="AE16" s="272"/>
      <c r="AF16" s="272"/>
    </row>
    <row r="17" spans="1:32" x14ac:dyDescent="0.25">
      <c r="A17" s="18">
        <v>32</v>
      </c>
      <c r="B17" s="19">
        <v>13</v>
      </c>
      <c r="C17" s="19" t="s">
        <v>3</v>
      </c>
      <c r="D17" s="20">
        <v>2</v>
      </c>
      <c r="E17" s="258"/>
      <c r="F17" s="24">
        <v>2.6444912494395401</v>
      </c>
      <c r="G17" s="286"/>
      <c r="H17" s="298"/>
      <c r="I17" s="253"/>
      <c r="J17" s="272"/>
      <c r="L17" s="18">
        <v>34</v>
      </c>
      <c r="M17" s="19">
        <v>16</v>
      </c>
      <c r="N17" s="19" t="s">
        <v>3</v>
      </c>
      <c r="O17" s="20">
        <v>2</v>
      </c>
      <c r="P17" s="258"/>
      <c r="Q17" s="24">
        <v>2.872945260725944</v>
      </c>
      <c r="R17" s="286"/>
      <c r="S17" s="298"/>
      <c r="T17" s="272"/>
      <c r="U17" s="272"/>
      <c r="W17" s="18">
        <v>36</v>
      </c>
      <c r="X17" s="19">
        <v>1</v>
      </c>
      <c r="Y17" s="19" t="s">
        <v>3</v>
      </c>
      <c r="Z17" s="20">
        <v>2</v>
      </c>
      <c r="AA17" s="258"/>
      <c r="AB17" s="24">
        <v>3.3132653427120786</v>
      </c>
      <c r="AC17" s="286"/>
      <c r="AD17" s="298"/>
      <c r="AE17" s="272"/>
      <c r="AF17" s="272"/>
    </row>
    <row r="18" spans="1:32" x14ac:dyDescent="0.25">
      <c r="A18" s="18">
        <v>32</v>
      </c>
      <c r="B18" s="19">
        <v>13</v>
      </c>
      <c r="C18" s="19" t="s">
        <v>3</v>
      </c>
      <c r="D18" s="20">
        <v>3</v>
      </c>
      <c r="E18" s="258"/>
      <c r="F18" s="24">
        <v>2.9980435102797478</v>
      </c>
      <c r="G18" s="286"/>
      <c r="H18" s="298"/>
      <c r="I18" s="253"/>
      <c r="J18" s="272"/>
      <c r="L18" s="18">
        <v>34</v>
      </c>
      <c r="M18" s="19">
        <v>16</v>
      </c>
      <c r="N18" s="19" t="s">
        <v>3</v>
      </c>
      <c r="O18" s="20">
        <v>3</v>
      </c>
      <c r="P18" s="258"/>
      <c r="Q18" s="24">
        <v>3.8328741668060773</v>
      </c>
      <c r="R18" s="286"/>
      <c r="S18" s="298"/>
      <c r="T18" s="272"/>
      <c r="U18" s="272"/>
      <c r="W18" s="18">
        <v>36</v>
      </c>
      <c r="X18" s="19">
        <v>1</v>
      </c>
      <c r="Y18" s="19" t="s">
        <v>3</v>
      </c>
      <c r="Z18" s="20">
        <v>3</v>
      </c>
      <c r="AA18" s="258"/>
      <c r="AB18" s="24">
        <v>2.4736125050787052</v>
      </c>
      <c r="AC18" s="286"/>
      <c r="AD18" s="298"/>
      <c r="AE18" s="272"/>
      <c r="AF18" s="272"/>
    </row>
    <row r="19" spans="1:32" x14ac:dyDescent="0.25">
      <c r="A19" s="18">
        <v>32</v>
      </c>
      <c r="B19" s="19">
        <v>13</v>
      </c>
      <c r="C19" s="19" t="s">
        <v>3</v>
      </c>
      <c r="D19" s="20">
        <v>4</v>
      </c>
      <c r="E19" s="258"/>
      <c r="F19" s="24">
        <v>2.4199884856778469</v>
      </c>
      <c r="G19" s="286"/>
      <c r="H19" s="298"/>
      <c r="I19" s="253"/>
      <c r="J19" s="272"/>
      <c r="L19" s="18">
        <v>34</v>
      </c>
      <c r="M19" s="19">
        <v>16</v>
      </c>
      <c r="N19" s="19" t="s">
        <v>3</v>
      </c>
      <c r="O19" s="20">
        <v>4</v>
      </c>
      <c r="P19" s="258"/>
      <c r="Q19" s="24">
        <v>3.0636808652445535</v>
      </c>
      <c r="R19" s="286"/>
      <c r="S19" s="298"/>
      <c r="T19" s="272"/>
      <c r="U19" s="272"/>
      <c r="W19" s="18">
        <v>36</v>
      </c>
      <c r="X19" s="19">
        <v>1</v>
      </c>
      <c r="Y19" s="19" t="s">
        <v>3</v>
      </c>
      <c r="Z19" s="20">
        <v>4</v>
      </c>
      <c r="AA19" s="258"/>
      <c r="AB19" s="24">
        <v>2.5825027728227878</v>
      </c>
      <c r="AC19" s="286"/>
      <c r="AD19" s="298"/>
      <c r="AE19" s="272"/>
      <c r="AF19" s="272"/>
    </row>
    <row r="20" spans="1:32" x14ac:dyDescent="0.25">
      <c r="A20" s="18">
        <v>32</v>
      </c>
      <c r="B20" s="19">
        <v>13</v>
      </c>
      <c r="C20" s="19" t="s">
        <v>3</v>
      </c>
      <c r="D20" s="20">
        <v>5</v>
      </c>
      <c r="E20" s="259"/>
      <c r="F20" s="24">
        <v>2.1695017054509287</v>
      </c>
      <c r="G20" s="287"/>
      <c r="H20" s="298"/>
      <c r="I20" s="253"/>
      <c r="J20" s="272"/>
      <c r="L20" s="18">
        <v>34</v>
      </c>
      <c r="M20" s="19">
        <v>16</v>
      </c>
      <c r="N20" s="19" t="s">
        <v>3</v>
      </c>
      <c r="O20" s="20">
        <v>5</v>
      </c>
      <c r="P20" s="259"/>
      <c r="Q20" s="24">
        <v>3.3293454649900136</v>
      </c>
      <c r="R20" s="287"/>
      <c r="S20" s="298"/>
      <c r="T20" s="272"/>
      <c r="U20" s="272"/>
      <c r="W20" s="18">
        <v>36</v>
      </c>
      <c r="X20" s="19">
        <v>1</v>
      </c>
      <c r="Y20" s="19" t="s">
        <v>3</v>
      </c>
      <c r="Z20" s="20">
        <v>5</v>
      </c>
      <c r="AA20" s="259"/>
      <c r="AB20" s="24">
        <v>2.7889181015139437</v>
      </c>
      <c r="AC20" s="287"/>
      <c r="AD20" s="298"/>
      <c r="AE20" s="272"/>
      <c r="AF20" s="272"/>
    </row>
    <row r="21" spans="1:32" x14ac:dyDescent="0.25">
      <c r="A21" s="21">
        <v>32</v>
      </c>
      <c r="B21" s="22">
        <v>13</v>
      </c>
      <c r="C21" s="22" t="s">
        <v>3</v>
      </c>
      <c r="D21" s="23" t="s">
        <v>4</v>
      </c>
      <c r="E21" s="263">
        <v>1.5873022440109932</v>
      </c>
      <c r="F21" s="264"/>
      <c r="G21" s="265"/>
      <c r="H21" s="299"/>
      <c r="I21" s="253"/>
      <c r="J21" s="272"/>
      <c r="L21" s="21">
        <v>34</v>
      </c>
      <c r="M21" s="22">
        <v>16</v>
      </c>
      <c r="N21" s="22" t="s">
        <v>3</v>
      </c>
      <c r="O21" s="23" t="s">
        <v>4</v>
      </c>
      <c r="P21" s="263">
        <v>1.9636105238034582</v>
      </c>
      <c r="Q21" s="264"/>
      <c r="R21" s="265"/>
      <c r="S21" s="299"/>
      <c r="T21" s="272"/>
      <c r="U21" s="272"/>
      <c r="W21" s="21">
        <v>36</v>
      </c>
      <c r="X21" s="22">
        <v>1</v>
      </c>
      <c r="Y21" s="22" t="s">
        <v>3</v>
      </c>
      <c r="Z21" s="23" t="s">
        <v>4</v>
      </c>
      <c r="AA21" s="263">
        <v>1.6059770826662905</v>
      </c>
      <c r="AB21" s="264"/>
      <c r="AC21" s="265"/>
      <c r="AD21" s="299"/>
      <c r="AE21" s="272"/>
      <c r="AF21" s="272"/>
    </row>
    <row r="22" spans="1:32" x14ac:dyDescent="0.25">
      <c r="A22" s="32">
        <v>40</v>
      </c>
      <c r="B22" s="33">
        <v>6</v>
      </c>
      <c r="C22" s="33" t="s">
        <v>3</v>
      </c>
      <c r="D22" s="34">
        <v>1</v>
      </c>
      <c r="E22" s="266">
        <v>2.96729011379364</v>
      </c>
      <c r="F22" s="31">
        <v>3.0320314740306955</v>
      </c>
      <c r="G22" s="282">
        <v>3.0047537900867085</v>
      </c>
      <c r="H22" s="297">
        <f>E27</f>
        <v>1.5410485182948634</v>
      </c>
      <c r="I22" s="253">
        <f>AVERAGE(H22:H33)</f>
        <v>1.6515750015890527</v>
      </c>
      <c r="J22" s="272"/>
      <c r="L22" s="32">
        <v>42</v>
      </c>
      <c r="M22" s="33">
        <v>12</v>
      </c>
      <c r="N22" s="33" t="s">
        <v>3</v>
      </c>
      <c r="O22" s="34">
        <v>1</v>
      </c>
      <c r="P22" s="266">
        <v>2.5698977448353548</v>
      </c>
      <c r="Q22" s="31">
        <v>2.9590900629887282</v>
      </c>
      <c r="R22" s="282">
        <v>2.6002189811890348</v>
      </c>
      <c r="S22" s="297">
        <f>P27</f>
        <v>1.7752588847083226</v>
      </c>
      <c r="T22" s="253">
        <f>S22</f>
        <v>1.7752588847083226</v>
      </c>
      <c r="U22" s="272"/>
      <c r="W22" s="32">
        <v>44</v>
      </c>
      <c r="X22" s="33">
        <v>2</v>
      </c>
      <c r="Y22" s="33" t="s">
        <v>3</v>
      </c>
      <c r="Z22" s="34">
        <v>1</v>
      </c>
      <c r="AA22" s="266">
        <v>1.8244233678512245</v>
      </c>
      <c r="AB22" s="31">
        <v>1.0651430094629137</v>
      </c>
      <c r="AC22" s="282">
        <v>1.9550059930069938</v>
      </c>
      <c r="AD22" s="297">
        <f>AA27</f>
        <v>1.277717914242253</v>
      </c>
      <c r="AE22" s="253">
        <f>AD22</f>
        <v>1.277717914242253</v>
      </c>
      <c r="AF22" s="272"/>
    </row>
    <row r="23" spans="1:32" x14ac:dyDescent="0.25">
      <c r="A23" s="35">
        <v>40</v>
      </c>
      <c r="B23" s="36">
        <v>6</v>
      </c>
      <c r="C23" s="36" t="s">
        <v>3</v>
      </c>
      <c r="D23" s="37">
        <v>2</v>
      </c>
      <c r="E23" s="267"/>
      <c r="F23" s="31">
        <v>3.2712587617096656</v>
      </c>
      <c r="G23" s="283"/>
      <c r="H23" s="298"/>
      <c r="I23" s="253"/>
      <c r="J23" s="272"/>
      <c r="L23" s="35">
        <v>42</v>
      </c>
      <c r="M23" s="36">
        <v>12</v>
      </c>
      <c r="N23" s="36" t="s">
        <v>3</v>
      </c>
      <c r="O23" s="37">
        <v>2</v>
      </c>
      <c r="P23" s="267"/>
      <c r="Q23" s="31">
        <v>2.8946503643268495</v>
      </c>
      <c r="R23" s="283"/>
      <c r="S23" s="298"/>
      <c r="T23" s="253"/>
      <c r="U23" s="272"/>
      <c r="W23" s="35">
        <v>44</v>
      </c>
      <c r="X23" s="36">
        <v>2</v>
      </c>
      <c r="Y23" s="36" t="s">
        <v>3</v>
      </c>
      <c r="Z23" s="37">
        <v>2</v>
      </c>
      <c r="AA23" s="267"/>
      <c r="AB23" s="31">
        <v>1.2300221148421486</v>
      </c>
      <c r="AC23" s="283"/>
      <c r="AD23" s="298"/>
      <c r="AE23" s="253"/>
      <c r="AF23" s="272"/>
    </row>
    <row r="24" spans="1:32" x14ac:dyDescent="0.25">
      <c r="A24" s="35">
        <v>40</v>
      </c>
      <c r="B24" s="36">
        <v>6</v>
      </c>
      <c r="C24" s="36" t="s">
        <v>3</v>
      </c>
      <c r="D24" s="37">
        <v>3</v>
      </c>
      <c r="E24" s="267"/>
      <c r="F24" s="31">
        <v>3.5207529846861476</v>
      </c>
      <c r="G24" s="283"/>
      <c r="H24" s="298"/>
      <c r="I24" s="253"/>
      <c r="J24" s="272"/>
      <c r="L24" s="35">
        <v>42</v>
      </c>
      <c r="M24" s="36">
        <v>12</v>
      </c>
      <c r="N24" s="36" t="s">
        <v>3</v>
      </c>
      <c r="O24" s="37">
        <v>3</v>
      </c>
      <c r="P24" s="267"/>
      <c r="Q24" s="31">
        <v>2.2230248710080693</v>
      </c>
      <c r="R24" s="283"/>
      <c r="S24" s="298"/>
      <c r="T24" s="253"/>
      <c r="U24" s="272"/>
      <c r="W24" s="35">
        <v>44</v>
      </c>
      <c r="X24" s="36">
        <v>2</v>
      </c>
      <c r="Y24" s="36" t="s">
        <v>3</v>
      </c>
      <c r="Z24" s="37">
        <v>3</v>
      </c>
      <c r="AA24" s="267"/>
      <c r="AB24" s="31">
        <v>2.154617481299324</v>
      </c>
      <c r="AC24" s="283"/>
      <c r="AD24" s="298"/>
      <c r="AE24" s="253"/>
      <c r="AF24" s="272"/>
    </row>
    <row r="25" spans="1:32" x14ac:dyDescent="0.25">
      <c r="A25" s="35">
        <v>40</v>
      </c>
      <c r="B25" s="36">
        <v>6</v>
      </c>
      <c r="C25" s="36" t="s">
        <v>3</v>
      </c>
      <c r="D25" s="37">
        <v>4</v>
      </c>
      <c r="E25" s="267"/>
      <c r="F25" s="31">
        <v>2.3227174292143298</v>
      </c>
      <c r="G25" s="283"/>
      <c r="H25" s="298"/>
      <c r="I25" s="253"/>
      <c r="J25" s="272"/>
      <c r="L25" s="35">
        <v>42</v>
      </c>
      <c r="M25" s="36">
        <v>12</v>
      </c>
      <c r="N25" s="36" t="s">
        <v>3</v>
      </c>
      <c r="O25" s="37">
        <v>4</v>
      </c>
      <c r="P25" s="267"/>
      <c r="Q25" s="31">
        <v>2.8780836561099945</v>
      </c>
      <c r="R25" s="283"/>
      <c r="S25" s="298"/>
      <c r="T25" s="253"/>
      <c r="U25" s="272"/>
      <c r="W25" s="35">
        <v>44</v>
      </c>
      <c r="X25" s="36">
        <v>2</v>
      </c>
      <c r="Y25" s="36" t="s">
        <v>3</v>
      </c>
      <c r="Z25" s="37">
        <v>4</v>
      </c>
      <c r="AA25" s="267"/>
      <c r="AB25" s="31">
        <v>3.0846774500503735</v>
      </c>
      <c r="AC25" s="283"/>
      <c r="AD25" s="298"/>
      <c r="AE25" s="253"/>
      <c r="AF25" s="272"/>
    </row>
    <row r="26" spans="1:32" x14ac:dyDescent="0.25">
      <c r="A26" s="35">
        <v>40</v>
      </c>
      <c r="B26" s="36">
        <v>6</v>
      </c>
      <c r="C26" s="36" t="s">
        <v>3</v>
      </c>
      <c r="D26" s="37">
        <v>5</v>
      </c>
      <c r="E26" s="268"/>
      <c r="F26" s="31">
        <v>2.8770083007927032</v>
      </c>
      <c r="G26" s="284"/>
      <c r="H26" s="298"/>
      <c r="I26" s="253"/>
      <c r="J26" s="272"/>
      <c r="L26" s="35">
        <v>42</v>
      </c>
      <c r="M26" s="36">
        <v>12</v>
      </c>
      <c r="N26" s="36" t="s">
        <v>3</v>
      </c>
      <c r="O26" s="37">
        <v>5</v>
      </c>
      <c r="P26" s="268"/>
      <c r="Q26" s="31">
        <v>2.0462459515115321</v>
      </c>
      <c r="R26" s="284"/>
      <c r="S26" s="298"/>
      <c r="T26" s="253"/>
      <c r="U26" s="272"/>
      <c r="W26" s="35">
        <v>44</v>
      </c>
      <c r="X26" s="36">
        <v>2</v>
      </c>
      <c r="Y26" s="36" t="s">
        <v>3</v>
      </c>
      <c r="Z26" s="37">
        <v>5</v>
      </c>
      <c r="AA26" s="268"/>
      <c r="AB26" s="31">
        <v>2.2405699093802092</v>
      </c>
      <c r="AC26" s="284"/>
      <c r="AD26" s="298"/>
      <c r="AE26" s="253"/>
      <c r="AF26" s="272"/>
    </row>
    <row r="27" spans="1:32" x14ac:dyDescent="0.25">
      <c r="A27" s="38">
        <v>40</v>
      </c>
      <c r="B27" s="39">
        <v>6</v>
      </c>
      <c r="C27" s="39" t="s">
        <v>3</v>
      </c>
      <c r="D27" s="40" t="s">
        <v>4</v>
      </c>
      <c r="E27" s="254">
        <v>1.5410485182948634</v>
      </c>
      <c r="F27" s="255"/>
      <c r="G27" s="256"/>
      <c r="H27" s="299"/>
      <c r="I27" s="253"/>
      <c r="J27" s="272"/>
      <c r="L27" s="38">
        <v>42</v>
      </c>
      <c r="M27" s="39">
        <v>12</v>
      </c>
      <c r="N27" s="39" t="s">
        <v>3</v>
      </c>
      <c r="O27" s="40" t="s">
        <v>4</v>
      </c>
      <c r="P27" s="254">
        <v>1.7752588847083226</v>
      </c>
      <c r="Q27" s="255"/>
      <c r="R27" s="256"/>
      <c r="S27" s="299"/>
      <c r="T27" s="253"/>
      <c r="U27" s="272"/>
      <c r="W27" s="38">
        <v>44</v>
      </c>
      <c r="X27" s="39">
        <v>2</v>
      </c>
      <c r="Y27" s="39" t="s">
        <v>3</v>
      </c>
      <c r="Z27" s="40" t="s">
        <v>4</v>
      </c>
      <c r="AA27" s="254">
        <v>1.277717914242253</v>
      </c>
      <c r="AB27" s="255"/>
      <c r="AC27" s="256"/>
      <c r="AD27" s="299"/>
      <c r="AE27" s="253"/>
      <c r="AF27" s="272"/>
    </row>
    <row r="28" spans="1:32" x14ac:dyDescent="0.25">
      <c r="A28" s="15">
        <v>46</v>
      </c>
      <c r="B28" s="16">
        <v>6</v>
      </c>
      <c r="C28" s="16" t="s">
        <v>3</v>
      </c>
      <c r="D28" s="17">
        <v>1</v>
      </c>
      <c r="E28" s="257">
        <v>3.4832182814738371</v>
      </c>
      <c r="F28" s="24">
        <v>3.0783466746017525</v>
      </c>
      <c r="G28" s="260">
        <v>3.4958788271099386</v>
      </c>
      <c r="H28" s="297">
        <f>E33</f>
        <v>1.7621014848832417</v>
      </c>
      <c r="I28" s="253"/>
      <c r="J28" s="272"/>
      <c r="L28" s="15">
        <v>48</v>
      </c>
      <c r="M28" s="16">
        <v>15</v>
      </c>
      <c r="N28" s="16" t="s">
        <v>3</v>
      </c>
      <c r="O28" s="17">
        <v>1</v>
      </c>
      <c r="P28" s="257">
        <v>3.5784828150124417</v>
      </c>
      <c r="Q28" s="24">
        <v>3.3383012441930293</v>
      </c>
      <c r="R28" s="260">
        <v>3.5768924674772875</v>
      </c>
      <c r="S28" s="297">
        <f>P33</f>
        <v>1.8376483702457549</v>
      </c>
      <c r="T28" s="253">
        <f>S28</f>
        <v>1.8376483702457549</v>
      </c>
      <c r="U28" s="272"/>
      <c r="W28" s="15">
        <v>50</v>
      </c>
      <c r="X28" s="16">
        <v>4</v>
      </c>
      <c r="Y28" s="16" t="s">
        <v>3</v>
      </c>
      <c r="Z28" s="17">
        <v>1</v>
      </c>
      <c r="AA28" s="257">
        <v>3.5771077042228971</v>
      </c>
      <c r="AB28" s="24">
        <v>3.4913402823600173</v>
      </c>
      <c r="AC28" s="260">
        <v>3.5870777597244796</v>
      </c>
      <c r="AD28" s="297">
        <f>AA33</f>
        <v>1.8971756056609557</v>
      </c>
      <c r="AE28" s="253">
        <f>AD28</f>
        <v>1.8971756056609557</v>
      </c>
      <c r="AF28" s="272"/>
    </row>
    <row r="29" spans="1:32" x14ac:dyDescent="0.25">
      <c r="A29" s="18">
        <v>46</v>
      </c>
      <c r="B29" s="19">
        <v>6</v>
      </c>
      <c r="C29" s="19" t="s">
        <v>3</v>
      </c>
      <c r="D29" s="20">
        <v>2</v>
      </c>
      <c r="E29" s="258"/>
      <c r="F29" s="24">
        <v>3.8323533186525975</v>
      </c>
      <c r="G29" s="261"/>
      <c r="H29" s="298"/>
      <c r="I29" s="253"/>
      <c r="J29" s="272"/>
      <c r="L29" s="18">
        <v>48</v>
      </c>
      <c r="M29" s="19">
        <v>15</v>
      </c>
      <c r="N29" s="19" t="s">
        <v>3</v>
      </c>
      <c r="O29" s="20">
        <v>2</v>
      </c>
      <c r="P29" s="258"/>
      <c r="Q29" s="24">
        <v>3.6573209946063425</v>
      </c>
      <c r="R29" s="261"/>
      <c r="S29" s="298"/>
      <c r="T29" s="253"/>
      <c r="U29" s="272"/>
      <c r="W29" s="18">
        <v>50</v>
      </c>
      <c r="X29" s="19">
        <v>4</v>
      </c>
      <c r="Y29" s="19" t="s">
        <v>3</v>
      </c>
      <c r="Z29" s="20">
        <v>2</v>
      </c>
      <c r="AA29" s="258"/>
      <c r="AB29" s="24">
        <v>3.0165579733422359</v>
      </c>
      <c r="AC29" s="261"/>
      <c r="AD29" s="298"/>
      <c r="AE29" s="253"/>
      <c r="AF29" s="272"/>
    </row>
    <row r="30" spans="1:32" x14ac:dyDescent="0.25">
      <c r="A30" s="18">
        <v>46</v>
      </c>
      <c r="B30" s="19">
        <v>6</v>
      </c>
      <c r="C30" s="19" t="s">
        <v>3</v>
      </c>
      <c r="D30" s="20">
        <v>3</v>
      </c>
      <c r="E30" s="258"/>
      <c r="F30" s="24">
        <v>3.8043261171995404</v>
      </c>
      <c r="G30" s="261"/>
      <c r="H30" s="298"/>
      <c r="I30" s="253"/>
      <c r="J30" s="272"/>
      <c r="L30" s="18">
        <v>48</v>
      </c>
      <c r="M30" s="19">
        <v>15</v>
      </c>
      <c r="N30" s="19" t="s">
        <v>3</v>
      </c>
      <c r="O30" s="20">
        <v>3</v>
      </c>
      <c r="P30" s="258"/>
      <c r="Q30" s="24">
        <v>3.2698764028601333</v>
      </c>
      <c r="R30" s="261"/>
      <c r="S30" s="298"/>
      <c r="T30" s="253"/>
      <c r="U30" s="272"/>
      <c r="W30" s="18">
        <v>50</v>
      </c>
      <c r="X30" s="19">
        <v>4</v>
      </c>
      <c r="Y30" s="19" t="s">
        <v>3</v>
      </c>
      <c r="Z30" s="20">
        <v>3</v>
      </c>
      <c r="AA30" s="258"/>
      <c r="AB30" s="24">
        <v>3.4323213996944602</v>
      </c>
      <c r="AC30" s="261"/>
      <c r="AD30" s="298"/>
      <c r="AE30" s="253"/>
      <c r="AF30" s="272"/>
    </row>
    <row r="31" spans="1:32" x14ac:dyDescent="0.25">
      <c r="A31" s="18">
        <v>46</v>
      </c>
      <c r="B31" s="19">
        <v>6</v>
      </c>
      <c r="C31" s="19" t="s">
        <v>3</v>
      </c>
      <c r="D31" s="20">
        <v>4</v>
      </c>
      <c r="E31" s="258"/>
      <c r="F31" s="24">
        <v>3.229013036664405</v>
      </c>
      <c r="G31" s="261"/>
      <c r="H31" s="298"/>
      <c r="I31" s="253"/>
      <c r="J31" s="272"/>
      <c r="L31" s="18">
        <v>48</v>
      </c>
      <c r="M31" s="19">
        <v>15</v>
      </c>
      <c r="N31" s="19" t="s">
        <v>3</v>
      </c>
      <c r="O31" s="20">
        <v>4</v>
      </c>
      <c r="P31" s="258"/>
      <c r="Q31" s="24">
        <v>4.1452961972126054</v>
      </c>
      <c r="R31" s="261"/>
      <c r="S31" s="298"/>
      <c r="T31" s="253"/>
      <c r="U31" s="272"/>
      <c r="W31" s="18">
        <v>50</v>
      </c>
      <c r="X31" s="19">
        <v>4</v>
      </c>
      <c r="Y31" s="19" t="s">
        <v>3</v>
      </c>
      <c r="Z31" s="20">
        <v>4</v>
      </c>
      <c r="AA31" s="258"/>
      <c r="AB31" s="24">
        <v>3.5034617521918632</v>
      </c>
      <c r="AC31" s="261"/>
      <c r="AD31" s="298"/>
      <c r="AE31" s="253"/>
      <c r="AF31" s="272"/>
    </row>
    <row r="32" spans="1:32" x14ac:dyDescent="0.25">
      <c r="A32" s="18">
        <v>46</v>
      </c>
      <c r="B32" s="19">
        <v>6</v>
      </c>
      <c r="C32" s="19" t="s">
        <v>3</v>
      </c>
      <c r="D32" s="20">
        <v>5</v>
      </c>
      <c r="E32" s="259"/>
      <c r="F32" s="24">
        <v>3.5353549884313971</v>
      </c>
      <c r="G32" s="262"/>
      <c r="H32" s="298"/>
      <c r="I32" s="253"/>
      <c r="J32" s="272"/>
      <c r="L32" s="18">
        <v>48</v>
      </c>
      <c r="M32" s="19">
        <v>15</v>
      </c>
      <c r="N32" s="19" t="s">
        <v>3</v>
      </c>
      <c r="O32" s="20">
        <v>5</v>
      </c>
      <c r="P32" s="259"/>
      <c r="Q32" s="24">
        <v>3.4736674985143292</v>
      </c>
      <c r="R32" s="262"/>
      <c r="S32" s="298"/>
      <c r="T32" s="253"/>
      <c r="U32" s="272"/>
      <c r="W32" s="18">
        <v>50</v>
      </c>
      <c r="X32" s="19">
        <v>4</v>
      </c>
      <c r="Y32" s="19" t="s">
        <v>3</v>
      </c>
      <c r="Z32" s="20">
        <v>5</v>
      </c>
      <c r="AA32" s="259"/>
      <c r="AB32" s="24">
        <v>4.4917073910338186</v>
      </c>
      <c r="AC32" s="262"/>
      <c r="AD32" s="298"/>
      <c r="AE32" s="253"/>
      <c r="AF32" s="272"/>
    </row>
    <row r="33" spans="1:32" x14ac:dyDescent="0.25">
      <c r="A33" s="21">
        <v>46</v>
      </c>
      <c r="B33" s="22">
        <v>6</v>
      </c>
      <c r="C33" s="22" t="s">
        <v>3</v>
      </c>
      <c r="D33" s="23" t="s">
        <v>4</v>
      </c>
      <c r="E33" s="263">
        <v>1.7621014848832417</v>
      </c>
      <c r="F33" s="264"/>
      <c r="G33" s="265"/>
      <c r="H33" s="299"/>
      <c r="I33" s="253"/>
      <c r="J33" s="272"/>
      <c r="L33" s="21">
        <v>48</v>
      </c>
      <c r="M33" s="22">
        <v>15</v>
      </c>
      <c r="N33" s="22" t="s">
        <v>3</v>
      </c>
      <c r="O33" s="23" t="s">
        <v>4</v>
      </c>
      <c r="P33" s="263">
        <v>1.8376483702457549</v>
      </c>
      <c r="Q33" s="264"/>
      <c r="R33" s="265"/>
      <c r="S33" s="299"/>
      <c r="T33" s="253"/>
      <c r="U33" s="272"/>
      <c r="W33" s="21">
        <v>50</v>
      </c>
      <c r="X33" s="22">
        <v>4</v>
      </c>
      <c r="Y33" s="22" t="s">
        <v>3</v>
      </c>
      <c r="Z33" s="23" t="s">
        <v>4</v>
      </c>
      <c r="AA33" s="263">
        <v>1.8971756056609557</v>
      </c>
      <c r="AB33" s="264"/>
      <c r="AC33" s="265"/>
      <c r="AD33" s="299"/>
      <c r="AE33" s="253"/>
      <c r="AF33" s="272"/>
    </row>
    <row r="34" spans="1:32" x14ac:dyDescent="0.25">
      <c r="A34" s="1" t="s">
        <v>0</v>
      </c>
      <c r="B34" s="2" t="s">
        <v>10</v>
      </c>
      <c r="C34" s="2" t="s">
        <v>1</v>
      </c>
      <c r="D34" s="3" t="s">
        <v>2</v>
      </c>
      <c r="E34" s="25" t="s">
        <v>5</v>
      </c>
      <c r="F34" s="25" t="s">
        <v>6</v>
      </c>
      <c r="G34" s="26" t="s">
        <v>7</v>
      </c>
      <c r="L34" s="1" t="s">
        <v>0</v>
      </c>
      <c r="M34" s="2" t="s">
        <v>10</v>
      </c>
      <c r="N34" s="2" t="s">
        <v>1</v>
      </c>
      <c r="O34" s="3" t="s">
        <v>2</v>
      </c>
      <c r="P34" s="25" t="s">
        <v>5</v>
      </c>
      <c r="Q34" s="25" t="s">
        <v>6</v>
      </c>
      <c r="R34" s="26" t="s">
        <v>7</v>
      </c>
      <c r="W34" s="1" t="s">
        <v>0</v>
      </c>
      <c r="X34" s="2" t="s">
        <v>10</v>
      </c>
      <c r="Y34" s="2" t="s">
        <v>1</v>
      </c>
      <c r="Z34" s="3" t="s">
        <v>2</v>
      </c>
      <c r="AA34" s="25" t="s">
        <v>5</v>
      </c>
      <c r="AB34" s="25" t="s">
        <v>6</v>
      </c>
      <c r="AC34" s="26" t="s">
        <v>7</v>
      </c>
    </row>
    <row r="35" spans="1:32" x14ac:dyDescent="0.25">
      <c r="A35" s="4">
        <v>16</v>
      </c>
      <c r="B35" s="5">
        <v>5</v>
      </c>
      <c r="C35" s="5" t="s">
        <v>11</v>
      </c>
      <c r="D35" s="6">
        <v>1</v>
      </c>
      <c r="E35" s="273">
        <v>1.0621212079403337</v>
      </c>
      <c r="F35" s="27">
        <v>1.0546184302078314</v>
      </c>
      <c r="G35" s="288">
        <v>1.090745620408641</v>
      </c>
      <c r="H35" s="297">
        <f>E40</f>
        <v>0.90036136490530094</v>
      </c>
      <c r="I35" s="253">
        <f>AVERAGE(H35:H46)</f>
        <v>1.1843914464634731</v>
      </c>
      <c r="J35" s="253">
        <f>AVERAGE(I35:I64)</f>
        <v>1.3215738138374924</v>
      </c>
      <c r="L35" s="4">
        <v>18</v>
      </c>
      <c r="M35" s="5">
        <v>16</v>
      </c>
      <c r="N35" s="5" t="s">
        <v>11</v>
      </c>
      <c r="O35" s="6">
        <v>1</v>
      </c>
      <c r="P35" s="273">
        <v>0.97143193924021298</v>
      </c>
      <c r="Q35" s="27">
        <v>0.82759569329123439</v>
      </c>
      <c r="R35" s="310">
        <v>0.97654606096999752</v>
      </c>
      <c r="S35" s="303">
        <f>P40</f>
        <v>0.86448658476710838</v>
      </c>
      <c r="T35" s="253">
        <f>AVERAGE(S35:S52)</f>
        <v>1.0930810746085957</v>
      </c>
      <c r="U35" s="253">
        <f>AVERAGE(T35:T64)</f>
        <v>1.276580954151715</v>
      </c>
      <c r="W35" s="4">
        <v>20</v>
      </c>
      <c r="X35" s="5">
        <v>1</v>
      </c>
      <c r="Y35" s="5" t="s">
        <v>11</v>
      </c>
      <c r="Z35" s="6">
        <v>1</v>
      </c>
      <c r="AA35" s="273">
        <v>0.86905363283948367</v>
      </c>
      <c r="AB35" s="27">
        <v>0.75487073914839642</v>
      </c>
      <c r="AC35" s="310">
        <v>0.8719345009565721</v>
      </c>
      <c r="AD35" s="297">
        <f>AA40</f>
        <v>0.82009710758170329</v>
      </c>
      <c r="AE35" s="253">
        <f>AVERAGE(AD35:AD52)</f>
        <v>1.0860412253458576</v>
      </c>
      <c r="AF35" s="253">
        <f>AVERAGE(AE35:AE64)</f>
        <v>1.2358745732940923</v>
      </c>
    </row>
    <row r="36" spans="1:32" x14ac:dyDescent="0.25">
      <c r="A36" s="7">
        <v>16</v>
      </c>
      <c r="B36" s="8">
        <v>5</v>
      </c>
      <c r="C36" s="8" t="s">
        <v>11</v>
      </c>
      <c r="D36" s="9">
        <v>2</v>
      </c>
      <c r="E36" s="274"/>
      <c r="F36" s="27">
        <v>0.93938821867568434</v>
      </c>
      <c r="G36" s="289"/>
      <c r="H36" s="298"/>
      <c r="I36" s="253"/>
      <c r="J36" s="272"/>
      <c r="L36" s="7">
        <v>18</v>
      </c>
      <c r="M36" s="8">
        <v>16</v>
      </c>
      <c r="N36" s="8" t="s">
        <v>11</v>
      </c>
      <c r="O36" s="9">
        <v>2</v>
      </c>
      <c r="P36" s="274"/>
      <c r="Q36" s="27">
        <v>0.89562084037756162</v>
      </c>
      <c r="R36" s="311"/>
      <c r="S36" s="304"/>
      <c r="T36" s="272"/>
      <c r="U36" s="272"/>
      <c r="W36" s="7">
        <v>20</v>
      </c>
      <c r="X36" s="8">
        <v>1</v>
      </c>
      <c r="Y36" s="8" t="s">
        <v>11</v>
      </c>
      <c r="Z36" s="9">
        <v>2</v>
      </c>
      <c r="AA36" s="274"/>
      <c r="AB36" s="27">
        <v>0.93899877029360967</v>
      </c>
      <c r="AC36" s="311"/>
      <c r="AD36" s="298"/>
      <c r="AE36" s="272"/>
      <c r="AF36" s="272"/>
    </row>
    <row r="37" spans="1:32" x14ac:dyDescent="0.25">
      <c r="A37" s="7">
        <v>16</v>
      </c>
      <c r="B37" s="8">
        <v>5</v>
      </c>
      <c r="C37" s="8" t="s">
        <v>11</v>
      </c>
      <c r="D37" s="9">
        <v>3</v>
      </c>
      <c r="E37" s="274"/>
      <c r="F37" s="27">
        <v>1.4624597927715293</v>
      </c>
      <c r="G37" s="289"/>
      <c r="H37" s="298"/>
      <c r="I37" s="253"/>
      <c r="J37" s="272"/>
      <c r="L37" s="7">
        <v>18</v>
      </c>
      <c r="M37" s="8">
        <v>16</v>
      </c>
      <c r="N37" s="8" t="s">
        <v>11</v>
      </c>
      <c r="O37" s="9">
        <v>3</v>
      </c>
      <c r="P37" s="274"/>
      <c r="Q37" s="27">
        <v>1.1049296219647933</v>
      </c>
      <c r="R37" s="311"/>
      <c r="S37" s="304"/>
      <c r="T37" s="272"/>
      <c r="U37" s="272"/>
      <c r="W37" s="7">
        <v>20</v>
      </c>
      <c r="X37" s="8">
        <v>1</v>
      </c>
      <c r="Y37" s="8" t="s">
        <v>11</v>
      </c>
      <c r="Z37" s="9">
        <v>3</v>
      </c>
      <c r="AA37" s="274"/>
      <c r="AB37" s="27">
        <v>0.91244573201777768</v>
      </c>
      <c r="AC37" s="311"/>
      <c r="AD37" s="298"/>
      <c r="AE37" s="272"/>
      <c r="AF37" s="272"/>
    </row>
    <row r="38" spans="1:32" x14ac:dyDescent="0.25">
      <c r="A38" s="7">
        <v>16</v>
      </c>
      <c r="B38" s="8">
        <v>5</v>
      </c>
      <c r="C38" s="8" t="s">
        <v>11</v>
      </c>
      <c r="D38" s="9">
        <v>4</v>
      </c>
      <c r="E38" s="274"/>
      <c r="F38" s="27">
        <v>1.1419863910094405</v>
      </c>
      <c r="G38" s="289"/>
      <c r="H38" s="298"/>
      <c r="I38" s="253"/>
      <c r="J38" s="272"/>
      <c r="L38" s="7">
        <v>18</v>
      </c>
      <c r="M38" s="8">
        <v>16</v>
      </c>
      <c r="N38" s="8" t="s">
        <v>11</v>
      </c>
      <c r="O38" s="9">
        <v>4</v>
      </c>
      <c r="P38" s="274"/>
      <c r="Q38" s="27">
        <v>1.0266499473010153</v>
      </c>
      <c r="R38" s="311"/>
      <c r="S38" s="304"/>
      <c r="T38" s="272"/>
      <c r="U38" s="272"/>
      <c r="W38" s="7">
        <v>20</v>
      </c>
      <c r="X38" s="8">
        <v>1</v>
      </c>
      <c r="Y38" s="8" t="s">
        <v>11</v>
      </c>
      <c r="Z38" s="9">
        <v>4</v>
      </c>
      <c r="AA38" s="274"/>
      <c r="AB38" s="27">
        <v>0.88131301402803541</v>
      </c>
      <c r="AC38" s="311"/>
      <c r="AD38" s="298"/>
      <c r="AE38" s="272"/>
      <c r="AF38" s="272"/>
    </row>
    <row r="39" spans="1:32" x14ac:dyDescent="0.25">
      <c r="A39" s="7">
        <v>16</v>
      </c>
      <c r="B39" s="8">
        <v>5</v>
      </c>
      <c r="C39" s="8" t="s">
        <v>11</v>
      </c>
      <c r="D39" s="9">
        <v>5</v>
      </c>
      <c r="E39" s="275"/>
      <c r="F39" s="27">
        <v>0.85527526937871989</v>
      </c>
      <c r="G39" s="290"/>
      <c r="H39" s="298"/>
      <c r="I39" s="253"/>
      <c r="J39" s="272"/>
      <c r="L39" s="7">
        <v>18</v>
      </c>
      <c r="M39" s="8">
        <v>16</v>
      </c>
      <c r="N39" s="8" t="s">
        <v>11</v>
      </c>
      <c r="O39" s="9">
        <v>5</v>
      </c>
      <c r="P39" s="275"/>
      <c r="Q39" s="27">
        <v>1.027934201915383</v>
      </c>
      <c r="R39" s="312"/>
      <c r="S39" s="304"/>
      <c r="T39" s="272"/>
      <c r="U39" s="272"/>
      <c r="W39" s="7">
        <v>20</v>
      </c>
      <c r="X39" s="8">
        <v>1</v>
      </c>
      <c r="Y39" s="8" t="s">
        <v>11</v>
      </c>
      <c r="Z39" s="9">
        <v>5</v>
      </c>
      <c r="AA39" s="275"/>
      <c r="AB39" s="27">
        <v>0.87204424929504121</v>
      </c>
      <c r="AC39" s="312"/>
      <c r="AD39" s="298"/>
      <c r="AE39" s="272"/>
      <c r="AF39" s="272"/>
    </row>
    <row r="40" spans="1:32" x14ac:dyDescent="0.25">
      <c r="A40" s="10">
        <v>16</v>
      </c>
      <c r="B40" s="11">
        <v>5</v>
      </c>
      <c r="C40" s="11" t="s">
        <v>11</v>
      </c>
      <c r="D40" s="12" t="s">
        <v>4</v>
      </c>
      <c r="E40" s="279">
        <v>0.90036136490530094</v>
      </c>
      <c r="F40" s="280"/>
      <c r="G40" s="281"/>
      <c r="H40" s="299"/>
      <c r="I40" s="253"/>
      <c r="J40" s="272"/>
      <c r="L40" s="10">
        <v>18</v>
      </c>
      <c r="M40" s="11">
        <v>16</v>
      </c>
      <c r="N40" s="11" t="s">
        <v>11</v>
      </c>
      <c r="O40" s="12" t="s">
        <v>4</v>
      </c>
      <c r="P40" s="279">
        <v>0.86448658476710838</v>
      </c>
      <c r="Q40" s="280"/>
      <c r="R40" s="306"/>
      <c r="S40" s="305"/>
      <c r="T40" s="272"/>
      <c r="U40" s="272"/>
      <c r="W40" s="10">
        <v>20</v>
      </c>
      <c r="X40" s="11">
        <v>1</v>
      </c>
      <c r="Y40" s="11" t="s">
        <v>11</v>
      </c>
      <c r="Z40" s="12" t="s">
        <v>4</v>
      </c>
      <c r="AA40" s="279">
        <v>0.82009710758170329</v>
      </c>
      <c r="AB40" s="280"/>
      <c r="AC40" s="306"/>
      <c r="AD40" s="299"/>
      <c r="AE40" s="272"/>
      <c r="AF40" s="272"/>
    </row>
    <row r="41" spans="1:32" x14ac:dyDescent="0.25">
      <c r="A41" s="32">
        <v>24</v>
      </c>
      <c r="B41" s="33">
        <v>5</v>
      </c>
      <c r="C41" s="33" t="s">
        <v>11</v>
      </c>
      <c r="D41" s="34">
        <v>1</v>
      </c>
      <c r="E41" s="266">
        <v>1.9659594569564236</v>
      </c>
      <c r="F41" s="31">
        <v>2.0825203857750334</v>
      </c>
      <c r="G41" s="282">
        <v>1.9893765905855421</v>
      </c>
      <c r="H41" s="297">
        <f>E46</f>
        <v>1.4684215280216453</v>
      </c>
      <c r="I41" s="253"/>
      <c r="J41" s="272"/>
      <c r="L41" s="32">
        <v>25</v>
      </c>
      <c r="M41" s="33">
        <v>16</v>
      </c>
      <c r="N41" s="33" t="s">
        <v>11</v>
      </c>
      <c r="O41" s="34">
        <v>1</v>
      </c>
      <c r="P41" s="266">
        <v>1.2722650727569036</v>
      </c>
      <c r="Q41" s="31">
        <v>0.97417447831233728</v>
      </c>
      <c r="R41" s="307">
        <v>1.2917783824796421</v>
      </c>
      <c r="S41" s="300">
        <f>P46</f>
        <v>1.090950853186184</v>
      </c>
      <c r="T41" s="272"/>
      <c r="U41" s="272"/>
      <c r="W41" s="32">
        <v>28</v>
      </c>
      <c r="X41" s="33">
        <v>1</v>
      </c>
      <c r="Y41" s="33" t="s">
        <v>11</v>
      </c>
      <c r="Z41" s="34">
        <v>1</v>
      </c>
      <c r="AA41" s="266">
        <v>1.4576256618354526</v>
      </c>
      <c r="AB41" s="31">
        <v>1.3849605070584845</v>
      </c>
      <c r="AC41" s="307">
        <v>1.4586170437190298</v>
      </c>
      <c r="AD41" s="297">
        <f>AA46</f>
        <v>1.2070870783805048</v>
      </c>
      <c r="AE41" s="272"/>
      <c r="AF41" s="272"/>
    </row>
    <row r="42" spans="1:32" x14ac:dyDescent="0.25">
      <c r="A42" s="35">
        <v>24</v>
      </c>
      <c r="B42" s="36">
        <v>5</v>
      </c>
      <c r="C42" s="36" t="s">
        <v>11</v>
      </c>
      <c r="D42" s="37">
        <v>2</v>
      </c>
      <c r="E42" s="267"/>
      <c r="F42" s="31">
        <v>1.5262566151180958</v>
      </c>
      <c r="G42" s="283"/>
      <c r="H42" s="298"/>
      <c r="I42" s="253"/>
      <c r="J42" s="272"/>
      <c r="L42" s="35">
        <v>25</v>
      </c>
      <c r="M42" s="36">
        <v>16</v>
      </c>
      <c r="N42" s="36" t="s">
        <v>11</v>
      </c>
      <c r="O42" s="37">
        <v>2</v>
      </c>
      <c r="P42" s="267"/>
      <c r="Q42" s="31">
        <v>1.3920881950260975</v>
      </c>
      <c r="R42" s="308"/>
      <c r="S42" s="301"/>
      <c r="T42" s="272"/>
      <c r="U42" s="272"/>
      <c r="W42" s="35">
        <v>28</v>
      </c>
      <c r="X42" s="36">
        <v>1</v>
      </c>
      <c r="Y42" s="36" t="s">
        <v>11</v>
      </c>
      <c r="Z42" s="37">
        <v>2</v>
      </c>
      <c r="AA42" s="267"/>
      <c r="AB42" s="31">
        <v>1.559515291686663</v>
      </c>
      <c r="AC42" s="308"/>
      <c r="AD42" s="298"/>
      <c r="AE42" s="272"/>
      <c r="AF42" s="272"/>
    </row>
    <row r="43" spans="1:32" x14ac:dyDescent="0.25">
      <c r="A43" s="35">
        <v>24</v>
      </c>
      <c r="B43" s="36">
        <v>5</v>
      </c>
      <c r="C43" s="36" t="s">
        <v>11</v>
      </c>
      <c r="D43" s="37">
        <v>3</v>
      </c>
      <c r="E43" s="267"/>
      <c r="F43" s="31">
        <v>1.9504113824052227</v>
      </c>
      <c r="G43" s="283"/>
      <c r="H43" s="298"/>
      <c r="I43" s="253"/>
      <c r="J43" s="272"/>
      <c r="L43" s="35">
        <v>25</v>
      </c>
      <c r="M43" s="36">
        <v>16</v>
      </c>
      <c r="N43" s="36" t="s">
        <v>11</v>
      </c>
      <c r="O43" s="37">
        <v>3</v>
      </c>
      <c r="P43" s="267"/>
      <c r="Q43" s="31">
        <v>1.4122991152409954</v>
      </c>
      <c r="R43" s="308"/>
      <c r="S43" s="301"/>
      <c r="T43" s="272"/>
      <c r="U43" s="272"/>
      <c r="W43" s="35">
        <v>28</v>
      </c>
      <c r="X43" s="36">
        <v>1</v>
      </c>
      <c r="Y43" s="36" t="s">
        <v>11</v>
      </c>
      <c r="Z43" s="37">
        <v>3</v>
      </c>
      <c r="AA43" s="267"/>
      <c r="AB43" s="31">
        <v>1.4314962357564676</v>
      </c>
      <c r="AC43" s="308"/>
      <c r="AD43" s="298"/>
      <c r="AE43" s="272"/>
      <c r="AF43" s="272"/>
    </row>
    <row r="44" spans="1:32" x14ac:dyDescent="0.25">
      <c r="A44" s="35">
        <v>24</v>
      </c>
      <c r="B44" s="36">
        <v>5</v>
      </c>
      <c r="C44" s="36" t="s">
        <v>11</v>
      </c>
      <c r="D44" s="37">
        <v>4</v>
      </c>
      <c r="E44" s="267"/>
      <c r="F44" s="31">
        <v>2.3458932890048465</v>
      </c>
      <c r="G44" s="283"/>
      <c r="H44" s="298"/>
      <c r="I44" s="253"/>
      <c r="J44" s="272"/>
      <c r="L44" s="35">
        <v>25</v>
      </c>
      <c r="M44" s="36">
        <v>16</v>
      </c>
      <c r="N44" s="36" t="s">
        <v>11</v>
      </c>
      <c r="O44" s="37">
        <v>4</v>
      </c>
      <c r="P44" s="267"/>
      <c r="Q44" s="31">
        <v>1.2886614779362051</v>
      </c>
      <c r="R44" s="308"/>
      <c r="S44" s="301"/>
      <c r="T44" s="272"/>
      <c r="U44" s="272"/>
      <c r="W44" s="35">
        <v>28</v>
      </c>
      <c r="X44" s="36">
        <v>1</v>
      </c>
      <c r="Y44" s="36" t="s">
        <v>11</v>
      </c>
      <c r="Z44" s="37">
        <v>4</v>
      </c>
      <c r="AA44" s="267"/>
      <c r="AB44" s="31">
        <v>1.4507729988330031</v>
      </c>
      <c r="AC44" s="308"/>
      <c r="AD44" s="298"/>
      <c r="AE44" s="272"/>
      <c r="AF44" s="272"/>
    </row>
    <row r="45" spans="1:32" x14ac:dyDescent="0.25">
      <c r="A45" s="35">
        <v>24</v>
      </c>
      <c r="B45" s="36">
        <v>5</v>
      </c>
      <c r="C45" s="36" t="s">
        <v>11</v>
      </c>
      <c r="D45" s="37">
        <v>5</v>
      </c>
      <c r="E45" s="268"/>
      <c r="F45" s="31">
        <v>2.0418012806245112</v>
      </c>
      <c r="G45" s="284"/>
      <c r="H45" s="298"/>
      <c r="I45" s="253"/>
      <c r="J45" s="272"/>
      <c r="L45" s="35">
        <v>25</v>
      </c>
      <c r="M45" s="36">
        <v>16</v>
      </c>
      <c r="N45" s="36" t="s">
        <v>11</v>
      </c>
      <c r="O45" s="37">
        <v>5</v>
      </c>
      <c r="P45" s="268"/>
      <c r="Q45" s="31">
        <v>1.3916686458825747</v>
      </c>
      <c r="R45" s="309"/>
      <c r="S45" s="301"/>
      <c r="T45" s="272"/>
      <c r="U45" s="272"/>
      <c r="W45" s="35">
        <v>28</v>
      </c>
      <c r="X45" s="36">
        <v>1</v>
      </c>
      <c r="Y45" s="36" t="s">
        <v>11</v>
      </c>
      <c r="Z45" s="37">
        <v>5</v>
      </c>
      <c r="AA45" s="268"/>
      <c r="AB45" s="31">
        <v>1.4663401852605313</v>
      </c>
      <c r="AC45" s="309"/>
      <c r="AD45" s="298"/>
      <c r="AE45" s="272"/>
      <c r="AF45" s="272"/>
    </row>
    <row r="46" spans="1:32" x14ac:dyDescent="0.25">
      <c r="A46" s="38">
        <v>24</v>
      </c>
      <c r="B46" s="39">
        <v>5</v>
      </c>
      <c r="C46" s="39" t="s">
        <v>11</v>
      </c>
      <c r="D46" s="40" t="s">
        <v>4</v>
      </c>
      <c r="E46" s="254">
        <v>1.4684215280216453</v>
      </c>
      <c r="F46" s="255"/>
      <c r="G46" s="256"/>
      <c r="H46" s="299"/>
      <c r="I46" s="253"/>
      <c r="J46" s="272"/>
      <c r="L46" s="38">
        <v>25</v>
      </c>
      <c r="M46" s="39">
        <v>16</v>
      </c>
      <c r="N46" s="39" t="s">
        <v>11</v>
      </c>
      <c r="O46" s="40" t="s">
        <v>4</v>
      </c>
      <c r="P46" s="254">
        <v>1.090950853186184</v>
      </c>
      <c r="Q46" s="255"/>
      <c r="R46" s="255"/>
      <c r="S46" s="302"/>
      <c r="T46" s="272"/>
      <c r="U46" s="272"/>
      <c r="W46" s="38">
        <v>28</v>
      </c>
      <c r="X46" s="39">
        <v>1</v>
      </c>
      <c r="Y46" s="39" t="s">
        <v>11</v>
      </c>
      <c r="Z46" s="40" t="s">
        <v>4</v>
      </c>
      <c r="AA46" s="254">
        <v>1.2070870783805048</v>
      </c>
      <c r="AB46" s="255"/>
      <c r="AC46" s="256"/>
      <c r="AD46" s="299"/>
      <c r="AE46" s="272"/>
      <c r="AF46" s="272"/>
    </row>
    <row r="47" spans="1:32" x14ac:dyDescent="0.25">
      <c r="A47" s="15">
        <v>32</v>
      </c>
      <c r="B47" s="16">
        <v>13</v>
      </c>
      <c r="C47" s="16" t="s">
        <v>11</v>
      </c>
      <c r="D47" s="17">
        <v>1</v>
      </c>
      <c r="E47" s="257">
        <v>1.7966152451838815</v>
      </c>
      <c r="F47" s="24">
        <v>1.7657372921903243</v>
      </c>
      <c r="G47" s="285">
        <v>1.8082568579596821</v>
      </c>
      <c r="H47" s="297">
        <f>E52</f>
        <v>1.5199609835500718</v>
      </c>
      <c r="I47" s="253">
        <f>AVERAGE(H47)</f>
        <v>1.5199609835500718</v>
      </c>
      <c r="J47" s="272"/>
      <c r="L47" s="15">
        <v>34</v>
      </c>
      <c r="M47" s="16">
        <v>16</v>
      </c>
      <c r="N47" s="16" t="s">
        <v>11</v>
      </c>
      <c r="O47" s="17">
        <v>1</v>
      </c>
      <c r="P47" s="257">
        <v>1.5746497344500057</v>
      </c>
      <c r="Q47" s="24">
        <v>1.5866151110976492</v>
      </c>
      <c r="R47" s="285">
        <v>1.5752050361387089</v>
      </c>
      <c r="S47" s="297">
        <f>P52</f>
        <v>1.323805785872495</v>
      </c>
      <c r="T47" s="272"/>
      <c r="U47" s="272"/>
      <c r="W47" s="15">
        <v>36</v>
      </c>
      <c r="X47" s="16">
        <v>1</v>
      </c>
      <c r="Y47" s="16" t="s">
        <v>11</v>
      </c>
      <c r="Z47" s="17">
        <v>1</v>
      </c>
      <c r="AA47" s="257">
        <v>1.280011478506851</v>
      </c>
      <c r="AB47" s="24">
        <v>1.1387081681080624</v>
      </c>
      <c r="AC47" s="285">
        <v>1.2799244612873699</v>
      </c>
      <c r="AD47" s="297">
        <f>AA52</f>
        <v>1.2309394900753647</v>
      </c>
      <c r="AE47" s="272"/>
      <c r="AF47" s="272"/>
    </row>
    <row r="48" spans="1:32" x14ac:dyDescent="0.25">
      <c r="A48" s="18">
        <v>32</v>
      </c>
      <c r="B48" s="19">
        <v>13</v>
      </c>
      <c r="C48" s="19" t="s">
        <v>11</v>
      </c>
      <c r="D48" s="20">
        <v>2</v>
      </c>
      <c r="E48" s="258"/>
      <c r="F48" s="24">
        <v>1.5826216021864838</v>
      </c>
      <c r="G48" s="286"/>
      <c r="H48" s="298"/>
      <c r="I48" s="253"/>
      <c r="J48" s="272"/>
      <c r="L48" s="18">
        <v>34</v>
      </c>
      <c r="M48" s="19">
        <v>16</v>
      </c>
      <c r="N48" s="19" t="s">
        <v>11</v>
      </c>
      <c r="O48" s="20">
        <v>2</v>
      </c>
      <c r="P48" s="258"/>
      <c r="Q48" s="24">
        <v>1.7093123012824287</v>
      </c>
      <c r="R48" s="286"/>
      <c r="S48" s="298"/>
      <c r="T48" s="272"/>
      <c r="U48" s="272"/>
      <c r="W48" s="18">
        <v>36</v>
      </c>
      <c r="X48" s="19">
        <v>1</v>
      </c>
      <c r="Y48" s="19" t="s">
        <v>11</v>
      </c>
      <c r="Z48" s="20">
        <v>2</v>
      </c>
      <c r="AA48" s="258"/>
      <c r="AB48" s="24">
        <v>1.3258807924913363</v>
      </c>
      <c r="AC48" s="286"/>
      <c r="AD48" s="298"/>
      <c r="AE48" s="272"/>
      <c r="AF48" s="272"/>
    </row>
    <row r="49" spans="1:32" x14ac:dyDescent="0.25">
      <c r="A49" s="18">
        <v>32</v>
      </c>
      <c r="B49" s="19">
        <v>13</v>
      </c>
      <c r="C49" s="19" t="s">
        <v>11</v>
      </c>
      <c r="D49" s="20">
        <v>3</v>
      </c>
      <c r="E49" s="258"/>
      <c r="F49" s="24">
        <v>2.0263916065321972</v>
      </c>
      <c r="G49" s="286"/>
      <c r="H49" s="298"/>
      <c r="I49" s="253"/>
      <c r="J49" s="272"/>
      <c r="L49" s="18">
        <v>34</v>
      </c>
      <c r="M49" s="19">
        <v>16</v>
      </c>
      <c r="N49" s="19" t="s">
        <v>11</v>
      </c>
      <c r="O49" s="20">
        <v>3</v>
      </c>
      <c r="P49" s="258"/>
      <c r="Q49" s="24">
        <v>1.5725759406337365</v>
      </c>
      <c r="R49" s="286"/>
      <c r="S49" s="298"/>
      <c r="T49" s="272"/>
      <c r="U49" s="272"/>
      <c r="W49" s="18">
        <v>36</v>
      </c>
      <c r="X49" s="19">
        <v>1</v>
      </c>
      <c r="Y49" s="19" t="s">
        <v>11</v>
      </c>
      <c r="Z49" s="20">
        <v>3</v>
      </c>
      <c r="AA49" s="258"/>
      <c r="AB49" s="24">
        <v>1.1911602046271004</v>
      </c>
      <c r="AC49" s="286"/>
      <c r="AD49" s="298"/>
      <c r="AE49" s="272"/>
      <c r="AF49" s="272"/>
    </row>
    <row r="50" spans="1:32" x14ac:dyDescent="0.25">
      <c r="A50" s="18">
        <v>32</v>
      </c>
      <c r="B50" s="19">
        <v>13</v>
      </c>
      <c r="C50" s="19" t="s">
        <v>11</v>
      </c>
      <c r="D50" s="20">
        <v>4</v>
      </c>
      <c r="E50" s="258"/>
      <c r="F50" s="24">
        <v>2.1115248452742308</v>
      </c>
      <c r="G50" s="286"/>
      <c r="H50" s="298"/>
      <c r="I50" s="253"/>
      <c r="J50" s="272"/>
      <c r="L50" s="18">
        <v>34</v>
      </c>
      <c r="M50" s="19">
        <v>16</v>
      </c>
      <c r="N50" s="19" t="s">
        <v>11</v>
      </c>
      <c r="O50" s="20">
        <v>4</v>
      </c>
      <c r="P50" s="258"/>
      <c r="Q50" s="24">
        <v>1.5367356549401936</v>
      </c>
      <c r="R50" s="286"/>
      <c r="S50" s="298"/>
      <c r="T50" s="272"/>
      <c r="U50" s="272"/>
      <c r="W50" s="18">
        <v>36</v>
      </c>
      <c r="X50" s="19">
        <v>1</v>
      </c>
      <c r="Y50" s="19" t="s">
        <v>11</v>
      </c>
      <c r="Z50" s="20">
        <v>4</v>
      </c>
      <c r="AA50" s="258"/>
      <c r="AB50" s="24">
        <v>1.4383762502265347</v>
      </c>
      <c r="AC50" s="286"/>
      <c r="AD50" s="298"/>
      <c r="AE50" s="272"/>
      <c r="AF50" s="272"/>
    </row>
    <row r="51" spans="1:32" x14ac:dyDescent="0.25">
      <c r="A51" s="18">
        <v>32</v>
      </c>
      <c r="B51" s="19">
        <v>13</v>
      </c>
      <c r="C51" s="19" t="s">
        <v>11</v>
      </c>
      <c r="D51" s="20">
        <v>5</v>
      </c>
      <c r="E51" s="259"/>
      <c r="F51" s="24">
        <v>1.5550089436151744</v>
      </c>
      <c r="G51" s="287"/>
      <c r="H51" s="298"/>
      <c r="I51" s="253"/>
      <c r="J51" s="272"/>
      <c r="L51" s="18">
        <v>34</v>
      </c>
      <c r="M51" s="19">
        <v>16</v>
      </c>
      <c r="N51" s="19" t="s">
        <v>11</v>
      </c>
      <c r="O51" s="20">
        <v>5</v>
      </c>
      <c r="P51" s="259"/>
      <c r="Q51" s="24">
        <v>1.4707861727395364</v>
      </c>
      <c r="R51" s="287"/>
      <c r="S51" s="298"/>
      <c r="T51" s="272"/>
      <c r="U51" s="272"/>
      <c r="W51" s="18">
        <v>36</v>
      </c>
      <c r="X51" s="19">
        <v>1</v>
      </c>
      <c r="Y51" s="19" t="s">
        <v>11</v>
      </c>
      <c r="Z51" s="20">
        <v>5</v>
      </c>
      <c r="AA51" s="259"/>
      <c r="AB51" s="24">
        <v>1.3054968909838165</v>
      </c>
      <c r="AC51" s="287"/>
      <c r="AD51" s="298"/>
      <c r="AE51" s="272"/>
      <c r="AF51" s="272"/>
    </row>
    <row r="52" spans="1:32" x14ac:dyDescent="0.25">
      <c r="A52" s="21">
        <v>32</v>
      </c>
      <c r="B52" s="22">
        <v>13</v>
      </c>
      <c r="C52" s="22" t="s">
        <v>11</v>
      </c>
      <c r="D52" s="23" t="s">
        <v>4</v>
      </c>
      <c r="E52" s="263">
        <v>1.5199609835500718</v>
      </c>
      <c r="F52" s="264"/>
      <c r="G52" s="265"/>
      <c r="H52" s="299"/>
      <c r="I52" s="253"/>
      <c r="J52" s="272"/>
      <c r="L52" s="21">
        <v>34</v>
      </c>
      <c r="M52" s="22">
        <v>16</v>
      </c>
      <c r="N52" s="22" t="s">
        <v>11</v>
      </c>
      <c r="O52" s="23" t="s">
        <v>4</v>
      </c>
      <c r="P52" s="263">
        <v>1.323805785872495</v>
      </c>
      <c r="Q52" s="264"/>
      <c r="R52" s="265"/>
      <c r="S52" s="299"/>
      <c r="T52" s="272"/>
      <c r="U52" s="272"/>
      <c r="W52" s="21">
        <v>36</v>
      </c>
      <c r="X52" s="22">
        <v>1</v>
      </c>
      <c r="Y52" s="22" t="s">
        <v>11</v>
      </c>
      <c r="Z52" s="23" t="s">
        <v>4</v>
      </c>
      <c r="AA52" s="263">
        <v>1.2309394900753647</v>
      </c>
      <c r="AB52" s="264"/>
      <c r="AC52" s="265"/>
      <c r="AD52" s="299"/>
      <c r="AE52" s="272"/>
      <c r="AF52" s="272"/>
    </row>
    <row r="53" spans="1:32" x14ac:dyDescent="0.25">
      <c r="A53" s="32">
        <v>40</v>
      </c>
      <c r="B53" s="33">
        <v>6</v>
      </c>
      <c r="C53" s="33" t="s">
        <v>11</v>
      </c>
      <c r="D53" s="34">
        <v>1</v>
      </c>
      <c r="E53" s="266">
        <v>1.5457708223756406</v>
      </c>
      <c r="F53" s="31">
        <v>1.2044264496814583</v>
      </c>
      <c r="G53" s="282">
        <v>1.6238701202369872</v>
      </c>
      <c r="H53" s="297">
        <f>E58</f>
        <v>1.3579659449273405</v>
      </c>
      <c r="I53" s="253">
        <f>AVERAGE(H53:H64)</f>
        <v>1.2603690114989323</v>
      </c>
      <c r="J53" s="272"/>
      <c r="L53" s="32">
        <v>42</v>
      </c>
      <c r="M53" s="33">
        <v>12</v>
      </c>
      <c r="N53" s="33" t="s">
        <v>11</v>
      </c>
      <c r="O53" s="34">
        <v>1</v>
      </c>
      <c r="P53" s="266">
        <v>1.7288904104409015</v>
      </c>
      <c r="Q53" s="31">
        <v>1.6980299607527489</v>
      </c>
      <c r="R53" s="282">
        <v>1.7342517672802582</v>
      </c>
      <c r="S53" s="297">
        <f>P58</f>
        <v>1.5297617896771805</v>
      </c>
      <c r="T53" s="253">
        <f>S53</f>
        <v>1.5297617896771805</v>
      </c>
      <c r="U53" s="272"/>
      <c r="W53" s="32">
        <v>44</v>
      </c>
      <c r="X53" s="33">
        <v>2</v>
      </c>
      <c r="Y53" s="33" t="s">
        <v>11</v>
      </c>
      <c r="Z53" s="34">
        <v>1</v>
      </c>
      <c r="AA53" s="266">
        <v>1.7034475427160565</v>
      </c>
      <c r="AB53" s="31">
        <v>1.5239860220661987</v>
      </c>
      <c r="AC53" s="282">
        <v>1.7782123750976815</v>
      </c>
      <c r="AD53" s="297">
        <f>AA58</f>
        <v>1.6087147512139144</v>
      </c>
      <c r="AE53" s="253">
        <f>AD53</f>
        <v>1.6087147512139144</v>
      </c>
      <c r="AF53" s="272"/>
    </row>
    <row r="54" spans="1:32" x14ac:dyDescent="0.25">
      <c r="A54" s="35">
        <v>40</v>
      </c>
      <c r="B54" s="36">
        <v>6</v>
      </c>
      <c r="C54" s="36" t="s">
        <v>11</v>
      </c>
      <c r="D54" s="37">
        <v>2</v>
      </c>
      <c r="E54" s="267"/>
      <c r="F54" s="31">
        <v>2.778131423612697</v>
      </c>
      <c r="G54" s="283"/>
      <c r="H54" s="298"/>
      <c r="I54" s="253"/>
      <c r="J54" s="272"/>
      <c r="L54" s="35">
        <v>42</v>
      </c>
      <c r="M54" s="36">
        <v>12</v>
      </c>
      <c r="N54" s="36" t="s">
        <v>11</v>
      </c>
      <c r="O54" s="37">
        <v>2</v>
      </c>
      <c r="P54" s="267"/>
      <c r="Q54" s="31">
        <v>1.6368965440545429</v>
      </c>
      <c r="R54" s="283"/>
      <c r="S54" s="298"/>
      <c r="T54" s="253"/>
      <c r="U54" s="272"/>
      <c r="W54" s="35">
        <v>44</v>
      </c>
      <c r="X54" s="36">
        <v>2</v>
      </c>
      <c r="Y54" s="36" t="s">
        <v>11</v>
      </c>
      <c r="Z54" s="37">
        <v>2</v>
      </c>
      <c r="AA54" s="267"/>
      <c r="AB54" s="31">
        <v>2.6678700729027645</v>
      </c>
      <c r="AC54" s="283"/>
      <c r="AD54" s="298"/>
      <c r="AE54" s="253"/>
      <c r="AF54" s="272"/>
    </row>
    <row r="55" spans="1:32" x14ac:dyDescent="0.25">
      <c r="A55" s="35">
        <v>40</v>
      </c>
      <c r="B55" s="36">
        <v>6</v>
      </c>
      <c r="C55" s="36" t="s">
        <v>11</v>
      </c>
      <c r="D55" s="37">
        <v>3</v>
      </c>
      <c r="E55" s="267"/>
      <c r="F55" s="31">
        <v>1.4762924135696978</v>
      </c>
      <c r="G55" s="283"/>
      <c r="H55" s="298"/>
      <c r="I55" s="253"/>
      <c r="J55" s="272"/>
      <c r="L55" s="35">
        <v>42</v>
      </c>
      <c r="M55" s="36">
        <v>12</v>
      </c>
      <c r="N55" s="36" t="s">
        <v>11</v>
      </c>
      <c r="O55" s="37">
        <v>3</v>
      </c>
      <c r="P55" s="267"/>
      <c r="Q55" s="31">
        <v>1.965982862692971</v>
      </c>
      <c r="R55" s="283"/>
      <c r="S55" s="298"/>
      <c r="T55" s="253"/>
      <c r="U55" s="272"/>
      <c r="W55" s="35">
        <v>44</v>
      </c>
      <c r="X55" s="36">
        <v>2</v>
      </c>
      <c r="Y55" s="36" t="s">
        <v>11</v>
      </c>
      <c r="Z55" s="37">
        <v>3</v>
      </c>
      <c r="AA55" s="267"/>
      <c r="AB55" s="31">
        <v>1.5749185713795482</v>
      </c>
      <c r="AC55" s="283"/>
      <c r="AD55" s="298"/>
      <c r="AE55" s="253"/>
      <c r="AF55" s="272"/>
    </row>
    <row r="56" spans="1:32" x14ac:dyDescent="0.25">
      <c r="A56" s="35">
        <v>40</v>
      </c>
      <c r="B56" s="36">
        <v>6</v>
      </c>
      <c r="C56" s="36" t="s">
        <v>11</v>
      </c>
      <c r="D56" s="37">
        <v>4</v>
      </c>
      <c r="E56" s="267"/>
      <c r="F56" s="31">
        <v>1.6730009975672884</v>
      </c>
      <c r="G56" s="283"/>
      <c r="H56" s="298"/>
      <c r="I56" s="253"/>
      <c r="J56" s="272"/>
      <c r="L56" s="35">
        <v>42</v>
      </c>
      <c r="M56" s="36">
        <v>12</v>
      </c>
      <c r="N56" s="36" t="s">
        <v>11</v>
      </c>
      <c r="O56" s="37">
        <v>4</v>
      </c>
      <c r="P56" s="267"/>
      <c r="Q56" s="31">
        <v>1.5176825923439321</v>
      </c>
      <c r="R56" s="283"/>
      <c r="S56" s="298"/>
      <c r="T56" s="253"/>
      <c r="U56" s="272"/>
      <c r="W56" s="35">
        <v>44</v>
      </c>
      <c r="X56" s="36">
        <v>2</v>
      </c>
      <c r="Y56" s="36" t="s">
        <v>11</v>
      </c>
      <c r="Z56" s="37">
        <v>4</v>
      </c>
      <c r="AA56" s="267"/>
      <c r="AB56" s="31">
        <v>1.469847421453647</v>
      </c>
      <c r="AC56" s="283"/>
      <c r="AD56" s="298"/>
      <c r="AE56" s="253"/>
      <c r="AF56" s="272"/>
    </row>
    <row r="57" spans="1:32" x14ac:dyDescent="0.25">
      <c r="A57" s="35">
        <v>40</v>
      </c>
      <c r="B57" s="36">
        <v>6</v>
      </c>
      <c r="C57" s="36" t="s">
        <v>11</v>
      </c>
      <c r="D57" s="37">
        <v>5</v>
      </c>
      <c r="E57" s="268"/>
      <c r="F57" s="31">
        <v>0.98749931675379488</v>
      </c>
      <c r="G57" s="284"/>
      <c r="H57" s="298"/>
      <c r="I57" s="253"/>
      <c r="J57" s="272"/>
      <c r="L57" s="35">
        <v>42</v>
      </c>
      <c r="M57" s="36">
        <v>12</v>
      </c>
      <c r="N57" s="36" t="s">
        <v>11</v>
      </c>
      <c r="O57" s="37">
        <v>5</v>
      </c>
      <c r="P57" s="268"/>
      <c r="Q57" s="31">
        <v>1.8526668765570966</v>
      </c>
      <c r="R57" s="284"/>
      <c r="S57" s="298"/>
      <c r="T57" s="253"/>
      <c r="U57" s="272"/>
      <c r="W57" s="35">
        <v>44</v>
      </c>
      <c r="X57" s="36">
        <v>2</v>
      </c>
      <c r="Y57" s="36" t="s">
        <v>11</v>
      </c>
      <c r="Z57" s="37">
        <v>5</v>
      </c>
      <c r="AA57" s="268"/>
      <c r="AB57" s="31">
        <v>1.6544397876862493</v>
      </c>
      <c r="AC57" s="284"/>
      <c r="AD57" s="298"/>
      <c r="AE57" s="253"/>
      <c r="AF57" s="272"/>
    </row>
    <row r="58" spans="1:32" x14ac:dyDescent="0.25">
      <c r="A58" s="38">
        <v>40</v>
      </c>
      <c r="B58" s="39">
        <v>6</v>
      </c>
      <c r="C58" s="39" t="s">
        <v>11</v>
      </c>
      <c r="D58" s="40" t="s">
        <v>4</v>
      </c>
      <c r="E58" s="254">
        <v>1.3579659449273405</v>
      </c>
      <c r="F58" s="255"/>
      <c r="G58" s="256"/>
      <c r="H58" s="299"/>
      <c r="I58" s="253"/>
      <c r="J58" s="272"/>
      <c r="L58" s="38">
        <v>42</v>
      </c>
      <c r="M58" s="39">
        <v>12</v>
      </c>
      <c r="N58" s="39" t="s">
        <v>11</v>
      </c>
      <c r="O58" s="40" t="s">
        <v>4</v>
      </c>
      <c r="P58" s="254">
        <v>1.5297617896771805</v>
      </c>
      <c r="Q58" s="255"/>
      <c r="R58" s="256"/>
      <c r="S58" s="299"/>
      <c r="T58" s="253"/>
      <c r="U58" s="272"/>
      <c r="W58" s="38">
        <v>44</v>
      </c>
      <c r="X58" s="39">
        <v>2</v>
      </c>
      <c r="Y58" s="39" t="s">
        <v>11</v>
      </c>
      <c r="Z58" s="40" t="s">
        <v>4</v>
      </c>
      <c r="AA58" s="254">
        <v>1.6087147512139144</v>
      </c>
      <c r="AB58" s="255"/>
      <c r="AC58" s="256"/>
      <c r="AD58" s="299"/>
      <c r="AE58" s="253"/>
      <c r="AF58" s="272"/>
    </row>
    <row r="59" spans="1:32" x14ac:dyDescent="0.25">
      <c r="A59" s="15">
        <v>46</v>
      </c>
      <c r="B59" s="16">
        <v>6</v>
      </c>
      <c r="C59" s="16" t="s">
        <v>11</v>
      </c>
      <c r="D59" s="17">
        <v>1</v>
      </c>
      <c r="E59" s="257">
        <v>1.4576856416991524</v>
      </c>
      <c r="F59" s="24">
        <v>1.1862294245099292</v>
      </c>
      <c r="G59" s="260">
        <v>1.4647542849374862</v>
      </c>
      <c r="H59" s="297">
        <f>E64</f>
        <v>1.1627720780705244</v>
      </c>
      <c r="I59" s="253"/>
      <c r="J59" s="272"/>
      <c r="L59" s="15">
        <v>48</v>
      </c>
      <c r="M59" s="16">
        <v>15</v>
      </c>
      <c r="N59" s="16" t="s">
        <v>11</v>
      </c>
      <c r="O59" s="17">
        <v>1</v>
      </c>
      <c r="P59" s="257">
        <v>1.490505903279941</v>
      </c>
      <c r="Q59" s="24">
        <v>1.3127546854166239</v>
      </c>
      <c r="R59" s="260">
        <v>1.4935819024307817</v>
      </c>
      <c r="S59" s="297">
        <f>P64</f>
        <v>1.2068999981693687</v>
      </c>
      <c r="T59" s="253">
        <f>S59</f>
        <v>1.2068999981693687</v>
      </c>
      <c r="U59" s="272"/>
      <c r="W59" s="15">
        <v>50</v>
      </c>
      <c r="X59" s="16">
        <v>4</v>
      </c>
      <c r="Y59" s="16" t="s">
        <v>11</v>
      </c>
      <c r="Z59" s="17">
        <v>1</v>
      </c>
      <c r="AA59" s="257">
        <v>1.2218621000041165</v>
      </c>
      <c r="AB59" s="24">
        <v>0.82266544945237363</v>
      </c>
      <c r="AC59" s="260">
        <v>1.2523073837234584</v>
      </c>
      <c r="AD59" s="297">
        <f>AA64</f>
        <v>1.0128677433225048</v>
      </c>
      <c r="AE59" s="253">
        <f>AD59</f>
        <v>1.0128677433225048</v>
      </c>
      <c r="AF59" s="272"/>
    </row>
    <row r="60" spans="1:32" x14ac:dyDescent="0.25">
      <c r="A60" s="18">
        <v>46</v>
      </c>
      <c r="B60" s="19">
        <v>6</v>
      </c>
      <c r="C60" s="19" t="s">
        <v>11</v>
      </c>
      <c r="D60" s="20">
        <v>2</v>
      </c>
      <c r="E60" s="258"/>
      <c r="F60" s="24">
        <v>1.2235871163622687</v>
      </c>
      <c r="G60" s="261"/>
      <c r="H60" s="298"/>
      <c r="I60" s="253"/>
      <c r="J60" s="272"/>
      <c r="L60" s="18">
        <v>48</v>
      </c>
      <c r="M60" s="19">
        <v>15</v>
      </c>
      <c r="N60" s="19" t="s">
        <v>11</v>
      </c>
      <c r="O60" s="20">
        <v>2</v>
      </c>
      <c r="P60" s="258"/>
      <c r="Q60" s="24">
        <v>1.4257887011169685</v>
      </c>
      <c r="R60" s="261"/>
      <c r="S60" s="298"/>
      <c r="T60" s="253"/>
      <c r="U60" s="272"/>
      <c r="W60" s="18">
        <v>50</v>
      </c>
      <c r="X60" s="19">
        <v>4</v>
      </c>
      <c r="Y60" s="19" t="s">
        <v>11</v>
      </c>
      <c r="Z60" s="20">
        <v>2</v>
      </c>
      <c r="AA60" s="258"/>
      <c r="AB60" s="24">
        <v>1.0411352236654745</v>
      </c>
      <c r="AC60" s="261"/>
      <c r="AD60" s="298"/>
      <c r="AE60" s="253"/>
      <c r="AF60" s="272"/>
    </row>
    <row r="61" spans="1:32" x14ac:dyDescent="0.25">
      <c r="A61" s="18">
        <v>46</v>
      </c>
      <c r="B61" s="19">
        <v>6</v>
      </c>
      <c r="C61" s="19" t="s">
        <v>11</v>
      </c>
      <c r="D61" s="20">
        <v>3</v>
      </c>
      <c r="E61" s="258"/>
      <c r="F61" s="24">
        <v>1.9272668522611363</v>
      </c>
      <c r="G61" s="261"/>
      <c r="H61" s="298"/>
      <c r="I61" s="253"/>
      <c r="J61" s="272"/>
      <c r="L61" s="18">
        <v>48</v>
      </c>
      <c r="M61" s="19">
        <v>15</v>
      </c>
      <c r="N61" s="19" t="s">
        <v>11</v>
      </c>
      <c r="O61" s="20">
        <v>3</v>
      </c>
      <c r="P61" s="258"/>
      <c r="Q61" s="24">
        <v>1.7236701960126619</v>
      </c>
      <c r="R61" s="261"/>
      <c r="S61" s="298"/>
      <c r="T61" s="253"/>
      <c r="U61" s="272"/>
      <c r="W61" s="18">
        <v>50</v>
      </c>
      <c r="X61" s="19">
        <v>4</v>
      </c>
      <c r="Y61" s="19" t="s">
        <v>11</v>
      </c>
      <c r="Z61" s="20">
        <v>3</v>
      </c>
      <c r="AA61" s="258"/>
      <c r="AB61" s="24">
        <v>1.4701465140818535</v>
      </c>
      <c r="AC61" s="261"/>
      <c r="AD61" s="298"/>
      <c r="AE61" s="253"/>
      <c r="AF61" s="272"/>
    </row>
    <row r="62" spans="1:32" x14ac:dyDescent="0.25">
      <c r="A62" s="18">
        <v>46</v>
      </c>
      <c r="B62" s="19">
        <v>6</v>
      </c>
      <c r="C62" s="19" t="s">
        <v>11</v>
      </c>
      <c r="D62" s="20">
        <v>4</v>
      </c>
      <c r="E62" s="258"/>
      <c r="F62" s="24">
        <v>1.3059025659982353</v>
      </c>
      <c r="G62" s="261"/>
      <c r="H62" s="298"/>
      <c r="I62" s="253"/>
      <c r="J62" s="272"/>
      <c r="L62" s="18">
        <v>48</v>
      </c>
      <c r="M62" s="19">
        <v>15</v>
      </c>
      <c r="N62" s="19" t="s">
        <v>11</v>
      </c>
      <c r="O62" s="20">
        <v>4</v>
      </c>
      <c r="P62" s="258"/>
      <c r="Q62" s="24">
        <v>1.4982135948809563</v>
      </c>
      <c r="R62" s="261"/>
      <c r="S62" s="298"/>
      <c r="T62" s="253"/>
      <c r="U62" s="272"/>
      <c r="W62" s="18">
        <v>50</v>
      </c>
      <c r="X62" s="19">
        <v>4</v>
      </c>
      <c r="Y62" s="19" t="s">
        <v>11</v>
      </c>
      <c r="Z62" s="20">
        <v>4</v>
      </c>
      <c r="AA62" s="258"/>
      <c r="AB62" s="24">
        <v>1.4462304262966592</v>
      </c>
      <c r="AC62" s="261"/>
      <c r="AD62" s="298"/>
      <c r="AE62" s="253"/>
      <c r="AF62" s="272"/>
    </row>
    <row r="63" spans="1:32" x14ac:dyDescent="0.25">
      <c r="A63" s="18">
        <v>46</v>
      </c>
      <c r="B63" s="19">
        <v>6</v>
      </c>
      <c r="C63" s="19" t="s">
        <v>11</v>
      </c>
      <c r="D63" s="20">
        <v>5</v>
      </c>
      <c r="E63" s="259"/>
      <c r="F63" s="24">
        <v>1.6807854655558612</v>
      </c>
      <c r="G63" s="262"/>
      <c r="H63" s="298"/>
      <c r="I63" s="253"/>
      <c r="J63" s="272"/>
      <c r="L63" s="18">
        <v>48</v>
      </c>
      <c r="M63" s="19">
        <v>15</v>
      </c>
      <c r="N63" s="19" t="s">
        <v>11</v>
      </c>
      <c r="O63" s="20">
        <v>5</v>
      </c>
      <c r="P63" s="259"/>
      <c r="Q63" s="24">
        <v>1.5074823347266966</v>
      </c>
      <c r="R63" s="262"/>
      <c r="S63" s="298"/>
      <c r="T63" s="253"/>
      <c r="U63" s="272"/>
      <c r="W63" s="18">
        <v>50</v>
      </c>
      <c r="X63" s="19">
        <v>4</v>
      </c>
      <c r="Y63" s="19" t="s">
        <v>11</v>
      </c>
      <c r="Z63" s="20">
        <v>5</v>
      </c>
      <c r="AA63" s="259"/>
      <c r="AB63" s="24">
        <v>1.4813593051209317</v>
      </c>
      <c r="AC63" s="262"/>
      <c r="AD63" s="298"/>
      <c r="AE63" s="253"/>
      <c r="AF63" s="272"/>
    </row>
    <row r="64" spans="1:32" x14ac:dyDescent="0.25">
      <c r="A64" s="21">
        <v>46</v>
      </c>
      <c r="B64" s="22"/>
      <c r="C64" s="22" t="s">
        <v>11</v>
      </c>
      <c r="D64" s="23" t="s">
        <v>4</v>
      </c>
      <c r="E64" s="263">
        <v>1.1627720780705244</v>
      </c>
      <c r="F64" s="264"/>
      <c r="G64" s="265"/>
      <c r="H64" s="299"/>
      <c r="I64" s="253"/>
      <c r="J64" s="272"/>
      <c r="L64" s="21">
        <v>48</v>
      </c>
      <c r="M64" s="22">
        <v>15</v>
      </c>
      <c r="N64" s="22" t="s">
        <v>11</v>
      </c>
      <c r="O64" s="23" t="s">
        <v>4</v>
      </c>
      <c r="P64" s="263">
        <v>1.2068999981693687</v>
      </c>
      <c r="Q64" s="264"/>
      <c r="R64" s="265"/>
      <c r="S64" s="299"/>
      <c r="T64" s="253"/>
      <c r="U64" s="272"/>
      <c r="W64" s="21">
        <v>50</v>
      </c>
      <c r="X64" s="22">
        <v>4</v>
      </c>
      <c r="Y64" s="22" t="s">
        <v>11</v>
      </c>
      <c r="Z64" s="23" t="s">
        <v>4</v>
      </c>
      <c r="AA64" s="263">
        <v>1.0128677433225048</v>
      </c>
      <c r="AB64" s="264"/>
      <c r="AC64" s="265"/>
      <c r="AD64" s="299"/>
      <c r="AE64" s="253"/>
      <c r="AF64" s="272"/>
    </row>
    <row r="65" spans="1:32" x14ac:dyDescent="0.25">
      <c r="A65" s="1" t="s">
        <v>0</v>
      </c>
      <c r="B65" s="2" t="s">
        <v>10</v>
      </c>
      <c r="C65" s="2" t="s">
        <v>1</v>
      </c>
      <c r="D65" s="3" t="s">
        <v>2</v>
      </c>
      <c r="E65" s="25" t="s">
        <v>12</v>
      </c>
      <c r="F65" s="25" t="s">
        <v>13</v>
      </c>
      <c r="G65" s="26" t="s">
        <v>14</v>
      </c>
      <c r="L65" s="1" t="s">
        <v>0</v>
      </c>
      <c r="M65" s="2" t="s">
        <v>10</v>
      </c>
      <c r="N65" s="2" t="s">
        <v>1</v>
      </c>
      <c r="O65" s="3" t="s">
        <v>2</v>
      </c>
      <c r="P65" s="25" t="s">
        <v>12</v>
      </c>
      <c r="Q65" s="25" t="s">
        <v>13</v>
      </c>
      <c r="R65" s="26" t="s">
        <v>14</v>
      </c>
      <c r="W65" s="1" t="s">
        <v>0</v>
      </c>
      <c r="X65" s="2" t="s">
        <v>10</v>
      </c>
      <c r="Y65" s="2" t="s">
        <v>1</v>
      </c>
      <c r="Z65" s="3" t="s">
        <v>2</v>
      </c>
      <c r="AA65" s="25" t="s">
        <v>12</v>
      </c>
      <c r="AB65" s="25" t="s">
        <v>13</v>
      </c>
      <c r="AC65" s="26" t="s">
        <v>14</v>
      </c>
    </row>
    <row r="66" spans="1:32" x14ac:dyDescent="0.25">
      <c r="A66" s="4">
        <v>24</v>
      </c>
      <c r="B66" s="5">
        <v>5</v>
      </c>
      <c r="C66" s="5" t="s">
        <v>11</v>
      </c>
      <c r="D66" s="6">
        <v>1</v>
      </c>
      <c r="E66" s="273">
        <v>1.6168919696783435</v>
      </c>
      <c r="F66" s="27">
        <v>1.5134156515207848</v>
      </c>
      <c r="G66" s="288">
        <v>1.6211136785171096</v>
      </c>
      <c r="H66" s="297">
        <f>E71</f>
        <v>1.3256520054100465</v>
      </c>
      <c r="I66" s="253">
        <f>H66</f>
        <v>1.3256520054100465</v>
      </c>
      <c r="J66" s="253">
        <f>AVERAGE(I66:I89)</f>
        <v>1.3369317515949219</v>
      </c>
      <c r="L66" s="4">
        <v>25</v>
      </c>
      <c r="M66" s="5">
        <v>16</v>
      </c>
      <c r="N66" s="5" t="s">
        <v>11</v>
      </c>
      <c r="O66" s="6">
        <v>1</v>
      </c>
      <c r="P66" s="273">
        <v>1.5166559888322511</v>
      </c>
      <c r="Q66" s="27">
        <v>1.3858475789812055</v>
      </c>
      <c r="R66" s="288">
        <v>1.5296683864712655</v>
      </c>
      <c r="S66" s="297">
        <f>P71</f>
        <v>1.2112763482800486</v>
      </c>
      <c r="T66" s="253">
        <f>AVERAGE(S66,S72)</f>
        <v>1.2792046305895992</v>
      </c>
      <c r="U66" s="253">
        <f>AVERAGE(T66:T89)</f>
        <v>1.3615632931233292</v>
      </c>
      <c r="W66" s="4">
        <v>28</v>
      </c>
      <c r="X66" s="5">
        <v>1</v>
      </c>
      <c r="Y66" s="5" t="s">
        <v>11</v>
      </c>
      <c r="Z66" s="6">
        <v>1</v>
      </c>
      <c r="AA66" s="273">
        <v>1.9604546846278346</v>
      </c>
      <c r="AB66" s="27">
        <v>1.6439846837606837</v>
      </c>
      <c r="AC66" s="288">
        <v>1.956771021355318</v>
      </c>
      <c r="AD66" s="297">
        <f>AA71</f>
        <v>1.36016126033242</v>
      </c>
      <c r="AE66" s="253">
        <f>AVERAGE(AD66,AD72)</f>
        <v>1.3201919905423543</v>
      </c>
      <c r="AF66" s="253">
        <f>AVERAGE(AE66:AE89)</f>
        <v>1.3079478839381011</v>
      </c>
    </row>
    <row r="67" spans="1:32" x14ac:dyDescent="0.25">
      <c r="A67" s="7">
        <v>24</v>
      </c>
      <c r="B67" s="8">
        <v>5</v>
      </c>
      <c r="C67" s="8" t="s">
        <v>11</v>
      </c>
      <c r="D67" s="9">
        <v>2</v>
      </c>
      <c r="E67" s="274"/>
      <c r="F67" s="27">
        <v>1.4631500932462267</v>
      </c>
      <c r="G67" s="289"/>
      <c r="H67" s="298"/>
      <c r="I67" s="253"/>
      <c r="J67" s="253"/>
      <c r="L67" s="7">
        <v>25</v>
      </c>
      <c r="M67" s="8">
        <v>16</v>
      </c>
      <c r="N67" s="8" t="s">
        <v>11</v>
      </c>
      <c r="O67" s="9">
        <v>2</v>
      </c>
      <c r="P67" s="274"/>
      <c r="Q67" s="27">
        <v>1.4887050964691433</v>
      </c>
      <c r="R67" s="289"/>
      <c r="S67" s="298"/>
      <c r="T67" s="253"/>
      <c r="U67" s="253"/>
      <c r="W67" s="7">
        <v>28</v>
      </c>
      <c r="X67" s="8">
        <v>1</v>
      </c>
      <c r="Y67" s="8" t="s">
        <v>11</v>
      </c>
      <c r="Z67" s="9">
        <v>2</v>
      </c>
      <c r="AA67" s="274"/>
      <c r="AB67" s="27">
        <v>1.8257095402829022</v>
      </c>
      <c r="AC67" s="289"/>
      <c r="AD67" s="298"/>
      <c r="AE67" s="253"/>
      <c r="AF67" s="253"/>
    </row>
    <row r="68" spans="1:32" x14ac:dyDescent="0.25">
      <c r="A68" s="7">
        <v>24</v>
      </c>
      <c r="B68" s="8">
        <v>5</v>
      </c>
      <c r="C68" s="8" t="s">
        <v>11</v>
      </c>
      <c r="D68" s="9">
        <v>3</v>
      </c>
      <c r="E68" s="274"/>
      <c r="F68" s="27">
        <v>1.7990769138927933</v>
      </c>
      <c r="G68" s="289"/>
      <c r="H68" s="298"/>
      <c r="I68" s="253"/>
      <c r="J68" s="253"/>
      <c r="L68" s="7">
        <v>25</v>
      </c>
      <c r="M68" s="8">
        <v>16</v>
      </c>
      <c r="N68" s="8" t="s">
        <v>11</v>
      </c>
      <c r="O68" s="9">
        <v>3</v>
      </c>
      <c r="P68" s="274"/>
      <c r="Q68" s="27">
        <v>1.8920301364826395</v>
      </c>
      <c r="R68" s="289"/>
      <c r="S68" s="298"/>
      <c r="T68" s="253"/>
      <c r="U68" s="253"/>
      <c r="W68" s="7">
        <v>28</v>
      </c>
      <c r="X68" s="8">
        <v>1</v>
      </c>
      <c r="Y68" s="8" t="s">
        <v>11</v>
      </c>
      <c r="Z68" s="9">
        <v>3</v>
      </c>
      <c r="AA68" s="274"/>
      <c r="AB68" s="27">
        <v>1.7085805962089577</v>
      </c>
      <c r="AC68" s="289"/>
      <c r="AD68" s="298"/>
      <c r="AE68" s="253"/>
      <c r="AF68" s="253"/>
    </row>
    <row r="69" spans="1:32" x14ac:dyDescent="0.25">
      <c r="A69" s="7">
        <v>24</v>
      </c>
      <c r="B69" s="8">
        <v>5</v>
      </c>
      <c r="C69" s="8" t="s">
        <v>11</v>
      </c>
      <c r="D69" s="9">
        <v>4</v>
      </c>
      <c r="E69" s="274"/>
      <c r="F69" s="27">
        <v>1.5892872853863413</v>
      </c>
      <c r="G69" s="289"/>
      <c r="H69" s="298"/>
      <c r="I69" s="253"/>
      <c r="J69" s="253"/>
      <c r="L69" s="7">
        <v>25</v>
      </c>
      <c r="M69" s="8">
        <v>16</v>
      </c>
      <c r="N69" s="8" t="s">
        <v>11</v>
      </c>
      <c r="O69" s="9">
        <v>4</v>
      </c>
      <c r="P69" s="274"/>
      <c r="Q69" s="27">
        <v>1.3662177111876117</v>
      </c>
      <c r="R69" s="289"/>
      <c r="S69" s="298"/>
      <c r="T69" s="253"/>
      <c r="U69" s="253"/>
      <c r="W69" s="7">
        <v>28</v>
      </c>
      <c r="X69" s="8">
        <v>1</v>
      </c>
      <c r="Y69" s="8" t="s">
        <v>11</v>
      </c>
      <c r="Z69" s="9">
        <v>4</v>
      </c>
      <c r="AA69" s="274"/>
      <c r="AB69" s="27">
        <v>2.3373100991352427</v>
      </c>
      <c r="AC69" s="289"/>
      <c r="AD69" s="298"/>
      <c r="AE69" s="253"/>
      <c r="AF69" s="253"/>
    </row>
    <row r="70" spans="1:32" x14ac:dyDescent="0.25">
      <c r="A70" s="7">
        <v>24</v>
      </c>
      <c r="B70" s="8">
        <v>5</v>
      </c>
      <c r="C70" s="8" t="s">
        <v>11</v>
      </c>
      <c r="D70" s="9">
        <v>5</v>
      </c>
      <c r="E70" s="275"/>
      <c r="F70" s="27">
        <v>1.7406384485394024</v>
      </c>
      <c r="G70" s="290"/>
      <c r="H70" s="298"/>
      <c r="I70" s="253"/>
      <c r="J70" s="253"/>
      <c r="L70" s="7">
        <v>25</v>
      </c>
      <c r="M70" s="8">
        <v>16</v>
      </c>
      <c r="N70" s="8" t="s">
        <v>11</v>
      </c>
      <c r="O70" s="9">
        <v>5</v>
      </c>
      <c r="P70" s="275"/>
      <c r="Q70" s="27">
        <v>1.5155414092357276</v>
      </c>
      <c r="R70" s="290"/>
      <c r="S70" s="298"/>
      <c r="T70" s="253"/>
      <c r="U70" s="253"/>
      <c r="W70" s="7">
        <v>28</v>
      </c>
      <c r="X70" s="8">
        <v>1</v>
      </c>
      <c r="Y70" s="8" t="s">
        <v>11</v>
      </c>
      <c r="Z70" s="9">
        <v>5</v>
      </c>
      <c r="AA70" s="275"/>
      <c r="AB70" s="27">
        <v>2.2682701873888038</v>
      </c>
      <c r="AC70" s="290"/>
      <c r="AD70" s="298"/>
      <c r="AE70" s="253"/>
      <c r="AF70" s="253"/>
    </row>
    <row r="71" spans="1:32" x14ac:dyDescent="0.25">
      <c r="A71" s="10">
        <v>24</v>
      </c>
      <c r="B71" s="11">
        <v>5</v>
      </c>
      <c r="C71" s="11" t="s">
        <v>11</v>
      </c>
      <c r="D71" s="12" t="s">
        <v>4</v>
      </c>
      <c r="E71" s="279">
        <v>1.3256520054100465</v>
      </c>
      <c r="F71" s="280"/>
      <c r="G71" s="281"/>
      <c r="H71" s="299"/>
      <c r="I71" s="253"/>
      <c r="J71" s="253"/>
      <c r="L71" s="10">
        <v>25</v>
      </c>
      <c r="M71" s="11">
        <v>16</v>
      </c>
      <c r="N71" s="11" t="s">
        <v>11</v>
      </c>
      <c r="O71" s="12" t="s">
        <v>4</v>
      </c>
      <c r="P71" s="279">
        <v>1.2112763482800486</v>
      </c>
      <c r="Q71" s="280"/>
      <c r="R71" s="281"/>
      <c r="S71" s="299"/>
      <c r="T71" s="253"/>
      <c r="U71" s="253"/>
      <c r="W71" s="10">
        <v>28</v>
      </c>
      <c r="X71" s="11">
        <v>1</v>
      </c>
      <c r="Y71" s="11" t="s">
        <v>11</v>
      </c>
      <c r="Z71" s="12" t="s">
        <v>4</v>
      </c>
      <c r="AA71" s="279">
        <v>1.36016126033242</v>
      </c>
      <c r="AB71" s="280"/>
      <c r="AC71" s="281"/>
      <c r="AD71" s="299"/>
      <c r="AE71" s="253"/>
      <c r="AF71" s="253"/>
    </row>
    <row r="72" spans="1:32" x14ac:dyDescent="0.25">
      <c r="A72" s="32">
        <v>32</v>
      </c>
      <c r="B72" s="33">
        <v>13</v>
      </c>
      <c r="C72" s="33" t="s">
        <v>11</v>
      </c>
      <c r="D72" s="34">
        <v>1</v>
      </c>
      <c r="E72" s="266">
        <v>1.7762183259523203</v>
      </c>
      <c r="F72" s="31">
        <v>1.9985125793121203</v>
      </c>
      <c r="G72" s="282">
        <v>1.7885172069610473</v>
      </c>
      <c r="H72" s="297">
        <f>E77</f>
        <v>1.3410810781282927</v>
      </c>
      <c r="I72" s="253">
        <f>H72</f>
        <v>1.3410810781282927</v>
      </c>
      <c r="J72" s="253"/>
      <c r="L72" s="32">
        <v>34</v>
      </c>
      <c r="M72" s="33">
        <v>16</v>
      </c>
      <c r="N72" s="33" t="s">
        <v>11</v>
      </c>
      <c r="O72" s="34">
        <v>1</v>
      </c>
      <c r="P72" s="266">
        <v>1.6265373098932661</v>
      </c>
      <c r="Q72" s="31">
        <v>1.305274470643109</v>
      </c>
      <c r="R72" s="282">
        <v>1.6246560316156557</v>
      </c>
      <c r="S72" s="297">
        <f>P77</f>
        <v>1.3471329128991496</v>
      </c>
      <c r="T72" s="253"/>
      <c r="U72" s="253"/>
      <c r="W72" s="32">
        <v>36</v>
      </c>
      <c r="X72" s="33">
        <v>1</v>
      </c>
      <c r="Y72" s="33" t="s">
        <v>11</v>
      </c>
      <c r="Z72" s="34">
        <v>1</v>
      </c>
      <c r="AA72" s="266">
        <v>1.5418367073207933</v>
      </c>
      <c r="AB72" s="31">
        <v>1.4089715358717747</v>
      </c>
      <c r="AC72" s="282">
        <v>1.5415461282413667</v>
      </c>
      <c r="AD72" s="297">
        <f>AA77</f>
        <v>1.2802227207522887</v>
      </c>
      <c r="AE72" s="253"/>
      <c r="AF72" s="253"/>
    </row>
    <row r="73" spans="1:32" x14ac:dyDescent="0.25">
      <c r="A73" s="35">
        <v>32</v>
      </c>
      <c r="B73" s="36">
        <v>13</v>
      </c>
      <c r="C73" s="36" t="s">
        <v>11</v>
      </c>
      <c r="D73" s="37">
        <v>2</v>
      </c>
      <c r="E73" s="267"/>
      <c r="F73" s="31">
        <v>1.3275659753417983</v>
      </c>
      <c r="G73" s="283"/>
      <c r="H73" s="298"/>
      <c r="I73" s="253"/>
      <c r="J73" s="253"/>
      <c r="L73" s="35">
        <v>34</v>
      </c>
      <c r="M73" s="36">
        <v>16</v>
      </c>
      <c r="N73" s="36" t="s">
        <v>11</v>
      </c>
      <c r="O73" s="37">
        <v>2</v>
      </c>
      <c r="P73" s="267"/>
      <c r="Q73" s="31">
        <v>1.5821287915709448</v>
      </c>
      <c r="R73" s="283"/>
      <c r="S73" s="298"/>
      <c r="T73" s="253"/>
      <c r="U73" s="253"/>
      <c r="W73" s="35">
        <v>36</v>
      </c>
      <c r="X73" s="36">
        <v>1</v>
      </c>
      <c r="Y73" s="36" t="s">
        <v>11</v>
      </c>
      <c r="Z73" s="37">
        <v>2</v>
      </c>
      <c r="AA73" s="267"/>
      <c r="AB73" s="31">
        <v>1.5573676684239195</v>
      </c>
      <c r="AC73" s="283"/>
      <c r="AD73" s="298"/>
      <c r="AE73" s="253"/>
      <c r="AF73" s="253"/>
    </row>
    <row r="74" spans="1:32" x14ac:dyDescent="0.25">
      <c r="A74" s="35">
        <v>32</v>
      </c>
      <c r="B74" s="36">
        <v>13</v>
      </c>
      <c r="C74" s="36" t="s">
        <v>11</v>
      </c>
      <c r="D74" s="37">
        <v>3</v>
      </c>
      <c r="E74" s="267"/>
      <c r="F74" s="31">
        <v>1.7139920910809863</v>
      </c>
      <c r="G74" s="283"/>
      <c r="H74" s="298"/>
      <c r="I74" s="253"/>
      <c r="J74" s="253"/>
      <c r="L74" s="35">
        <v>34</v>
      </c>
      <c r="M74" s="36">
        <v>16</v>
      </c>
      <c r="N74" s="36" t="s">
        <v>11</v>
      </c>
      <c r="O74" s="37">
        <v>3</v>
      </c>
      <c r="P74" s="267"/>
      <c r="Q74" s="31">
        <v>1.4204514177842853</v>
      </c>
      <c r="R74" s="283"/>
      <c r="S74" s="298"/>
      <c r="T74" s="253"/>
      <c r="U74" s="253"/>
      <c r="W74" s="35">
        <v>36</v>
      </c>
      <c r="X74" s="36">
        <v>1</v>
      </c>
      <c r="Y74" s="36" t="s">
        <v>11</v>
      </c>
      <c r="Z74" s="37">
        <v>3</v>
      </c>
      <c r="AA74" s="267"/>
      <c r="AB74" s="31">
        <v>1.6962976137366232</v>
      </c>
      <c r="AC74" s="283"/>
      <c r="AD74" s="298"/>
      <c r="AE74" s="253"/>
      <c r="AF74" s="253"/>
    </row>
    <row r="75" spans="1:32" x14ac:dyDescent="0.25">
      <c r="A75" s="35">
        <v>32</v>
      </c>
      <c r="B75" s="36">
        <v>13</v>
      </c>
      <c r="C75" s="36" t="s">
        <v>11</v>
      </c>
      <c r="D75" s="37">
        <v>4</v>
      </c>
      <c r="E75" s="267"/>
      <c r="F75" s="31">
        <v>1.8656608059375035</v>
      </c>
      <c r="G75" s="283"/>
      <c r="H75" s="298"/>
      <c r="I75" s="253"/>
      <c r="J75" s="253"/>
      <c r="L75" s="35">
        <v>34</v>
      </c>
      <c r="M75" s="36">
        <v>16</v>
      </c>
      <c r="N75" s="36" t="s">
        <v>11</v>
      </c>
      <c r="O75" s="37">
        <v>4</v>
      </c>
      <c r="P75" s="267"/>
      <c r="Q75" s="31">
        <v>2.0627227487014541</v>
      </c>
      <c r="R75" s="283"/>
      <c r="S75" s="298"/>
      <c r="T75" s="253"/>
      <c r="U75" s="253"/>
      <c r="W75" s="35">
        <v>36</v>
      </c>
      <c r="X75" s="36">
        <v>1</v>
      </c>
      <c r="Y75" s="36" t="s">
        <v>11</v>
      </c>
      <c r="Z75" s="37">
        <v>4</v>
      </c>
      <c r="AA75" s="267"/>
      <c r="AB75" s="31">
        <v>1.4849802070642895</v>
      </c>
      <c r="AC75" s="283"/>
      <c r="AD75" s="298"/>
      <c r="AE75" s="253"/>
      <c r="AF75" s="253"/>
    </row>
    <row r="76" spans="1:32" x14ac:dyDescent="0.25">
      <c r="A76" s="35">
        <v>32</v>
      </c>
      <c r="B76" s="36">
        <v>13</v>
      </c>
      <c r="C76" s="36" t="s">
        <v>11</v>
      </c>
      <c r="D76" s="37">
        <v>5</v>
      </c>
      <c r="E76" s="268"/>
      <c r="F76" s="31">
        <v>2.0368545831328282</v>
      </c>
      <c r="G76" s="284"/>
      <c r="H76" s="298"/>
      <c r="I76" s="253"/>
      <c r="J76" s="253"/>
      <c r="L76" s="35">
        <v>34</v>
      </c>
      <c r="M76" s="36">
        <v>16</v>
      </c>
      <c r="N76" s="36" t="s">
        <v>11</v>
      </c>
      <c r="O76" s="37">
        <v>5</v>
      </c>
      <c r="P76" s="268"/>
      <c r="Q76" s="31">
        <v>1.7527027293784863</v>
      </c>
      <c r="R76" s="284"/>
      <c r="S76" s="298"/>
      <c r="T76" s="253"/>
      <c r="U76" s="253"/>
      <c r="W76" s="35">
        <v>36</v>
      </c>
      <c r="X76" s="36">
        <v>1</v>
      </c>
      <c r="Y76" s="36" t="s">
        <v>11</v>
      </c>
      <c r="Z76" s="37">
        <v>5</v>
      </c>
      <c r="AA76" s="268"/>
      <c r="AB76" s="31">
        <v>1.560113616110226</v>
      </c>
      <c r="AC76" s="284"/>
      <c r="AD76" s="298"/>
      <c r="AE76" s="253"/>
      <c r="AF76" s="253"/>
    </row>
    <row r="77" spans="1:32" x14ac:dyDescent="0.25">
      <c r="A77" s="38">
        <v>32</v>
      </c>
      <c r="B77" s="39">
        <v>13</v>
      </c>
      <c r="C77" s="39" t="s">
        <v>11</v>
      </c>
      <c r="D77" s="40" t="s">
        <v>4</v>
      </c>
      <c r="E77" s="254">
        <v>1.3410810781282927</v>
      </c>
      <c r="F77" s="255"/>
      <c r="G77" s="256"/>
      <c r="H77" s="299"/>
      <c r="I77" s="253"/>
      <c r="J77" s="253"/>
      <c r="L77" s="38">
        <v>34</v>
      </c>
      <c r="M77" s="39">
        <v>16</v>
      </c>
      <c r="N77" s="39" t="s">
        <v>11</v>
      </c>
      <c r="O77" s="40" t="s">
        <v>4</v>
      </c>
      <c r="P77" s="254">
        <v>1.3471329128991496</v>
      </c>
      <c r="Q77" s="255"/>
      <c r="R77" s="256"/>
      <c r="S77" s="299"/>
      <c r="T77" s="253"/>
      <c r="U77" s="253"/>
      <c r="W77" s="38">
        <v>36</v>
      </c>
      <c r="X77" s="39">
        <v>1</v>
      </c>
      <c r="Y77" s="39" t="s">
        <v>11</v>
      </c>
      <c r="Z77" s="40" t="s">
        <v>4</v>
      </c>
      <c r="AA77" s="254">
        <v>1.2802227207522887</v>
      </c>
      <c r="AB77" s="255"/>
      <c r="AC77" s="256"/>
      <c r="AD77" s="299"/>
      <c r="AE77" s="253"/>
      <c r="AF77" s="253"/>
    </row>
    <row r="78" spans="1:32" x14ac:dyDescent="0.25">
      <c r="A78" s="15">
        <v>40</v>
      </c>
      <c r="B78" s="16">
        <v>6</v>
      </c>
      <c r="C78" s="16" t="s">
        <v>11</v>
      </c>
      <c r="D78" s="17">
        <v>1</v>
      </c>
      <c r="E78" s="257">
        <v>1.7171160851343297</v>
      </c>
      <c r="F78" s="24">
        <v>2.186101120185028</v>
      </c>
      <c r="G78" s="285">
        <v>1.7899881530089305</v>
      </c>
      <c r="H78" s="297">
        <f>E83</f>
        <v>1.3407891566198968</v>
      </c>
      <c r="I78" s="253">
        <f>AVERAGE(H78:H89)</f>
        <v>1.3440621712464269</v>
      </c>
      <c r="J78" s="253"/>
      <c r="L78" s="15">
        <v>42</v>
      </c>
      <c r="M78" s="16">
        <v>12</v>
      </c>
      <c r="N78" s="16" t="s">
        <v>11</v>
      </c>
      <c r="O78" s="17">
        <v>1</v>
      </c>
      <c r="P78" s="257">
        <v>1.9520390908199423</v>
      </c>
      <c r="Q78" s="24">
        <v>1.8444114662978301</v>
      </c>
      <c r="R78" s="285">
        <v>1.9519143179166736</v>
      </c>
      <c r="S78" s="297">
        <f>P83</f>
        <v>1.5131964814159058</v>
      </c>
      <c r="T78" s="253">
        <f>S78</f>
        <v>1.5131964814159058</v>
      </c>
      <c r="U78" s="253"/>
      <c r="W78" s="15">
        <v>44</v>
      </c>
      <c r="X78" s="16">
        <v>2</v>
      </c>
      <c r="Y78" s="16" t="s">
        <v>11</v>
      </c>
      <c r="Z78" s="17">
        <v>1</v>
      </c>
      <c r="AA78" s="257">
        <v>1.7561300856146647</v>
      </c>
      <c r="AB78" s="24">
        <v>1.8591164132397191</v>
      </c>
      <c r="AC78" s="285">
        <v>1.8588430730697501</v>
      </c>
      <c r="AD78" s="297">
        <f>AA83</f>
        <v>1.3227262742748445</v>
      </c>
      <c r="AE78" s="253">
        <f>AD78</f>
        <v>1.3227262742748445</v>
      </c>
      <c r="AF78" s="253"/>
    </row>
    <row r="79" spans="1:32" x14ac:dyDescent="0.25">
      <c r="A79" s="18">
        <v>40</v>
      </c>
      <c r="B79" s="19">
        <v>6</v>
      </c>
      <c r="C79" s="19" t="s">
        <v>11</v>
      </c>
      <c r="D79" s="20">
        <v>2</v>
      </c>
      <c r="E79" s="258"/>
      <c r="F79" s="24">
        <v>2.1260954263530487</v>
      </c>
      <c r="G79" s="286"/>
      <c r="H79" s="298"/>
      <c r="I79" s="253"/>
      <c r="J79" s="253"/>
      <c r="L79" s="18">
        <v>42</v>
      </c>
      <c r="M79" s="19">
        <v>12</v>
      </c>
      <c r="N79" s="19" t="s">
        <v>11</v>
      </c>
      <c r="O79" s="20">
        <v>2</v>
      </c>
      <c r="P79" s="258"/>
      <c r="Q79" s="24">
        <v>1.8995774031609902</v>
      </c>
      <c r="R79" s="286"/>
      <c r="S79" s="298"/>
      <c r="T79" s="253"/>
      <c r="U79" s="253"/>
      <c r="W79" s="18">
        <v>44</v>
      </c>
      <c r="X79" s="19">
        <v>2</v>
      </c>
      <c r="Y79" s="19" t="s">
        <v>11</v>
      </c>
      <c r="Z79" s="20">
        <v>2</v>
      </c>
      <c r="AA79" s="258"/>
      <c r="AB79" s="24">
        <v>2.7770696249786679</v>
      </c>
      <c r="AC79" s="286"/>
      <c r="AD79" s="298"/>
      <c r="AE79" s="253"/>
      <c r="AF79" s="253"/>
    </row>
    <row r="80" spans="1:32" x14ac:dyDescent="0.25">
      <c r="A80" s="18">
        <v>40</v>
      </c>
      <c r="B80" s="19">
        <v>6</v>
      </c>
      <c r="C80" s="19" t="s">
        <v>11</v>
      </c>
      <c r="D80" s="20">
        <v>3</v>
      </c>
      <c r="E80" s="258"/>
      <c r="F80" s="24">
        <v>1.1932081507459495</v>
      </c>
      <c r="G80" s="286"/>
      <c r="H80" s="298"/>
      <c r="I80" s="253"/>
      <c r="J80" s="253"/>
      <c r="L80" s="18">
        <v>42</v>
      </c>
      <c r="M80" s="19">
        <v>12</v>
      </c>
      <c r="N80" s="19" t="s">
        <v>11</v>
      </c>
      <c r="O80" s="20">
        <v>3</v>
      </c>
      <c r="P80" s="258"/>
      <c r="Q80" s="24">
        <v>2.2061885194975894</v>
      </c>
      <c r="R80" s="286"/>
      <c r="S80" s="298"/>
      <c r="T80" s="253"/>
      <c r="U80" s="253"/>
      <c r="W80" s="18">
        <v>44</v>
      </c>
      <c r="X80" s="19">
        <v>2</v>
      </c>
      <c r="Y80" s="19" t="s">
        <v>11</v>
      </c>
      <c r="Z80" s="20">
        <v>3</v>
      </c>
      <c r="AA80" s="258"/>
      <c r="AB80" s="24">
        <v>1.8285625648576418</v>
      </c>
      <c r="AC80" s="286"/>
      <c r="AD80" s="298"/>
      <c r="AE80" s="253"/>
      <c r="AF80" s="253"/>
    </row>
    <row r="81" spans="1:32" x14ac:dyDescent="0.25">
      <c r="A81" s="18">
        <v>40</v>
      </c>
      <c r="B81" s="19">
        <v>6</v>
      </c>
      <c r="C81" s="19" t="s">
        <v>11</v>
      </c>
      <c r="D81" s="20">
        <v>4</v>
      </c>
      <c r="E81" s="258"/>
      <c r="F81" s="24">
        <v>2.280977197803487</v>
      </c>
      <c r="G81" s="286"/>
      <c r="H81" s="298"/>
      <c r="I81" s="253"/>
      <c r="J81" s="253"/>
      <c r="L81" s="18">
        <v>42</v>
      </c>
      <c r="M81" s="19">
        <v>12</v>
      </c>
      <c r="N81" s="19" t="s">
        <v>11</v>
      </c>
      <c r="O81" s="20">
        <v>4</v>
      </c>
      <c r="P81" s="258"/>
      <c r="Q81" s="24">
        <v>1.9058345888780819</v>
      </c>
      <c r="R81" s="286"/>
      <c r="S81" s="298"/>
      <c r="T81" s="253"/>
      <c r="U81" s="253"/>
      <c r="W81" s="18">
        <v>44</v>
      </c>
      <c r="X81" s="19">
        <v>2</v>
      </c>
      <c r="Y81" s="19" t="s">
        <v>11</v>
      </c>
      <c r="Z81" s="20">
        <v>4</v>
      </c>
      <c r="AA81" s="258"/>
      <c r="AB81" s="24">
        <v>1.4282897682301734</v>
      </c>
      <c r="AC81" s="286"/>
      <c r="AD81" s="298"/>
      <c r="AE81" s="253"/>
      <c r="AF81" s="253"/>
    </row>
    <row r="82" spans="1:32" x14ac:dyDescent="0.25">
      <c r="A82" s="18">
        <v>40</v>
      </c>
      <c r="B82" s="19">
        <v>6</v>
      </c>
      <c r="C82" s="19" t="s">
        <v>11</v>
      </c>
      <c r="D82" s="20">
        <v>5</v>
      </c>
      <c r="E82" s="259"/>
      <c r="F82" s="24">
        <v>1.1635588699571398</v>
      </c>
      <c r="G82" s="287"/>
      <c r="H82" s="298"/>
      <c r="I82" s="253"/>
      <c r="J82" s="253"/>
      <c r="L82" s="18">
        <v>42</v>
      </c>
      <c r="M82" s="19">
        <v>12</v>
      </c>
      <c r="N82" s="19" t="s">
        <v>11</v>
      </c>
      <c r="O82" s="20">
        <v>5</v>
      </c>
      <c r="P82" s="259"/>
      <c r="Q82" s="24">
        <v>1.9035596117488758</v>
      </c>
      <c r="R82" s="287"/>
      <c r="S82" s="298"/>
      <c r="T82" s="253"/>
      <c r="U82" s="253"/>
      <c r="W82" s="18">
        <v>44</v>
      </c>
      <c r="X82" s="19">
        <v>2</v>
      </c>
      <c r="Y82" s="19" t="s">
        <v>11</v>
      </c>
      <c r="Z82" s="20">
        <v>5</v>
      </c>
      <c r="AA82" s="259"/>
      <c r="AB82" s="24">
        <v>1.4011769940425485</v>
      </c>
      <c r="AC82" s="287"/>
      <c r="AD82" s="298"/>
      <c r="AE82" s="253"/>
      <c r="AF82" s="253"/>
    </row>
    <row r="83" spans="1:32" x14ac:dyDescent="0.25">
      <c r="A83" s="21">
        <v>40</v>
      </c>
      <c r="B83" s="22">
        <v>6</v>
      </c>
      <c r="C83" s="22" t="s">
        <v>11</v>
      </c>
      <c r="D83" s="23" t="s">
        <v>4</v>
      </c>
      <c r="E83" s="263">
        <v>1.3407891566198968</v>
      </c>
      <c r="F83" s="264"/>
      <c r="G83" s="265"/>
      <c r="H83" s="299"/>
      <c r="I83" s="253"/>
      <c r="J83" s="253"/>
      <c r="L83" s="21">
        <v>42</v>
      </c>
      <c r="M83" s="22">
        <v>12</v>
      </c>
      <c r="N83" s="22" t="s">
        <v>11</v>
      </c>
      <c r="O83" s="23" t="s">
        <v>4</v>
      </c>
      <c r="P83" s="263">
        <v>1.5131964814159058</v>
      </c>
      <c r="Q83" s="264"/>
      <c r="R83" s="265"/>
      <c r="S83" s="299"/>
      <c r="T83" s="253"/>
      <c r="U83" s="253"/>
      <c r="W83" s="21">
        <v>44</v>
      </c>
      <c r="X83" s="22">
        <v>2</v>
      </c>
      <c r="Y83" s="22" t="s">
        <v>11</v>
      </c>
      <c r="Z83" s="23" t="s">
        <v>4</v>
      </c>
      <c r="AA83" s="263">
        <v>1.3227262742748445</v>
      </c>
      <c r="AB83" s="264"/>
      <c r="AC83" s="265"/>
      <c r="AD83" s="299"/>
      <c r="AE83" s="253"/>
      <c r="AF83" s="253"/>
    </row>
    <row r="84" spans="1:32" x14ac:dyDescent="0.25">
      <c r="A84" s="32">
        <v>46</v>
      </c>
      <c r="B84" s="33">
        <v>6</v>
      </c>
      <c r="C84" s="33" t="s">
        <v>11</v>
      </c>
      <c r="D84" s="34">
        <v>1</v>
      </c>
      <c r="E84" s="266">
        <v>2.0275418244264078</v>
      </c>
      <c r="F84" s="31">
        <v>2.1368816959340937</v>
      </c>
      <c r="G84" s="269">
        <v>2.0876674755976277</v>
      </c>
      <c r="H84" s="297">
        <f>E89</f>
        <v>1.347335185872957</v>
      </c>
      <c r="I84" s="253"/>
      <c r="J84" s="253"/>
      <c r="L84" s="32">
        <v>48</v>
      </c>
      <c r="M84" s="33">
        <v>15</v>
      </c>
      <c r="N84" s="33" t="s">
        <v>11</v>
      </c>
      <c r="O84" s="34">
        <v>1</v>
      </c>
      <c r="P84" s="266">
        <v>1.8938201714386484</v>
      </c>
      <c r="Q84" s="31">
        <v>2.1572548197575543</v>
      </c>
      <c r="R84" s="269">
        <v>1.8849240248028107</v>
      </c>
      <c r="S84" s="297">
        <f>P89</f>
        <v>1.2922887673644818</v>
      </c>
      <c r="T84" s="253">
        <f>S84</f>
        <v>1.2922887673644818</v>
      </c>
      <c r="U84" s="253"/>
      <c r="W84" s="32">
        <v>50</v>
      </c>
      <c r="X84" s="33">
        <v>4</v>
      </c>
      <c r="Y84" s="33" t="s">
        <v>11</v>
      </c>
      <c r="Z84" s="34">
        <v>1</v>
      </c>
      <c r="AA84" s="266">
        <v>1.7908426661365766</v>
      </c>
      <c r="AB84" s="31">
        <v>1.5517712305011702</v>
      </c>
      <c r="AC84" s="269">
        <v>1.8154942135304524</v>
      </c>
      <c r="AD84" s="297">
        <f>AA89</f>
        <v>1.2809253869971047</v>
      </c>
      <c r="AE84" s="253">
        <f>AD84</f>
        <v>1.2809253869971047</v>
      </c>
      <c r="AF84" s="253"/>
    </row>
    <row r="85" spans="1:32" x14ac:dyDescent="0.25">
      <c r="A85" s="35">
        <v>46</v>
      </c>
      <c r="B85" s="36">
        <v>6</v>
      </c>
      <c r="C85" s="36" t="s">
        <v>11</v>
      </c>
      <c r="D85" s="37">
        <v>2</v>
      </c>
      <c r="E85" s="267"/>
      <c r="F85" s="31">
        <v>2.4986492748877764</v>
      </c>
      <c r="G85" s="270"/>
      <c r="H85" s="298"/>
      <c r="I85" s="253"/>
      <c r="J85" s="253"/>
      <c r="L85" s="35">
        <v>48</v>
      </c>
      <c r="M85" s="36">
        <v>15</v>
      </c>
      <c r="N85" s="36" t="s">
        <v>11</v>
      </c>
      <c r="O85" s="37">
        <v>2</v>
      </c>
      <c r="P85" s="267"/>
      <c r="Q85" s="31">
        <v>1.9079619761642739</v>
      </c>
      <c r="R85" s="270"/>
      <c r="S85" s="298"/>
      <c r="T85" s="253"/>
      <c r="U85" s="253"/>
      <c r="W85" s="35">
        <v>50</v>
      </c>
      <c r="X85" s="36">
        <v>4</v>
      </c>
      <c r="Y85" s="36" t="s">
        <v>11</v>
      </c>
      <c r="Z85" s="37">
        <v>2</v>
      </c>
      <c r="AA85" s="267"/>
      <c r="AB85" s="31">
        <v>1.6965524080888674</v>
      </c>
      <c r="AC85" s="270"/>
      <c r="AD85" s="298"/>
      <c r="AE85" s="253"/>
      <c r="AF85" s="253"/>
    </row>
    <row r="86" spans="1:32" x14ac:dyDescent="0.25">
      <c r="A86" s="35">
        <v>46</v>
      </c>
      <c r="B86" s="36">
        <v>6</v>
      </c>
      <c r="C86" s="36" t="s">
        <v>11</v>
      </c>
      <c r="D86" s="37">
        <v>3</v>
      </c>
      <c r="E86" s="267"/>
      <c r="F86" s="31">
        <v>2.5796400279220912</v>
      </c>
      <c r="G86" s="270"/>
      <c r="H86" s="298"/>
      <c r="I86" s="253"/>
      <c r="J86" s="253"/>
      <c r="L86" s="35">
        <v>48</v>
      </c>
      <c r="M86" s="36">
        <v>15</v>
      </c>
      <c r="N86" s="36" t="s">
        <v>11</v>
      </c>
      <c r="O86" s="37">
        <v>3</v>
      </c>
      <c r="P86" s="267"/>
      <c r="Q86" s="31">
        <v>1.9348596433226359</v>
      </c>
      <c r="R86" s="270"/>
      <c r="S86" s="298"/>
      <c r="T86" s="253"/>
      <c r="U86" s="253"/>
      <c r="W86" s="35">
        <v>50</v>
      </c>
      <c r="X86" s="36">
        <v>4</v>
      </c>
      <c r="Y86" s="36" t="s">
        <v>11</v>
      </c>
      <c r="Z86" s="37">
        <v>3</v>
      </c>
      <c r="AA86" s="267"/>
      <c r="AB86" s="31">
        <v>2.0759256823297805</v>
      </c>
      <c r="AC86" s="270"/>
      <c r="AD86" s="298"/>
      <c r="AE86" s="253"/>
      <c r="AF86" s="253"/>
    </row>
    <row r="87" spans="1:32" x14ac:dyDescent="0.25">
      <c r="A87" s="35">
        <v>46</v>
      </c>
      <c r="B87" s="36">
        <v>6</v>
      </c>
      <c r="C87" s="36" t="s">
        <v>11</v>
      </c>
      <c r="D87" s="37">
        <v>4</v>
      </c>
      <c r="E87" s="267"/>
      <c r="F87" s="31">
        <v>1.4949652661235275</v>
      </c>
      <c r="G87" s="270"/>
      <c r="H87" s="298"/>
      <c r="I87" s="253"/>
      <c r="J87" s="253"/>
      <c r="L87" s="35">
        <v>48</v>
      </c>
      <c r="M87" s="36">
        <v>15</v>
      </c>
      <c r="N87" s="36" t="s">
        <v>11</v>
      </c>
      <c r="O87" s="37">
        <v>4</v>
      </c>
      <c r="P87" s="267"/>
      <c r="Q87" s="31">
        <v>1.8190308094643026</v>
      </c>
      <c r="R87" s="270"/>
      <c r="S87" s="298"/>
      <c r="T87" s="253"/>
      <c r="U87" s="253"/>
      <c r="W87" s="35">
        <v>50</v>
      </c>
      <c r="X87" s="36">
        <v>4</v>
      </c>
      <c r="Y87" s="36" t="s">
        <v>11</v>
      </c>
      <c r="Z87" s="37">
        <v>4</v>
      </c>
      <c r="AA87" s="267"/>
      <c r="AB87" s="31">
        <v>1.8067190158049871</v>
      </c>
      <c r="AC87" s="270"/>
      <c r="AD87" s="298"/>
      <c r="AE87" s="253"/>
      <c r="AF87" s="253"/>
    </row>
    <row r="88" spans="1:32" x14ac:dyDescent="0.25">
      <c r="A88" s="35">
        <v>46</v>
      </c>
      <c r="B88" s="36">
        <v>6</v>
      </c>
      <c r="C88" s="36" t="s">
        <v>11</v>
      </c>
      <c r="D88" s="37">
        <v>5</v>
      </c>
      <c r="E88" s="268"/>
      <c r="F88" s="31">
        <v>1.7282011131206514</v>
      </c>
      <c r="G88" s="271"/>
      <c r="H88" s="298"/>
      <c r="I88" s="253"/>
      <c r="J88" s="253"/>
      <c r="L88" s="35">
        <v>48</v>
      </c>
      <c r="M88" s="36">
        <v>15</v>
      </c>
      <c r="N88" s="36" t="s">
        <v>11</v>
      </c>
      <c r="O88" s="37">
        <v>5</v>
      </c>
      <c r="P88" s="268"/>
      <c r="Q88" s="31">
        <v>1.6055128753052867</v>
      </c>
      <c r="R88" s="271"/>
      <c r="S88" s="298"/>
      <c r="T88" s="253"/>
      <c r="U88" s="253"/>
      <c r="W88" s="35">
        <v>50</v>
      </c>
      <c r="X88" s="36">
        <v>4</v>
      </c>
      <c r="Y88" s="36" t="s">
        <v>11</v>
      </c>
      <c r="Z88" s="37">
        <v>5</v>
      </c>
      <c r="AA88" s="268"/>
      <c r="AB88" s="31">
        <v>1.9465027309274561</v>
      </c>
      <c r="AC88" s="271"/>
      <c r="AD88" s="298"/>
      <c r="AE88" s="253"/>
      <c r="AF88" s="253"/>
    </row>
    <row r="89" spans="1:32" x14ac:dyDescent="0.25">
      <c r="A89" s="38">
        <v>46</v>
      </c>
      <c r="B89" s="39">
        <v>6</v>
      </c>
      <c r="C89" s="39" t="s">
        <v>11</v>
      </c>
      <c r="D89" s="40" t="s">
        <v>4</v>
      </c>
      <c r="E89" s="254">
        <v>1.347335185872957</v>
      </c>
      <c r="F89" s="255"/>
      <c r="G89" s="256"/>
      <c r="H89" s="299"/>
      <c r="I89" s="253"/>
      <c r="J89" s="253"/>
      <c r="L89" s="38">
        <v>48</v>
      </c>
      <c r="M89" s="39">
        <v>15</v>
      </c>
      <c r="N89" s="39" t="s">
        <v>11</v>
      </c>
      <c r="O89" s="40" t="s">
        <v>4</v>
      </c>
      <c r="P89" s="254">
        <v>1.2922887673644818</v>
      </c>
      <c r="Q89" s="255"/>
      <c r="R89" s="256"/>
      <c r="S89" s="299"/>
      <c r="T89" s="253"/>
      <c r="U89" s="253"/>
      <c r="W89" s="38">
        <v>50</v>
      </c>
      <c r="X89" s="39">
        <v>4</v>
      </c>
      <c r="Y89" s="39" t="s">
        <v>11</v>
      </c>
      <c r="Z89" s="40" t="s">
        <v>4</v>
      </c>
      <c r="AA89" s="254">
        <v>1.2809253869971047</v>
      </c>
      <c r="AB89" s="255"/>
      <c r="AC89" s="256"/>
      <c r="AD89" s="299"/>
      <c r="AE89" s="253"/>
      <c r="AF89" s="253"/>
    </row>
    <row r="90" spans="1:32" x14ac:dyDescent="0.25">
      <c r="A90" s="1" t="s">
        <v>0</v>
      </c>
      <c r="B90" s="2" t="s">
        <v>10</v>
      </c>
      <c r="C90" s="2" t="s">
        <v>1</v>
      </c>
      <c r="D90" s="3" t="s">
        <v>2</v>
      </c>
      <c r="E90" s="28" t="s">
        <v>39</v>
      </c>
      <c r="F90" s="28" t="s">
        <v>40</v>
      </c>
      <c r="G90" s="29" t="s">
        <v>41</v>
      </c>
      <c r="L90" s="1" t="s">
        <v>0</v>
      </c>
      <c r="M90" s="2" t="s">
        <v>10</v>
      </c>
      <c r="N90" s="2" t="s">
        <v>1</v>
      </c>
      <c r="O90" s="3" t="s">
        <v>2</v>
      </c>
      <c r="P90" s="28" t="s">
        <v>39</v>
      </c>
      <c r="Q90" s="28" t="s">
        <v>40</v>
      </c>
      <c r="R90" s="29" t="s">
        <v>41</v>
      </c>
      <c r="W90" s="1" t="s">
        <v>0</v>
      </c>
      <c r="X90" s="2" t="s">
        <v>10</v>
      </c>
      <c r="Y90" s="2" t="s">
        <v>1</v>
      </c>
      <c r="Z90" s="3" t="s">
        <v>2</v>
      </c>
      <c r="AA90" s="28" t="s">
        <v>39</v>
      </c>
      <c r="AB90" s="28" t="s">
        <v>40</v>
      </c>
      <c r="AC90" s="29" t="s">
        <v>41</v>
      </c>
    </row>
    <row r="91" spans="1:32" x14ac:dyDescent="0.25">
      <c r="A91" s="4">
        <v>16</v>
      </c>
      <c r="B91" s="5">
        <v>5</v>
      </c>
      <c r="C91" s="5" t="s">
        <v>38</v>
      </c>
      <c r="D91" s="6">
        <v>1</v>
      </c>
      <c r="E91" s="273">
        <v>0.99428711012917281</v>
      </c>
      <c r="F91" s="27">
        <v>1.1927004889563442</v>
      </c>
      <c r="G91" s="276">
        <v>1.0019138998068033</v>
      </c>
      <c r="H91" s="297">
        <f>E96</f>
        <v>1.1275291082813677</v>
      </c>
      <c r="I91" s="297">
        <f>AVERAGE(H91:H102)</f>
        <v>1.1417916013068798</v>
      </c>
      <c r="J91" s="297">
        <f>AVERAGE(I91:I120)</f>
        <v>1.1436422204794541</v>
      </c>
      <c r="L91" s="4">
        <v>18</v>
      </c>
      <c r="M91" s="5">
        <v>16</v>
      </c>
      <c r="N91" s="5" t="s">
        <v>38</v>
      </c>
      <c r="O91" s="6">
        <v>1</v>
      </c>
      <c r="P91" s="273">
        <v>0.99526879264932222</v>
      </c>
      <c r="Q91" s="27">
        <v>1.1909952032925657</v>
      </c>
      <c r="R91" s="276">
        <v>0.99883013014750477</v>
      </c>
      <c r="S91" s="297">
        <f>P96</f>
        <v>0.96225501629381027</v>
      </c>
      <c r="T91" s="253">
        <f>AVERAGE(S91:S108)</f>
        <v>1.1582834884828859</v>
      </c>
      <c r="U91" s="253">
        <f>AVERAGE(T91:T120)</f>
        <v>1.0831695810971795</v>
      </c>
      <c r="W91" s="4">
        <v>20</v>
      </c>
      <c r="X91" s="5">
        <v>1</v>
      </c>
      <c r="Y91" s="5" t="s">
        <v>38</v>
      </c>
      <c r="Z91" s="6">
        <v>1</v>
      </c>
      <c r="AA91" s="273">
        <v>1.006664436370813</v>
      </c>
      <c r="AB91" s="27">
        <v>1.0170047630607462</v>
      </c>
      <c r="AC91" s="276">
        <v>1.0058473404618133</v>
      </c>
      <c r="AD91" s="297">
        <f>AA96</f>
        <v>0.90873874852280212</v>
      </c>
      <c r="AE91" s="253">
        <f>AVERAGE(AD91:AD108)</f>
        <v>1.1091408375869305</v>
      </c>
      <c r="AF91" s="253">
        <f>AVERAGE(AE91:AE120)</f>
        <v>1.0008235667312453</v>
      </c>
    </row>
    <row r="92" spans="1:32" x14ac:dyDescent="0.25">
      <c r="A92" s="7">
        <v>16</v>
      </c>
      <c r="B92" s="8">
        <v>5</v>
      </c>
      <c r="C92" s="8" t="s">
        <v>38</v>
      </c>
      <c r="D92" s="9">
        <v>2</v>
      </c>
      <c r="E92" s="274"/>
      <c r="F92" s="27">
        <v>0.94689486468934847</v>
      </c>
      <c r="G92" s="277"/>
      <c r="H92" s="298"/>
      <c r="I92" s="298"/>
      <c r="J92" s="298"/>
      <c r="L92" s="7">
        <v>18</v>
      </c>
      <c r="M92" s="8">
        <v>16</v>
      </c>
      <c r="N92" s="8" t="s">
        <v>38</v>
      </c>
      <c r="O92" s="9">
        <v>2</v>
      </c>
      <c r="P92" s="274"/>
      <c r="Q92" s="27">
        <v>0.88400448789332975</v>
      </c>
      <c r="R92" s="277"/>
      <c r="S92" s="298"/>
      <c r="T92" s="272"/>
      <c r="U92" s="272"/>
      <c r="W92" s="7">
        <v>20</v>
      </c>
      <c r="X92" s="8">
        <v>1</v>
      </c>
      <c r="Y92" s="8" t="s">
        <v>38</v>
      </c>
      <c r="Z92" s="9">
        <v>2</v>
      </c>
      <c r="AA92" s="274"/>
      <c r="AB92" s="27">
        <v>0.76390007052082098</v>
      </c>
      <c r="AC92" s="277"/>
      <c r="AD92" s="298"/>
      <c r="AE92" s="272"/>
      <c r="AF92" s="272"/>
    </row>
    <row r="93" spans="1:32" x14ac:dyDescent="0.25">
      <c r="A93" s="7">
        <v>16</v>
      </c>
      <c r="B93" s="8">
        <v>5</v>
      </c>
      <c r="C93" s="8" t="s">
        <v>38</v>
      </c>
      <c r="D93" s="9">
        <v>3</v>
      </c>
      <c r="E93" s="274"/>
      <c r="F93" s="27">
        <v>1.0203348061626754</v>
      </c>
      <c r="G93" s="277"/>
      <c r="H93" s="298"/>
      <c r="I93" s="298"/>
      <c r="J93" s="298"/>
      <c r="L93" s="7">
        <v>18</v>
      </c>
      <c r="M93" s="8">
        <v>16</v>
      </c>
      <c r="N93" s="8" t="s">
        <v>38</v>
      </c>
      <c r="O93" s="9">
        <v>3</v>
      </c>
      <c r="P93" s="274"/>
      <c r="Q93" s="27">
        <v>0.84412270304233905</v>
      </c>
      <c r="R93" s="277"/>
      <c r="S93" s="298"/>
      <c r="T93" s="272"/>
      <c r="U93" s="272"/>
      <c r="W93" s="7">
        <v>20</v>
      </c>
      <c r="X93" s="8">
        <v>1</v>
      </c>
      <c r="Y93" s="8" t="s">
        <v>38</v>
      </c>
      <c r="Z93" s="9">
        <v>3</v>
      </c>
      <c r="AA93" s="274"/>
      <c r="AB93" s="27">
        <v>0.97915834109835687</v>
      </c>
      <c r="AC93" s="277"/>
      <c r="AD93" s="298"/>
      <c r="AE93" s="272"/>
      <c r="AF93" s="272"/>
    </row>
    <row r="94" spans="1:32" x14ac:dyDescent="0.25">
      <c r="A94" s="7">
        <v>16</v>
      </c>
      <c r="B94" s="8">
        <v>5</v>
      </c>
      <c r="C94" s="8" t="s">
        <v>38</v>
      </c>
      <c r="D94" s="9">
        <v>4</v>
      </c>
      <c r="E94" s="274"/>
      <c r="F94" s="27">
        <v>0.82115170761728917</v>
      </c>
      <c r="G94" s="277"/>
      <c r="H94" s="298"/>
      <c r="I94" s="298"/>
      <c r="J94" s="298"/>
      <c r="L94" s="7">
        <v>18</v>
      </c>
      <c r="M94" s="8">
        <v>16</v>
      </c>
      <c r="N94" s="8" t="s">
        <v>38</v>
      </c>
      <c r="O94" s="9">
        <v>4</v>
      </c>
      <c r="P94" s="274"/>
      <c r="Q94" s="27">
        <v>1.0021321041906617</v>
      </c>
      <c r="R94" s="277"/>
      <c r="S94" s="298"/>
      <c r="T94" s="272"/>
      <c r="U94" s="272"/>
      <c r="W94" s="7">
        <v>20</v>
      </c>
      <c r="X94" s="8">
        <v>1</v>
      </c>
      <c r="Y94" s="8" t="s">
        <v>38</v>
      </c>
      <c r="Z94" s="9">
        <v>4</v>
      </c>
      <c r="AA94" s="274"/>
      <c r="AB94" s="27">
        <v>1.1067525089550747</v>
      </c>
      <c r="AC94" s="277"/>
      <c r="AD94" s="298"/>
      <c r="AE94" s="272"/>
      <c r="AF94" s="272"/>
    </row>
    <row r="95" spans="1:32" x14ac:dyDescent="0.25">
      <c r="A95" s="7">
        <v>16</v>
      </c>
      <c r="B95" s="8">
        <v>5</v>
      </c>
      <c r="C95" s="8" t="s">
        <v>38</v>
      </c>
      <c r="D95" s="9">
        <v>5</v>
      </c>
      <c r="E95" s="275"/>
      <c r="F95" s="27">
        <v>1.0284876316083598</v>
      </c>
      <c r="G95" s="278"/>
      <c r="H95" s="298"/>
      <c r="I95" s="298"/>
      <c r="J95" s="298"/>
      <c r="L95" s="7">
        <v>18</v>
      </c>
      <c r="M95" s="8">
        <v>16</v>
      </c>
      <c r="N95" s="8" t="s">
        <v>38</v>
      </c>
      <c r="O95" s="9">
        <v>5</v>
      </c>
      <c r="P95" s="275"/>
      <c r="Q95" s="27">
        <v>1.0728961523186284</v>
      </c>
      <c r="R95" s="278"/>
      <c r="S95" s="298"/>
      <c r="T95" s="272"/>
      <c r="U95" s="272"/>
      <c r="W95" s="7">
        <v>20</v>
      </c>
      <c r="X95" s="8">
        <v>1</v>
      </c>
      <c r="Y95" s="8" t="s">
        <v>38</v>
      </c>
      <c r="Z95" s="9">
        <v>5</v>
      </c>
      <c r="AA95" s="275"/>
      <c r="AB95" s="27">
        <v>1.1624210186740687</v>
      </c>
      <c r="AC95" s="278"/>
      <c r="AD95" s="298"/>
      <c r="AE95" s="272"/>
      <c r="AF95" s="272"/>
    </row>
    <row r="96" spans="1:32" x14ac:dyDescent="0.25">
      <c r="A96" s="10">
        <v>16</v>
      </c>
      <c r="B96" s="11">
        <v>5</v>
      </c>
      <c r="C96" s="11" t="s">
        <v>38</v>
      </c>
      <c r="D96" s="12" t="s">
        <v>4</v>
      </c>
      <c r="E96" s="279">
        <v>1.1275291082813677</v>
      </c>
      <c r="F96" s="280"/>
      <c r="G96" s="281"/>
      <c r="H96" s="299"/>
      <c r="I96" s="298"/>
      <c r="J96" s="298"/>
      <c r="L96" s="10">
        <v>18</v>
      </c>
      <c r="M96" s="11">
        <v>16</v>
      </c>
      <c r="N96" s="11" t="s">
        <v>38</v>
      </c>
      <c r="O96" s="12" t="s">
        <v>4</v>
      </c>
      <c r="P96" s="279">
        <v>0.96225501629381027</v>
      </c>
      <c r="Q96" s="280"/>
      <c r="R96" s="281"/>
      <c r="S96" s="299"/>
      <c r="T96" s="272"/>
      <c r="U96" s="272"/>
      <c r="W96" s="4">
        <v>20</v>
      </c>
      <c r="X96" s="11">
        <v>1</v>
      </c>
      <c r="Y96" s="11" t="s">
        <v>38</v>
      </c>
      <c r="Z96" s="12" t="s">
        <v>4</v>
      </c>
      <c r="AA96" s="279">
        <v>0.90873874852280212</v>
      </c>
      <c r="AB96" s="280"/>
      <c r="AC96" s="281"/>
      <c r="AD96" s="299"/>
      <c r="AE96" s="272"/>
      <c r="AF96" s="272"/>
    </row>
    <row r="97" spans="1:32" x14ac:dyDescent="0.25">
      <c r="A97" s="32">
        <v>24</v>
      </c>
      <c r="B97" s="33">
        <v>5</v>
      </c>
      <c r="C97" s="33" t="s">
        <v>38</v>
      </c>
      <c r="D97" s="34">
        <v>1</v>
      </c>
      <c r="E97" s="266">
        <v>1.0738482514240153</v>
      </c>
      <c r="F97" s="31">
        <v>0.94843290359717214</v>
      </c>
      <c r="G97" s="269">
        <v>1.0777579101990318</v>
      </c>
      <c r="H97" s="297">
        <f>E102</f>
        <v>1.1560540943323923</v>
      </c>
      <c r="I97" s="298"/>
      <c r="J97" s="298"/>
      <c r="L97" s="32">
        <v>25</v>
      </c>
      <c r="M97" s="33">
        <v>16</v>
      </c>
      <c r="N97" s="33" t="s">
        <v>38</v>
      </c>
      <c r="O97" s="34">
        <v>1</v>
      </c>
      <c r="P97" s="266">
        <v>1.0737337788519425</v>
      </c>
      <c r="Q97" s="31">
        <v>1.1158117222806481</v>
      </c>
      <c r="R97" s="269">
        <v>1.0779686959264498</v>
      </c>
      <c r="S97" s="297">
        <f>P102</f>
        <v>1.1166978346077003</v>
      </c>
      <c r="T97" s="272"/>
      <c r="U97" s="272"/>
      <c r="W97" s="32">
        <v>28</v>
      </c>
      <c r="X97" s="33">
        <v>1</v>
      </c>
      <c r="Y97" s="33" t="s">
        <v>38</v>
      </c>
      <c r="Z97" s="34">
        <v>1</v>
      </c>
      <c r="AA97" s="266">
        <v>1.0731713374660388</v>
      </c>
      <c r="AB97" s="31">
        <v>1.2857582045068292</v>
      </c>
      <c r="AC97" s="269">
        <v>1.1068303308501894</v>
      </c>
      <c r="AD97" s="297">
        <f>AA102</f>
        <v>1.1403550028273537</v>
      </c>
      <c r="AE97" s="272"/>
      <c r="AF97" s="272"/>
    </row>
    <row r="98" spans="1:32" x14ac:dyDescent="0.25">
      <c r="A98" s="35">
        <v>24</v>
      </c>
      <c r="B98" s="36">
        <v>5</v>
      </c>
      <c r="C98" s="36" t="s">
        <v>38</v>
      </c>
      <c r="D98" s="37">
        <v>2</v>
      </c>
      <c r="E98" s="267"/>
      <c r="F98" s="31">
        <v>1.193448649850382</v>
      </c>
      <c r="G98" s="270"/>
      <c r="H98" s="298"/>
      <c r="I98" s="298"/>
      <c r="J98" s="298"/>
      <c r="L98" s="35">
        <v>25</v>
      </c>
      <c r="M98" s="36">
        <v>16</v>
      </c>
      <c r="N98" s="36" t="s">
        <v>38</v>
      </c>
      <c r="O98" s="37">
        <v>2</v>
      </c>
      <c r="P98" s="267"/>
      <c r="Q98" s="31">
        <v>0.99175961896844422</v>
      </c>
      <c r="R98" s="270"/>
      <c r="S98" s="298"/>
      <c r="T98" s="272"/>
      <c r="U98" s="272"/>
      <c r="W98" s="35">
        <v>28</v>
      </c>
      <c r="X98" s="36">
        <v>1</v>
      </c>
      <c r="Y98" s="36" t="s">
        <v>38</v>
      </c>
      <c r="Z98" s="37">
        <v>2</v>
      </c>
      <c r="AA98" s="267"/>
      <c r="AB98" s="31">
        <v>1.2113615918535972</v>
      </c>
      <c r="AC98" s="270"/>
      <c r="AD98" s="298"/>
      <c r="AE98" s="272"/>
      <c r="AF98" s="272"/>
    </row>
    <row r="99" spans="1:32" x14ac:dyDescent="0.25">
      <c r="A99" s="35">
        <v>24</v>
      </c>
      <c r="B99" s="36">
        <v>5</v>
      </c>
      <c r="C99" s="36" t="s">
        <v>38</v>
      </c>
      <c r="D99" s="37">
        <v>3</v>
      </c>
      <c r="E99" s="267"/>
      <c r="F99" s="31">
        <v>1.1241218814943601</v>
      </c>
      <c r="G99" s="270"/>
      <c r="H99" s="298"/>
      <c r="I99" s="298"/>
      <c r="J99" s="298"/>
      <c r="L99" s="35">
        <v>25</v>
      </c>
      <c r="M99" s="36">
        <v>16</v>
      </c>
      <c r="N99" s="36" t="s">
        <v>38</v>
      </c>
      <c r="O99" s="37">
        <v>3</v>
      </c>
      <c r="P99" s="267"/>
      <c r="Q99" s="31">
        <v>1.0485288935577737</v>
      </c>
      <c r="R99" s="270"/>
      <c r="S99" s="298"/>
      <c r="T99" s="272"/>
      <c r="U99" s="272"/>
      <c r="W99" s="35">
        <v>28</v>
      </c>
      <c r="X99" s="36">
        <v>1</v>
      </c>
      <c r="Y99" s="36" t="s">
        <v>38</v>
      </c>
      <c r="Z99" s="37">
        <v>3</v>
      </c>
      <c r="AA99" s="267"/>
      <c r="AB99" s="31">
        <v>1.1416650706534872</v>
      </c>
      <c r="AC99" s="270"/>
      <c r="AD99" s="298"/>
      <c r="AE99" s="272"/>
      <c r="AF99" s="272"/>
    </row>
    <row r="100" spans="1:32" x14ac:dyDescent="0.25">
      <c r="A100" s="35">
        <v>24</v>
      </c>
      <c r="B100" s="36">
        <v>5</v>
      </c>
      <c r="C100" s="36" t="s">
        <v>38</v>
      </c>
      <c r="D100" s="37">
        <v>4</v>
      </c>
      <c r="E100" s="267"/>
      <c r="F100" s="31">
        <v>1.2074502814748136</v>
      </c>
      <c r="G100" s="270"/>
      <c r="H100" s="298"/>
      <c r="I100" s="298"/>
      <c r="J100" s="298"/>
      <c r="L100" s="35">
        <v>25</v>
      </c>
      <c r="M100" s="36">
        <v>16</v>
      </c>
      <c r="N100" s="36" t="s">
        <v>38</v>
      </c>
      <c r="O100" s="37">
        <v>4</v>
      </c>
      <c r="P100" s="267"/>
      <c r="Q100" s="31">
        <v>1.2154803319052188</v>
      </c>
      <c r="R100" s="270"/>
      <c r="S100" s="298"/>
      <c r="T100" s="272"/>
      <c r="U100" s="272"/>
      <c r="W100" s="35">
        <v>28</v>
      </c>
      <c r="X100" s="36">
        <v>1</v>
      </c>
      <c r="Y100" s="36" t="s">
        <v>38</v>
      </c>
      <c r="Z100" s="37">
        <v>4</v>
      </c>
      <c r="AA100" s="267"/>
      <c r="AB100" s="31">
        <v>1.149983784272997</v>
      </c>
      <c r="AC100" s="270"/>
      <c r="AD100" s="298"/>
      <c r="AE100" s="272"/>
      <c r="AF100" s="272"/>
    </row>
    <row r="101" spans="1:32" x14ac:dyDescent="0.25">
      <c r="A101" s="35">
        <v>24</v>
      </c>
      <c r="B101" s="36">
        <v>5</v>
      </c>
      <c r="C101" s="36" t="s">
        <v>38</v>
      </c>
      <c r="D101" s="37">
        <v>5</v>
      </c>
      <c r="E101" s="268"/>
      <c r="F101" s="31">
        <v>0.91533583457843104</v>
      </c>
      <c r="G101" s="271"/>
      <c r="H101" s="298"/>
      <c r="I101" s="298"/>
      <c r="J101" s="298"/>
      <c r="L101" s="35">
        <v>25</v>
      </c>
      <c r="M101" s="36">
        <v>16</v>
      </c>
      <c r="N101" s="36" t="s">
        <v>38</v>
      </c>
      <c r="O101" s="37">
        <v>5</v>
      </c>
      <c r="P101" s="268"/>
      <c r="Q101" s="31">
        <v>1.0182629129201641</v>
      </c>
      <c r="R101" s="271"/>
      <c r="S101" s="298"/>
      <c r="T101" s="272"/>
      <c r="U101" s="272"/>
      <c r="W101" s="35">
        <v>28</v>
      </c>
      <c r="X101" s="36">
        <v>1</v>
      </c>
      <c r="Y101" s="36" t="s">
        <v>38</v>
      </c>
      <c r="Z101" s="37">
        <v>5</v>
      </c>
      <c r="AA101" s="268"/>
      <c r="AB101" s="31">
        <v>0.74538300296403714</v>
      </c>
      <c r="AC101" s="271"/>
      <c r="AD101" s="298"/>
      <c r="AE101" s="272"/>
      <c r="AF101" s="272"/>
    </row>
    <row r="102" spans="1:32" x14ac:dyDescent="0.25">
      <c r="A102" s="38">
        <v>24</v>
      </c>
      <c r="B102" s="39">
        <v>5</v>
      </c>
      <c r="C102" s="39" t="s">
        <v>38</v>
      </c>
      <c r="D102" s="40" t="s">
        <v>4</v>
      </c>
      <c r="E102" s="254">
        <v>1.1560540943323923</v>
      </c>
      <c r="F102" s="255"/>
      <c r="G102" s="256"/>
      <c r="H102" s="299"/>
      <c r="I102" s="299"/>
      <c r="J102" s="298"/>
      <c r="L102" s="38">
        <v>25</v>
      </c>
      <c r="M102" s="39">
        <v>16</v>
      </c>
      <c r="N102" s="39" t="s">
        <v>38</v>
      </c>
      <c r="O102" s="40" t="s">
        <v>4</v>
      </c>
      <c r="P102" s="254">
        <v>1.1166978346077003</v>
      </c>
      <c r="Q102" s="255"/>
      <c r="R102" s="256"/>
      <c r="S102" s="299"/>
      <c r="T102" s="272"/>
      <c r="U102" s="272"/>
      <c r="W102" s="38">
        <v>28</v>
      </c>
      <c r="X102" s="39">
        <v>1</v>
      </c>
      <c r="Y102" s="39" t="s">
        <v>38</v>
      </c>
      <c r="Z102" s="40" t="s">
        <v>4</v>
      </c>
      <c r="AA102" s="254">
        <v>1.1403550028273537</v>
      </c>
      <c r="AB102" s="255"/>
      <c r="AC102" s="256"/>
      <c r="AD102" s="299"/>
      <c r="AE102" s="272"/>
      <c r="AF102" s="272"/>
    </row>
    <row r="103" spans="1:32" x14ac:dyDescent="0.25">
      <c r="A103" s="15">
        <v>32</v>
      </c>
      <c r="B103" s="16">
        <v>13</v>
      </c>
      <c r="C103" s="16" t="s">
        <v>38</v>
      </c>
      <c r="D103" s="17">
        <v>1</v>
      </c>
      <c r="E103" s="257">
        <v>1.4060627715232175</v>
      </c>
      <c r="F103" s="24">
        <v>1.4285656967951992</v>
      </c>
      <c r="G103" s="260">
        <v>1.4200218448492781</v>
      </c>
      <c r="H103" s="297">
        <f>E108</f>
        <v>1.4089392785988377</v>
      </c>
      <c r="I103" s="297">
        <f>AVERAGE(H103)</f>
        <v>1.4089392785988377</v>
      </c>
      <c r="J103" s="298"/>
      <c r="L103" s="15">
        <v>34</v>
      </c>
      <c r="M103" s="16">
        <v>16</v>
      </c>
      <c r="N103" s="16" t="s">
        <v>38</v>
      </c>
      <c r="O103" s="17">
        <v>1</v>
      </c>
      <c r="P103" s="257">
        <v>1.494759542328457</v>
      </c>
      <c r="Q103" s="24">
        <v>1.5293657437935886</v>
      </c>
      <c r="R103" s="260">
        <v>1.5049517498787601</v>
      </c>
      <c r="S103" s="297">
        <f>P108</f>
        <v>1.3958976145471464</v>
      </c>
      <c r="T103" s="272"/>
      <c r="U103" s="272"/>
      <c r="W103" s="15">
        <v>36</v>
      </c>
      <c r="X103" s="16">
        <v>1</v>
      </c>
      <c r="Y103" s="16" t="s">
        <v>38</v>
      </c>
      <c r="Z103" s="17">
        <v>1</v>
      </c>
      <c r="AA103" s="257">
        <v>1.2406766894654659</v>
      </c>
      <c r="AB103" s="24">
        <v>1.1298016338087411</v>
      </c>
      <c r="AC103" s="260">
        <v>1.2539834767561269</v>
      </c>
      <c r="AD103" s="297">
        <f>AA108</f>
        <v>1.2783287614106356</v>
      </c>
      <c r="AE103" s="272"/>
      <c r="AF103" s="272"/>
    </row>
    <row r="104" spans="1:32" x14ac:dyDescent="0.25">
      <c r="A104" s="18">
        <v>32</v>
      </c>
      <c r="B104" s="19">
        <v>13</v>
      </c>
      <c r="C104" s="19" t="s">
        <v>38</v>
      </c>
      <c r="D104" s="20">
        <v>2</v>
      </c>
      <c r="E104" s="258"/>
      <c r="F104" s="24">
        <v>1.4419026759387648</v>
      </c>
      <c r="G104" s="261"/>
      <c r="H104" s="298"/>
      <c r="I104" s="298"/>
      <c r="J104" s="298"/>
      <c r="L104" s="18">
        <v>34</v>
      </c>
      <c r="M104" s="19">
        <v>16</v>
      </c>
      <c r="N104" s="19" t="s">
        <v>38</v>
      </c>
      <c r="O104" s="20">
        <v>2</v>
      </c>
      <c r="P104" s="258"/>
      <c r="Q104" s="24">
        <v>1.6330899509072623</v>
      </c>
      <c r="R104" s="261"/>
      <c r="S104" s="298"/>
      <c r="T104" s="272"/>
      <c r="U104" s="272"/>
      <c r="W104" s="18">
        <v>36</v>
      </c>
      <c r="X104" s="19">
        <v>1</v>
      </c>
      <c r="Y104" s="19" t="s">
        <v>38</v>
      </c>
      <c r="Z104" s="20">
        <v>2</v>
      </c>
      <c r="AA104" s="258"/>
      <c r="AB104" s="24">
        <v>1.2195272063711575</v>
      </c>
      <c r="AC104" s="261"/>
      <c r="AD104" s="298"/>
      <c r="AE104" s="272"/>
      <c r="AF104" s="272"/>
    </row>
    <row r="105" spans="1:32" x14ac:dyDescent="0.25">
      <c r="A105" s="18">
        <v>32</v>
      </c>
      <c r="B105" s="19">
        <v>13</v>
      </c>
      <c r="C105" s="19" t="s">
        <v>38</v>
      </c>
      <c r="D105" s="20">
        <v>3</v>
      </c>
      <c r="E105" s="258"/>
      <c r="F105" s="24">
        <v>1.5954340030250922</v>
      </c>
      <c r="G105" s="261"/>
      <c r="H105" s="298"/>
      <c r="I105" s="298"/>
      <c r="J105" s="298"/>
      <c r="L105" s="18">
        <v>34</v>
      </c>
      <c r="M105" s="19">
        <v>16</v>
      </c>
      <c r="N105" s="19" t="s">
        <v>38</v>
      </c>
      <c r="O105" s="20">
        <v>3</v>
      </c>
      <c r="P105" s="258"/>
      <c r="Q105" s="24">
        <v>1.4007819749390429</v>
      </c>
      <c r="R105" s="261"/>
      <c r="S105" s="298"/>
      <c r="T105" s="272"/>
      <c r="U105" s="272"/>
      <c r="W105" s="18">
        <v>36</v>
      </c>
      <c r="X105" s="19">
        <v>1</v>
      </c>
      <c r="Y105" s="19" t="s">
        <v>38</v>
      </c>
      <c r="Z105" s="20">
        <v>3</v>
      </c>
      <c r="AA105" s="258"/>
      <c r="AB105" s="24">
        <v>1.5475407677146882</v>
      </c>
      <c r="AC105" s="261"/>
      <c r="AD105" s="298"/>
      <c r="AE105" s="272"/>
      <c r="AF105" s="272"/>
    </row>
    <row r="106" spans="1:32" x14ac:dyDescent="0.25">
      <c r="A106" s="18">
        <v>32</v>
      </c>
      <c r="B106" s="19">
        <v>13</v>
      </c>
      <c r="C106" s="19" t="s">
        <v>38</v>
      </c>
      <c r="D106" s="20">
        <v>4</v>
      </c>
      <c r="E106" s="258"/>
      <c r="F106" s="24">
        <v>1.1079472427805515</v>
      </c>
      <c r="G106" s="261"/>
      <c r="H106" s="298"/>
      <c r="I106" s="298"/>
      <c r="J106" s="298"/>
      <c r="L106" s="18">
        <v>34</v>
      </c>
      <c r="M106" s="19">
        <v>16</v>
      </c>
      <c r="N106" s="19" t="s">
        <v>38</v>
      </c>
      <c r="O106" s="20">
        <v>4</v>
      </c>
      <c r="P106" s="258"/>
      <c r="Q106" s="24">
        <v>1.300186228188591</v>
      </c>
      <c r="R106" s="261"/>
      <c r="S106" s="298"/>
      <c r="T106" s="272"/>
      <c r="U106" s="272"/>
      <c r="W106" s="18">
        <v>36</v>
      </c>
      <c r="X106" s="19">
        <v>1</v>
      </c>
      <c r="Y106" s="19" t="s">
        <v>38</v>
      </c>
      <c r="Z106" s="20">
        <v>4</v>
      </c>
      <c r="AA106" s="258"/>
      <c r="AB106" s="24">
        <v>1.158852097545559</v>
      </c>
      <c r="AC106" s="261"/>
      <c r="AD106" s="298"/>
      <c r="AE106" s="272"/>
      <c r="AF106" s="272"/>
    </row>
    <row r="107" spans="1:32" x14ac:dyDescent="0.25">
      <c r="A107" s="18">
        <v>32</v>
      </c>
      <c r="B107" s="19">
        <v>13</v>
      </c>
      <c r="C107" s="19" t="s">
        <v>38</v>
      </c>
      <c r="D107" s="20">
        <v>5</v>
      </c>
      <c r="E107" s="259"/>
      <c r="F107" s="24">
        <v>1.5262596057067832</v>
      </c>
      <c r="G107" s="262"/>
      <c r="H107" s="298"/>
      <c r="I107" s="298"/>
      <c r="J107" s="298"/>
      <c r="L107" s="18">
        <v>34</v>
      </c>
      <c r="M107" s="19">
        <v>16</v>
      </c>
      <c r="N107" s="19" t="s">
        <v>38</v>
      </c>
      <c r="O107" s="20">
        <v>5</v>
      </c>
      <c r="P107" s="259"/>
      <c r="Q107" s="24">
        <v>1.6613348515653164</v>
      </c>
      <c r="R107" s="262"/>
      <c r="S107" s="298"/>
      <c r="T107" s="272"/>
      <c r="U107" s="272"/>
      <c r="W107" s="18">
        <v>36</v>
      </c>
      <c r="X107" s="19">
        <v>1</v>
      </c>
      <c r="Y107" s="19" t="s">
        <v>38</v>
      </c>
      <c r="Z107" s="20">
        <v>5</v>
      </c>
      <c r="AA107" s="259"/>
      <c r="AB107" s="24">
        <v>1.2141956783404888</v>
      </c>
      <c r="AC107" s="262"/>
      <c r="AD107" s="298"/>
      <c r="AE107" s="272"/>
      <c r="AF107" s="272"/>
    </row>
    <row r="108" spans="1:32" x14ac:dyDescent="0.25">
      <c r="A108" s="21">
        <v>32</v>
      </c>
      <c r="B108" s="22">
        <v>13</v>
      </c>
      <c r="C108" s="22" t="s">
        <v>38</v>
      </c>
      <c r="D108" s="23" t="s">
        <v>4</v>
      </c>
      <c r="E108" s="263">
        <v>1.4089392785988377</v>
      </c>
      <c r="F108" s="264"/>
      <c r="G108" s="265"/>
      <c r="H108" s="299"/>
      <c r="I108" s="299"/>
      <c r="J108" s="298"/>
      <c r="L108" s="21">
        <v>34</v>
      </c>
      <c r="M108" s="22">
        <v>16</v>
      </c>
      <c r="N108" s="22" t="s">
        <v>38</v>
      </c>
      <c r="O108" s="23" t="s">
        <v>4</v>
      </c>
      <c r="P108" s="263">
        <v>1.3958976145471464</v>
      </c>
      <c r="Q108" s="264"/>
      <c r="R108" s="265"/>
      <c r="S108" s="299"/>
      <c r="T108" s="272"/>
      <c r="U108" s="272"/>
      <c r="W108" s="21">
        <v>36</v>
      </c>
      <c r="X108" s="22">
        <v>1</v>
      </c>
      <c r="Y108" s="22" t="s">
        <v>38</v>
      </c>
      <c r="Z108" s="23" t="s">
        <v>4</v>
      </c>
      <c r="AA108" s="263">
        <v>1.2783287614106356</v>
      </c>
      <c r="AB108" s="264"/>
      <c r="AC108" s="265"/>
      <c r="AD108" s="299"/>
      <c r="AE108" s="272"/>
      <c r="AF108" s="272"/>
    </row>
    <row r="109" spans="1:32" x14ac:dyDescent="0.25">
      <c r="A109" s="32">
        <v>40</v>
      </c>
      <c r="B109" s="33">
        <v>6</v>
      </c>
      <c r="C109" s="33" t="s">
        <v>38</v>
      </c>
      <c r="D109" s="34">
        <v>1</v>
      </c>
      <c r="E109" s="266">
        <v>0.75049960861207432</v>
      </c>
      <c r="F109" s="31">
        <v>0.62758357940798781</v>
      </c>
      <c r="G109" s="269">
        <v>0.75566022586092729</v>
      </c>
      <c r="H109" s="297">
        <f>E114</f>
        <v>0.96585588991315507</v>
      </c>
      <c r="I109" s="297">
        <f>AVERAGE(H109:H120)</f>
        <v>0.88019578153264466</v>
      </c>
      <c r="J109" s="298"/>
      <c r="L109" s="32">
        <v>42</v>
      </c>
      <c r="M109" s="33">
        <v>12</v>
      </c>
      <c r="N109" s="33" t="s">
        <v>38</v>
      </c>
      <c r="O109" s="34">
        <v>1</v>
      </c>
      <c r="P109" s="266">
        <v>1.0911913933979356</v>
      </c>
      <c r="Q109" s="31">
        <v>0.85268909558652062</v>
      </c>
      <c r="R109" s="269">
        <v>1.1033523406970365</v>
      </c>
      <c r="S109" s="297">
        <f>P114</f>
        <v>1.1799402647806256</v>
      </c>
      <c r="T109" s="253">
        <f>S109</f>
        <v>1.1799402647806256</v>
      </c>
      <c r="U109" s="272"/>
      <c r="W109" s="32">
        <v>44</v>
      </c>
      <c r="X109" s="33">
        <v>2</v>
      </c>
      <c r="Y109" s="33" t="s">
        <v>38</v>
      </c>
      <c r="Z109" s="34">
        <v>1</v>
      </c>
      <c r="AA109" s="266">
        <v>0.86997091282762329</v>
      </c>
      <c r="AB109" s="31">
        <v>0.81025383527259864</v>
      </c>
      <c r="AC109" s="269">
        <v>0.89983058283721284</v>
      </c>
      <c r="AD109" s="297">
        <f>AA114</f>
        <v>1.0767874216975488</v>
      </c>
      <c r="AE109" s="253">
        <f>AD109</f>
        <v>1.0767874216975488</v>
      </c>
      <c r="AF109" s="272"/>
    </row>
    <row r="110" spans="1:32" x14ac:dyDescent="0.25">
      <c r="A110" s="35">
        <v>40</v>
      </c>
      <c r="B110" s="36">
        <v>6</v>
      </c>
      <c r="C110" s="36" t="s">
        <v>38</v>
      </c>
      <c r="D110" s="37">
        <v>2</v>
      </c>
      <c r="E110" s="267"/>
      <c r="F110" s="31">
        <v>0.75743112666409829</v>
      </c>
      <c r="G110" s="270"/>
      <c r="H110" s="298"/>
      <c r="I110" s="298"/>
      <c r="J110" s="298"/>
      <c r="L110" s="35">
        <v>42</v>
      </c>
      <c r="M110" s="36">
        <v>12</v>
      </c>
      <c r="N110" s="36" t="s">
        <v>38</v>
      </c>
      <c r="O110" s="37">
        <v>2</v>
      </c>
      <c r="P110" s="267"/>
      <c r="Q110" s="31">
        <v>1.1860176820522104</v>
      </c>
      <c r="R110" s="270"/>
      <c r="S110" s="298"/>
      <c r="T110" s="253"/>
      <c r="U110" s="272"/>
      <c r="W110" s="35">
        <v>44</v>
      </c>
      <c r="X110" s="36">
        <v>2</v>
      </c>
      <c r="Y110" s="36" t="s">
        <v>38</v>
      </c>
      <c r="Z110" s="37">
        <v>2</v>
      </c>
      <c r="AA110" s="267"/>
      <c r="AB110" s="31">
        <v>1.3394715005136562</v>
      </c>
      <c r="AC110" s="270"/>
      <c r="AD110" s="298"/>
      <c r="AE110" s="253"/>
      <c r="AF110" s="272"/>
    </row>
    <row r="111" spans="1:32" x14ac:dyDescent="0.25">
      <c r="A111" s="35">
        <v>40</v>
      </c>
      <c r="B111" s="36">
        <v>6</v>
      </c>
      <c r="C111" s="36" t="s">
        <v>38</v>
      </c>
      <c r="D111" s="37">
        <v>3</v>
      </c>
      <c r="E111" s="267"/>
      <c r="F111" s="31">
        <v>0.82528512478762994</v>
      </c>
      <c r="G111" s="270"/>
      <c r="H111" s="298"/>
      <c r="I111" s="298"/>
      <c r="J111" s="298"/>
      <c r="L111" s="35">
        <v>42</v>
      </c>
      <c r="M111" s="36">
        <v>12</v>
      </c>
      <c r="N111" s="36" t="s">
        <v>38</v>
      </c>
      <c r="O111" s="37">
        <v>3</v>
      </c>
      <c r="P111" s="267"/>
      <c r="Q111" s="31">
        <v>1.1258793715552959</v>
      </c>
      <c r="R111" s="270"/>
      <c r="S111" s="298"/>
      <c r="T111" s="253"/>
      <c r="U111" s="272"/>
      <c r="W111" s="35">
        <v>44</v>
      </c>
      <c r="X111" s="36">
        <v>2</v>
      </c>
      <c r="Y111" s="36" t="s">
        <v>38</v>
      </c>
      <c r="Z111" s="37">
        <v>3</v>
      </c>
      <c r="AA111" s="267"/>
      <c r="AB111" s="31">
        <v>0.79431893548406762</v>
      </c>
      <c r="AC111" s="270"/>
      <c r="AD111" s="298"/>
      <c r="AE111" s="253"/>
      <c r="AF111" s="272"/>
    </row>
    <row r="112" spans="1:32" x14ac:dyDescent="0.25">
      <c r="A112" s="35">
        <v>40</v>
      </c>
      <c r="B112" s="36">
        <v>6</v>
      </c>
      <c r="C112" s="36" t="s">
        <v>38</v>
      </c>
      <c r="D112" s="37">
        <v>4</v>
      </c>
      <c r="E112" s="267"/>
      <c r="F112" s="31">
        <v>0.75962428280584859</v>
      </c>
      <c r="G112" s="270"/>
      <c r="H112" s="298"/>
      <c r="I112" s="298"/>
      <c r="J112" s="298"/>
      <c r="L112" s="35">
        <v>42</v>
      </c>
      <c r="M112" s="36">
        <v>12</v>
      </c>
      <c r="N112" s="36" t="s">
        <v>38</v>
      </c>
      <c r="O112" s="37">
        <v>4</v>
      </c>
      <c r="P112" s="267"/>
      <c r="Q112" s="31">
        <v>1.2524673307254774</v>
      </c>
      <c r="R112" s="270"/>
      <c r="S112" s="298"/>
      <c r="T112" s="253"/>
      <c r="U112" s="272"/>
      <c r="W112" s="35">
        <v>44</v>
      </c>
      <c r="X112" s="36">
        <v>2</v>
      </c>
      <c r="Y112" s="36" t="s">
        <v>38</v>
      </c>
      <c r="Z112" s="37">
        <v>4</v>
      </c>
      <c r="AA112" s="267"/>
      <c r="AB112" s="31">
        <v>0.73506150448438967</v>
      </c>
      <c r="AC112" s="270"/>
      <c r="AD112" s="298"/>
      <c r="AE112" s="253"/>
      <c r="AF112" s="272"/>
    </row>
    <row r="113" spans="1:32" x14ac:dyDescent="0.25">
      <c r="A113" s="35">
        <v>40</v>
      </c>
      <c r="B113" s="36">
        <v>6</v>
      </c>
      <c r="C113" s="36" t="s">
        <v>38</v>
      </c>
      <c r="D113" s="37">
        <v>5</v>
      </c>
      <c r="E113" s="268"/>
      <c r="F113" s="31">
        <v>0.80837701563907183</v>
      </c>
      <c r="G113" s="271"/>
      <c r="H113" s="298"/>
      <c r="I113" s="298"/>
      <c r="J113" s="298"/>
      <c r="L113" s="35">
        <v>42</v>
      </c>
      <c r="M113" s="36">
        <v>12</v>
      </c>
      <c r="N113" s="36" t="s">
        <v>38</v>
      </c>
      <c r="O113" s="37">
        <v>5</v>
      </c>
      <c r="P113" s="268"/>
      <c r="Q113" s="31">
        <v>1.0997082235656777</v>
      </c>
      <c r="R113" s="271"/>
      <c r="S113" s="298"/>
      <c r="T113" s="253"/>
      <c r="U113" s="272"/>
      <c r="W113" s="35">
        <v>44</v>
      </c>
      <c r="X113" s="36">
        <v>2</v>
      </c>
      <c r="Y113" s="36" t="s">
        <v>38</v>
      </c>
      <c r="Z113" s="37">
        <v>5</v>
      </c>
      <c r="AA113" s="268"/>
      <c r="AB113" s="31">
        <v>0.82004713843135169</v>
      </c>
      <c r="AC113" s="271"/>
      <c r="AD113" s="298"/>
      <c r="AE113" s="253"/>
      <c r="AF113" s="272"/>
    </row>
    <row r="114" spans="1:32" x14ac:dyDescent="0.25">
      <c r="A114" s="38">
        <v>40</v>
      </c>
      <c r="B114" s="39">
        <v>6</v>
      </c>
      <c r="C114" s="39" t="s">
        <v>38</v>
      </c>
      <c r="D114" s="40" t="s">
        <v>4</v>
      </c>
      <c r="E114" s="254">
        <v>0.96585588991315507</v>
      </c>
      <c r="F114" s="255"/>
      <c r="G114" s="256"/>
      <c r="H114" s="299"/>
      <c r="I114" s="298"/>
      <c r="J114" s="298"/>
      <c r="L114" s="38">
        <v>42</v>
      </c>
      <c r="M114" s="39">
        <v>12</v>
      </c>
      <c r="N114" s="39" t="s">
        <v>38</v>
      </c>
      <c r="O114" s="40" t="s">
        <v>4</v>
      </c>
      <c r="P114" s="254">
        <v>1.1799402647806256</v>
      </c>
      <c r="Q114" s="255"/>
      <c r="R114" s="256"/>
      <c r="S114" s="299"/>
      <c r="T114" s="253"/>
      <c r="U114" s="272"/>
      <c r="W114" s="38">
        <v>44</v>
      </c>
      <c r="X114" s="39">
        <v>2</v>
      </c>
      <c r="Y114" s="39" t="s">
        <v>38</v>
      </c>
      <c r="Z114" s="40" t="s">
        <v>4</v>
      </c>
      <c r="AA114" s="254">
        <v>1.0767874216975488</v>
      </c>
      <c r="AB114" s="255"/>
      <c r="AC114" s="256"/>
      <c r="AD114" s="299"/>
      <c r="AE114" s="253"/>
      <c r="AF114" s="272"/>
    </row>
    <row r="115" spans="1:32" x14ac:dyDescent="0.25">
      <c r="A115" s="15">
        <v>46</v>
      </c>
      <c r="B115" s="16">
        <v>6</v>
      </c>
      <c r="C115" s="16" t="s">
        <v>38</v>
      </c>
      <c r="D115" s="17">
        <v>1</v>
      </c>
      <c r="E115" s="257">
        <v>0.68648347631770756</v>
      </c>
      <c r="F115" s="24">
        <v>0.81938781787748205</v>
      </c>
      <c r="G115" s="260">
        <v>0.69249833962917873</v>
      </c>
      <c r="H115" s="297">
        <f>E120</f>
        <v>0.79453567315213425</v>
      </c>
      <c r="I115" s="298"/>
      <c r="J115" s="298"/>
      <c r="L115" s="15">
        <v>48</v>
      </c>
      <c r="M115" s="16">
        <v>15</v>
      </c>
      <c r="N115" s="16" t="s">
        <v>38</v>
      </c>
      <c r="O115" s="17">
        <v>1</v>
      </c>
      <c r="P115" s="257">
        <v>0.90926400712469546</v>
      </c>
      <c r="Q115" s="24">
        <v>0.79252822534611755</v>
      </c>
      <c r="R115" s="260">
        <v>0.96211042698397531</v>
      </c>
      <c r="S115" s="297">
        <f>P120</f>
        <v>0.91128499002802721</v>
      </c>
      <c r="T115" s="253">
        <f>S115</f>
        <v>0.91128499002802721</v>
      </c>
      <c r="U115" s="272"/>
      <c r="W115" s="15">
        <v>50</v>
      </c>
      <c r="X115" s="16">
        <v>4</v>
      </c>
      <c r="Y115" s="16" t="s">
        <v>38</v>
      </c>
      <c r="Z115" s="17">
        <v>1</v>
      </c>
      <c r="AA115" s="257">
        <v>0.82887655779222502</v>
      </c>
      <c r="AB115" s="24">
        <v>0.90688208631292522</v>
      </c>
      <c r="AC115" s="260">
        <v>0.8354067420200636</v>
      </c>
      <c r="AD115" s="297">
        <f>AA120</f>
        <v>0.81654244090925687</v>
      </c>
      <c r="AE115" s="253">
        <f>AD115</f>
        <v>0.81654244090925687</v>
      </c>
      <c r="AF115" s="272"/>
    </row>
    <row r="116" spans="1:32" x14ac:dyDescent="0.25">
      <c r="A116" s="18">
        <v>46</v>
      </c>
      <c r="B116" s="19">
        <v>6</v>
      </c>
      <c r="C116" s="19" t="s">
        <v>38</v>
      </c>
      <c r="D116" s="20">
        <v>2</v>
      </c>
      <c r="E116" s="258"/>
      <c r="F116" s="24">
        <v>0.64094241139023367</v>
      </c>
      <c r="G116" s="261"/>
      <c r="H116" s="298"/>
      <c r="I116" s="298"/>
      <c r="J116" s="298"/>
      <c r="L116" s="18">
        <v>48</v>
      </c>
      <c r="M116" s="19">
        <v>15</v>
      </c>
      <c r="N116" s="19" t="s">
        <v>38</v>
      </c>
      <c r="O116" s="20">
        <v>2</v>
      </c>
      <c r="P116" s="258"/>
      <c r="Q116" s="24">
        <v>1.1887099955081415</v>
      </c>
      <c r="R116" s="261"/>
      <c r="S116" s="298"/>
      <c r="T116" s="253"/>
      <c r="U116" s="272"/>
      <c r="W116" s="18">
        <v>50</v>
      </c>
      <c r="X116" s="19">
        <v>4</v>
      </c>
      <c r="Y116" s="19" t="s">
        <v>38</v>
      </c>
      <c r="Z116" s="20">
        <v>2</v>
      </c>
      <c r="AA116" s="258"/>
      <c r="AB116" s="24">
        <v>0.72416847276166918</v>
      </c>
      <c r="AC116" s="261"/>
      <c r="AD116" s="298"/>
      <c r="AE116" s="253"/>
      <c r="AF116" s="272"/>
    </row>
    <row r="117" spans="1:32" x14ac:dyDescent="0.25">
      <c r="A117" s="18">
        <v>46</v>
      </c>
      <c r="B117" s="19">
        <v>6</v>
      </c>
      <c r="C117" s="19" t="s">
        <v>38</v>
      </c>
      <c r="D117" s="20">
        <v>3</v>
      </c>
      <c r="E117" s="258"/>
      <c r="F117" s="24">
        <v>0.74614766371957042</v>
      </c>
      <c r="G117" s="261"/>
      <c r="H117" s="298"/>
      <c r="I117" s="298"/>
      <c r="J117" s="298"/>
      <c r="L117" s="18">
        <v>48</v>
      </c>
      <c r="M117" s="19">
        <v>15</v>
      </c>
      <c r="N117" s="19" t="s">
        <v>38</v>
      </c>
      <c r="O117" s="20">
        <v>3</v>
      </c>
      <c r="P117" s="258"/>
      <c r="Q117" s="24">
        <v>0.59793840399478404</v>
      </c>
      <c r="R117" s="261"/>
      <c r="S117" s="298"/>
      <c r="T117" s="253"/>
      <c r="U117" s="272"/>
      <c r="W117" s="18">
        <v>50</v>
      </c>
      <c r="X117" s="19">
        <v>4</v>
      </c>
      <c r="Y117" s="19" t="s">
        <v>38</v>
      </c>
      <c r="Z117" s="20">
        <v>3</v>
      </c>
      <c r="AA117" s="258"/>
      <c r="AB117" s="24">
        <v>0.70764406833718163</v>
      </c>
      <c r="AC117" s="261"/>
      <c r="AD117" s="298"/>
      <c r="AE117" s="253"/>
      <c r="AF117" s="272"/>
    </row>
    <row r="118" spans="1:32" x14ac:dyDescent="0.25">
      <c r="A118" s="18">
        <v>46</v>
      </c>
      <c r="B118" s="19">
        <v>6</v>
      </c>
      <c r="C118" s="19" t="s">
        <v>38</v>
      </c>
      <c r="D118" s="20">
        <v>4</v>
      </c>
      <c r="E118" s="258"/>
      <c r="F118" s="24">
        <v>0.68890274747345936</v>
      </c>
      <c r="G118" s="261"/>
      <c r="H118" s="298"/>
      <c r="I118" s="298"/>
      <c r="J118" s="298"/>
      <c r="L118" s="18">
        <v>48</v>
      </c>
      <c r="M118" s="19">
        <v>15</v>
      </c>
      <c r="N118" s="19" t="s">
        <v>38</v>
      </c>
      <c r="O118" s="20">
        <v>4</v>
      </c>
      <c r="P118" s="258"/>
      <c r="Q118" s="24">
        <v>1.0806087709064855</v>
      </c>
      <c r="R118" s="261"/>
      <c r="S118" s="298"/>
      <c r="T118" s="253"/>
      <c r="U118" s="272"/>
      <c r="W118" s="18">
        <v>50</v>
      </c>
      <c r="X118" s="19">
        <v>4</v>
      </c>
      <c r="Y118" s="19" t="s">
        <v>38</v>
      </c>
      <c r="Z118" s="20">
        <v>4</v>
      </c>
      <c r="AA118" s="258"/>
      <c r="AB118" s="24">
        <v>0.86169095180436628</v>
      </c>
      <c r="AC118" s="261"/>
      <c r="AD118" s="298"/>
      <c r="AE118" s="253"/>
      <c r="AF118" s="272"/>
    </row>
    <row r="119" spans="1:32" x14ac:dyDescent="0.25">
      <c r="A119" s="18">
        <v>46</v>
      </c>
      <c r="B119" s="19">
        <v>6</v>
      </c>
      <c r="C119" s="19" t="s">
        <v>38</v>
      </c>
      <c r="D119" s="20">
        <v>5</v>
      </c>
      <c r="E119" s="259"/>
      <c r="F119" s="24">
        <v>0.5671110576851478</v>
      </c>
      <c r="G119" s="262"/>
      <c r="H119" s="298"/>
      <c r="I119" s="298"/>
      <c r="J119" s="298"/>
      <c r="L119" s="18">
        <v>48</v>
      </c>
      <c r="M119" s="19">
        <v>15</v>
      </c>
      <c r="N119" s="19" t="s">
        <v>38</v>
      </c>
      <c r="O119" s="20">
        <v>5</v>
      </c>
      <c r="P119" s="259"/>
      <c r="Q119" s="24">
        <v>1.1507667391643477</v>
      </c>
      <c r="R119" s="262"/>
      <c r="S119" s="298"/>
      <c r="T119" s="253"/>
      <c r="U119" s="272"/>
      <c r="W119" s="18">
        <v>50</v>
      </c>
      <c r="X119" s="19">
        <v>4</v>
      </c>
      <c r="Y119" s="19" t="s">
        <v>38</v>
      </c>
      <c r="Z119" s="20">
        <v>5</v>
      </c>
      <c r="AA119" s="259"/>
      <c r="AB119" s="24">
        <v>0.97664813088417557</v>
      </c>
      <c r="AC119" s="262"/>
      <c r="AD119" s="298"/>
      <c r="AE119" s="253"/>
      <c r="AF119" s="272"/>
    </row>
    <row r="120" spans="1:32" x14ac:dyDescent="0.25">
      <c r="A120" s="21">
        <v>46</v>
      </c>
      <c r="B120" s="22">
        <v>6</v>
      </c>
      <c r="C120" s="22" t="s">
        <v>38</v>
      </c>
      <c r="D120" s="23" t="s">
        <v>4</v>
      </c>
      <c r="E120" s="263">
        <v>0.79453567315213425</v>
      </c>
      <c r="F120" s="264"/>
      <c r="G120" s="265"/>
      <c r="H120" s="299"/>
      <c r="I120" s="299"/>
      <c r="J120" s="299"/>
      <c r="L120" s="21">
        <v>48</v>
      </c>
      <c r="M120" s="22">
        <v>15</v>
      </c>
      <c r="N120" s="22" t="s">
        <v>38</v>
      </c>
      <c r="O120" s="23" t="s">
        <v>4</v>
      </c>
      <c r="P120" s="263">
        <v>0.91128499002802721</v>
      </c>
      <c r="Q120" s="264"/>
      <c r="R120" s="265"/>
      <c r="S120" s="299"/>
      <c r="T120" s="253"/>
      <c r="U120" s="272"/>
      <c r="W120" s="21">
        <v>50</v>
      </c>
      <c r="X120" s="22">
        <v>4</v>
      </c>
      <c r="Y120" s="22" t="s">
        <v>38</v>
      </c>
      <c r="Z120" s="23" t="s">
        <v>4</v>
      </c>
      <c r="AA120" s="263">
        <v>0.81654244090925687</v>
      </c>
      <c r="AB120" s="264"/>
      <c r="AC120" s="265"/>
      <c r="AD120" s="299"/>
      <c r="AE120" s="253"/>
      <c r="AF120" s="272"/>
    </row>
  </sheetData>
  <mergeCells count="285">
    <mergeCell ref="E96:G96"/>
    <mergeCell ref="E102:G102"/>
    <mergeCell ref="E46:G46"/>
    <mergeCell ref="E64:G64"/>
    <mergeCell ref="E83:G83"/>
    <mergeCell ref="E10:E14"/>
    <mergeCell ref="G10:G14"/>
    <mergeCell ref="E15:G15"/>
    <mergeCell ref="A2:D2"/>
    <mergeCell ref="E2:G2"/>
    <mergeCell ref="E4:E8"/>
    <mergeCell ref="G4:G8"/>
    <mergeCell ref="E16:E20"/>
    <mergeCell ref="G16:G20"/>
    <mergeCell ref="E21:G21"/>
    <mergeCell ref="E35:E39"/>
    <mergeCell ref="G35:G39"/>
    <mergeCell ref="E40:G40"/>
    <mergeCell ref="E41:E45"/>
    <mergeCell ref="G41:G45"/>
    <mergeCell ref="E66:E70"/>
    <mergeCell ref="G66:G70"/>
    <mergeCell ref="E77:G77"/>
    <mergeCell ref="E59:E63"/>
    <mergeCell ref="P114:R114"/>
    <mergeCell ref="W2:Z2"/>
    <mergeCell ref="AA2:AC2"/>
    <mergeCell ref="AA4:AA8"/>
    <mergeCell ref="AC4:AC8"/>
    <mergeCell ref="AA35:AA39"/>
    <mergeCell ref="AC35:AC39"/>
    <mergeCell ref="AC72:AC76"/>
    <mergeCell ref="P96:R96"/>
    <mergeCell ref="P102:R102"/>
    <mergeCell ref="P108:R108"/>
    <mergeCell ref="P52:R52"/>
    <mergeCell ref="P35:P39"/>
    <mergeCell ref="R35:R39"/>
    <mergeCell ref="AA108:AC108"/>
    <mergeCell ref="AA114:AC114"/>
    <mergeCell ref="AA40:AC40"/>
    <mergeCell ref="AA41:AA45"/>
    <mergeCell ref="AC41:AC45"/>
    <mergeCell ref="AA47:AA51"/>
    <mergeCell ref="AC47:AC51"/>
    <mergeCell ref="AA52:AC52"/>
    <mergeCell ref="AA9:AC9"/>
    <mergeCell ref="AA10:AA14"/>
    <mergeCell ref="A1:J1"/>
    <mergeCell ref="L1:U1"/>
    <mergeCell ref="W1:AF1"/>
    <mergeCell ref="L2:O2"/>
    <mergeCell ref="P2:R2"/>
    <mergeCell ref="E9:G9"/>
    <mergeCell ref="E22:E26"/>
    <mergeCell ref="G22:G26"/>
    <mergeCell ref="E33:G33"/>
    <mergeCell ref="P46:R46"/>
    <mergeCell ref="P33:R33"/>
    <mergeCell ref="AC10:AC14"/>
    <mergeCell ref="AA15:AC15"/>
    <mergeCell ref="AA16:AA20"/>
    <mergeCell ref="AC16:AC20"/>
    <mergeCell ref="AA21:AC21"/>
    <mergeCell ref="AA22:AA26"/>
    <mergeCell ref="AC22:AC26"/>
    <mergeCell ref="AA33:AC33"/>
    <mergeCell ref="T4:T21"/>
    <mergeCell ref="P9:R9"/>
    <mergeCell ref="P10:P14"/>
    <mergeCell ref="R10:R14"/>
    <mergeCell ref="P15:R15"/>
    <mergeCell ref="P16:P20"/>
    <mergeCell ref="R16:R20"/>
    <mergeCell ref="S16:S21"/>
    <mergeCell ref="P21:R21"/>
    <mergeCell ref="S4:S9"/>
    <mergeCell ref="P4:P8"/>
    <mergeCell ref="R4:R8"/>
    <mergeCell ref="P47:P51"/>
    <mergeCell ref="R47:R51"/>
    <mergeCell ref="E47:E51"/>
    <mergeCell ref="G47:G51"/>
    <mergeCell ref="E58:G58"/>
    <mergeCell ref="P77:R77"/>
    <mergeCell ref="AA77:AC77"/>
    <mergeCell ref="E72:E76"/>
    <mergeCell ref="G72:G76"/>
    <mergeCell ref="P72:P76"/>
    <mergeCell ref="R72:R76"/>
    <mergeCell ref="AA72:AA76"/>
    <mergeCell ref="E71:G71"/>
    <mergeCell ref="P71:R71"/>
    <mergeCell ref="AA71:AC71"/>
    <mergeCell ref="P66:P70"/>
    <mergeCell ref="R66:R70"/>
    <mergeCell ref="AA66:AA70"/>
    <mergeCell ref="AC66:AC70"/>
    <mergeCell ref="P58:R58"/>
    <mergeCell ref="AA58:AC58"/>
    <mergeCell ref="P22:P26"/>
    <mergeCell ref="R22:R26"/>
    <mergeCell ref="P40:R40"/>
    <mergeCell ref="P41:P45"/>
    <mergeCell ref="R41:R45"/>
    <mergeCell ref="AA27:AC27"/>
    <mergeCell ref="E28:E32"/>
    <mergeCell ref="G28:G32"/>
    <mergeCell ref="P28:P32"/>
    <mergeCell ref="R28:R32"/>
    <mergeCell ref="AA28:AA32"/>
    <mergeCell ref="AC28:AC32"/>
    <mergeCell ref="AE66:AE77"/>
    <mergeCell ref="E53:E57"/>
    <mergeCell ref="G53:G57"/>
    <mergeCell ref="P53:P57"/>
    <mergeCell ref="R53:R57"/>
    <mergeCell ref="AA53:AA57"/>
    <mergeCell ref="AC53:AC57"/>
    <mergeCell ref="U4:U33"/>
    <mergeCell ref="S10:S15"/>
    <mergeCell ref="S22:S27"/>
    <mergeCell ref="T22:T27"/>
    <mergeCell ref="S28:S33"/>
    <mergeCell ref="T28:T33"/>
    <mergeCell ref="S35:S40"/>
    <mergeCell ref="T35:T52"/>
    <mergeCell ref="E27:G27"/>
    <mergeCell ref="P27:R27"/>
    <mergeCell ref="G59:G63"/>
    <mergeCell ref="P59:P63"/>
    <mergeCell ref="R59:R63"/>
    <mergeCell ref="AA59:AA63"/>
    <mergeCell ref="AC59:AC63"/>
    <mergeCell ref="E52:G52"/>
    <mergeCell ref="AA46:AC46"/>
    <mergeCell ref="I66:I71"/>
    <mergeCell ref="AF66:AF89"/>
    <mergeCell ref="AD72:AD77"/>
    <mergeCell ref="AD78:AD83"/>
    <mergeCell ref="AE78:AE83"/>
    <mergeCell ref="AD84:AD89"/>
    <mergeCell ref="AE84:AE89"/>
    <mergeCell ref="E89:G89"/>
    <mergeCell ref="P64:R64"/>
    <mergeCell ref="AA64:AC64"/>
    <mergeCell ref="E78:E82"/>
    <mergeCell ref="G78:G82"/>
    <mergeCell ref="P78:P82"/>
    <mergeCell ref="R78:R82"/>
    <mergeCell ref="AA78:AA82"/>
    <mergeCell ref="AC78:AC82"/>
    <mergeCell ref="U35:U64"/>
    <mergeCell ref="S41:S46"/>
    <mergeCell ref="S47:S52"/>
    <mergeCell ref="S53:S58"/>
    <mergeCell ref="T53:T58"/>
    <mergeCell ref="S59:S64"/>
    <mergeCell ref="T59:T64"/>
    <mergeCell ref="AD66:AD71"/>
    <mergeCell ref="H66:H71"/>
    <mergeCell ref="G84:G88"/>
    <mergeCell ref="P84:P88"/>
    <mergeCell ref="R84:R88"/>
    <mergeCell ref="AA84:AA88"/>
    <mergeCell ref="AC84:AC88"/>
    <mergeCell ref="S78:S83"/>
    <mergeCell ref="T78:T83"/>
    <mergeCell ref="S84:S89"/>
    <mergeCell ref="T84:T89"/>
    <mergeCell ref="P89:R89"/>
    <mergeCell ref="AA89:AC89"/>
    <mergeCell ref="J66:J89"/>
    <mergeCell ref="H72:H77"/>
    <mergeCell ref="I72:I77"/>
    <mergeCell ref="H78:H83"/>
    <mergeCell ref="I78:I89"/>
    <mergeCell ref="H84:H89"/>
    <mergeCell ref="S66:S71"/>
    <mergeCell ref="T66:T77"/>
    <mergeCell ref="U66:U89"/>
    <mergeCell ref="S72:S77"/>
    <mergeCell ref="P83:R83"/>
    <mergeCell ref="AA83:AC83"/>
    <mergeCell ref="I16:I21"/>
    <mergeCell ref="H22:H27"/>
    <mergeCell ref="I22:I33"/>
    <mergeCell ref="H28:H33"/>
    <mergeCell ref="H35:H40"/>
    <mergeCell ref="I35:I46"/>
    <mergeCell ref="J35:J64"/>
    <mergeCell ref="H41:H46"/>
    <mergeCell ref="H47:H52"/>
    <mergeCell ref="I47:I52"/>
    <mergeCell ref="H53:H58"/>
    <mergeCell ref="I53:I64"/>
    <mergeCell ref="H59:H64"/>
    <mergeCell ref="AF4:AF33"/>
    <mergeCell ref="AD10:AD15"/>
    <mergeCell ref="AD16:AD21"/>
    <mergeCell ref="AD22:AD27"/>
    <mergeCell ref="AE22:AE27"/>
    <mergeCell ref="AD28:AD33"/>
    <mergeCell ref="AE28:AE33"/>
    <mergeCell ref="AD35:AD40"/>
    <mergeCell ref="AE35:AE52"/>
    <mergeCell ref="AF35:AF64"/>
    <mergeCell ref="AD41:AD46"/>
    <mergeCell ref="AD47:AD52"/>
    <mergeCell ref="AD53:AD58"/>
    <mergeCell ref="AE53:AE58"/>
    <mergeCell ref="AD59:AD64"/>
    <mergeCell ref="AE59:AE64"/>
    <mergeCell ref="T91:T108"/>
    <mergeCell ref="H103:H108"/>
    <mergeCell ref="I103:I108"/>
    <mergeCell ref="P103:P107"/>
    <mergeCell ref="R103:R107"/>
    <mergeCell ref="S103:S108"/>
    <mergeCell ref="E120:G120"/>
    <mergeCell ref="AD4:AD9"/>
    <mergeCell ref="AE4:AE21"/>
    <mergeCell ref="E91:E95"/>
    <mergeCell ref="G91:G95"/>
    <mergeCell ref="H91:H96"/>
    <mergeCell ref="I91:I102"/>
    <mergeCell ref="J91:J120"/>
    <mergeCell ref="E84:E88"/>
    <mergeCell ref="P120:R120"/>
    <mergeCell ref="AA120:AC120"/>
    <mergeCell ref="AA96:AC96"/>
    <mergeCell ref="AA102:AC102"/>
    <mergeCell ref="H4:H9"/>
    <mergeCell ref="I4:I15"/>
    <mergeCell ref="J4:J33"/>
    <mergeCell ref="H10:H15"/>
    <mergeCell ref="H16:H21"/>
    <mergeCell ref="E115:E119"/>
    <mergeCell ref="G115:G119"/>
    <mergeCell ref="H115:H120"/>
    <mergeCell ref="P115:P119"/>
    <mergeCell ref="R115:R119"/>
    <mergeCell ref="S115:S120"/>
    <mergeCell ref="T115:T120"/>
    <mergeCell ref="AC91:AC95"/>
    <mergeCell ref="AD91:AD96"/>
    <mergeCell ref="E114:G114"/>
    <mergeCell ref="E97:E101"/>
    <mergeCell ref="G97:G101"/>
    <mergeCell ref="H97:H102"/>
    <mergeCell ref="P97:P101"/>
    <mergeCell ref="R97:R101"/>
    <mergeCell ref="S97:S102"/>
    <mergeCell ref="E103:E107"/>
    <mergeCell ref="G103:G107"/>
    <mergeCell ref="U91:U120"/>
    <mergeCell ref="E108:G108"/>
    <mergeCell ref="E109:E113"/>
    <mergeCell ref="G109:G113"/>
    <mergeCell ref="H109:H114"/>
    <mergeCell ref="I109:I120"/>
    <mergeCell ref="P109:P113"/>
    <mergeCell ref="R109:R113"/>
    <mergeCell ref="S109:S114"/>
    <mergeCell ref="T109:T114"/>
    <mergeCell ref="AA109:AA113"/>
    <mergeCell ref="AC109:AC113"/>
    <mergeCell ref="AE91:AE108"/>
    <mergeCell ref="AF91:AF120"/>
    <mergeCell ref="AA103:AA107"/>
    <mergeCell ref="AC103:AC107"/>
    <mergeCell ref="AD103:AD108"/>
    <mergeCell ref="AA115:AA119"/>
    <mergeCell ref="AC115:AC119"/>
    <mergeCell ref="AD115:AD120"/>
    <mergeCell ref="AE115:AE120"/>
    <mergeCell ref="AD109:AD114"/>
    <mergeCell ref="AE109:AE114"/>
    <mergeCell ref="AA97:AA101"/>
    <mergeCell ref="AC97:AC101"/>
    <mergeCell ref="AD97:AD102"/>
    <mergeCell ref="AA91:AA95"/>
    <mergeCell ref="P91:P95"/>
    <mergeCell ref="R91:R95"/>
    <mergeCell ref="S91:S9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F120"/>
  <sheetViews>
    <sheetView showGridLines="0" zoomScale="85" zoomScaleNormal="85" workbookViewId="0">
      <selection activeCell="H121" sqref="H121"/>
    </sheetView>
  </sheetViews>
  <sheetFormatPr defaultRowHeight="15" x14ac:dyDescent="0.25"/>
  <cols>
    <col min="1" max="1" width="7.7109375" bestFit="1" customWidth="1"/>
    <col min="2" max="3" width="9.28515625" bestFit="1" customWidth="1"/>
    <col min="4" max="4" width="6.42578125" bestFit="1" customWidth="1"/>
    <col min="5" max="5" width="27.140625" bestFit="1" customWidth="1"/>
    <col min="6" max="6" width="15" bestFit="1" customWidth="1"/>
    <col min="7" max="7" width="22.42578125" bestFit="1" customWidth="1"/>
    <col min="8" max="10" width="5.7109375" bestFit="1" customWidth="1"/>
    <col min="11" max="11" width="2.7109375" customWidth="1"/>
    <col min="12" max="12" width="7.7109375" bestFit="1" customWidth="1"/>
    <col min="13" max="14" width="9.28515625" bestFit="1" customWidth="1"/>
    <col min="15" max="15" width="6.42578125" bestFit="1" customWidth="1"/>
    <col min="16" max="16" width="27.140625" bestFit="1" customWidth="1"/>
    <col min="17" max="17" width="15" bestFit="1" customWidth="1"/>
    <col min="18" max="18" width="22.42578125" bestFit="1" customWidth="1"/>
    <col min="19" max="21" width="5.7109375" bestFit="1" customWidth="1"/>
    <col min="22" max="22" width="2.7109375" customWidth="1"/>
    <col min="23" max="23" width="7.7109375" bestFit="1" customWidth="1"/>
    <col min="24" max="25" width="9.28515625" bestFit="1" customWidth="1"/>
    <col min="26" max="26" width="6.42578125" bestFit="1" customWidth="1"/>
    <col min="27" max="27" width="27.140625" bestFit="1" customWidth="1"/>
    <col min="28" max="28" width="15" bestFit="1" customWidth="1"/>
    <col min="29" max="29" width="22.42578125" bestFit="1" customWidth="1"/>
    <col min="30" max="32" width="5.7109375" bestFit="1" customWidth="1"/>
    <col min="33" max="33" width="2.7109375" customWidth="1"/>
  </cols>
  <sheetData>
    <row r="1" spans="1:32" ht="26.25" x14ac:dyDescent="0.4">
      <c r="A1" s="291" t="s">
        <v>18</v>
      </c>
      <c r="B1" s="291"/>
      <c r="C1" s="291"/>
      <c r="D1" s="291"/>
      <c r="E1" s="291"/>
      <c r="F1" s="291"/>
      <c r="G1" s="291"/>
      <c r="H1" s="291"/>
      <c r="I1" s="291"/>
      <c r="J1" s="291"/>
      <c r="L1" s="291">
        <v>254</v>
      </c>
      <c r="M1" s="291"/>
      <c r="N1" s="291"/>
      <c r="O1" s="291"/>
      <c r="P1" s="291"/>
      <c r="Q1" s="291"/>
      <c r="R1" s="291"/>
      <c r="S1" s="291"/>
      <c r="T1" s="291"/>
      <c r="U1" s="291"/>
      <c r="W1" s="291">
        <v>256</v>
      </c>
      <c r="X1" s="291"/>
      <c r="Y1" s="291"/>
      <c r="Z1" s="291"/>
      <c r="AA1" s="291"/>
      <c r="AB1" s="291"/>
      <c r="AC1" s="291"/>
      <c r="AD1" s="291"/>
      <c r="AE1" s="291"/>
      <c r="AF1" s="291"/>
    </row>
    <row r="2" spans="1:32" x14ac:dyDescent="0.25">
      <c r="A2" s="292" t="s">
        <v>8</v>
      </c>
      <c r="B2" s="293"/>
      <c r="C2" s="293"/>
      <c r="D2" s="294"/>
      <c r="E2" s="292" t="s">
        <v>9</v>
      </c>
      <c r="F2" s="293"/>
      <c r="G2" s="293"/>
      <c r="L2" s="292" t="s">
        <v>8</v>
      </c>
      <c r="M2" s="293"/>
      <c r="N2" s="293"/>
      <c r="O2" s="294"/>
      <c r="P2" s="292" t="s">
        <v>9</v>
      </c>
      <c r="Q2" s="293"/>
      <c r="R2" s="293"/>
      <c r="W2" s="292" t="s">
        <v>8</v>
      </c>
      <c r="X2" s="293"/>
      <c r="Y2" s="293"/>
      <c r="Z2" s="294"/>
      <c r="AA2" s="292" t="s">
        <v>9</v>
      </c>
      <c r="AB2" s="293"/>
      <c r="AC2" s="293"/>
    </row>
    <row r="3" spans="1:32" x14ac:dyDescent="0.25">
      <c r="A3" s="1" t="s">
        <v>0</v>
      </c>
      <c r="B3" s="2" t="s">
        <v>10</v>
      </c>
      <c r="C3" s="2" t="s">
        <v>1</v>
      </c>
      <c r="D3" s="3" t="s">
        <v>2</v>
      </c>
      <c r="E3" s="28" t="s">
        <v>12</v>
      </c>
      <c r="F3" s="28" t="s">
        <v>13</v>
      </c>
      <c r="G3" s="29" t="s">
        <v>14</v>
      </c>
      <c r="L3" s="1" t="s">
        <v>0</v>
      </c>
      <c r="M3" s="2" t="s">
        <v>10</v>
      </c>
      <c r="N3" s="2" t="s">
        <v>1</v>
      </c>
      <c r="O3" s="3" t="s">
        <v>2</v>
      </c>
      <c r="P3" s="28" t="s">
        <v>12</v>
      </c>
      <c r="Q3" s="28" t="s">
        <v>13</v>
      </c>
      <c r="R3" s="29" t="s">
        <v>14</v>
      </c>
      <c r="W3" s="1" t="s">
        <v>0</v>
      </c>
      <c r="X3" s="2" t="s">
        <v>10</v>
      </c>
      <c r="Y3" s="2" t="s">
        <v>1</v>
      </c>
      <c r="Z3" s="3" t="s">
        <v>2</v>
      </c>
      <c r="AA3" s="28" t="s">
        <v>12</v>
      </c>
      <c r="AB3" s="28" t="s">
        <v>13</v>
      </c>
      <c r="AC3" s="29" t="s">
        <v>14</v>
      </c>
    </row>
    <row r="4" spans="1:32" x14ac:dyDescent="0.25">
      <c r="A4" s="4">
        <v>16</v>
      </c>
      <c r="B4" s="5">
        <v>5</v>
      </c>
      <c r="C4" s="5" t="s">
        <v>3</v>
      </c>
      <c r="D4" s="6">
        <v>1</v>
      </c>
      <c r="E4" s="273">
        <v>0.90059261268386936</v>
      </c>
      <c r="F4" s="27">
        <v>0.6749001308962056</v>
      </c>
      <c r="G4" s="288">
        <v>0.90806925947570782</v>
      </c>
      <c r="H4" s="297">
        <f>E9</f>
        <v>0.83621580191733802</v>
      </c>
      <c r="I4" s="297">
        <f>AVERAGE(H4:H15)</f>
        <v>0.72367476498241234</v>
      </c>
      <c r="J4" s="297">
        <f>AVERAGE(I4:I33)</f>
        <v>0.70429930491067472</v>
      </c>
      <c r="L4" s="4">
        <v>18</v>
      </c>
      <c r="M4" s="5">
        <v>16</v>
      </c>
      <c r="N4" s="5" t="s">
        <v>3</v>
      </c>
      <c r="O4" s="6">
        <v>1</v>
      </c>
      <c r="P4" s="273">
        <v>0.90812304306439096</v>
      </c>
      <c r="Q4" s="27">
        <v>0.9336031849154286</v>
      </c>
      <c r="R4" s="288">
        <v>0.91061192233303867</v>
      </c>
      <c r="S4" s="297">
        <f>P9</f>
        <v>0.83263170816112086</v>
      </c>
      <c r="T4" s="253">
        <f>AVERAGE(S4:S21)</f>
        <v>0.81687906985371905</v>
      </c>
      <c r="U4" s="253">
        <f>AVERAGE(T4:T33)</f>
        <v>0.74010017933787031</v>
      </c>
      <c r="W4" s="4">
        <v>20</v>
      </c>
      <c r="X4" s="5">
        <v>1</v>
      </c>
      <c r="Y4" s="5" t="s">
        <v>3</v>
      </c>
      <c r="Z4" s="6">
        <v>1</v>
      </c>
      <c r="AA4" s="273">
        <v>0.93785827528568055</v>
      </c>
      <c r="AB4" s="27">
        <v>0.87353379278140042</v>
      </c>
      <c r="AC4" s="288">
        <v>0.94492240283282047</v>
      </c>
      <c r="AD4" s="297">
        <f>AA9</f>
        <v>0.67283803007583254</v>
      </c>
      <c r="AE4" s="253">
        <f>AVERAGE(AD4:AD21)</f>
        <v>0.72415040884134996</v>
      </c>
      <c r="AF4" s="253">
        <f>AVERAGE(AE4:AE33)</f>
        <v>0.71370626367451739</v>
      </c>
    </row>
    <row r="5" spans="1:32" x14ac:dyDescent="0.25">
      <c r="A5" s="7">
        <v>16</v>
      </c>
      <c r="B5" s="8">
        <v>5</v>
      </c>
      <c r="C5" s="8" t="s">
        <v>3</v>
      </c>
      <c r="D5" s="9">
        <v>2</v>
      </c>
      <c r="E5" s="274"/>
      <c r="F5" s="27">
        <v>0.94738307636078645</v>
      </c>
      <c r="G5" s="289"/>
      <c r="H5" s="298"/>
      <c r="I5" s="298"/>
      <c r="J5" s="298"/>
      <c r="L5" s="7">
        <v>18</v>
      </c>
      <c r="M5" s="8">
        <v>16</v>
      </c>
      <c r="N5" s="8" t="s">
        <v>3</v>
      </c>
      <c r="O5" s="9">
        <v>2</v>
      </c>
      <c r="P5" s="274"/>
      <c r="Q5" s="27">
        <v>0.93739127954015022</v>
      </c>
      <c r="R5" s="289"/>
      <c r="S5" s="298"/>
      <c r="T5" s="272"/>
      <c r="U5" s="272"/>
      <c r="W5" s="7">
        <v>20</v>
      </c>
      <c r="X5" s="8">
        <v>1</v>
      </c>
      <c r="Y5" s="8" t="s">
        <v>3</v>
      </c>
      <c r="Z5" s="9">
        <v>2</v>
      </c>
      <c r="AA5" s="274"/>
      <c r="AB5" s="27">
        <v>1.2069698589805622</v>
      </c>
      <c r="AC5" s="289"/>
      <c r="AD5" s="298"/>
      <c r="AE5" s="272"/>
      <c r="AF5" s="272"/>
    </row>
    <row r="6" spans="1:32" x14ac:dyDescent="0.25">
      <c r="A6" s="7">
        <v>16</v>
      </c>
      <c r="B6" s="8">
        <v>5</v>
      </c>
      <c r="C6" s="8" t="s">
        <v>3</v>
      </c>
      <c r="D6" s="9">
        <v>3</v>
      </c>
      <c r="E6" s="274"/>
      <c r="F6" s="27">
        <v>1.0060818689919047</v>
      </c>
      <c r="G6" s="289"/>
      <c r="H6" s="298"/>
      <c r="I6" s="298"/>
      <c r="J6" s="298"/>
      <c r="L6" s="7">
        <v>18</v>
      </c>
      <c r="M6" s="8">
        <v>16</v>
      </c>
      <c r="N6" s="8" t="s">
        <v>3</v>
      </c>
      <c r="O6" s="9">
        <v>3</v>
      </c>
      <c r="P6" s="274"/>
      <c r="Q6" s="27">
        <v>0.9171861162412811</v>
      </c>
      <c r="R6" s="289"/>
      <c r="S6" s="298"/>
      <c r="T6" s="272"/>
      <c r="U6" s="272"/>
      <c r="W6" s="7">
        <v>20</v>
      </c>
      <c r="X6" s="8">
        <v>1</v>
      </c>
      <c r="Y6" s="8" t="s">
        <v>3</v>
      </c>
      <c r="Z6" s="9">
        <v>3</v>
      </c>
      <c r="AA6" s="274"/>
      <c r="AB6" s="27">
        <v>0.93276760820533955</v>
      </c>
      <c r="AC6" s="289"/>
      <c r="AD6" s="298"/>
      <c r="AE6" s="272"/>
      <c r="AF6" s="272"/>
    </row>
    <row r="7" spans="1:32" x14ac:dyDescent="0.25">
      <c r="A7" s="7">
        <v>16</v>
      </c>
      <c r="B7" s="8">
        <v>5</v>
      </c>
      <c r="C7" s="8" t="s">
        <v>3</v>
      </c>
      <c r="D7" s="9">
        <v>4</v>
      </c>
      <c r="E7" s="274"/>
      <c r="F7" s="27">
        <v>0.90199543469970189</v>
      </c>
      <c r="G7" s="289"/>
      <c r="H7" s="298"/>
      <c r="I7" s="298"/>
      <c r="J7" s="298"/>
      <c r="L7" s="7">
        <v>18</v>
      </c>
      <c r="M7" s="8">
        <v>16</v>
      </c>
      <c r="N7" s="8" t="s">
        <v>3</v>
      </c>
      <c r="O7" s="9">
        <v>4</v>
      </c>
      <c r="P7" s="274"/>
      <c r="Q7" s="27">
        <v>0.84061896805573921</v>
      </c>
      <c r="R7" s="289"/>
      <c r="S7" s="298"/>
      <c r="T7" s="272"/>
      <c r="U7" s="272"/>
      <c r="W7" s="7">
        <v>20</v>
      </c>
      <c r="X7" s="8">
        <v>1</v>
      </c>
      <c r="Y7" s="8" t="s">
        <v>3</v>
      </c>
      <c r="Z7" s="9">
        <v>4</v>
      </c>
      <c r="AA7" s="274"/>
      <c r="AB7" s="27">
        <v>0.95961409252147489</v>
      </c>
      <c r="AC7" s="289"/>
      <c r="AD7" s="298"/>
      <c r="AE7" s="272"/>
      <c r="AF7" s="272"/>
    </row>
    <row r="8" spans="1:32" x14ac:dyDescent="0.25">
      <c r="A8" s="7">
        <v>16</v>
      </c>
      <c r="B8" s="8">
        <v>5</v>
      </c>
      <c r="C8" s="8" t="s">
        <v>3</v>
      </c>
      <c r="D8" s="9">
        <v>5</v>
      </c>
      <c r="E8" s="275"/>
      <c r="F8" s="27">
        <v>1.0099857864299406</v>
      </c>
      <c r="G8" s="290"/>
      <c r="H8" s="298"/>
      <c r="I8" s="298"/>
      <c r="J8" s="298"/>
      <c r="L8" s="7">
        <v>18</v>
      </c>
      <c r="M8" s="8">
        <v>16</v>
      </c>
      <c r="N8" s="8" t="s">
        <v>3</v>
      </c>
      <c r="O8" s="9">
        <v>5</v>
      </c>
      <c r="P8" s="275"/>
      <c r="Q8" s="27">
        <v>0.92426006291259422</v>
      </c>
      <c r="R8" s="290"/>
      <c r="S8" s="298"/>
      <c r="T8" s="272"/>
      <c r="U8" s="272"/>
      <c r="W8" s="7">
        <v>20</v>
      </c>
      <c r="X8" s="8">
        <v>1</v>
      </c>
      <c r="Y8" s="8" t="s">
        <v>3</v>
      </c>
      <c r="Z8" s="9">
        <v>5</v>
      </c>
      <c r="AA8" s="275"/>
      <c r="AB8" s="27">
        <v>0.75172666167532498</v>
      </c>
      <c r="AC8" s="290"/>
      <c r="AD8" s="298"/>
      <c r="AE8" s="272"/>
      <c r="AF8" s="272"/>
    </row>
    <row r="9" spans="1:32" x14ac:dyDescent="0.25">
      <c r="A9" s="10">
        <v>16</v>
      </c>
      <c r="B9" s="11">
        <v>5</v>
      </c>
      <c r="C9" s="11" t="s">
        <v>3</v>
      </c>
      <c r="D9" s="12" t="s">
        <v>4</v>
      </c>
      <c r="E9" s="279">
        <v>0.83621580191733802</v>
      </c>
      <c r="F9" s="280"/>
      <c r="G9" s="280"/>
      <c r="H9" s="299"/>
      <c r="I9" s="298"/>
      <c r="J9" s="298"/>
      <c r="L9" s="10">
        <v>18</v>
      </c>
      <c r="M9" s="11">
        <v>16</v>
      </c>
      <c r="N9" s="11" t="s">
        <v>3</v>
      </c>
      <c r="O9" s="12" t="s">
        <v>4</v>
      </c>
      <c r="P9" s="279">
        <v>0.83263170816112086</v>
      </c>
      <c r="Q9" s="280"/>
      <c r="R9" s="280"/>
      <c r="S9" s="299"/>
      <c r="T9" s="272"/>
      <c r="U9" s="272"/>
      <c r="W9" s="4">
        <v>20</v>
      </c>
      <c r="X9" s="11">
        <v>1</v>
      </c>
      <c r="Y9" s="11" t="s">
        <v>3</v>
      </c>
      <c r="Z9" s="12" t="s">
        <v>4</v>
      </c>
      <c r="AA9" s="279">
        <v>0.67283803007583254</v>
      </c>
      <c r="AB9" s="280"/>
      <c r="AC9" s="280"/>
      <c r="AD9" s="299"/>
      <c r="AE9" s="272"/>
      <c r="AF9" s="272"/>
    </row>
    <row r="10" spans="1:32" x14ac:dyDescent="0.25">
      <c r="A10" s="32">
        <v>24</v>
      </c>
      <c r="B10" s="33">
        <v>5</v>
      </c>
      <c r="C10" s="33" t="s">
        <v>3</v>
      </c>
      <c r="D10" s="34">
        <v>1</v>
      </c>
      <c r="E10" s="266">
        <v>0.54667274703705881</v>
      </c>
      <c r="F10" s="31">
        <v>0.3078807635491379</v>
      </c>
      <c r="G10" s="282">
        <v>0.54320277955556107</v>
      </c>
      <c r="H10" s="297">
        <f>E15</f>
        <v>0.61113372804748667</v>
      </c>
      <c r="I10" s="298"/>
      <c r="J10" s="298"/>
      <c r="L10" s="32">
        <v>25</v>
      </c>
      <c r="M10" s="33">
        <v>16</v>
      </c>
      <c r="N10" s="33" t="s">
        <v>3</v>
      </c>
      <c r="O10" s="34">
        <v>1</v>
      </c>
      <c r="P10" s="266">
        <v>0.90085282720357329</v>
      </c>
      <c r="Q10" s="31">
        <v>0.81827588172790278</v>
      </c>
      <c r="R10" s="282">
        <v>0.90413261582841431</v>
      </c>
      <c r="S10" s="297">
        <f>P15</f>
        <v>0.8098707003850345</v>
      </c>
      <c r="T10" s="272"/>
      <c r="U10" s="272"/>
      <c r="W10" s="32">
        <v>28</v>
      </c>
      <c r="X10" s="33">
        <v>1</v>
      </c>
      <c r="Y10" s="33" t="s">
        <v>3</v>
      </c>
      <c r="Z10" s="34">
        <v>1</v>
      </c>
      <c r="AA10" s="266">
        <v>0.83637093014089359</v>
      </c>
      <c r="AB10" s="31">
        <v>0.59613217422335352</v>
      </c>
      <c r="AC10" s="282">
        <v>0.84359187297806026</v>
      </c>
      <c r="AD10" s="297">
        <f>AA15</f>
        <v>0.76298169566149809</v>
      </c>
      <c r="AE10" s="272"/>
      <c r="AF10" s="272"/>
    </row>
    <row r="11" spans="1:32" x14ac:dyDescent="0.25">
      <c r="A11" s="35">
        <v>24</v>
      </c>
      <c r="B11" s="36">
        <v>5</v>
      </c>
      <c r="C11" s="36" t="s">
        <v>3</v>
      </c>
      <c r="D11" s="37">
        <v>2</v>
      </c>
      <c r="E11" s="267"/>
      <c r="F11" s="31">
        <v>0.33596614359640486</v>
      </c>
      <c r="G11" s="283"/>
      <c r="H11" s="298"/>
      <c r="I11" s="298"/>
      <c r="J11" s="298"/>
      <c r="L11" s="35">
        <v>25</v>
      </c>
      <c r="M11" s="36">
        <v>16</v>
      </c>
      <c r="N11" s="36" t="s">
        <v>3</v>
      </c>
      <c r="O11" s="37">
        <v>2</v>
      </c>
      <c r="P11" s="267"/>
      <c r="Q11" s="31">
        <v>0.89833116890260722</v>
      </c>
      <c r="R11" s="283"/>
      <c r="S11" s="298"/>
      <c r="T11" s="272"/>
      <c r="U11" s="272"/>
      <c r="W11" s="35">
        <v>28</v>
      </c>
      <c r="X11" s="36">
        <v>1</v>
      </c>
      <c r="Y11" s="36" t="s">
        <v>3</v>
      </c>
      <c r="Z11" s="37">
        <v>2</v>
      </c>
      <c r="AA11" s="267"/>
      <c r="AB11" s="31">
        <v>0.75381415082940173</v>
      </c>
      <c r="AC11" s="283"/>
      <c r="AD11" s="298"/>
      <c r="AE11" s="272"/>
      <c r="AF11" s="272"/>
    </row>
    <row r="12" spans="1:32" x14ac:dyDescent="0.25">
      <c r="A12" s="35">
        <v>24</v>
      </c>
      <c r="B12" s="36">
        <v>5</v>
      </c>
      <c r="C12" s="36" t="s">
        <v>3</v>
      </c>
      <c r="D12" s="37">
        <v>3</v>
      </c>
      <c r="E12" s="267"/>
      <c r="F12" s="31">
        <v>0.72909453839664229</v>
      </c>
      <c r="G12" s="283"/>
      <c r="H12" s="298"/>
      <c r="I12" s="298"/>
      <c r="J12" s="298"/>
      <c r="L12" s="35">
        <v>25</v>
      </c>
      <c r="M12" s="36">
        <v>16</v>
      </c>
      <c r="N12" s="36" t="s">
        <v>3</v>
      </c>
      <c r="O12" s="37">
        <v>3</v>
      </c>
      <c r="P12" s="267"/>
      <c r="Q12" s="31">
        <v>0.89422659348881539</v>
      </c>
      <c r="R12" s="283"/>
      <c r="S12" s="298"/>
      <c r="T12" s="272"/>
      <c r="U12" s="272"/>
      <c r="W12" s="35">
        <v>28</v>
      </c>
      <c r="X12" s="36">
        <v>1</v>
      </c>
      <c r="Y12" s="36" t="s">
        <v>3</v>
      </c>
      <c r="Z12" s="37">
        <v>3</v>
      </c>
      <c r="AA12" s="267"/>
      <c r="AB12" s="31">
        <v>0.94767168394849166</v>
      </c>
      <c r="AC12" s="283"/>
      <c r="AD12" s="298"/>
      <c r="AE12" s="272"/>
      <c r="AF12" s="272"/>
    </row>
    <row r="13" spans="1:32" x14ac:dyDescent="0.25">
      <c r="A13" s="35">
        <v>24</v>
      </c>
      <c r="B13" s="36">
        <v>5</v>
      </c>
      <c r="C13" s="36" t="s">
        <v>3</v>
      </c>
      <c r="D13" s="37">
        <v>4</v>
      </c>
      <c r="E13" s="267"/>
      <c r="F13" s="31">
        <v>0.62768875041773164</v>
      </c>
      <c r="G13" s="283"/>
      <c r="H13" s="298"/>
      <c r="I13" s="298"/>
      <c r="J13" s="298"/>
      <c r="L13" s="35">
        <v>25</v>
      </c>
      <c r="M13" s="36">
        <v>16</v>
      </c>
      <c r="N13" s="36" t="s">
        <v>3</v>
      </c>
      <c r="O13" s="37">
        <v>4</v>
      </c>
      <c r="P13" s="267"/>
      <c r="Q13" s="31">
        <v>0.85052357533836709</v>
      </c>
      <c r="R13" s="283"/>
      <c r="S13" s="298"/>
      <c r="T13" s="272"/>
      <c r="U13" s="272"/>
      <c r="W13" s="35">
        <v>28</v>
      </c>
      <c r="X13" s="36">
        <v>1</v>
      </c>
      <c r="Y13" s="36" t="s">
        <v>3</v>
      </c>
      <c r="Z13" s="37">
        <v>4</v>
      </c>
      <c r="AA13" s="267"/>
      <c r="AB13" s="31">
        <v>0.93078903974753102</v>
      </c>
      <c r="AC13" s="283"/>
      <c r="AD13" s="298"/>
      <c r="AE13" s="272"/>
      <c r="AF13" s="272"/>
    </row>
    <row r="14" spans="1:32" x14ac:dyDescent="0.25">
      <c r="A14" s="35">
        <v>24</v>
      </c>
      <c r="B14" s="36">
        <v>5</v>
      </c>
      <c r="C14" s="36" t="s">
        <v>3</v>
      </c>
      <c r="D14" s="37">
        <v>5</v>
      </c>
      <c r="E14" s="268"/>
      <c r="F14" s="31">
        <v>0.71538370181788813</v>
      </c>
      <c r="G14" s="284"/>
      <c r="H14" s="298"/>
      <c r="I14" s="298"/>
      <c r="J14" s="298"/>
      <c r="L14" s="35">
        <v>25</v>
      </c>
      <c r="M14" s="36">
        <v>16</v>
      </c>
      <c r="N14" s="36" t="s">
        <v>3</v>
      </c>
      <c r="O14" s="37">
        <v>5</v>
      </c>
      <c r="P14" s="268"/>
      <c r="Q14" s="31">
        <v>1.0593058596843787</v>
      </c>
      <c r="R14" s="284"/>
      <c r="S14" s="298"/>
      <c r="T14" s="272"/>
      <c r="U14" s="272"/>
      <c r="W14" s="35">
        <v>28</v>
      </c>
      <c r="X14" s="36">
        <v>1</v>
      </c>
      <c r="Y14" s="36" t="s">
        <v>3</v>
      </c>
      <c r="Z14" s="37">
        <v>5</v>
      </c>
      <c r="AA14" s="268"/>
      <c r="AB14" s="31">
        <v>0.98955231614152428</v>
      </c>
      <c r="AC14" s="284"/>
      <c r="AD14" s="298"/>
      <c r="AE14" s="272"/>
      <c r="AF14" s="272"/>
    </row>
    <row r="15" spans="1:32" x14ac:dyDescent="0.25">
      <c r="A15" s="38">
        <v>24</v>
      </c>
      <c r="B15" s="39">
        <v>5</v>
      </c>
      <c r="C15" s="39" t="s">
        <v>3</v>
      </c>
      <c r="D15" s="40" t="s">
        <v>4</v>
      </c>
      <c r="E15" s="254">
        <v>0.61113372804748667</v>
      </c>
      <c r="F15" s="255"/>
      <c r="G15" s="255"/>
      <c r="H15" s="299"/>
      <c r="I15" s="299"/>
      <c r="J15" s="298"/>
      <c r="L15" s="38">
        <v>25</v>
      </c>
      <c r="M15" s="39">
        <v>16</v>
      </c>
      <c r="N15" s="39" t="s">
        <v>3</v>
      </c>
      <c r="O15" s="40" t="s">
        <v>4</v>
      </c>
      <c r="P15" s="254">
        <v>0.8098707003850345</v>
      </c>
      <c r="Q15" s="255"/>
      <c r="R15" s="255"/>
      <c r="S15" s="299"/>
      <c r="T15" s="272"/>
      <c r="U15" s="272"/>
      <c r="W15" s="38">
        <v>28</v>
      </c>
      <c r="X15" s="39">
        <v>1</v>
      </c>
      <c r="Y15" s="39" t="s">
        <v>3</v>
      </c>
      <c r="Z15" s="40" t="s">
        <v>4</v>
      </c>
      <c r="AA15" s="254">
        <v>0.76298169566149809</v>
      </c>
      <c r="AB15" s="255"/>
      <c r="AC15" s="255"/>
      <c r="AD15" s="299"/>
      <c r="AE15" s="272"/>
      <c r="AF15" s="272"/>
    </row>
    <row r="16" spans="1:32" x14ac:dyDescent="0.25">
      <c r="A16" s="15">
        <v>32</v>
      </c>
      <c r="B16" s="16">
        <v>13</v>
      </c>
      <c r="C16" s="16" t="s">
        <v>3</v>
      </c>
      <c r="D16" s="17">
        <v>1</v>
      </c>
      <c r="E16" s="257">
        <v>0.88210434084597211</v>
      </c>
      <c r="F16" s="24">
        <v>1.0556881835605345</v>
      </c>
      <c r="G16" s="285">
        <v>0.89547165425441155</v>
      </c>
      <c r="H16" s="297">
        <f>E21</f>
        <v>0.81333650886337283</v>
      </c>
      <c r="I16" s="297">
        <f>AVERAGE(H16)</f>
        <v>0.81333650886337283</v>
      </c>
      <c r="J16" s="298"/>
      <c r="L16" s="15">
        <v>34</v>
      </c>
      <c r="M16" s="16">
        <v>16</v>
      </c>
      <c r="N16" s="16" t="s">
        <v>3</v>
      </c>
      <c r="O16" s="17">
        <v>1</v>
      </c>
      <c r="P16" s="257">
        <v>0.85323500976736566</v>
      </c>
      <c r="Q16" s="24">
        <v>0.66578451356747392</v>
      </c>
      <c r="R16" s="285">
        <v>0.85026602883388303</v>
      </c>
      <c r="S16" s="297">
        <f>P21</f>
        <v>0.80813480101500157</v>
      </c>
      <c r="T16" s="272"/>
      <c r="U16" s="272"/>
      <c r="W16" s="15">
        <v>36</v>
      </c>
      <c r="X16" s="16">
        <v>1</v>
      </c>
      <c r="Y16" s="16" t="s">
        <v>3</v>
      </c>
      <c r="Z16" s="17">
        <v>1</v>
      </c>
      <c r="AA16" s="257">
        <v>0.72092991191010436</v>
      </c>
      <c r="AB16" s="24">
        <v>0.73707742458307302</v>
      </c>
      <c r="AC16" s="285">
        <v>0.71995883545293649</v>
      </c>
      <c r="AD16" s="297">
        <f>AA21</f>
        <v>0.73663150078671902</v>
      </c>
      <c r="AE16" s="272"/>
      <c r="AF16" s="272"/>
    </row>
    <row r="17" spans="1:32" x14ac:dyDescent="0.25">
      <c r="A17" s="18">
        <v>32</v>
      </c>
      <c r="B17" s="19">
        <v>13</v>
      </c>
      <c r="C17" s="19" t="s">
        <v>3</v>
      </c>
      <c r="D17" s="20">
        <v>2</v>
      </c>
      <c r="E17" s="258"/>
      <c r="F17" s="24">
        <v>1.2209224792435198</v>
      </c>
      <c r="G17" s="286"/>
      <c r="H17" s="298"/>
      <c r="I17" s="298"/>
      <c r="J17" s="298"/>
      <c r="L17" s="18">
        <v>34</v>
      </c>
      <c r="M17" s="19">
        <v>16</v>
      </c>
      <c r="N17" s="19" t="s">
        <v>3</v>
      </c>
      <c r="O17" s="20">
        <v>2</v>
      </c>
      <c r="P17" s="258"/>
      <c r="Q17" s="24">
        <v>0.9226425373075543</v>
      </c>
      <c r="R17" s="286"/>
      <c r="S17" s="298"/>
      <c r="T17" s="272"/>
      <c r="U17" s="272"/>
      <c r="W17" s="18">
        <v>36</v>
      </c>
      <c r="X17" s="19">
        <v>1</v>
      </c>
      <c r="Y17" s="19" t="s">
        <v>3</v>
      </c>
      <c r="Z17" s="20">
        <v>2</v>
      </c>
      <c r="AA17" s="258"/>
      <c r="AB17" s="24">
        <v>0.66530068670539433</v>
      </c>
      <c r="AC17" s="286"/>
      <c r="AD17" s="298"/>
      <c r="AE17" s="272"/>
      <c r="AF17" s="272"/>
    </row>
    <row r="18" spans="1:32" x14ac:dyDescent="0.25">
      <c r="A18" s="18">
        <v>32</v>
      </c>
      <c r="B18" s="19">
        <v>13</v>
      </c>
      <c r="C18" s="19" t="s">
        <v>3</v>
      </c>
      <c r="D18" s="20">
        <v>3</v>
      </c>
      <c r="E18" s="258"/>
      <c r="F18" s="24">
        <v>0.65193987350345028</v>
      </c>
      <c r="G18" s="286"/>
      <c r="H18" s="298"/>
      <c r="I18" s="298"/>
      <c r="J18" s="298"/>
      <c r="L18" s="18">
        <v>34</v>
      </c>
      <c r="M18" s="19">
        <v>16</v>
      </c>
      <c r="N18" s="19" t="s">
        <v>3</v>
      </c>
      <c r="O18" s="20">
        <v>3</v>
      </c>
      <c r="P18" s="258"/>
      <c r="Q18" s="24">
        <v>0.88597550134219039</v>
      </c>
      <c r="R18" s="286"/>
      <c r="S18" s="298"/>
      <c r="T18" s="272"/>
      <c r="U18" s="272"/>
      <c r="W18" s="18">
        <v>36</v>
      </c>
      <c r="X18" s="19">
        <v>1</v>
      </c>
      <c r="Y18" s="19" t="s">
        <v>3</v>
      </c>
      <c r="Z18" s="20">
        <v>3</v>
      </c>
      <c r="AA18" s="258"/>
      <c r="AB18" s="24">
        <v>0.58855917216153519</v>
      </c>
      <c r="AC18" s="286"/>
      <c r="AD18" s="298"/>
      <c r="AE18" s="272"/>
      <c r="AF18" s="272"/>
    </row>
    <row r="19" spans="1:32" x14ac:dyDescent="0.25">
      <c r="A19" s="18">
        <v>32</v>
      </c>
      <c r="B19" s="19">
        <v>13</v>
      </c>
      <c r="C19" s="19" t="s">
        <v>3</v>
      </c>
      <c r="D19" s="20">
        <v>4</v>
      </c>
      <c r="E19" s="258"/>
      <c r="F19" s="24">
        <v>0.70903537540563577</v>
      </c>
      <c r="G19" s="286"/>
      <c r="H19" s="298"/>
      <c r="I19" s="298"/>
      <c r="J19" s="298"/>
      <c r="L19" s="18">
        <v>34</v>
      </c>
      <c r="M19" s="19">
        <v>16</v>
      </c>
      <c r="N19" s="19" t="s">
        <v>3</v>
      </c>
      <c r="O19" s="20">
        <v>4</v>
      </c>
      <c r="P19" s="258"/>
      <c r="Q19" s="24">
        <v>0.82656564096653562</v>
      </c>
      <c r="R19" s="286"/>
      <c r="S19" s="298"/>
      <c r="T19" s="272"/>
      <c r="U19" s="272"/>
      <c r="W19" s="18">
        <v>36</v>
      </c>
      <c r="X19" s="19">
        <v>1</v>
      </c>
      <c r="Y19" s="19" t="s">
        <v>3</v>
      </c>
      <c r="Z19" s="20">
        <v>4</v>
      </c>
      <c r="AA19" s="258"/>
      <c r="AB19" s="24">
        <v>0.84919392067085964</v>
      </c>
      <c r="AC19" s="286"/>
      <c r="AD19" s="298"/>
      <c r="AE19" s="272"/>
      <c r="AF19" s="272"/>
    </row>
    <row r="20" spans="1:32" x14ac:dyDescent="0.25">
      <c r="A20" s="18">
        <v>32</v>
      </c>
      <c r="B20" s="19">
        <v>13</v>
      </c>
      <c r="C20" s="19" t="s">
        <v>3</v>
      </c>
      <c r="D20" s="20">
        <v>5</v>
      </c>
      <c r="E20" s="259"/>
      <c r="F20" s="24">
        <v>0.83977235955891816</v>
      </c>
      <c r="G20" s="287"/>
      <c r="H20" s="298"/>
      <c r="I20" s="298"/>
      <c r="J20" s="298"/>
      <c r="L20" s="18">
        <v>34</v>
      </c>
      <c r="M20" s="19">
        <v>16</v>
      </c>
      <c r="N20" s="19" t="s">
        <v>3</v>
      </c>
      <c r="O20" s="20">
        <v>5</v>
      </c>
      <c r="P20" s="259"/>
      <c r="Q20" s="24">
        <v>0.95036195098566079</v>
      </c>
      <c r="R20" s="287"/>
      <c r="S20" s="298"/>
      <c r="T20" s="272"/>
      <c r="U20" s="272"/>
      <c r="W20" s="18">
        <v>36</v>
      </c>
      <c r="X20" s="19">
        <v>1</v>
      </c>
      <c r="Y20" s="19" t="s">
        <v>3</v>
      </c>
      <c r="Z20" s="20">
        <v>5</v>
      </c>
      <c r="AA20" s="259"/>
      <c r="AB20" s="24">
        <v>0.75966297314381959</v>
      </c>
      <c r="AC20" s="287"/>
      <c r="AD20" s="298"/>
      <c r="AE20" s="272"/>
      <c r="AF20" s="272"/>
    </row>
    <row r="21" spans="1:32" x14ac:dyDescent="0.25">
      <c r="A21" s="21">
        <v>32</v>
      </c>
      <c r="B21" s="22">
        <v>13</v>
      </c>
      <c r="C21" s="22" t="s">
        <v>3</v>
      </c>
      <c r="D21" s="23" t="s">
        <v>4</v>
      </c>
      <c r="E21" s="263">
        <v>0.81333650886337283</v>
      </c>
      <c r="F21" s="264"/>
      <c r="G21" s="264"/>
      <c r="H21" s="299"/>
      <c r="I21" s="299"/>
      <c r="J21" s="298"/>
      <c r="L21" s="21">
        <v>34</v>
      </c>
      <c r="M21" s="22">
        <v>16</v>
      </c>
      <c r="N21" s="22" t="s">
        <v>3</v>
      </c>
      <c r="O21" s="23" t="s">
        <v>4</v>
      </c>
      <c r="P21" s="263">
        <v>0.80813480101500157</v>
      </c>
      <c r="Q21" s="264"/>
      <c r="R21" s="264"/>
      <c r="S21" s="299"/>
      <c r="T21" s="272"/>
      <c r="U21" s="272"/>
      <c r="W21" s="21">
        <v>36</v>
      </c>
      <c r="X21" s="22">
        <v>1</v>
      </c>
      <c r="Y21" s="22" t="s">
        <v>3</v>
      </c>
      <c r="Z21" s="23" t="s">
        <v>4</v>
      </c>
      <c r="AA21" s="263">
        <v>0.73663150078671902</v>
      </c>
      <c r="AB21" s="264"/>
      <c r="AC21" s="264"/>
      <c r="AD21" s="299"/>
      <c r="AE21" s="272"/>
      <c r="AF21" s="272"/>
    </row>
    <row r="22" spans="1:32" x14ac:dyDescent="0.25">
      <c r="A22" s="32">
        <v>40</v>
      </c>
      <c r="B22" s="33">
        <v>6</v>
      </c>
      <c r="C22" s="33" t="s">
        <v>3</v>
      </c>
      <c r="D22" s="34">
        <v>1</v>
      </c>
      <c r="E22" s="266">
        <v>0.51467226906161745</v>
      </c>
      <c r="F22" s="31">
        <v>0.55796567732645397</v>
      </c>
      <c r="G22" s="282">
        <v>0.50886528266153652</v>
      </c>
      <c r="H22" s="297">
        <f>E27</f>
        <v>0.62396309840722985</v>
      </c>
      <c r="I22" s="297">
        <f>AVERAGE(H22:H33)</f>
        <v>0.57588664088623875</v>
      </c>
      <c r="J22" s="298"/>
      <c r="L22" s="32">
        <v>42</v>
      </c>
      <c r="M22" s="33">
        <v>12</v>
      </c>
      <c r="N22" s="33" t="s">
        <v>3</v>
      </c>
      <c r="O22" s="34">
        <v>1</v>
      </c>
      <c r="P22" s="266">
        <v>0.89645918655430135</v>
      </c>
      <c r="Q22" s="31">
        <v>0.86421807460958222</v>
      </c>
      <c r="R22" s="282">
        <v>0.9063502415133019</v>
      </c>
      <c r="S22" s="297">
        <f>P27</f>
        <v>0.76247169568001305</v>
      </c>
      <c r="T22" s="253">
        <f>S22</f>
        <v>0.76247169568001305</v>
      </c>
      <c r="U22" s="272"/>
      <c r="W22" s="32">
        <v>44</v>
      </c>
      <c r="X22" s="33">
        <v>2</v>
      </c>
      <c r="Y22" s="33" t="s">
        <v>3</v>
      </c>
      <c r="Z22" s="34">
        <v>1</v>
      </c>
      <c r="AA22" s="266">
        <v>0.41059904279443343</v>
      </c>
      <c r="AB22" s="31">
        <v>0.43327393326788499</v>
      </c>
      <c r="AC22" s="282">
        <v>0.43159011367479111</v>
      </c>
      <c r="AD22" s="297">
        <f>AA27</f>
        <v>0.68662692561096172</v>
      </c>
      <c r="AE22" s="253">
        <f>AD22</f>
        <v>0.68662692561096172</v>
      </c>
      <c r="AF22" s="272"/>
    </row>
    <row r="23" spans="1:32" x14ac:dyDescent="0.25">
      <c r="A23" s="35">
        <v>40</v>
      </c>
      <c r="B23" s="36">
        <v>6</v>
      </c>
      <c r="C23" s="36" t="s">
        <v>3</v>
      </c>
      <c r="D23" s="37">
        <v>2</v>
      </c>
      <c r="E23" s="267"/>
      <c r="F23" s="31">
        <v>0.69214352580127902</v>
      </c>
      <c r="G23" s="283"/>
      <c r="H23" s="298"/>
      <c r="I23" s="298"/>
      <c r="J23" s="298"/>
      <c r="L23" s="35">
        <v>42</v>
      </c>
      <c r="M23" s="36">
        <v>12</v>
      </c>
      <c r="N23" s="36" t="s">
        <v>3</v>
      </c>
      <c r="O23" s="37">
        <v>2</v>
      </c>
      <c r="P23" s="267"/>
      <c r="Q23" s="31">
        <v>0.78023136110301194</v>
      </c>
      <c r="R23" s="283"/>
      <c r="S23" s="298"/>
      <c r="T23" s="253"/>
      <c r="U23" s="272"/>
      <c r="W23" s="35">
        <v>44</v>
      </c>
      <c r="X23" s="36">
        <v>2</v>
      </c>
      <c r="Y23" s="36" t="s">
        <v>3</v>
      </c>
      <c r="Z23" s="37">
        <v>2</v>
      </c>
      <c r="AA23" s="267"/>
      <c r="AB23" s="31">
        <v>0.5405747324915785</v>
      </c>
      <c r="AC23" s="283"/>
      <c r="AD23" s="298"/>
      <c r="AE23" s="253"/>
      <c r="AF23" s="272"/>
    </row>
    <row r="24" spans="1:32" x14ac:dyDescent="0.25">
      <c r="A24" s="35">
        <v>40</v>
      </c>
      <c r="B24" s="36">
        <v>6</v>
      </c>
      <c r="C24" s="36" t="s">
        <v>3</v>
      </c>
      <c r="D24" s="37">
        <v>3</v>
      </c>
      <c r="E24" s="267"/>
      <c r="F24" s="31">
        <v>0.36878937145734519</v>
      </c>
      <c r="G24" s="283"/>
      <c r="H24" s="298"/>
      <c r="I24" s="298"/>
      <c r="J24" s="298"/>
      <c r="L24" s="35">
        <v>42</v>
      </c>
      <c r="M24" s="36">
        <v>12</v>
      </c>
      <c r="N24" s="36" t="s">
        <v>3</v>
      </c>
      <c r="O24" s="37">
        <v>3</v>
      </c>
      <c r="P24" s="267"/>
      <c r="Q24" s="31">
        <v>0.92247390309480926</v>
      </c>
      <c r="R24" s="283"/>
      <c r="S24" s="298"/>
      <c r="T24" s="253"/>
      <c r="U24" s="272"/>
      <c r="W24" s="35">
        <v>44</v>
      </c>
      <c r="X24" s="36">
        <v>2</v>
      </c>
      <c r="Y24" s="36" t="s">
        <v>3</v>
      </c>
      <c r="Z24" s="37">
        <v>3</v>
      </c>
      <c r="AA24" s="267"/>
      <c r="AB24" s="31">
        <v>0.14343036376605117</v>
      </c>
      <c r="AC24" s="283"/>
      <c r="AD24" s="298"/>
      <c r="AE24" s="253"/>
      <c r="AF24" s="272"/>
    </row>
    <row r="25" spans="1:32" x14ac:dyDescent="0.25">
      <c r="A25" s="35">
        <v>40</v>
      </c>
      <c r="B25" s="36">
        <v>6</v>
      </c>
      <c r="C25" s="36" t="s">
        <v>3</v>
      </c>
      <c r="D25" s="37">
        <v>4</v>
      </c>
      <c r="E25" s="267"/>
      <c r="F25" s="31">
        <v>0.41054757501747952</v>
      </c>
      <c r="G25" s="283"/>
      <c r="H25" s="298"/>
      <c r="I25" s="298"/>
      <c r="J25" s="298"/>
      <c r="L25" s="35">
        <v>42</v>
      </c>
      <c r="M25" s="36">
        <v>12</v>
      </c>
      <c r="N25" s="36" t="s">
        <v>3</v>
      </c>
      <c r="O25" s="37">
        <v>4</v>
      </c>
      <c r="P25" s="267"/>
      <c r="Q25" s="31">
        <v>0.90310582193514077</v>
      </c>
      <c r="R25" s="283"/>
      <c r="S25" s="298"/>
      <c r="T25" s="253"/>
      <c r="U25" s="272"/>
      <c r="W25" s="35">
        <v>44</v>
      </c>
      <c r="X25" s="36">
        <v>2</v>
      </c>
      <c r="Y25" s="36" t="s">
        <v>3</v>
      </c>
      <c r="Z25" s="37">
        <v>4</v>
      </c>
      <c r="AA25" s="267"/>
      <c r="AB25" s="31">
        <v>0.28288827292697349</v>
      </c>
      <c r="AC25" s="283"/>
      <c r="AD25" s="298"/>
      <c r="AE25" s="253"/>
      <c r="AF25" s="272"/>
    </row>
    <row r="26" spans="1:32" x14ac:dyDescent="0.25">
      <c r="A26" s="35">
        <v>40</v>
      </c>
      <c r="B26" s="36">
        <v>6</v>
      </c>
      <c r="C26" s="36" t="s">
        <v>3</v>
      </c>
      <c r="D26" s="37">
        <v>5</v>
      </c>
      <c r="E26" s="268"/>
      <c r="F26" s="31">
        <v>0.51488026370512507</v>
      </c>
      <c r="G26" s="284"/>
      <c r="H26" s="298"/>
      <c r="I26" s="298"/>
      <c r="J26" s="298"/>
      <c r="L26" s="35">
        <v>42</v>
      </c>
      <c r="M26" s="36">
        <v>12</v>
      </c>
      <c r="N26" s="36" t="s">
        <v>3</v>
      </c>
      <c r="O26" s="37">
        <v>5</v>
      </c>
      <c r="P26" s="268"/>
      <c r="Q26" s="31">
        <v>1.0617220468239652</v>
      </c>
      <c r="R26" s="284"/>
      <c r="S26" s="298"/>
      <c r="T26" s="253"/>
      <c r="U26" s="272"/>
      <c r="W26" s="35">
        <v>44</v>
      </c>
      <c r="X26" s="36">
        <v>2</v>
      </c>
      <c r="Y26" s="36" t="s">
        <v>3</v>
      </c>
      <c r="Z26" s="37">
        <v>5</v>
      </c>
      <c r="AA26" s="268"/>
      <c r="AB26" s="31">
        <v>0.7577832659214675</v>
      </c>
      <c r="AC26" s="284"/>
      <c r="AD26" s="298"/>
      <c r="AE26" s="253"/>
      <c r="AF26" s="272"/>
    </row>
    <row r="27" spans="1:32" x14ac:dyDescent="0.25">
      <c r="A27" s="38">
        <v>40</v>
      </c>
      <c r="B27" s="39">
        <v>6</v>
      </c>
      <c r="C27" s="39" t="s">
        <v>3</v>
      </c>
      <c r="D27" s="40" t="s">
        <v>4</v>
      </c>
      <c r="E27" s="254">
        <v>0.62396309840722985</v>
      </c>
      <c r="F27" s="255"/>
      <c r="G27" s="255"/>
      <c r="H27" s="299"/>
      <c r="I27" s="298"/>
      <c r="J27" s="298"/>
      <c r="L27" s="38">
        <v>42</v>
      </c>
      <c r="M27" s="39">
        <v>12</v>
      </c>
      <c r="N27" s="39" t="s">
        <v>3</v>
      </c>
      <c r="O27" s="40" t="s">
        <v>4</v>
      </c>
      <c r="P27" s="254">
        <v>0.76247169568001305</v>
      </c>
      <c r="Q27" s="255"/>
      <c r="R27" s="255"/>
      <c r="S27" s="299"/>
      <c r="T27" s="253"/>
      <c r="U27" s="272"/>
      <c r="W27" s="38">
        <v>44</v>
      </c>
      <c r="X27" s="39">
        <v>2</v>
      </c>
      <c r="Y27" s="39" t="s">
        <v>3</v>
      </c>
      <c r="Z27" s="40" t="s">
        <v>4</v>
      </c>
      <c r="AA27" s="254">
        <v>0.68662692561096172</v>
      </c>
      <c r="AB27" s="255"/>
      <c r="AC27" s="255"/>
      <c r="AD27" s="299"/>
      <c r="AE27" s="253"/>
      <c r="AF27" s="272"/>
    </row>
    <row r="28" spans="1:32" x14ac:dyDescent="0.25">
      <c r="A28" s="15">
        <v>46</v>
      </c>
      <c r="B28" s="16">
        <v>6</v>
      </c>
      <c r="C28" s="16" t="s">
        <v>3</v>
      </c>
      <c r="D28" s="17">
        <v>1</v>
      </c>
      <c r="E28" s="257">
        <v>0.62939880020318129</v>
      </c>
      <c r="F28" s="24">
        <v>0.84992364239907692</v>
      </c>
      <c r="G28" s="285">
        <v>0.62495473334409124</v>
      </c>
      <c r="H28" s="297">
        <f>E33</f>
        <v>0.52781018336524765</v>
      </c>
      <c r="I28" s="298"/>
      <c r="J28" s="298"/>
      <c r="L28" s="15">
        <v>48</v>
      </c>
      <c r="M28" s="16">
        <v>15</v>
      </c>
      <c r="N28" s="16" t="s">
        <v>3</v>
      </c>
      <c r="O28" s="17">
        <v>1</v>
      </c>
      <c r="P28" s="257">
        <v>0.58966413711515075</v>
      </c>
      <c r="Q28" s="24">
        <v>0.61095173202452213</v>
      </c>
      <c r="R28" s="285">
        <v>0.61441253890777814</v>
      </c>
      <c r="S28" s="297">
        <f>P33</f>
        <v>0.64094977247987861</v>
      </c>
      <c r="T28" s="253">
        <f>S28</f>
        <v>0.64094977247987861</v>
      </c>
      <c r="U28" s="272"/>
      <c r="W28" s="15">
        <v>50</v>
      </c>
      <c r="X28" s="16">
        <v>4</v>
      </c>
      <c r="Y28" s="16" t="s">
        <v>3</v>
      </c>
      <c r="Z28" s="17">
        <v>1</v>
      </c>
      <c r="AA28" s="257">
        <v>0.7941994833967092</v>
      </c>
      <c r="AB28" s="24">
        <v>0.67579411174716286</v>
      </c>
      <c r="AC28" s="285">
        <v>0.80729097862158261</v>
      </c>
      <c r="AD28" s="297">
        <f>AA33</f>
        <v>0.7303414565712405</v>
      </c>
      <c r="AE28" s="253">
        <f>AD28</f>
        <v>0.7303414565712405</v>
      </c>
      <c r="AF28" s="272"/>
    </row>
    <row r="29" spans="1:32" x14ac:dyDescent="0.25">
      <c r="A29" s="18">
        <v>46</v>
      </c>
      <c r="B29" s="19">
        <v>6</v>
      </c>
      <c r="C29" s="19" t="s">
        <v>3</v>
      </c>
      <c r="D29" s="20">
        <v>2</v>
      </c>
      <c r="E29" s="258"/>
      <c r="F29" s="24">
        <v>0.78321854323627116</v>
      </c>
      <c r="G29" s="286"/>
      <c r="H29" s="298"/>
      <c r="I29" s="298"/>
      <c r="J29" s="298"/>
      <c r="L29" s="18">
        <v>48</v>
      </c>
      <c r="M29" s="19">
        <v>15</v>
      </c>
      <c r="N29" s="19" t="s">
        <v>3</v>
      </c>
      <c r="O29" s="20">
        <v>2</v>
      </c>
      <c r="P29" s="258"/>
      <c r="Q29" s="24">
        <v>0.43233794775691253</v>
      </c>
      <c r="R29" s="286"/>
      <c r="S29" s="298"/>
      <c r="T29" s="253"/>
      <c r="U29" s="272"/>
      <c r="W29" s="18">
        <v>50</v>
      </c>
      <c r="X29" s="19">
        <v>4</v>
      </c>
      <c r="Y29" s="19" t="s">
        <v>3</v>
      </c>
      <c r="Z29" s="20">
        <v>2</v>
      </c>
      <c r="AA29" s="258"/>
      <c r="AB29" s="24">
        <v>0.7720829668025927</v>
      </c>
      <c r="AC29" s="286"/>
      <c r="AD29" s="298"/>
      <c r="AE29" s="253"/>
      <c r="AF29" s="272"/>
    </row>
    <row r="30" spans="1:32" x14ac:dyDescent="0.25">
      <c r="A30" s="18">
        <v>46</v>
      </c>
      <c r="B30" s="19">
        <v>6</v>
      </c>
      <c r="C30" s="19" t="s">
        <v>3</v>
      </c>
      <c r="D30" s="20">
        <v>3</v>
      </c>
      <c r="E30" s="258"/>
      <c r="F30" s="24">
        <v>0.48147259330951475</v>
      </c>
      <c r="G30" s="286"/>
      <c r="H30" s="298"/>
      <c r="I30" s="298"/>
      <c r="J30" s="298"/>
      <c r="L30" s="18">
        <v>48</v>
      </c>
      <c r="M30" s="19">
        <v>15</v>
      </c>
      <c r="N30" s="19" t="s">
        <v>3</v>
      </c>
      <c r="O30" s="20">
        <v>3</v>
      </c>
      <c r="P30" s="258"/>
      <c r="Q30" s="24">
        <v>0.25018704878553799</v>
      </c>
      <c r="R30" s="286"/>
      <c r="S30" s="298"/>
      <c r="T30" s="253"/>
      <c r="U30" s="272"/>
      <c r="W30" s="18">
        <v>50</v>
      </c>
      <c r="X30" s="19">
        <v>4</v>
      </c>
      <c r="Y30" s="19" t="s">
        <v>3</v>
      </c>
      <c r="Z30" s="20">
        <v>3</v>
      </c>
      <c r="AA30" s="258"/>
      <c r="AB30" s="24">
        <v>1.0120488002187658</v>
      </c>
      <c r="AC30" s="286"/>
      <c r="AD30" s="298"/>
      <c r="AE30" s="253"/>
      <c r="AF30" s="272"/>
    </row>
    <row r="31" spans="1:32" x14ac:dyDescent="0.25">
      <c r="A31" s="18">
        <v>46</v>
      </c>
      <c r="B31" s="19">
        <v>6</v>
      </c>
      <c r="C31" s="19" t="s">
        <v>3</v>
      </c>
      <c r="D31" s="20">
        <v>4</v>
      </c>
      <c r="E31" s="258"/>
      <c r="F31" s="24">
        <v>0.66435408059871726</v>
      </c>
      <c r="G31" s="286"/>
      <c r="H31" s="298"/>
      <c r="I31" s="298"/>
      <c r="J31" s="298"/>
      <c r="L31" s="18">
        <v>48</v>
      </c>
      <c r="M31" s="19">
        <v>15</v>
      </c>
      <c r="N31" s="19" t="s">
        <v>3</v>
      </c>
      <c r="O31" s="20">
        <v>4</v>
      </c>
      <c r="P31" s="258"/>
      <c r="Q31" s="24">
        <v>0.86691250115834706</v>
      </c>
      <c r="R31" s="286"/>
      <c r="S31" s="298"/>
      <c r="T31" s="253"/>
      <c r="U31" s="272"/>
      <c r="W31" s="18">
        <v>50</v>
      </c>
      <c r="X31" s="19">
        <v>4</v>
      </c>
      <c r="Y31" s="19" t="s">
        <v>3</v>
      </c>
      <c r="Z31" s="20">
        <v>4</v>
      </c>
      <c r="AA31" s="258"/>
      <c r="AB31" s="24">
        <v>0.86851341565639384</v>
      </c>
      <c r="AC31" s="286"/>
      <c r="AD31" s="298"/>
      <c r="AE31" s="253"/>
      <c r="AF31" s="272"/>
    </row>
    <row r="32" spans="1:32" x14ac:dyDescent="0.25">
      <c r="A32" s="18">
        <v>46</v>
      </c>
      <c r="B32" s="19">
        <v>6</v>
      </c>
      <c r="C32" s="19" t="s">
        <v>3</v>
      </c>
      <c r="D32" s="20">
        <v>5</v>
      </c>
      <c r="E32" s="259"/>
      <c r="F32" s="24">
        <v>0.34580480717687584</v>
      </c>
      <c r="G32" s="287"/>
      <c r="H32" s="298"/>
      <c r="I32" s="298"/>
      <c r="J32" s="298"/>
      <c r="L32" s="18">
        <v>48</v>
      </c>
      <c r="M32" s="19">
        <v>15</v>
      </c>
      <c r="N32" s="19" t="s">
        <v>3</v>
      </c>
      <c r="O32" s="20">
        <v>5</v>
      </c>
      <c r="P32" s="259"/>
      <c r="Q32" s="24">
        <v>0.91167346481357125</v>
      </c>
      <c r="R32" s="287"/>
      <c r="S32" s="298"/>
      <c r="T32" s="253"/>
      <c r="U32" s="272"/>
      <c r="W32" s="18">
        <v>50</v>
      </c>
      <c r="X32" s="19">
        <v>4</v>
      </c>
      <c r="Y32" s="19" t="s">
        <v>3</v>
      </c>
      <c r="Z32" s="20">
        <v>5</v>
      </c>
      <c r="AA32" s="259"/>
      <c r="AB32" s="24">
        <v>0.70801559868299813</v>
      </c>
      <c r="AC32" s="287"/>
      <c r="AD32" s="298"/>
      <c r="AE32" s="253"/>
      <c r="AF32" s="272"/>
    </row>
    <row r="33" spans="1:32" x14ac:dyDescent="0.25">
      <c r="A33" s="21">
        <v>46</v>
      </c>
      <c r="B33" s="22">
        <v>6</v>
      </c>
      <c r="C33" s="22" t="s">
        <v>3</v>
      </c>
      <c r="D33" s="23" t="s">
        <v>4</v>
      </c>
      <c r="E33" s="263">
        <v>0.52781018336524765</v>
      </c>
      <c r="F33" s="264"/>
      <c r="G33" s="264"/>
      <c r="H33" s="299"/>
      <c r="I33" s="299"/>
      <c r="J33" s="299"/>
      <c r="L33" s="21">
        <v>48</v>
      </c>
      <c r="M33" s="22">
        <v>15</v>
      </c>
      <c r="N33" s="22" t="s">
        <v>3</v>
      </c>
      <c r="O33" s="23" t="s">
        <v>4</v>
      </c>
      <c r="P33" s="263">
        <v>0.64094977247987861</v>
      </c>
      <c r="Q33" s="264"/>
      <c r="R33" s="264"/>
      <c r="S33" s="299"/>
      <c r="T33" s="253"/>
      <c r="U33" s="272"/>
      <c r="W33" s="21">
        <v>50</v>
      </c>
      <c r="X33" s="22">
        <v>4</v>
      </c>
      <c r="Y33" s="22" t="s">
        <v>3</v>
      </c>
      <c r="Z33" s="23" t="s">
        <v>4</v>
      </c>
      <c r="AA33" s="263">
        <v>0.7303414565712405</v>
      </c>
      <c r="AB33" s="264"/>
      <c r="AC33" s="264"/>
      <c r="AD33" s="299"/>
      <c r="AE33" s="253"/>
      <c r="AF33" s="272"/>
    </row>
    <row r="34" spans="1:32" x14ac:dyDescent="0.25">
      <c r="A34" s="1" t="s">
        <v>0</v>
      </c>
      <c r="B34" s="2" t="s">
        <v>10</v>
      </c>
      <c r="C34" s="2" t="s">
        <v>1</v>
      </c>
      <c r="D34" s="3" t="s">
        <v>2</v>
      </c>
      <c r="E34" s="25" t="s">
        <v>5</v>
      </c>
      <c r="F34" s="25" t="s">
        <v>6</v>
      </c>
      <c r="G34" s="26" t="s">
        <v>7</v>
      </c>
      <c r="L34" s="1" t="s">
        <v>0</v>
      </c>
      <c r="M34" s="2" t="s">
        <v>10</v>
      </c>
      <c r="N34" s="2" t="s">
        <v>1</v>
      </c>
      <c r="O34" s="3" t="s">
        <v>2</v>
      </c>
      <c r="P34" s="25" t="s">
        <v>5</v>
      </c>
      <c r="Q34" s="25" t="s">
        <v>6</v>
      </c>
      <c r="R34" s="26" t="s">
        <v>7</v>
      </c>
      <c r="W34" s="1" t="s">
        <v>0</v>
      </c>
      <c r="X34" s="2" t="s">
        <v>10</v>
      </c>
      <c r="Y34" s="2" t="s">
        <v>1</v>
      </c>
      <c r="Z34" s="3" t="s">
        <v>2</v>
      </c>
      <c r="AA34" s="25" t="s">
        <v>5</v>
      </c>
      <c r="AB34" s="25" t="s">
        <v>6</v>
      </c>
      <c r="AC34" s="26" t="s">
        <v>7</v>
      </c>
    </row>
    <row r="35" spans="1:32" x14ac:dyDescent="0.25">
      <c r="A35" s="4">
        <v>16</v>
      </c>
      <c r="B35" s="5">
        <v>5</v>
      </c>
      <c r="C35" s="5" t="s">
        <v>11</v>
      </c>
      <c r="D35" s="6">
        <v>1</v>
      </c>
      <c r="E35" s="273">
        <v>0.18504836756950632</v>
      </c>
      <c r="F35" s="27">
        <v>0.37933658246825408</v>
      </c>
      <c r="G35" s="288">
        <v>0.14462231200318867</v>
      </c>
      <c r="H35" s="297">
        <f>E40</f>
        <v>0.43330665289258141</v>
      </c>
      <c r="I35" s="297">
        <f>AVERAGE(H35:H46)</f>
        <v>0.48009567409031051</v>
      </c>
      <c r="J35" s="297">
        <f>AVERAGE(I35:I64)</f>
        <v>0.50893571098406332</v>
      </c>
      <c r="L35" s="4">
        <v>18</v>
      </c>
      <c r="M35" s="5">
        <v>16</v>
      </c>
      <c r="N35" s="5" t="s">
        <v>11</v>
      </c>
      <c r="O35" s="6">
        <v>1</v>
      </c>
      <c r="P35" s="273">
        <v>0.87181460374551556</v>
      </c>
      <c r="Q35" s="27">
        <v>0.48441126497613068</v>
      </c>
      <c r="R35" s="288">
        <v>0.86446942076527955</v>
      </c>
      <c r="S35" s="297">
        <f>P40</f>
        <v>0.87798744581321608</v>
      </c>
      <c r="T35" s="253">
        <f>AVERAGE(S35:S52)</f>
        <v>0.6825599415862792</v>
      </c>
      <c r="U35" s="253">
        <f>AVERAGE(T35:T64)</f>
        <v>0.5725684975703631</v>
      </c>
      <c r="W35" s="4">
        <v>20</v>
      </c>
      <c r="X35" s="5">
        <v>1</v>
      </c>
      <c r="Y35" s="5" t="s">
        <v>11</v>
      </c>
      <c r="Z35" s="6">
        <v>1</v>
      </c>
      <c r="AA35" s="273">
        <v>0.37638639866638091</v>
      </c>
      <c r="AB35" s="27">
        <v>0.38901446137604817</v>
      </c>
      <c r="AC35" s="288">
        <v>0.38900746565781102</v>
      </c>
      <c r="AD35" s="297">
        <f>AA40</f>
        <v>0.28513756659699036</v>
      </c>
      <c r="AE35" s="253">
        <f>AVERAGE(AD35:AD52)</f>
        <v>0.48998798379746483</v>
      </c>
      <c r="AF35" s="253">
        <f>AVERAGE(AE35:AE64)</f>
        <v>0.51231282547704882</v>
      </c>
    </row>
    <row r="36" spans="1:32" x14ac:dyDescent="0.25">
      <c r="A36" s="7">
        <v>16</v>
      </c>
      <c r="B36" s="8">
        <v>5</v>
      </c>
      <c r="C36" s="8" t="s">
        <v>11</v>
      </c>
      <c r="D36" s="9">
        <v>2</v>
      </c>
      <c r="E36" s="274"/>
      <c r="F36" s="27">
        <v>0.11028504806425884</v>
      </c>
      <c r="G36" s="289"/>
      <c r="H36" s="298"/>
      <c r="I36" s="298"/>
      <c r="J36" s="298"/>
      <c r="L36" s="7">
        <v>18</v>
      </c>
      <c r="M36" s="8">
        <v>16</v>
      </c>
      <c r="N36" s="8" t="s">
        <v>11</v>
      </c>
      <c r="O36" s="9">
        <v>2</v>
      </c>
      <c r="P36" s="274"/>
      <c r="Q36" s="27">
        <v>0.91972609340402767</v>
      </c>
      <c r="R36" s="289"/>
      <c r="S36" s="298"/>
      <c r="T36" s="272"/>
      <c r="U36" s="272"/>
      <c r="W36" s="7">
        <v>20</v>
      </c>
      <c r="X36" s="8">
        <v>1</v>
      </c>
      <c r="Y36" s="8" t="s">
        <v>11</v>
      </c>
      <c r="Z36" s="9">
        <v>2</v>
      </c>
      <c r="AA36" s="274"/>
      <c r="AB36" s="27">
        <v>0.41251177889447233</v>
      </c>
      <c r="AC36" s="289"/>
      <c r="AD36" s="298"/>
      <c r="AE36" s="272"/>
      <c r="AF36" s="272"/>
    </row>
    <row r="37" spans="1:32" x14ac:dyDescent="0.25">
      <c r="A37" s="7">
        <v>16</v>
      </c>
      <c r="B37" s="8">
        <v>5</v>
      </c>
      <c r="C37" s="8" t="s">
        <v>11</v>
      </c>
      <c r="D37" s="9">
        <v>3</v>
      </c>
      <c r="E37" s="274"/>
      <c r="F37" s="27">
        <v>2.1389297837882348E-2</v>
      </c>
      <c r="G37" s="289"/>
      <c r="H37" s="298"/>
      <c r="I37" s="298"/>
      <c r="J37" s="298"/>
      <c r="L37" s="7">
        <v>18</v>
      </c>
      <c r="M37" s="8">
        <v>16</v>
      </c>
      <c r="N37" s="8" t="s">
        <v>11</v>
      </c>
      <c r="O37" s="9">
        <v>3</v>
      </c>
      <c r="P37" s="274"/>
      <c r="Q37" s="27">
        <v>1.1486457170692708</v>
      </c>
      <c r="R37" s="289"/>
      <c r="S37" s="298"/>
      <c r="T37" s="272"/>
      <c r="U37" s="272"/>
      <c r="W37" s="7">
        <v>20</v>
      </c>
      <c r="X37" s="8">
        <v>1</v>
      </c>
      <c r="Y37" s="8" t="s">
        <v>11</v>
      </c>
      <c r="Z37" s="9">
        <v>3</v>
      </c>
      <c r="AA37" s="274"/>
      <c r="AB37" s="27">
        <v>0.53022550068356222</v>
      </c>
      <c r="AC37" s="289"/>
      <c r="AD37" s="298"/>
      <c r="AE37" s="272"/>
      <c r="AF37" s="272"/>
    </row>
    <row r="38" spans="1:32" x14ac:dyDescent="0.25">
      <c r="A38" s="7">
        <v>16</v>
      </c>
      <c r="B38" s="8">
        <v>5</v>
      </c>
      <c r="C38" s="8" t="s">
        <v>11</v>
      </c>
      <c r="D38" s="9">
        <v>4</v>
      </c>
      <c r="E38" s="274"/>
      <c r="F38" s="27">
        <v>6.424666263201155E-2</v>
      </c>
      <c r="G38" s="289"/>
      <c r="H38" s="298"/>
      <c r="I38" s="298"/>
      <c r="J38" s="298"/>
      <c r="L38" s="7">
        <v>18</v>
      </c>
      <c r="M38" s="8">
        <v>16</v>
      </c>
      <c r="N38" s="8" t="s">
        <v>11</v>
      </c>
      <c r="O38" s="9">
        <v>4</v>
      </c>
      <c r="P38" s="274"/>
      <c r="Q38" s="27">
        <v>0.73898382868419554</v>
      </c>
      <c r="R38" s="289"/>
      <c r="S38" s="298"/>
      <c r="T38" s="272"/>
      <c r="U38" s="272"/>
      <c r="W38" s="7">
        <v>20</v>
      </c>
      <c r="X38" s="8">
        <v>1</v>
      </c>
      <c r="Y38" s="8" t="s">
        <v>11</v>
      </c>
      <c r="Z38" s="9">
        <v>4</v>
      </c>
      <c r="AA38" s="274"/>
      <c r="AB38" s="27">
        <v>8.9591456124773178E-2</v>
      </c>
      <c r="AC38" s="289"/>
      <c r="AD38" s="298"/>
      <c r="AE38" s="272"/>
      <c r="AF38" s="272"/>
    </row>
    <row r="39" spans="1:32" x14ac:dyDescent="0.25">
      <c r="A39" s="7">
        <v>16</v>
      </c>
      <c r="B39" s="8">
        <v>5</v>
      </c>
      <c r="C39" s="8" t="s">
        <v>11</v>
      </c>
      <c r="D39" s="9">
        <v>5</v>
      </c>
      <c r="E39" s="275"/>
      <c r="F39" s="27">
        <v>0.14785396901353653</v>
      </c>
      <c r="G39" s="290"/>
      <c r="H39" s="298"/>
      <c r="I39" s="298"/>
      <c r="J39" s="298"/>
      <c r="L39" s="7">
        <v>18</v>
      </c>
      <c r="M39" s="8">
        <v>16</v>
      </c>
      <c r="N39" s="8" t="s">
        <v>11</v>
      </c>
      <c r="O39" s="9">
        <v>5</v>
      </c>
      <c r="P39" s="275"/>
      <c r="Q39" s="27">
        <v>1.030580199692773</v>
      </c>
      <c r="R39" s="290"/>
      <c r="S39" s="298"/>
      <c r="T39" s="272"/>
      <c r="U39" s="272"/>
      <c r="W39" s="7">
        <v>20</v>
      </c>
      <c r="X39" s="8">
        <v>1</v>
      </c>
      <c r="Y39" s="8" t="s">
        <v>11</v>
      </c>
      <c r="Z39" s="9">
        <v>5</v>
      </c>
      <c r="AA39" s="275"/>
      <c r="AB39" s="27">
        <v>0.52369413121019925</v>
      </c>
      <c r="AC39" s="290"/>
      <c r="AD39" s="298"/>
      <c r="AE39" s="272"/>
      <c r="AF39" s="272"/>
    </row>
    <row r="40" spans="1:32" x14ac:dyDescent="0.25">
      <c r="A40" s="10">
        <v>16</v>
      </c>
      <c r="B40" s="11">
        <v>5</v>
      </c>
      <c r="C40" s="11" t="s">
        <v>11</v>
      </c>
      <c r="D40" s="12" t="s">
        <v>4</v>
      </c>
      <c r="E40" s="279">
        <v>0.43330665289258141</v>
      </c>
      <c r="F40" s="280"/>
      <c r="G40" s="280"/>
      <c r="H40" s="299"/>
      <c r="I40" s="298"/>
      <c r="J40" s="298"/>
      <c r="L40" s="10">
        <v>18</v>
      </c>
      <c r="M40" s="11">
        <v>16</v>
      </c>
      <c r="N40" s="11" t="s">
        <v>11</v>
      </c>
      <c r="O40" s="12" t="s">
        <v>4</v>
      </c>
      <c r="P40" s="279">
        <v>0.87798744581321608</v>
      </c>
      <c r="Q40" s="280"/>
      <c r="R40" s="280"/>
      <c r="S40" s="299"/>
      <c r="T40" s="272"/>
      <c r="U40" s="272"/>
      <c r="W40" s="10">
        <v>20</v>
      </c>
      <c r="X40" s="11">
        <v>1</v>
      </c>
      <c r="Y40" s="11" t="s">
        <v>11</v>
      </c>
      <c r="Z40" s="12" t="s">
        <v>4</v>
      </c>
      <c r="AA40" s="279">
        <v>0.28513756659699036</v>
      </c>
      <c r="AB40" s="280"/>
      <c r="AC40" s="280"/>
      <c r="AD40" s="299"/>
      <c r="AE40" s="272"/>
      <c r="AF40" s="272"/>
    </row>
    <row r="41" spans="1:32" x14ac:dyDescent="0.25">
      <c r="A41" s="32">
        <v>24</v>
      </c>
      <c r="B41" s="33">
        <v>5</v>
      </c>
      <c r="C41" s="33" t="s">
        <v>11</v>
      </c>
      <c r="D41" s="34">
        <v>1</v>
      </c>
      <c r="E41" s="266">
        <v>0.40006418418201034</v>
      </c>
      <c r="F41" s="31">
        <v>0.23085919122281801</v>
      </c>
      <c r="G41" s="282">
        <v>0.40260140133861244</v>
      </c>
      <c r="H41" s="297">
        <f>E46</f>
        <v>0.52688469528803961</v>
      </c>
      <c r="I41" s="298"/>
      <c r="J41" s="298"/>
      <c r="L41" s="32">
        <v>25</v>
      </c>
      <c r="M41" s="33">
        <v>16</v>
      </c>
      <c r="N41" s="33" t="s">
        <v>11</v>
      </c>
      <c r="O41" s="34">
        <v>1</v>
      </c>
      <c r="P41" s="266">
        <v>0.49270011975571254</v>
      </c>
      <c r="Q41" s="31">
        <v>0.48720372512443555</v>
      </c>
      <c r="R41" s="282">
        <v>0.50114283642307433</v>
      </c>
      <c r="S41" s="297">
        <f>P46</f>
        <v>0.6035792466377331</v>
      </c>
      <c r="T41" s="272"/>
      <c r="U41" s="272"/>
      <c r="W41" s="32">
        <v>28</v>
      </c>
      <c r="X41" s="33">
        <v>1</v>
      </c>
      <c r="Y41" s="33" t="s">
        <v>11</v>
      </c>
      <c r="Z41" s="34">
        <v>1</v>
      </c>
      <c r="AA41" s="266">
        <v>0.46915136838484323</v>
      </c>
      <c r="AB41" s="31">
        <v>0.42568992646094167</v>
      </c>
      <c r="AC41" s="282">
        <v>0.48484056163384909</v>
      </c>
      <c r="AD41" s="297">
        <f>AA46</f>
        <v>0.55826947613153488</v>
      </c>
      <c r="AE41" s="272"/>
      <c r="AF41" s="272"/>
    </row>
    <row r="42" spans="1:32" x14ac:dyDescent="0.25">
      <c r="A42" s="35">
        <v>24</v>
      </c>
      <c r="B42" s="36">
        <v>5</v>
      </c>
      <c r="C42" s="36" t="s">
        <v>11</v>
      </c>
      <c r="D42" s="37">
        <v>2</v>
      </c>
      <c r="E42" s="267"/>
      <c r="F42" s="31">
        <v>0.40901936304177372</v>
      </c>
      <c r="G42" s="283"/>
      <c r="H42" s="298"/>
      <c r="I42" s="298"/>
      <c r="J42" s="298"/>
      <c r="L42" s="35">
        <v>25</v>
      </c>
      <c r="M42" s="36">
        <v>16</v>
      </c>
      <c r="N42" s="36" t="s">
        <v>11</v>
      </c>
      <c r="O42" s="37">
        <v>2</v>
      </c>
      <c r="P42" s="267"/>
      <c r="Q42" s="31">
        <v>0.59467785916610694</v>
      </c>
      <c r="R42" s="283"/>
      <c r="S42" s="298"/>
      <c r="T42" s="272"/>
      <c r="U42" s="272"/>
      <c r="W42" s="35">
        <v>28</v>
      </c>
      <c r="X42" s="36">
        <v>1</v>
      </c>
      <c r="Y42" s="36" t="s">
        <v>11</v>
      </c>
      <c r="Z42" s="37">
        <v>2</v>
      </c>
      <c r="AA42" s="267"/>
      <c r="AB42" s="31">
        <v>0.57056578996734508</v>
      </c>
      <c r="AC42" s="283"/>
      <c r="AD42" s="298"/>
      <c r="AE42" s="272"/>
      <c r="AF42" s="272"/>
    </row>
    <row r="43" spans="1:32" x14ac:dyDescent="0.25">
      <c r="A43" s="35">
        <v>24</v>
      </c>
      <c r="B43" s="36">
        <v>5</v>
      </c>
      <c r="C43" s="36" t="s">
        <v>11</v>
      </c>
      <c r="D43" s="37">
        <v>3</v>
      </c>
      <c r="E43" s="267"/>
      <c r="F43" s="31">
        <v>0.50466677288640693</v>
      </c>
      <c r="G43" s="283"/>
      <c r="H43" s="298"/>
      <c r="I43" s="298"/>
      <c r="J43" s="298"/>
      <c r="L43" s="35">
        <v>25</v>
      </c>
      <c r="M43" s="36">
        <v>16</v>
      </c>
      <c r="N43" s="36" t="s">
        <v>11</v>
      </c>
      <c r="O43" s="37">
        <v>3</v>
      </c>
      <c r="P43" s="267"/>
      <c r="Q43" s="31">
        <v>0.45503182785351731</v>
      </c>
      <c r="R43" s="283"/>
      <c r="S43" s="298"/>
      <c r="T43" s="272"/>
      <c r="U43" s="272"/>
      <c r="W43" s="35">
        <v>28</v>
      </c>
      <c r="X43" s="36">
        <v>1</v>
      </c>
      <c r="Y43" s="36" t="s">
        <v>11</v>
      </c>
      <c r="Z43" s="37">
        <v>3</v>
      </c>
      <c r="AA43" s="267"/>
      <c r="AB43" s="31">
        <v>0.51317788134884856</v>
      </c>
      <c r="AC43" s="283"/>
      <c r="AD43" s="298"/>
      <c r="AE43" s="272"/>
      <c r="AF43" s="272"/>
    </row>
    <row r="44" spans="1:32" x14ac:dyDescent="0.25">
      <c r="A44" s="35">
        <v>24</v>
      </c>
      <c r="B44" s="36">
        <v>5</v>
      </c>
      <c r="C44" s="36" t="s">
        <v>11</v>
      </c>
      <c r="D44" s="37">
        <v>4</v>
      </c>
      <c r="E44" s="267"/>
      <c r="F44" s="31">
        <v>0.43992296436343586</v>
      </c>
      <c r="G44" s="283"/>
      <c r="H44" s="298"/>
      <c r="I44" s="298"/>
      <c r="J44" s="298"/>
      <c r="L44" s="35">
        <v>25</v>
      </c>
      <c r="M44" s="36">
        <v>16</v>
      </c>
      <c r="N44" s="36" t="s">
        <v>11</v>
      </c>
      <c r="O44" s="37">
        <v>4</v>
      </c>
      <c r="P44" s="267"/>
      <c r="Q44" s="31">
        <v>0.55327153253690531</v>
      </c>
      <c r="R44" s="283"/>
      <c r="S44" s="298"/>
      <c r="T44" s="272"/>
      <c r="U44" s="272"/>
      <c r="W44" s="35">
        <v>28</v>
      </c>
      <c r="X44" s="36">
        <v>1</v>
      </c>
      <c r="Y44" s="36" t="s">
        <v>11</v>
      </c>
      <c r="Z44" s="37">
        <v>4</v>
      </c>
      <c r="AA44" s="267"/>
      <c r="AB44" s="31">
        <v>0.36554116288926519</v>
      </c>
      <c r="AC44" s="283"/>
      <c r="AD44" s="298"/>
      <c r="AE44" s="272"/>
      <c r="AF44" s="272"/>
    </row>
    <row r="45" spans="1:32" x14ac:dyDescent="0.25">
      <c r="A45" s="35">
        <v>24</v>
      </c>
      <c r="B45" s="36">
        <v>5</v>
      </c>
      <c r="C45" s="36" t="s">
        <v>11</v>
      </c>
      <c r="D45" s="37">
        <v>5</v>
      </c>
      <c r="E45" s="268"/>
      <c r="F45" s="31">
        <v>0.42853871517862746</v>
      </c>
      <c r="G45" s="284"/>
      <c r="H45" s="298"/>
      <c r="I45" s="298"/>
      <c r="J45" s="298"/>
      <c r="L45" s="35">
        <v>25</v>
      </c>
      <c r="M45" s="36">
        <v>16</v>
      </c>
      <c r="N45" s="36" t="s">
        <v>11</v>
      </c>
      <c r="O45" s="37">
        <v>5</v>
      </c>
      <c r="P45" s="268"/>
      <c r="Q45" s="31">
        <v>0.41552923743440628</v>
      </c>
      <c r="R45" s="284"/>
      <c r="S45" s="298"/>
      <c r="T45" s="272"/>
      <c r="U45" s="272"/>
      <c r="W45" s="35">
        <v>28</v>
      </c>
      <c r="X45" s="36">
        <v>1</v>
      </c>
      <c r="Y45" s="36" t="s">
        <v>11</v>
      </c>
      <c r="Z45" s="37">
        <v>5</v>
      </c>
      <c r="AA45" s="268"/>
      <c r="AB45" s="31">
        <v>0.54922804750284526</v>
      </c>
      <c r="AC45" s="284"/>
      <c r="AD45" s="298"/>
      <c r="AE45" s="272"/>
      <c r="AF45" s="272"/>
    </row>
    <row r="46" spans="1:32" x14ac:dyDescent="0.25">
      <c r="A46" s="38">
        <v>24</v>
      </c>
      <c r="B46" s="39">
        <v>5</v>
      </c>
      <c r="C46" s="39" t="s">
        <v>11</v>
      </c>
      <c r="D46" s="40" t="s">
        <v>4</v>
      </c>
      <c r="E46" s="254">
        <v>0.52688469528803961</v>
      </c>
      <c r="F46" s="255"/>
      <c r="G46" s="255"/>
      <c r="H46" s="299"/>
      <c r="I46" s="299"/>
      <c r="J46" s="298"/>
      <c r="L46" s="38">
        <v>25</v>
      </c>
      <c r="M46" s="39">
        <v>16</v>
      </c>
      <c r="N46" s="39" t="s">
        <v>11</v>
      </c>
      <c r="O46" s="40" t="s">
        <v>4</v>
      </c>
      <c r="P46" s="254">
        <v>0.6035792466377331</v>
      </c>
      <c r="Q46" s="255"/>
      <c r="R46" s="255"/>
      <c r="S46" s="299"/>
      <c r="T46" s="272"/>
      <c r="U46" s="272"/>
      <c r="W46" s="38">
        <v>28</v>
      </c>
      <c r="X46" s="39">
        <v>1</v>
      </c>
      <c r="Y46" s="39" t="s">
        <v>11</v>
      </c>
      <c r="Z46" s="40" t="s">
        <v>4</v>
      </c>
      <c r="AA46" s="254">
        <v>0.55826947613153488</v>
      </c>
      <c r="AB46" s="255"/>
      <c r="AC46" s="255"/>
      <c r="AD46" s="299"/>
      <c r="AE46" s="272"/>
      <c r="AF46" s="272"/>
    </row>
    <row r="47" spans="1:32" x14ac:dyDescent="0.25">
      <c r="A47" s="15">
        <v>32</v>
      </c>
      <c r="B47" s="16">
        <v>13</v>
      </c>
      <c r="C47" s="16" t="s">
        <v>11</v>
      </c>
      <c r="D47" s="17">
        <v>1</v>
      </c>
      <c r="E47" s="257">
        <v>0.38456859581218983</v>
      </c>
      <c r="F47" s="24">
        <v>0.31359656722644358</v>
      </c>
      <c r="G47" s="285">
        <v>0.38454107093732215</v>
      </c>
      <c r="H47" s="297">
        <f>E52</f>
        <v>0.5332304077438299</v>
      </c>
      <c r="I47" s="297">
        <f>AVERAGE(H47)</f>
        <v>0.5332304077438299</v>
      </c>
      <c r="J47" s="298"/>
      <c r="L47" s="15">
        <v>34</v>
      </c>
      <c r="M47" s="16">
        <v>16</v>
      </c>
      <c r="N47" s="16" t="s">
        <v>11</v>
      </c>
      <c r="O47" s="17">
        <v>1</v>
      </c>
      <c r="P47" s="257">
        <v>0.46455736745634962</v>
      </c>
      <c r="Q47" s="24">
        <v>0.48640095632039487</v>
      </c>
      <c r="R47" s="285">
        <v>0.46542388443191329</v>
      </c>
      <c r="S47" s="297">
        <f>P52</f>
        <v>0.56611313230788851</v>
      </c>
      <c r="T47" s="272"/>
      <c r="U47" s="272"/>
      <c r="W47" s="15">
        <v>36</v>
      </c>
      <c r="X47" s="16">
        <v>1</v>
      </c>
      <c r="Y47" s="16" t="s">
        <v>11</v>
      </c>
      <c r="Z47" s="17">
        <v>1</v>
      </c>
      <c r="AA47" s="257">
        <v>0.55670058339836426</v>
      </c>
      <c r="AB47" s="24">
        <v>0.52084999918801322</v>
      </c>
      <c r="AC47" s="285">
        <v>0.55756533820351728</v>
      </c>
      <c r="AD47" s="297">
        <f>AA52</f>
        <v>0.62655690866386937</v>
      </c>
      <c r="AE47" s="272"/>
      <c r="AF47" s="272"/>
    </row>
    <row r="48" spans="1:32" x14ac:dyDescent="0.25">
      <c r="A48" s="18">
        <v>32</v>
      </c>
      <c r="B48" s="19">
        <v>13</v>
      </c>
      <c r="C48" s="19" t="s">
        <v>11</v>
      </c>
      <c r="D48" s="20">
        <v>2</v>
      </c>
      <c r="E48" s="258"/>
      <c r="F48" s="24">
        <v>0.43262122755547838</v>
      </c>
      <c r="G48" s="286"/>
      <c r="H48" s="298"/>
      <c r="I48" s="298"/>
      <c r="J48" s="298"/>
      <c r="L48" s="18">
        <v>34</v>
      </c>
      <c r="M48" s="19">
        <v>16</v>
      </c>
      <c r="N48" s="19" t="s">
        <v>11</v>
      </c>
      <c r="O48" s="20">
        <v>2</v>
      </c>
      <c r="P48" s="258"/>
      <c r="Q48" s="24">
        <v>0.4439259512494117</v>
      </c>
      <c r="R48" s="286"/>
      <c r="S48" s="298"/>
      <c r="T48" s="272"/>
      <c r="U48" s="272"/>
      <c r="W48" s="18">
        <v>36</v>
      </c>
      <c r="X48" s="19">
        <v>1</v>
      </c>
      <c r="Y48" s="19" t="s">
        <v>11</v>
      </c>
      <c r="Z48" s="20">
        <v>2</v>
      </c>
      <c r="AA48" s="258"/>
      <c r="AB48" s="24">
        <v>0.49133982629593159</v>
      </c>
      <c r="AC48" s="286"/>
      <c r="AD48" s="298"/>
      <c r="AE48" s="272"/>
      <c r="AF48" s="272"/>
    </row>
    <row r="49" spans="1:32" x14ac:dyDescent="0.25">
      <c r="A49" s="18">
        <v>32</v>
      </c>
      <c r="B49" s="19">
        <v>13</v>
      </c>
      <c r="C49" s="19" t="s">
        <v>11</v>
      </c>
      <c r="D49" s="20">
        <v>3</v>
      </c>
      <c r="E49" s="258"/>
      <c r="F49" s="24">
        <v>0.38511059230819161</v>
      </c>
      <c r="G49" s="286"/>
      <c r="H49" s="298"/>
      <c r="I49" s="298"/>
      <c r="J49" s="298"/>
      <c r="L49" s="18">
        <v>34</v>
      </c>
      <c r="M49" s="19">
        <v>16</v>
      </c>
      <c r="N49" s="19" t="s">
        <v>11</v>
      </c>
      <c r="O49" s="20">
        <v>3</v>
      </c>
      <c r="P49" s="258"/>
      <c r="Q49" s="24">
        <v>0.4408217823663319</v>
      </c>
      <c r="R49" s="286"/>
      <c r="S49" s="298"/>
      <c r="T49" s="272"/>
      <c r="U49" s="272"/>
      <c r="W49" s="18">
        <v>36</v>
      </c>
      <c r="X49" s="19">
        <v>1</v>
      </c>
      <c r="Y49" s="19" t="s">
        <v>11</v>
      </c>
      <c r="Z49" s="20">
        <v>3</v>
      </c>
      <c r="AA49" s="258"/>
      <c r="AB49" s="24">
        <v>0.46515333958196303</v>
      </c>
      <c r="AC49" s="286"/>
      <c r="AD49" s="298"/>
      <c r="AE49" s="272"/>
      <c r="AF49" s="272"/>
    </row>
    <row r="50" spans="1:32" x14ac:dyDescent="0.25">
      <c r="A50" s="18">
        <v>32</v>
      </c>
      <c r="B50" s="19">
        <v>13</v>
      </c>
      <c r="C50" s="19" t="s">
        <v>11</v>
      </c>
      <c r="D50" s="20">
        <v>4</v>
      </c>
      <c r="E50" s="258"/>
      <c r="F50" s="24">
        <v>0.37878447721099995</v>
      </c>
      <c r="G50" s="286"/>
      <c r="H50" s="298"/>
      <c r="I50" s="298"/>
      <c r="J50" s="298"/>
      <c r="L50" s="18">
        <v>34</v>
      </c>
      <c r="M50" s="19">
        <v>16</v>
      </c>
      <c r="N50" s="19" t="s">
        <v>11</v>
      </c>
      <c r="O50" s="20">
        <v>4</v>
      </c>
      <c r="P50" s="258"/>
      <c r="Q50" s="24">
        <v>0.43810827200541302</v>
      </c>
      <c r="R50" s="286"/>
      <c r="S50" s="298"/>
      <c r="T50" s="272"/>
      <c r="U50" s="272"/>
      <c r="W50" s="18">
        <v>36</v>
      </c>
      <c r="X50" s="19">
        <v>1</v>
      </c>
      <c r="Y50" s="19" t="s">
        <v>11</v>
      </c>
      <c r="Z50" s="20">
        <v>4</v>
      </c>
      <c r="AA50" s="258"/>
      <c r="AB50" s="24">
        <v>0.60953298511455778</v>
      </c>
      <c r="AC50" s="286"/>
      <c r="AD50" s="298"/>
      <c r="AE50" s="272"/>
      <c r="AF50" s="272"/>
    </row>
    <row r="51" spans="1:32" x14ac:dyDescent="0.25">
      <c r="A51" s="18">
        <v>32</v>
      </c>
      <c r="B51" s="19">
        <v>13</v>
      </c>
      <c r="C51" s="19" t="s">
        <v>11</v>
      </c>
      <c r="D51" s="20">
        <v>5</v>
      </c>
      <c r="E51" s="259"/>
      <c r="F51" s="24">
        <v>0.41259249038549728</v>
      </c>
      <c r="G51" s="287"/>
      <c r="H51" s="298"/>
      <c r="I51" s="298"/>
      <c r="J51" s="298"/>
      <c r="L51" s="18">
        <v>34</v>
      </c>
      <c r="M51" s="19">
        <v>16</v>
      </c>
      <c r="N51" s="19" t="s">
        <v>11</v>
      </c>
      <c r="O51" s="20">
        <v>5</v>
      </c>
      <c r="P51" s="259"/>
      <c r="Q51" s="24">
        <v>0.51786246021801496</v>
      </c>
      <c r="R51" s="287"/>
      <c r="S51" s="298"/>
      <c r="T51" s="272"/>
      <c r="U51" s="272"/>
      <c r="W51" s="18">
        <v>36</v>
      </c>
      <c r="X51" s="19">
        <v>1</v>
      </c>
      <c r="Y51" s="19" t="s">
        <v>11</v>
      </c>
      <c r="Z51" s="20">
        <v>5</v>
      </c>
      <c r="AA51" s="259"/>
      <c r="AB51" s="24">
        <v>0.70095054083712083</v>
      </c>
      <c r="AC51" s="287"/>
      <c r="AD51" s="298"/>
      <c r="AE51" s="272"/>
      <c r="AF51" s="272"/>
    </row>
    <row r="52" spans="1:32" x14ac:dyDescent="0.25">
      <c r="A52" s="21">
        <v>32</v>
      </c>
      <c r="B52" s="22">
        <v>13</v>
      </c>
      <c r="C52" s="22" t="s">
        <v>11</v>
      </c>
      <c r="D52" s="23" t="s">
        <v>4</v>
      </c>
      <c r="E52" s="263">
        <v>0.5332304077438299</v>
      </c>
      <c r="F52" s="264"/>
      <c r="G52" s="264"/>
      <c r="H52" s="299"/>
      <c r="I52" s="299"/>
      <c r="J52" s="298"/>
      <c r="L52" s="21">
        <v>34</v>
      </c>
      <c r="M52" s="22">
        <v>16</v>
      </c>
      <c r="N52" s="22" t="s">
        <v>11</v>
      </c>
      <c r="O52" s="23" t="s">
        <v>4</v>
      </c>
      <c r="P52" s="263">
        <v>0.56611313230788851</v>
      </c>
      <c r="Q52" s="264"/>
      <c r="R52" s="264"/>
      <c r="S52" s="299"/>
      <c r="T52" s="272"/>
      <c r="U52" s="272"/>
      <c r="W52" s="21">
        <v>36</v>
      </c>
      <c r="X52" s="22">
        <v>1</v>
      </c>
      <c r="Y52" s="22" t="s">
        <v>11</v>
      </c>
      <c r="Z52" s="23" t="s">
        <v>4</v>
      </c>
      <c r="AA52" s="263">
        <v>0.62655690866386937</v>
      </c>
      <c r="AB52" s="264"/>
      <c r="AC52" s="264"/>
      <c r="AD52" s="299"/>
      <c r="AE52" s="272"/>
      <c r="AF52" s="272"/>
    </row>
    <row r="53" spans="1:32" x14ac:dyDescent="0.25">
      <c r="A53" s="32">
        <v>40</v>
      </c>
      <c r="B53" s="33">
        <v>6</v>
      </c>
      <c r="C53" s="33" t="s">
        <v>11</v>
      </c>
      <c r="D53" s="34">
        <v>1</v>
      </c>
      <c r="E53" s="266">
        <v>0.42362134986219585</v>
      </c>
      <c r="F53" s="31">
        <v>0.32050413589835991</v>
      </c>
      <c r="G53" s="282">
        <v>0.53034345310380804</v>
      </c>
      <c r="H53" s="297">
        <f>E58</f>
        <v>0.57405437160301975</v>
      </c>
      <c r="I53" s="297">
        <f>AVERAGE(H53:H64)</f>
        <v>0.51348105111804931</v>
      </c>
      <c r="J53" s="298"/>
      <c r="L53" s="32">
        <v>42</v>
      </c>
      <c r="M53" s="33">
        <v>12</v>
      </c>
      <c r="N53" s="33" t="s">
        <v>11</v>
      </c>
      <c r="O53" s="34">
        <v>1</v>
      </c>
      <c r="P53" s="266">
        <v>0.46994326115823981</v>
      </c>
      <c r="Q53" s="31">
        <v>0.52862378647326624</v>
      </c>
      <c r="R53" s="282">
        <v>0.47464409346398329</v>
      </c>
      <c r="S53" s="297">
        <f>P58</f>
        <v>0.56191661482253308</v>
      </c>
      <c r="T53" s="253">
        <f>S53</f>
        <v>0.56191661482253308</v>
      </c>
      <c r="U53" s="272"/>
      <c r="W53" s="32">
        <v>44</v>
      </c>
      <c r="X53" s="33">
        <v>2</v>
      </c>
      <c r="Y53" s="33" t="s">
        <v>11</v>
      </c>
      <c r="Z53" s="34">
        <v>1</v>
      </c>
      <c r="AA53" s="266">
        <v>0.49004629232494751</v>
      </c>
      <c r="AB53" s="31">
        <v>0.49880006482420353</v>
      </c>
      <c r="AC53" s="282">
        <v>0.4954828143351192</v>
      </c>
      <c r="AD53" s="297">
        <f>AA58</f>
        <v>0.58382871414656567</v>
      </c>
      <c r="AE53" s="253">
        <f>AD53</f>
        <v>0.58382871414656567</v>
      </c>
      <c r="AF53" s="272"/>
    </row>
    <row r="54" spans="1:32" x14ac:dyDescent="0.25">
      <c r="A54" s="35">
        <v>40</v>
      </c>
      <c r="B54" s="36">
        <v>6</v>
      </c>
      <c r="C54" s="36" t="s">
        <v>11</v>
      </c>
      <c r="D54" s="37">
        <v>2</v>
      </c>
      <c r="E54" s="267"/>
      <c r="F54" s="31">
        <v>1.2781497558516384</v>
      </c>
      <c r="G54" s="283"/>
      <c r="H54" s="298"/>
      <c r="I54" s="298"/>
      <c r="J54" s="298"/>
      <c r="L54" s="35">
        <v>42</v>
      </c>
      <c r="M54" s="36">
        <v>12</v>
      </c>
      <c r="N54" s="36" t="s">
        <v>11</v>
      </c>
      <c r="O54" s="37">
        <v>2</v>
      </c>
      <c r="P54" s="267"/>
      <c r="Q54" s="31">
        <v>0.57040905090982974</v>
      </c>
      <c r="R54" s="283"/>
      <c r="S54" s="298"/>
      <c r="T54" s="253"/>
      <c r="U54" s="272"/>
      <c r="W54" s="35">
        <v>44</v>
      </c>
      <c r="X54" s="36">
        <v>2</v>
      </c>
      <c r="Y54" s="36" t="s">
        <v>11</v>
      </c>
      <c r="Z54" s="37">
        <v>2</v>
      </c>
      <c r="AA54" s="267"/>
      <c r="AB54" s="31">
        <v>0.61378283878840068</v>
      </c>
      <c r="AC54" s="283"/>
      <c r="AD54" s="298"/>
      <c r="AE54" s="253"/>
      <c r="AF54" s="272"/>
    </row>
    <row r="55" spans="1:32" x14ac:dyDescent="0.25">
      <c r="A55" s="35">
        <v>40</v>
      </c>
      <c r="B55" s="36">
        <v>6</v>
      </c>
      <c r="C55" s="36" t="s">
        <v>11</v>
      </c>
      <c r="D55" s="37">
        <v>3</v>
      </c>
      <c r="E55" s="267"/>
      <c r="F55" s="31">
        <v>0.38631961341866594</v>
      </c>
      <c r="G55" s="283"/>
      <c r="H55" s="298"/>
      <c r="I55" s="298"/>
      <c r="J55" s="298"/>
      <c r="L55" s="35">
        <v>42</v>
      </c>
      <c r="M55" s="36">
        <v>12</v>
      </c>
      <c r="N55" s="36" t="s">
        <v>11</v>
      </c>
      <c r="O55" s="37">
        <v>3</v>
      </c>
      <c r="P55" s="267"/>
      <c r="Q55" s="31">
        <v>0.41345134960476132</v>
      </c>
      <c r="R55" s="283"/>
      <c r="S55" s="298"/>
      <c r="T55" s="253"/>
      <c r="U55" s="272"/>
      <c r="W55" s="35">
        <v>44</v>
      </c>
      <c r="X55" s="36">
        <v>2</v>
      </c>
      <c r="Y55" s="36" t="s">
        <v>11</v>
      </c>
      <c r="Z55" s="37">
        <v>3</v>
      </c>
      <c r="AA55" s="267"/>
      <c r="AB55" s="31">
        <v>0.41073911722987066</v>
      </c>
      <c r="AC55" s="283"/>
      <c r="AD55" s="298"/>
      <c r="AE55" s="253"/>
      <c r="AF55" s="272"/>
    </row>
    <row r="56" spans="1:32" x14ac:dyDescent="0.25">
      <c r="A56" s="35">
        <v>40</v>
      </c>
      <c r="B56" s="36">
        <v>6</v>
      </c>
      <c r="C56" s="36" t="s">
        <v>11</v>
      </c>
      <c r="D56" s="37">
        <v>4</v>
      </c>
      <c r="E56" s="267"/>
      <c r="F56" s="31">
        <v>0.40804463451005829</v>
      </c>
      <c r="G56" s="283"/>
      <c r="H56" s="298"/>
      <c r="I56" s="298"/>
      <c r="J56" s="298"/>
      <c r="L56" s="35">
        <v>42</v>
      </c>
      <c r="M56" s="36">
        <v>12</v>
      </c>
      <c r="N56" s="36" t="s">
        <v>11</v>
      </c>
      <c r="O56" s="37">
        <v>4</v>
      </c>
      <c r="P56" s="267"/>
      <c r="Q56" s="31">
        <v>0.43660224059549457</v>
      </c>
      <c r="R56" s="283"/>
      <c r="S56" s="298"/>
      <c r="T56" s="253"/>
      <c r="U56" s="272"/>
      <c r="W56" s="35">
        <v>44</v>
      </c>
      <c r="X56" s="36">
        <v>2</v>
      </c>
      <c r="Y56" s="36" t="s">
        <v>11</v>
      </c>
      <c r="Z56" s="37">
        <v>4</v>
      </c>
      <c r="AA56" s="267"/>
      <c r="AB56" s="31">
        <v>0.45572946161819328</v>
      </c>
      <c r="AC56" s="283"/>
      <c r="AD56" s="298"/>
      <c r="AE56" s="253"/>
      <c r="AF56" s="272"/>
    </row>
    <row r="57" spans="1:32" x14ac:dyDescent="0.25">
      <c r="A57" s="35">
        <v>40</v>
      </c>
      <c r="B57" s="36">
        <v>6</v>
      </c>
      <c r="C57" s="36" t="s">
        <v>11</v>
      </c>
      <c r="D57" s="37">
        <v>5</v>
      </c>
      <c r="E57" s="268"/>
      <c r="F57" s="31">
        <v>0.25869912584031762</v>
      </c>
      <c r="G57" s="284"/>
      <c r="H57" s="298"/>
      <c r="I57" s="298"/>
      <c r="J57" s="298"/>
      <c r="L57" s="35">
        <v>42</v>
      </c>
      <c r="M57" s="36">
        <v>12</v>
      </c>
      <c r="N57" s="36" t="s">
        <v>11</v>
      </c>
      <c r="O57" s="37">
        <v>5</v>
      </c>
      <c r="P57" s="268"/>
      <c r="Q57" s="31">
        <v>0.42413403973656449</v>
      </c>
      <c r="R57" s="284"/>
      <c r="S57" s="298"/>
      <c r="T57" s="253"/>
      <c r="U57" s="272"/>
      <c r="W57" s="35">
        <v>44</v>
      </c>
      <c r="X57" s="36">
        <v>2</v>
      </c>
      <c r="Y57" s="36" t="s">
        <v>11</v>
      </c>
      <c r="Z57" s="37">
        <v>5</v>
      </c>
      <c r="AA57" s="268"/>
      <c r="AB57" s="31">
        <v>0.49836258921492782</v>
      </c>
      <c r="AC57" s="284"/>
      <c r="AD57" s="298"/>
      <c r="AE57" s="253"/>
      <c r="AF57" s="272"/>
    </row>
    <row r="58" spans="1:32" x14ac:dyDescent="0.25">
      <c r="A58" s="38">
        <v>40</v>
      </c>
      <c r="B58" s="39">
        <v>6</v>
      </c>
      <c r="C58" s="39" t="s">
        <v>11</v>
      </c>
      <c r="D58" s="40" t="s">
        <v>4</v>
      </c>
      <c r="E58" s="254">
        <v>0.57405437160301975</v>
      </c>
      <c r="F58" s="255"/>
      <c r="G58" s="255"/>
      <c r="H58" s="299"/>
      <c r="I58" s="298"/>
      <c r="J58" s="298"/>
      <c r="L58" s="38">
        <v>42</v>
      </c>
      <c r="M58" s="39">
        <v>12</v>
      </c>
      <c r="N58" s="39" t="s">
        <v>11</v>
      </c>
      <c r="O58" s="40" t="s">
        <v>4</v>
      </c>
      <c r="P58" s="254">
        <v>0.56191661482253308</v>
      </c>
      <c r="Q58" s="255"/>
      <c r="R58" s="255"/>
      <c r="S58" s="299"/>
      <c r="T58" s="253"/>
      <c r="U58" s="272"/>
      <c r="W58" s="38">
        <v>44</v>
      </c>
      <c r="X58" s="39">
        <v>2</v>
      </c>
      <c r="Y58" s="39" t="s">
        <v>11</v>
      </c>
      <c r="Z58" s="40" t="s">
        <v>4</v>
      </c>
      <c r="AA58" s="254">
        <v>0.58382871414656567</v>
      </c>
      <c r="AB58" s="255"/>
      <c r="AC58" s="255"/>
      <c r="AD58" s="299"/>
      <c r="AE58" s="253"/>
      <c r="AF58" s="272"/>
    </row>
    <row r="59" spans="1:32" x14ac:dyDescent="0.25">
      <c r="A59" s="15">
        <v>46</v>
      </c>
      <c r="B59" s="16">
        <v>6</v>
      </c>
      <c r="C59" s="16" t="s">
        <v>11</v>
      </c>
      <c r="D59" s="17">
        <v>1</v>
      </c>
      <c r="E59" s="257">
        <v>0.32542549946470573</v>
      </c>
      <c r="F59" s="24">
        <v>0.32461504325667934</v>
      </c>
      <c r="G59" s="285">
        <v>0.3306644471779982</v>
      </c>
      <c r="H59" s="297">
        <f>E64</f>
        <v>0.45290773063307888</v>
      </c>
      <c r="I59" s="298"/>
      <c r="J59" s="298"/>
      <c r="L59" s="15">
        <v>48</v>
      </c>
      <c r="M59" s="16">
        <v>15</v>
      </c>
      <c r="N59" s="16" t="s">
        <v>11</v>
      </c>
      <c r="O59" s="17">
        <v>1</v>
      </c>
      <c r="P59" s="257">
        <v>0.39314141033879957</v>
      </c>
      <c r="Q59" s="24">
        <v>0.34264395423037969</v>
      </c>
      <c r="R59" s="285">
        <v>0.40009632475564266</v>
      </c>
      <c r="S59" s="297">
        <f>P64</f>
        <v>0.47322893630227697</v>
      </c>
      <c r="T59" s="253">
        <f>S59</f>
        <v>0.47322893630227697</v>
      </c>
      <c r="U59" s="272"/>
      <c r="W59" s="15">
        <v>50</v>
      </c>
      <c r="X59" s="16">
        <v>4</v>
      </c>
      <c r="Y59" s="16" t="s">
        <v>11</v>
      </c>
      <c r="Z59" s="17">
        <v>1</v>
      </c>
      <c r="AA59" s="257">
        <v>0.35405273160792733</v>
      </c>
      <c r="AB59" s="24">
        <v>0.32262211359065462</v>
      </c>
      <c r="AC59" s="285">
        <v>0.35756904479476509</v>
      </c>
      <c r="AD59" s="297">
        <f>AA64</f>
        <v>0.46312177848711594</v>
      </c>
      <c r="AE59" s="253">
        <f>AD59</f>
        <v>0.46312177848711594</v>
      </c>
      <c r="AF59" s="272"/>
    </row>
    <row r="60" spans="1:32" x14ac:dyDescent="0.25">
      <c r="A60" s="18">
        <v>46</v>
      </c>
      <c r="B60" s="19">
        <v>6</v>
      </c>
      <c r="C60" s="19" t="s">
        <v>11</v>
      </c>
      <c r="D60" s="20">
        <v>2</v>
      </c>
      <c r="E60" s="258"/>
      <c r="F60" s="24">
        <v>0.28413111032647281</v>
      </c>
      <c r="G60" s="286"/>
      <c r="H60" s="298"/>
      <c r="I60" s="298"/>
      <c r="J60" s="298"/>
      <c r="L60" s="18">
        <v>48</v>
      </c>
      <c r="M60" s="19">
        <v>15</v>
      </c>
      <c r="N60" s="19" t="s">
        <v>11</v>
      </c>
      <c r="O60" s="20">
        <v>2</v>
      </c>
      <c r="P60" s="258"/>
      <c r="Q60" s="24">
        <v>0.36671738925121117</v>
      </c>
      <c r="R60" s="286"/>
      <c r="S60" s="298"/>
      <c r="T60" s="253"/>
      <c r="U60" s="272"/>
      <c r="W60" s="18">
        <v>50</v>
      </c>
      <c r="X60" s="19">
        <v>4</v>
      </c>
      <c r="Y60" s="19" t="s">
        <v>11</v>
      </c>
      <c r="Z60" s="20">
        <v>2</v>
      </c>
      <c r="AA60" s="258"/>
      <c r="AB60" s="24">
        <v>0.39078575618841399</v>
      </c>
      <c r="AC60" s="286"/>
      <c r="AD60" s="298"/>
      <c r="AE60" s="253"/>
      <c r="AF60" s="272"/>
    </row>
    <row r="61" spans="1:32" x14ac:dyDescent="0.25">
      <c r="A61" s="18">
        <v>46</v>
      </c>
      <c r="B61" s="19">
        <v>6</v>
      </c>
      <c r="C61" s="19" t="s">
        <v>11</v>
      </c>
      <c r="D61" s="20">
        <v>3</v>
      </c>
      <c r="E61" s="258"/>
      <c r="F61" s="24">
        <v>0.42436917679971181</v>
      </c>
      <c r="G61" s="286"/>
      <c r="H61" s="298"/>
      <c r="I61" s="298"/>
      <c r="J61" s="298"/>
      <c r="L61" s="18">
        <v>48</v>
      </c>
      <c r="M61" s="19">
        <v>15</v>
      </c>
      <c r="N61" s="19" t="s">
        <v>11</v>
      </c>
      <c r="O61" s="20">
        <v>3</v>
      </c>
      <c r="P61" s="258"/>
      <c r="Q61" s="24">
        <v>0.37620714325029186</v>
      </c>
      <c r="R61" s="286"/>
      <c r="S61" s="298"/>
      <c r="T61" s="253"/>
      <c r="U61" s="272"/>
      <c r="W61" s="18">
        <v>50</v>
      </c>
      <c r="X61" s="19">
        <v>4</v>
      </c>
      <c r="Y61" s="19" t="s">
        <v>11</v>
      </c>
      <c r="Z61" s="20">
        <v>3</v>
      </c>
      <c r="AA61" s="258"/>
      <c r="AB61" s="24">
        <v>0.29914129610565432</v>
      </c>
      <c r="AC61" s="286"/>
      <c r="AD61" s="298"/>
      <c r="AE61" s="253"/>
      <c r="AF61" s="272"/>
    </row>
    <row r="62" spans="1:32" x14ac:dyDescent="0.25">
      <c r="A62" s="18">
        <v>46</v>
      </c>
      <c r="B62" s="19">
        <v>6</v>
      </c>
      <c r="C62" s="19" t="s">
        <v>11</v>
      </c>
      <c r="D62" s="20">
        <v>4</v>
      </c>
      <c r="E62" s="258"/>
      <c r="F62" s="24">
        <v>0.30016237785782429</v>
      </c>
      <c r="G62" s="286"/>
      <c r="H62" s="298"/>
      <c r="I62" s="298"/>
      <c r="J62" s="298"/>
      <c r="L62" s="18">
        <v>48</v>
      </c>
      <c r="M62" s="19">
        <v>15</v>
      </c>
      <c r="N62" s="19" t="s">
        <v>11</v>
      </c>
      <c r="O62" s="20">
        <v>4</v>
      </c>
      <c r="P62" s="258"/>
      <c r="Q62" s="24">
        <v>0.49869641829937816</v>
      </c>
      <c r="R62" s="286"/>
      <c r="S62" s="298"/>
      <c r="T62" s="253"/>
      <c r="U62" s="272"/>
      <c r="W62" s="18">
        <v>50</v>
      </c>
      <c r="X62" s="19">
        <v>4</v>
      </c>
      <c r="Y62" s="19" t="s">
        <v>11</v>
      </c>
      <c r="Z62" s="20">
        <v>4</v>
      </c>
      <c r="AA62" s="258"/>
      <c r="AB62" s="24">
        <v>0.44758905632903168</v>
      </c>
      <c r="AC62" s="286"/>
      <c r="AD62" s="298"/>
      <c r="AE62" s="253"/>
      <c r="AF62" s="272"/>
    </row>
    <row r="63" spans="1:32" x14ac:dyDescent="0.25">
      <c r="A63" s="18">
        <v>46</v>
      </c>
      <c r="B63" s="19">
        <v>6</v>
      </c>
      <c r="C63" s="19" t="s">
        <v>11</v>
      </c>
      <c r="D63" s="20">
        <v>5</v>
      </c>
      <c r="E63" s="259"/>
      <c r="F63" s="24">
        <v>0.32004452764930286</v>
      </c>
      <c r="G63" s="287"/>
      <c r="H63" s="298"/>
      <c r="I63" s="298"/>
      <c r="J63" s="298"/>
      <c r="L63" s="18">
        <v>48</v>
      </c>
      <c r="M63" s="19">
        <v>15</v>
      </c>
      <c r="N63" s="19" t="s">
        <v>11</v>
      </c>
      <c r="O63" s="20">
        <v>5</v>
      </c>
      <c r="P63" s="259"/>
      <c r="Q63" s="24">
        <v>0.41621671874695271</v>
      </c>
      <c r="R63" s="287"/>
      <c r="S63" s="298"/>
      <c r="T63" s="253"/>
      <c r="U63" s="272"/>
      <c r="W63" s="18">
        <v>50</v>
      </c>
      <c r="X63" s="19">
        <v>4</v>
      </c>
      <c r="Y63" s="19" t="s">
        <v>11</v>
      </c>
      <c r="Z63" s="20">
        <v>5</v>
      </c>
      <c r="AA63" s="259"/>
      <c r="AB63" s="24">
        <v>0.32770700176007073</v>
      </c>
      <c r="AC63" s="287"/>
      <c r="AD63" s="298"/>
      <c r="AE63" s="253"/>
      <c r="AF63" s="272"/>
    </row>
    <row r="64" spans="1:32" x14ac:dyDescent="0.25">
      <c r="A64" s="21">
        <v>46</v>
      </c>
      <c r="B64" s="22"/>
      <c r="C64" s="22" t="s">
        <v>11</v>
      </c>
      <c r="D64" s="23" t="s">
        <v>4</v>
      </c>
      <c r="E64" s="263">
        <v>0.45290773063307888</v>
      </c>
      <c r="F64" s="264"/>
      <c r="G64" s="264"/>
      <c r="H64" s="299"/>
      <c r="I64" s="299"/>
      <c r="J64" s="299"/>
      <c r="L64" s="21">
        <v>48</v>
      </c>
      <c r="M64" s="22">
        <v>15</v>
      </c>
      <c r="N64" s="22" t="s">
        <v>11</v>
      </c>
      <c r="O64" s="23" t="s">
        <v>4</v>
      </c>
      <c r="P64" s="263">
        <v>0.47322893630227697</v>
      </c>
      <c r="Q64" s="264"/>
      <c r="R64" s="264"/>
      <c r="S64" s="299"/>
      <c r="T64" s="253"/>
      <c r="U64" s="272"/>
      <c r="W64" s="21">
        <v>50</v>
      </c>
      <c r="X64" s="22">
        <v>4</v>
      </c>
      <c r="Y64" s="22" t="s">
        <v>11</v>
      </c>
      <c r="Z64" s="23" t="s">
        <v>4</v>
      </c>
      <c r="AA64" s="263">
        <v>0.46312177848711594</v>
      </c>
      <c r="AB64" s="264"/>
      <c r="AC64" s="264"/>
      <c r="AD64" s="299"/>
      <c r="AE64" s="253"/>
      <c r="AF64" s="272"/>
    </row>
    <row r="65" spans="1:32" x14ac:dyDescent="0.25">
      <c r="A65" s="1" t="s">
        <v>0</v>
      </c>
      <c r="B65" s="2" t="s">
        <v>10</v>
      </c>
      <c r="C65" s="2" t="s">
        <v>1</v>
      </c>
      <c r="D65" s="3" t="s">
        <v>2</v>
      </c>
      <c r="E65" s="25" t="s">
        <v>12</v>
      </c>
      <c r="F65" s="25" t="s">
        <v>13</v>
      </c>
      <c r="G65" s="26" t="s">
        <v>14</v>
      </c>
      <c r="L65" s="1" t="s">
        <v>0</v>
      </c>
      <c r="M65" s="2" t="s">
        <v>10</v>
      </c>
      <c r="N65" s="2" t="s">
        <v>1</v>
      </c>
      <c r="O65" s="3" t="s">
        <v>2</v>
      </c>
      <c r="P65" s="25" t="s">
        <v>12</v>
      </c>
      <c r="Q65" s="25" t="s">
        <v>13</v>
      </c>
      <c r="R65" s="26" t="s">
        <v>14</v>
      </c>
      <c r="W65" s="1" t="s">
        <v>0</v>
      </c>
      <c r="X65" s="2" t="s">
        <v>10</v>
      </c>
      <c r="Y65" s="2" t="s">
        <v>1</v>
      </c>
      <c r="Z65" s="3" t="s">
        <v>2</v>
      </c>
      <c r="AA65" s="25" t="s">
        <v>12</v>
      </c>
      <c r="AB65" s="25" t="s">
        <v>13</v>
      </c>
      <c r="AC65" s="26" t="s">
        <v>14</v>
      </c>
    </row>
    <row r="66" spans="1:32" x14ac:dyDescent="0.25">
      <c r="A66" s="4">
        <v>24</v>
      </c>
      <c r="B66" s="5">
        <v>5</v>
      </c>
      <c r="C66" s="5" t="s">
        <v>11</v>
      </c>
      <c r="D66" s="6">
        <v>1</v>
      </c>
      <c r="E66" s="273">
        <v>0.60619938943593266</v>
      </c>
      <c r="F66" s="27">
        <v>0.47733390051161112</v>
      </c>
      <c r="G66" s="288">
        <v>0.60804951745962332</v>
      </c>
      <c r="H66" s="297">
        <f>E71</f>
        <v>0.66603999957807103</v>
      </c>
      <c r="I66" s="297">
        <f>H66</f>
        <v>0.66603999957807103</v>
      </c>
      <c r="J66" s="297">
        <f>AVERAGE(I66:I89)</f>
        <v>0.75951219667474701</v>
      </c>
      <c r="L66" s="4">
        <v>25</v>
      </c>
      <c r="M66" s="5">
        <v>16</v>
      </c>
      <c r="N66" s="5" t="s">
        <v>11</v>
      </c>
      <c r="O66" s="6">
        <v>1</v>
      </c>
      <c r="P66" s="273">
        <v>0.75056298790646381</v>
      </c>
      <c r="Q66" s="27">
        <v>0.80261577504188963</v>
      </c>
      <c r="R66" s="288">
        <v>0.77403947022561315</v>
      </c>
      <c r="S66" s="297">
        <f>P71</f>
        <v>0.73223126118080739</v>
      </c>
      <c r="T66" s="253">
        <f>AVERAGE(S66,S72)</f>
        <v>0.77905451512763857</v>
      </c>
      <c r="U66" s="253">
        <f>AVERAGE(T66:T89)</f>
        <v>0.75871106375972053</v>
      </c>
      <c r="W66" s="4">
        <v>28</v>
      </c>
      <c r="X66" s="5">
        <v>1</v>
      </c>
      <c r="Y66" s="5" t="s">
        <v>11</v>
      </c>
      <c r="Z66" s="6">
        <v>1</v>
      </c>
      <c r="AA66" s="273">
        <v>0.87887393674731684</v>
      </c>
      <c r="AB66" s="27">
        <v>0.75314407288162533</v>
      </c>
      <c r="AC66" s="288">
        <v>0.91356817101649201</v>
      </c>
      <c r="AD66" s="297">
        <f>AA71</f>
        <v>0.85489159602991593</v>
      </c>
      <c r="AE66" s="253">
        <f>AVERAGE(AD66,AD72)</f>
        <v>0.84889205875977591</v>
      </c>
      <c r="AF66" s="253">
        <f>AVERAGE(AE66:AE89)</f>
        <v>0.77663648739950342</v>
      </c>
    </row>
    <row r="67" spans="1:32" x14ac:dyDescent="0.25">
      <c r="A67" s="7">
        <v>24</v>
      </c>
      <c r="B67" s="8">
        <v>5</v>
      </c>
      <c r="C67" s="8" t="s">
        <v>11</v>
      </c>
      <c r="D67" s="9">
        <v>2</v>
      </c>
      <c r="E67" s="274"/>
      <c r="F67" s="27">
        <v>0.67481786201084126</v>
      </c>
      <c r="G67" s="289"/>
      <c r="H67" s="298"/>
      <c r="I67" s="298"/>
      <c r="J67" s="298"/>
      <c r="L67" s="7">
        <v>25</v>
      </c>
      <c r="M67" s="8">
        <v>16</v>
      </c>
      <c r="N67" s="8" t="s">
        <v>11</v>
      </c>
      <c r="O67" s="9">
        <v>2</v>
      </c>
      <c r="P67" s="274"/>
      <c r="Q67" s="27">
        <v>1.0307253994319996</v>
      </c>
      <c r="R67" s="289"/>
      <c r="S67" s="298"/>
      <c r="T67" s="253"/>
      <c r="U67" s="253"/>
      <c r="W67" s="7">
        <v>28</v>
      </c>
      <c r="X67" s="8">
        <v>1</v>
      </c>
      <c r="Y67" s="8" t="s">
        <v>11</v>
      </c>
      <c r="Z67" s="9">
        <v>2</v>
      </c>
      <c r="AA67" s="274"/>
      <c r="AB67" s="27">
        <v>1.3310324698980514</v>
      </c>
      <c r="AC67" s="289"/>
      <c r="AD67" s="298"/>
      <c r="AE67" s="253"/>
      <c r="AF67" s="253"/>
    </row>
    <row r="68" spans="1:32" x14ac:dyDescent="0.25">
      <c r="A68" s="7">
        <v>24</v>
      </c>
      <c r="B68" s="8">
        <v>5</v>
      </c>
      <c r="C68" s="8" t="s">
        <v>11</v>
      </c>
      <c r="D68" s="9">
        <v>3</v>
      </c>
      <c r="E68" s="274"/>
      <c r="F68" s="27">
        <v>0.66605598300802049</v>
      </c>
      <c r="G68" s="289"/>
      <c r="H68" s="298"/>
      <c r="I68" s="298"/>
      <c r="J68" s="298"/>
      <c r="L68" s="7">
        <v>25</v>
      </c>
      <c r="M68" s="8">
        <v>16</v>
      </c>
      <c r="N68" s="8" t="s">
        <v>11</v>
      </c>
      <c r="O68" s="9">
        <v>3</v>
      </c>
      <c r="P68" s="274"/>
      <c r="Q68" s="27">
        <v>0.71175732095729605</v>
      </c>
      <c r="R68" s="289"/>
      <c r="S68" s="298"/>
      <c r="T68" s="253"/>
      <c r="U68" s="253"/>
      <c r="W68" s="7">
        <v>28</v>
      </c>
      <c r="X68" s="8">
        <v>1</v>
      </c>
      <c r="Y68" s="8" t="s">
        <v>11</v>
      </c>
      <c r="Z68" s="9">
        <v>3</v>
      </c>
      <c r="AA68" s="274"/>
      <c r="AB68" s="27">
        <v>0.82072991304690357</v>
      </c>
      <c r="AC68" s="289"/>
      <c r="AD68" s="298"/>
      <c r="AE68" s="253"/>
      <c r="AF68" s="253"/>
    </row>
    <row r="69" spans="1:32" x14ac:dyDescent="0.25">
      <c r="A69" s="7">
        <v>24</v>
      </c>
      <c r="B69" s="8">
        <v>5</v>
      </c>
      <c r="C69" s="8" t="s">
        <v>11</v>
      </c>
      <c r="D69" s="9">
        <v>4</v>
      </c>
      <c r="E69" s="274"/>
      <c r="F69" s="27">
        <v>0.72787312086324429</v>
      </c>
      <c r="G69" s="289"/>
      <c r="H69" s="298"/>
      <c r="I69" s="298"/>
      <c r="J69" s="298"/>
      <c r="L69" s="7">
        <v>25</v>
      </c>
      <c r="M69" s="8">
        <v>16</v>
      </c>
      <c r="N69" s="8" t="s">
        <v>11</v>
      </c>
      <c r="O69" s="9">
        <v>4</v>
      </c>
      <c r="P69" s="274"/>
      <c r="Q69" s="27">
        <v>0.88904620589555106</v>
      </c>
      <c r="R69" s="289"/>
      <c r="S69" s="298"/>
      <c r="T69" s="253"/>
      <c r="U69" s="253"/>
      <c r="W69" s="7">
        <v>28</v>
      </c>
      <c r="X69" s="8">
        <v>1</v>
      </c>
      <c r="Y69" s="8" t="s">
        <v>11</v>
      </c>
      <c r="Z69" s="9">
        <v>4</v>
      </c>
      <c r="AA69" s="274"/>
      <c r="AB69" s="27">
        <v>0.75907181924566947</v>
      </c>
      <c r="AC69" s="289"/>
      <c r="AD69" s="298"/>
      <c r="AE69" s="253"/>
      <c r="AF69" s="253"/>
    </row>
    <row r="70" spans="1:32" x14ac:dyDescent="0.25">
      <c r="A70" s="7">
        <v>24</v>
      </c>
      <c r="B70" s="8">
        <v>5</v>
      </c>
      <c r="C70" s="8" t="s">
        <v>11</v>
      </c>
      <c r="D70" s="9">
        <v>5</v>
      </c>
      <c r="E70" s="275"/>
      <c r="F70" s="27">
        <v>0.49416672090439923</v>
      </c>
      <c r="G70" s="290"/>
      <c r="H70" s="298"/>
      <c r="I70" s="298"/>
      <c r="J70" s="298"/>
      <c r="L70" s="7">
        <v>25</v>
      </c>
      <c r="M70" s="8">
        <v>16</v>
      </c>
      <c r="N70" s="8" t="s">
        <v>11</v>
      </c>
      <c r="O70" s="9">
        <v>5</v>
      </c>
      <c r="P70" s="275"/>
      <c r="Q70" s="27">
        <v>0.43605264980132963</v>
      </c>
      <c r="R70" s="290"/>
      <c r="S70" s="298"/>
      <c r="T70" s="253"/>
      <c r="U70" s="253"/>
      <c r="W70" s="7">
        <v>28</v>
      </c>
      <c r="X70" s="8">
        <v>1</v>
      </c>
      <c r="Y70" s="8" t="s">
        <v>11</v>
      </c>
      <c r="Z70" s="9">
        <v>5</v>
      </c>
      <c r="AA70" s="275"/>
      <c r="AB70" s="27">
        <v>0.90386258001021103</v>
      </c>
      <c r="AC70" s="290"/>
      <c r="AD70" s="298"/>
      <c r="AE70" s="253"/>
      <c r="AF70" s="253"/>
    </row>
    <row r="71" spans="1:32" x14ac:dyDescent="0.25">
      <c r="A71" s="10">
        <v>24</v>
      </c>
      <c r="B71" s="11">
        <v>5</v>
      </c>
      <c r="C71" s="11" t="s">
        <v>11</v>
      </c>
      <c r="D71" s="12" t="s">
        <v>4</v>
      </c>
      <c r="E71" s="279">
        <v>0.66603999957807103</v>
      </c>
      <c r="F71" s="280"/>
      <c r="G71" s="280"/>
      <c r="H71" s="299"/>
      <c r="I71" s="299"/>
      <c r="J71" s="298"/>
      <c r="L71" s="10">
        <v>25</v>
      </c>
      <c r="M71" s="11">
        <v>16</v>
      </c>
      <c r="N71" s="11" t="s">
        <v>11</v>
      </c>
      <c r="O71" s="12" t="s">
        <v>4</v>
      </c>
      <c r="P71" s="279">
        <v>0.73223126118080739</v>
      </c>
      <c r="Q71" s="280"/>
      <c r="R71" s="280"/>
      <c r="S71" s="299"/>
      <c r="T71" s="253"/>
      <c r="U71" s="253"/>
      <c r="W71" s="10">
        <v>28</v>
      </c>
      <c r="X71" s="11">
        <v>1</v>
      </c>
      <c r="Y71" s="11" t="s">
        <v>11</v>
      </c>
      <c r="Z71" s="12" t="s">
        <v>4</v>
      </c>
      <c r="AA71" s="279">
        <v>0.85489159602991593</v>
      </c>
      <c r="AB71" s="280"/>
      <c r="AC71" s="280"/>
      <c r="AD71" s="299"/>
      <c r="AE71" s="253"/>
      <c r="AF71" s="253"/>
    </row>
    <row r="72" spans="1:32" x14ac:dyDescent="0.25">
      <c r="A72" s="32">
        <v>32</v>
      </c>
      <c r="B72" s="33">
        <v>13</v>
      </c>
      <c r="C72" s="33" t="s">
        <v>11</v>
      </c>
      <c r="D72" s="34">
        <v>1</v>
      </c>
      <c r="E72" s="266">
        <v>0.83856172824188535</v>
      </c>
      <c r="F72" s="31">
        <v>0.64362842384390273</v>
      </c>
      <c r="G72" s="282">
        <v>0.82518456545382368</v>
      </c>
      <c r="H72" s="297">
        <f>E77</f>
        <v>0.91934176452260841</v>
      </c>
      <c r="I72" s="297">
        <f>H72</f>
        <v>0.91934176452260841</v>
      </c>
      <c r="J72" s="298"/>
      <c r="L72" s="32">
        <v>34</v>
      </c>
      <c r="M72" s="33">
        <v>16</v>
      </c>
      <c r="N72" s="33" t="s">
        <v>11</v>
      </c>
      <c r="O72" s="34">
        <v>1</v>
      </c>
      <c r="P72" s="266">
        <v>0.94142630299682895</v>
      </c>
      <c r="Q72" s="31">
        <v>0.94971168825862395</v>
      </c>
      <c r="R72" s="282">
        <v>0.9376964168620765</v>
      </c>
      <c r="S72" s="297">
        <f>P77</f>
        <v>0.82587776907446975</v>
      </c>
      <c r="T72" s="253"/>
      <c r="U72" s="253"/>
      <c r="W72" s="32">
        <v>36</v>
      </c>
      <c r="X72" s="33">
        <v>1</v>
      </c>
      <c r="Y72" s="33" t="s">
        <v>11</v>
      </c>
      <c r="Z72" s="34">
        <v>1</v>
      </c>
      <c r="AA72" s="266">
        <v>0.78717828405235346</v>
      </c>
      <c r="AB72" s="31">
        <v>0.77361210197625396</v>
      </c>
      <c r="AC72" s="282">
        <v>0.79123812235941215</v>
      </c>
      <c r="AD72" s="297">
        <f>AA77</f>
        <v>0.84289252148963578</v>
      </c>
      <c r="AE72" s="253"/>
      <c r="AF72" s="253"/>
    </row>
    <row r="73" spans="1:32" x14ac:dyDescent="0.25">
      <c r="A73" s="35">
        <v>32</v>
      </c>
      <c r="B73" s="36">
        <v>13</v>
      </c>
      <c r="C73" s="36" t="s">
        <v>11</v>
      </c>
      <c r="D73" s="37">
        <v>2</v>
      </c>
      <c r="E73" s="267"/>
      <c r="F73" s="31">
        <v>0.76045373653907355</v>
      </c>
      <c r="G73" s="283"/>
      <c r="H73" s="298"/>
      <c r="I73" s="298"/>
      <c r="J73" s="298"/>
      <c r="L73" s="35">
        <v>34</v>
      </c>
      <c r="M73" s="36">
        <v>16</v>
      </c>
      <c r="N73" s="36" t="s">
        <v>11</v>
      </c>
      <c r="O73" s="37">
        <v>2</v>
      </c>
      <c r="P73" s="267"/>
      <c r="Q73" s="31">
        <v>0.7655082263516737</v>
      </c>
      <c r="R73" s="283"/>
      <c r="S73" s="298"/>
      <c r="T73" s="253"/>
      <c r="U73" s="253"/>
      <c r="W73" s="35">
        <v>36</v>
      </c>
      <c r="X73" s="36">
        <v>1</v>
      </c>
      <c r="Y73" s="36" t="s">
        <v>11</v>
      </c>
      <c r="Z73" s="37">
        <v>2</v>
      </c>
      <c r="AA73" s="267"/>
      <c r="AB73" s="31">
        <v>0.76260886723922328</v>
      </c>
      <c r="AC73" s="283"/>
      <c r="AD73" s="298"/>
      <c r="AE73" s="253"/>
      <c r="AF73" s="253"/>
    </row>
    <row r="74" spans="1:32" x14ac:dyDescent="0.25">
      <c r="A74" s="35">
        <v>32</v>
      </c>
      <c r="B74" s="36">
        <v>13</v>
      </c>
      <c r="C74" s="36" t="s">
        <v>11</v>
      </c>
      <c r="D74" s="37">
        <v>3</v>
      </c>
      <c r="E74" s="267"/>
      <c r="F74" s="31">
        <v>0.83539226797667665</v>
      </c>
      <c r="G74" s="283"/>
      <c r="H74" s="298"/>
      <c r="I74" s="298"/>
      <c r="J74" s="298"/>
      <c r="L74" s="35">
        <v>34</v>
      </c>
      <c r="M74" s="36">
        <v>16</v>
      </c>
      <c r="N74" s="36" t="s">
        <v>11</v>
      </c>
      <c r="O74" s="37">
        <v>3</v>
      </c>
      <c r="P74" s="267"/>
      <c r="Q74" s="31">
        <v>1.2007201020921972</v>
      </c>
      <c r="R74" s="283"/>
      <c r="S74" s="298"/>
      <c r="T74" s="253"/>
      <c r="U74" s="253"/>
      <c r="W74" s="35">
        <v>36</v>
      </c>
      <c r="X74" s="36">
        <v>1</v>
      </c>
      <c r="Y74" s="36" t="s">
        <v>11</v>
      </c>
      <c r="Z74" s="37">
        <v>3</v>
      </c>
      <c r="AA74" s="267"/>
      <c r="AB74" s="31">
        <v>0.96873573542907865</v>
      </c>
      <c r="AC74" s="283"/>
      <c r="AD74" s="298"/>
      <c r="AE74" s="253"/>
      <c r="AF74" s="253"/>
    </row>
    <row r="75" spans="1:32" x14ac:dyDescent="0.25">
      <c r="A75" s="35">
        <v>32</v>
      </c>
      <c r="B75" s="36">
        <v>13</v>
      </c>
      <c r="C75" s="36" t="s">
        <v>11</v>
      </c>
      <c r="D75" s="37">
        <v>4</v>
      </c>
      <c r="E75" s="267"/>
      <c r="F75" s="31">
        <v>0.77054662189283474</v>
      </c>
      <c r="G75" s="283"/>
      <c r="H75" s="298"/>
      <c r="I75" s="298"/>
      <c r="J75" s="298"/>
      <c r="L75" s="35">
        <v>34</v>
      </c>
      <c r="M75" s="36">
        <v>16</v>
      </c>
      <c r="N75" s="36" t="s">
        <v>11</v>
      </c>
      <c r="O75" s="37">
        <v>4</v>
      </c>
      <c r="P75" s="267"/>
      <c r="Q75" s="31">
        <v>1.0951848450431485</v>
      </c>
      <c r="R75" s="283"/>
      <c r="S75" s="298"/>
      <c r="T75" s="253"/>
      <c r="U75" s="253"/>
      <c r="W75" s="35">
        <v>36</v>
      </c>
      <c r="X75" s="36">
        <v>1</v>
      </c>
      <c r="Y75" s="36" t="s">
        <v>11</v>
      </c>
      <c r="Z75" s="37">
        <v>4</v>
      </c>
      <c r="AA75" s="267"/>
      <c r="AB75" s="31">
        <v>0.54693250449022879</v>
      </c>
      <c r="AC75" s="283"/>
      <c r="AD75" s="298"/>
      <c r="AE75" s="253"/>
      <c r="AF75" s="253"/>
    </row>
    <row r="76" spans="1:32" x14ac:dyDescent="0.25">
      <c r="A76" s="35">
        <v>32</v>
      </c>
      <c r="B76" s="36">
        <v>13</v>
      </c>
      <c r="C76" s="36" t="s">
        <v>11</v>
      </c>
      <c r="D76" s="37">
        <v>5</v>
      </c>
      <c r="E76" s="268"/>
      <c r="F76" s="31">
        <v>1.1159017770166308</v>
      </c>
      <c r="G76" s="284"/>
      <c r="H76" s="298"/>
      <c r="I76" s="298"/>
      <c r="J76" s="298"/>
      <c r="L76" s="35">
        <v>34</v>
      </c>
      <c r="M76" s="36">
        <v>16</v>
      </c>
      <c r="N76" s="36" t="s">
        <v>11</v>
      </c>
      <c r="O76" s="37">
        <v>5</v>
      </c>
      <c r="P76" s="268"/>
      <c r="Q76" s="31">
        <v>0.67735722256473974</v>
      </c>
      <c r="R76" s="284"/>
      <c r="S76" s="298"/>
      <c r="T76" s="253"/>
      <c r="U76" s="253"/>
      <c r="W76" s="35">
        <v>36</v>
      </c>
      <c r="X76" s="36">
        <v>1</v>
      </c>
      <c r="Y76" s="36" t="s">
        <v>11</v>
      </c>
      <c r="Z76" s="37">
        <v>5</v>
      </c>
      <c r="AA76" s="268"/>
      <c r="AB76" s="31">
        <v>0.9043014026622761</v>
      </c>
      <c r="AC76" s="284"/>
      <c r="AD76" s="298"/>
      <c r="AE76" s="253"/>
      <c r="AF76" s="253"/>
    </row>
    <row r="77" spans="1:32" x14ac:dyDescent="0.25">
      <c r="A77" s="38">
        <v>32</v>
      </c>
      <c r="B77" s="39">
        <v>13</v>
      </c>
      <c r="C77" s="39" t="s">
        <v>11</v>
      </c>
      <c r="D77" s="40" t="s">
        <v>4</v>
      </c>
      <c r="E77" s="254">
        <v>0.91934176452260841</v>
      </c>
      <c r="F77" s="255"/>
      <c r="G77" s="255"/>
      <c r="H77" s="299"/>
      <c r="I77" s="299"/>
      <c r="J77" s="298"/>
      <c r="L77" s="38">
        <v>34</v>
      </c>
      <c r="M77" s="39">
        <v>16</v>
      </c>
      <c r="N77" s="39" t="s">
        <v>11</v>
      </c>
      <c r="O77" s="40" t="s">
        <v>4</v>
      </c>
      <c r="P77" s="254">
        <v>0.82587776907446975</v>
      </c>
      <c r="Q77" s="255"/>
      <c r="R77" s="255"/>
      <c r="S77" s="299"/>
      <c r="T77" s="253"/>
      <c r="U77" s="253"/>
      <c r="W77" s="38">
        <v>36</v>
      </c>
      <c r="X77" s="39">
        <v>1</v>
      </c>
      <c r="Y77" s="39" t="s">
        <v>11</v>
      </c>
      <c r="Z77" s="40" t="s">
        <v>4</v>
      </c>
      <c r="AA77" s="254">
        <v>0.84289252148963578</v>
      </c>
      <c r="AB77" s="255"/>
      <c r="AC77" s="255"/>
      <c r="AD77" s="299"/>
      <c r="AE77" s="253"/>
      <c r="AF77" s="253"/>
    </row>
    <row r="78" spans="1:32" x14ac:dyDescent="0.25">
      <c r="A78" s="15">
        <v>40</v>
      </c>
      <c r="B78" s="16">
        <v>6</v>
      </c>
      <c r="C78" s="16" t="s">
        <v>11</v>
      </c>
      <c r="D78" s="17">
        <v>1</v>
      </c>
      <c r="E78" s="257">
        <v>0.74515972519692508</v>
      </c>
      <c r="F78" s="24">
        <v>0.63928747605448388</v>
      </c>
      <c r="G78" s="285">
        <v>0.91783016751116997</v>
      </c>
      <c r="H78" s="297">
        <f>E83</f>
        <v>0.7113619733566916</v>
      </c>
      <c r="I78" s="297">
        <f>AVERAGE(H78:H89)</f>
        <v>0.69315482592356159</v>
      </c>
      <c r="J78" s="298"/>
      <c r="L78" s="15">
        <v>42</v>
      </c>
      <c r="M78" s="16">
        <v>12</v>
      </c>
      <c r="N78" s="16" t="s">
        <v>11</v>
      </c>
      <c r="O78" s="17">
        <v>1</v>
      </c>
      <c r="P78" s="257">
        <v>0.64651452925486108</v>
      </c>
      <c r="Q78" s="24">
        <v>0.61440575814885767</v>
      </c>
      <c r="R78" s="285">
        <v>0.65898034557097096</v>
      </c>
      <c r="S78" s="297">
        <f>P83</f>
        <v>0.81132809815949747</v>
      </c>
      <c r="T78" s="253">
        <f>S78</f>
        <v>0.81132809815949747</v>
      </c>
      <c r="U78" s="253"/>
      <c r="W78" s="15">
        <v>44</v>
      </c>
      <c r="X78" s="16">
        <v>2</v>
      </c>
      <c r="Y78" s="16" t="s">
        <v>11</v>
      </c>
      <c r="Z78" s="17">
        <v>1</v>
      </c>
      <c r="AA78" s="257">
        <v>0.84202916175321108</v>
      </c>
      <c r="AB78" s="24">
        <v>0.90421912120955461</v>
      </c>
      <c r="AC78" s="285">
        <v>0.83314688509225598</v>
      </c>
      <c r="AD78" s="297">
        <f>AA83</f>
        <v>0.78385963376104562</v>
      </c>
      <c r="AE78" s="253">
        <f>AD78</f>
        <v>0.78385963376104562</v>
      </c>
      <c r="AF78" s="253"/>
    </row>
    <row r="79" spans="1:32" x14ac:dyDescent="0.25">
      <c r="A79" s="18">
        <v>40</v>
      </c>
      <c r="B79" s="19">
        <v>6</v>
      </c>
      <c r="C79" s="19" t="s">
        <v>11</v>
      </c>
      <c r="D79" s="20">
        <v>2</v>
      </c>
      <c r="E79" s="258"/>
      <c r="F79" s="24">
        <v>2.1262378451566435</v>
      </c>
      <c r="G79" s="286"/>
      <c r="H79" s="298"/>
      <c r="I79" s="298"/>
      <c r="J79" s="298"/>
      <c r="L79" s="18">
        <v>42</v>
      </c>
      <c r="M79" s="19">
        <v>12</v>
      </c>
      <c r="N79" s="19" t="s">
        <v>11</v>
      </c>
      <c r="O79" s="20">
        <v>2</v>
      </c>
      <c r="P79" s="258"/>
      <c r="Q79" s="24">
        <v>0.66094639827571788</v>
      </c>
      <c r="R79" s="286"/>
      <c r="S79" s="298"/>
      <c r="T79" s="253"/>
      <c r="U79" s="253"/>
      <c r="W79" s="18">
        <v>44</v>
      </c>
      <c r="X79" s="19">
        <v>2</v>
      </c>
      <c r="Y79" s="19" t="s">
        <v>11</v>
      </c>
      <c r="Z79" s="20">
        <v>2</v>
      </c>
      <c r="AA79" s="258"/>
      <c r="AB79" s="24">
        <v>0.65458108717580388</v>
      </c>
      <c r="AC79" s="286"/>
      <c r="AD79" s="298"/>
      <c r="AE79" s="253"/>
      <c r="AF79" s="253"/>
    </row>
    <row r="80" spans="1:32" x14ac:dyDescent="0.25">
      <c r="A80" s="18">
        <v>40</v>
      </c>
      <c r="B80" s="19">
        <v>6</v>
      </c>
      <c r="C80" s="19" t="s">
        <v>11</v>
      </c>
      <c r="D80" s="20">
        <v>3</v>
      </c>
      <c r="E80" s="258"/>
      <c r="F80" s="24">
        <v>0.8751346443674316</v>
      </c>
      <c r="G80" s="286"/>
      <c r="H80" s="298"/>
      <c r="I80" s="298"/>
      <c r="J80" s="298"/>
      <c r="L80" s="18">
        <v>42</v>
      </c>
      <c r="M80" s="19">
        <v>12</v>
      </c>
      <c r="N80" s="19" t="s">
        <v>11</v>
      </c>
      <c r="O80" s="20">
        <v>3</v>
      </c>
      <c r="P80" s="258"/>
      <c r="Q80" s="24">
        <v>0.65604244413943191</v>
      </c>
      <c r="R80" s="286"/>
      <c r="S80" s="298"/>
      <c r="T80" s="253"/>
      <c r="U80" s="253"/>
      <c r="W80" s="18">
        <v>44</v>
      </c>
      <c r="X80" s="19">
        <v>2</v>
      </c>
      <c r="Y80" s="19" t="s">
        <v>11</v>
      </c>
      <c r="Z80" s="20">
        <v>3</v>
      </c>
      <c r="AA80" s="258"/>
      <c r="AB80" s="24">
        <v>0.93980322514253911</v>
      </c>
      <c r="AC80" s="286"/>
      <c r="AD80" s="298"/>
      <c r="AE80" s="253"/>
      <c r="AF80" s="253"/>
    </row>
    <row r="81" spans="1:32" x14ac:dyDescent="0.25">
      <c r="A81" s="18">
        <v>40</v>
      </c>
      <c r="B81" s="19">
        <v>6</v>
      </c>
      <c r="C81" s="19" t="s">
        <v>11</v>
      </c>
      <c r="D81" s="20">
        <v>4</v>
      </c>
      <c r="E81" s="258"/>
      <c r="F81" s="24">
        <v>0.55295537189780575</v>
      </c>
      <c r="G81" s="286"/>
      <c r="H81" s="298"/>
      <c r="I81" s="298"/>
      <c r="J81" s="298"/>
      <c r="L81" s="18">
        <v>42</v>
      </c>
      <c r="M81" s="19">
        <v>12</v>
      </c>
      <c r="N81" s="19" t="s">
        <v>11</v>
      </c>
      <c r="O81" s="20">
        <v>4</v>
      </c>
      <c r="P81" s="258"/>
      <c r="Q81" s="24">
        <v>0.45532846706982666</v>
      </c>
      <c r="R81" s="286"/>
      <c r="S81" s="298"/>
      <c r="T81" s="253"/>
      <c r="U81" s="253"/>
      <c r="W81" s="18">
        <v>44</v>
      </c>
      <c r="X81" s="19">
        <v>2</v>
      </c>
      <c r="Y81" s="19" t="s">
        <v>11</v>
      </c>
      <c r="Z81" s="20">
        <v>4</v>
      </c>
      <c r="AA81" s="258"/>
      <c r="AB81" s="24">
        <v>0.92232314542357252</v>
      </c>
      <c r="AC81" s="286"/>
      <c r="AD81" s="298"/>
      <c r="AE81" s="253"/>
      <c r="AF81" s="253"/>
    </row>
    <row r="82" spans="1:32" x14ac:dyDescent="0.25">
      <c r="A82" s="18">
        <v>40</v>
      </c>
      <c r="B82" s="19">
        <v>6</v>
      </c>
      <c r="C82" s="19" t="s">
        <v>11</v>
      </c>
      <c r="D82" s="20">
        <v>5</v>
      </c>
      <c r="E82" s="259"/>
      <c r="F82" s="24">
        <v>0.39553550007948524</v>
      </c>
      <c r="G82" s="287"/>
      <c r="H82" s="298"/>
      <c r="I82" s="298"/>
      <c r="J82" s="298"/>
      <c r="L82" s="18">
        <v>42</v>
      </c>
      <c r="M82" s="19">
        <v>12</v>
      </c>
      <c r="N82" s="19" t="s">
        <v>11</v>
      </c>
      <c r="O82" s="20">
        <v>5</v>
      </c>
      <c r="P82" s="259"/>
      <c r="Q82" s="24">
        <v>0.90817866022102078</v>
      </c>
      <c r="R82" s="287"/>
      <c r="S82" s="298"/>
      <c r="T82" s="253"/>
      <c r="U82" s="253"/>
      <c r="W82" s="18">
        <v>44</v>
      </c>
      <c r="X82" s="19">
        <v>2</v>
      </c>
      <c r="Y82" s="19" t="s">
        <v>11</v>
      </c>
      <c r="Z82" s="20">
        <v>5</v>
      </c>
      <c r="AA82" s="259"/>
      <c r="AB82" s="24">
        <v>0.74480784650980925</v>
      </c>
      <c r="AC82" s="287"/>
      <c r="AD82" s="298"/>
      <c r="AE82" s="253"/>
      <c r="AF82" s="253"/>
    </row>
    <row r="83" spans="1:32" x14ac:dyDescent="0.25">
      <c r="A83" s="21">
        <v>40</v>
      </c>
      <c r="B83" s="22">
        <v>6</v>
      </c>
      <c r="C83" s="22" t="s">
        <v>11</v>
      </c>
      <c r="D83" s="23" t="s">
        <v>4</v>
      </c>
      <c r="E83" s="263">
        <v>0.7113619733566916</v>
      </c>
      <c r="F83" s="264"/>
      <c r="G83" s="264"/>
      <c r="H83" s="299"/>
      <c r="I83" s="298"/>
      <c r="J83" s="298"/>
      <c r="L83" s="21">
        <v>42</v>
      </c>
      <c r="M83" s="22">
        <v>12</v>
      </c>
      <c r="N83" s="22" t="s">
        <v>11</v>
      </c>
      <c r="O83" s="23" t="s">
        <v>4</v>
      </c>
      <c r="P83" s="263">
        <v>0.81132809815949747</v>
      </c>
      <c r="Q83" s="264"/>
      <c r="R83" s="264"/>
      <c r="S83" s="299"/>
      <c r="T83" s="253"/>
      <c r="U83" s="253"/>
      <c r="W83" s="21">
        <v>44</v>
      </c>
      <c r="X83" s="22">
        <v>2</v>
      </c>
      <c r="Y83" s="22" t="s">
        <v>11</v>
      </c>
      <c r="Z83" s="23" t="s">
        <v>4</v>
      </c>
      <c r="AA83" s="263">
        <v>0.78385963376104562</v>
      </c>
      <c r="AB83" s="264"/>
      <c r="AC83" s="264"/>
      <c r="AD83" s="299"/>
      <c r="AE83" s="253"/>
      <c r="AF83" s="253"/>
    </row>
    <row r="84" spans="1:32" x14ac:dyDescent="0.25">
      <c r="A84" s="32">
        <v>46</v>
      </c>
      <c r="B84" s="33">
        <v>6</v>
      </c>
      <c r="C84" s="33" t="s">
        <v>11</v>
      </c>
      <c r="D84" s="34">
        <v>1</v>
      </c>
      <c r="E84" s="266">
        <v>0.5976228937246264</v>
      </c>
      <c r="F84" s="31">
        <v>0.41101325650248505</v>
      </c>
      <c r="G84" s="282">
        <v>0.60296662855915195</v>
      </c>
      <c r="H84" s="297">
        <f>E89</f>
        <v>0.67494767849043147</v>
      </c>
      <c r="I84" s="298"/>
      <c r="J84" s="298"/>
      <c r="L84" s="32">
        <v>48</v>
      </c>
      <c r="M84" s="33">
        <v>15</v>
      </c>
      <c r="N84" s="33" t="s">
        <v>11</v>
      </c>
      <c r="O84" s="34">
        <v>1</v>
      </c>
      <c r="P84" s="266">
        <v>0.81672816351736177</v>
      </c>
      <c r="Q84" s="31">
        <v>0.90543947181566642</v>
      </c>
      <c r="R84" s="282">
        <v>0.81862785480298061</v>
      </c>
      <c r="S84" s="297">
        <f>P89</f>
        <v>0.68575057799202543</v>
      </c>
      <c r="T84" s="253">
        <f>S84</f>
        <v>0.68575057799202543</v>
      </c>
      <c r="U84" s="253"/>
      <c r="W84" s="32">
        <v>50</v>
      </c>
      <c r="X84" s="33">
        <v>4</v>
      </c>
      <c r="Y84" s="33" t="s">
        <v>11</v>
      </c>
      <c r="Z84" s="34">
        <v>1</v>
      </c>
      <c r="AA84" s="266">
        <v>0.64662866847604827</v>
      </c>
      <c r="AB84" s="31">
        <v>0.52068673953233957</v>
      </c>
      <c r="AC84" s="282">
        <v>0.64454361366033264</v>
      </c>
      <c r="AD84" s="297">
        <f>AA89</f>
        <v>0.69715776967768872</v>
      </c>
      <c r="AE84" s="253">
        <f>AD84</f>
        <v>0.69715776967768872</v>
      </c>
      <c r="AF84" s="253"/>
    </row>
    <row r="85" spans="1:32" x14ac:dyDescent="0.25">
      <c r="A85" s="35">
        <v>46</v>
      </c>
      <c r="B85" s="36">
        <v>6</v>
      </c>
      <c r="C85" s="36" t="s">
        <v>11</v>
      </c>
      <c r="D85" s="37">
        <v>2</v>
      </c>
      <c r="E85" s="267"/>
      <c r="F85" s="31">
        <v>0.5598048676542231</v>
      </c>
      <c r="G85" s="283"/>
      <c r="H85" s="298"/>
      <c r="I85" s="298"/>
      <c r="J85" s="298"/>
      <c r="L85" s="35">
        <v>48</v>
      </c>
      <c r="M85" s="36">
        <v>15</v>
      </c>
      <c r="N85" s="36" t="s">
        <v>11</v>
      </c>
      <c r="O85" s="37">
        <v>2</v>
      </c>
      <c r="P85" s="267"/>
      <c r="Q85" s="31">
        <v>0.72873088065348934</v>
      </c>
      <c r="R85" s="283"/>
      <c r="S85" s="298"/>
      <c r="T85" s="253"/>
      <c r="U85" s="253"/>
      <c r="W85" s="35">
        <v>50</v>
      </c>
      <c r="X85" s="36">
        <v>4</v>
      </c>
      <c r="Y85" s="36" t="s">
        <v>11</v>
      </c>
      <c r="Z85" s="37">
        <v>2</v>
      </c>
      <c r="AA85" s="267"/>
      <c r="AB85" s="31">
        <v>0.844064452243104</v>
      </c>
      <c r="AC85" s="283"/>
      <c r="AD85" s="298"/>
      <c r="AE85" s="253"/>
      <c r="AF85" s="253"/>
    </row>
    <row r="86" spans="1:32" x14ac:dyDescent="0.25">
      <c r="A86" s="35">
        <v>46</v>
      </c>
      <c r="B86" s="36">
        <v>6</v>
      </c>
      <c r="C86" s="36" t="s">
        <v>11</v>
      </c>
      <c r="D86" s="37">
        <v>3</v>
      </c>
      <c r="E86" s="267"/>
      <c r="F86" s="31">
        <v>0.7591666579948636</v>
      </c>
      <c r="G86" s="283"/>
      <c r="H86" s="298"/>
      <c r="I86" s="298"/>
      <c r="J86" s="298"/>
      <c r="L86" s="35">
        <v>48</v>
      </c>
      <c r="M86" s="36">
        <v>15</v>
      </c>
      <c r="N86" s="36" t="s">
        <v>11</v>
      </c>
      <c r="O86" s="37">
        <v>3</v>
      </c>
      <c r="P86" s="267"/>
      <c r="Q86" s="31">
        <v>0.91535062225204522</v>
      </c>
      <c r="R86" s="283"/>
      <c r="S86" s="298"/>
      <c r="T86" s="253"/>
      <c r="U86" s="253"/>
      <c r="W86" s="35">
        <v>50</v>
      </c>
      <c r="X86" s="36">
        <v>4</v>
      </c>
      <c r="Y86" s="36" t="s">
        <v>11</v>
      </c>
      <c r="Z86" s="37">
        <v>3</v>
      </c>
      <c r="AA86" s="267"/>
      <c r="AB86" s="31">
        <v>0.77989000030995215</v>
      </c>
      <c r="AC86" s="283"/>
      <c r="AD86" s="298"/>
      <c r="AE86" s="253"/>
      <c r="AF86" s="253"/>
    </row>
    <row r="87" spans="1:32" x14ac:dyDescent="0.25">
      <c r="A87" s="35">
        <v>46</v>
      </c>
      <c r="B87" s="36">
        <v>6</v>
      </c>
      <c r="C87" s="36" t="s">
        <v>11</v>
      </c>
      <c r="D87" s="37">
        <v>4</v>
      </c>
      <c r="E87" s="267"/>
      <c r="F87" s="31">
        <v>0.70812116477569143</v>
      </c>
      <c r="G87" s="283"/>
      <c r="H87" s="298"/>
      <c r="I87" s="298"/>
      <c r="J87" s="298"/>
      <c r="L87" s="35">
        <v>48</v>
      </c>
      <c r="M87" s="36">
        <v>15</v>
      </c>
      <c r="N87" s="36" t="s">
        <v>11</v>
      </c>
      <c r="O87" s="37">
        <v>4</v>
      </c>
      <c r="P87" s="267"/>
      <c r="Q87" s="31">
        <v>0.91166714076212962</v>
      </c>
      <c r="R87" s="283"/>
      <c r="S87" s="298"/>
      <c r="T87" s="253"/>
      <c r="U87" s="253"/>
      <c r="W87" s="35">
        <v>50</v>
      </c>
      <c r="X87" s="36">
        <v>4</v>
      </c>
      <c r="Y87" s="36" t="s">
        <v>11</v>
      </c>
      <c r="Z87" s="37">
        <v>4</v>
      </c>
      <c r="AA87" s="267"/>
      <c r="AB87" s="31">
        <v>0.70417148580432132</v>
      </c>
      <c r="AC87" s="283"/>
      <c r="AD87" s="298"/>
      <c r="AE87" s="253"/>
      <c r="AF87" s="253"/>
    </row>
    <row r="88" spans="1:32" x14ac:dyDescent="0.25">
      <c r="A88" s="35">
        <v>46</v>
      </c>
      <c r="B88" s="36">
        <v>6</v>
      </c>
      <c r="C88" s="36" t="s">
        <v>11</v>
      </c>
      <c r="D88" s="37">
        <v>5</v>
      </c>
      <c r="E88" s="268"/>
      <c r="F88" s="31">
        <v>0.57672719586849586</v>
      </c>
      <c r="G88" s="284"/>
      <c r="H88" s="298"/>
      <c r="I88" s="298"/>
      <c r="J88" s="298"/>
      <c r="L88" s="35">
        <v>48</v>
      </c>
      <c r="M88" s="36">
        <v>15</v>
      </c>
      <c r="N88" s="36" t="s">
        <v>11</v>
      </c>
      <c r="O88" s="37">
        <v>5</v>
      </c>
      <c r="P88" s="268"/>
      <c r="Q88" s="31">
        <v>0.63195115853157258</v>
      </c>
      <c r="R88" s="284"/>
      <c r="S88" s="298"/>
      <c r="T88" s="253"/>
      <c r="U88" s="253"/>
      <c r="W88" s="35">
        <v>50</v>
      </c>
      <c r="X88" s="36">
        <v>4</v>
      </c>
      <c r="Y88" s="36" t="s">
        <v>11</v>
      </c>
      <c r="Z88" s="37">
        <v>5</v>
      </c>
      <c r="AA88" s="268"/>
      <c r="AB88" s="31">
        <v>0.37390539041194648</v>
      </c>
      <c r="AC88" s="284"/>
      <c r="AD88" s="298"/>
      <c r="AE88" s="253"/>
      <c r="AF88" s="253"/>
    </row>
    <row r="89" spans="1:32" x14ac:dyDescent="0.25">
      <c r="A89" s="38">
        <v>46</v>
      </c>
      <c r="B89" s="39">
        <v>6</v>
      </c>
      <c r="C89" s="39" t="s">
        <v>11</v>
      </c>
      <c r="D89" s="40" t="s">
        <v>4</v>
      </c>
      <c r="E89" s="254">
        <v>0.67494767849043147</v>
      </c>
      <c r="F89" s="255"/>
      <c r="G89" s="255"/>
      <c r="H89" s="299"/>
      <c r="I89" s="299"/>
      <c r="J89" s="299"/>
      <c r="L89" s="38">
        <v>48</v>
      </c>
      <c r="M89" s="39">
        <v>15</v>
      </c>
      <c r="N89" s="39" t="s">
        <v>11</v>
      </c>
      <c r="O89" s="40" t="s">
        <v>4</v>
      </c>
      <c r="P89" s="254">
        <v>0.68575057799202543</v>
      </c>
      <c r="Q89" s="255"/>
      <c r="R89" s="255"/>
      <c r="S89" s="299"/>
      <c r="T89" s="253"/>
      <c r="U89" s="253"/>
      <c r="W89" s="38">
        <v>50</v>
      </c>
      <c r="X89" s="39">
        <v>4</v>
      </c>
      <c r="Y89" s="39" t="s">
        <v>11</v>
      </c>
      <c r="Z89" s="40" t="s">
        <v>4</v>
      </c>
      <c r="AA89" s="254">
        <v>0.69715776967768872</v>
      </c>
      <c r="AB89" s="255"/>
      <c r="AC89" s="255"/>
      <c r="AD89" s="299"/>
      <c r="AE89" s="253"/>
      <c r="AF89" s="253"/>
    </row>
    <row r="90" spans="1:32" x14ac:dyDescent="0.25">
      <c r="A90" s="1" t="s">
        <v>0</v>
      </c>
      <c r="B90" s="2" t="s">
        <v>10</v>
      </c>
      <c r="C90" s="2" t="s">
        <v>1</v>
      </c>
      <c r="D90" s="3" t="s">
        <v>2</v>
      </c>
      <c r="E90" s="28" t="s">
        <v>39</v>
      </c>
      <c r="F90" s="28" t="s">
        <v>40</v>
      </c>
      <c r="G90" s="29" t="s">
        <v>41</v>
      </c>
      <c r="L90" s="1" t="s">
        <v>0</v>
      </c>
      <c r="M90" s="2" t="s">
        <v>10</v>
      </c>
      <c r="N90" s="2" t="s">
        <v>1</v>
      </c>
      <c r="O90" s="3" t="s">
        <v>2</v>
      </c>
      <c r="P90" s="28" t="s">
        <v>39</v>
      </c>
      <c r="Q90" s="28" t="s">
        <v>40</v>
      </c>
      <c r="R90" s="29" t="s">
        <v>41</v>
      </c>
      <c r="W90" s="1" t="s">
        <v>0</v>
      </c>
      <c r="X90" s="2" t="s">
        <v>10</v>
      </c>
      <c r="Y90" s="2" t="s">
        <v>1</v>
      </c>
      <c r="Z90" s="3" t="s">
        <v>2</v>
      </c>
      <c r="AA90" s="28" t="s">
        <v>39</v>
      </c>
      <c r="AB90" s="28" t="s">
        <v>40</v>
      </c>
      <c r="AC90" s="29" t="s">
        <v>41</v>
      </c>
    </row>
    <row r="91" spans="1:32" x14ac:dyDescent="0.25">
      <c r="A91" s="4">
        <v>16</v>
      </c>
      <c r="B91" s="5">
        <v>5</v>
      </c>
      <c r="C91" s="5" t="s">
        <v>38</v>
      </c>
      <c r="D91" s="6">
        <v>1</v>
      </c>
      <c r="E91" s="273">
        <v>0.18963162286453916</v>
      </c>
      <c r="F91" s="27">
        <v>0.18462931231530175</v>
      </c>
      <c r="G91" s="276">
        <v>0.19098729698855355</v>
      </c>
      <c r="H91" s="297">
        <f>E96</f>
        <v>0.35704378496186007</v>
      </c>
      <c r="I91" s="297">
        <f>AVERAGE(H91:H102)</f>
        <v>0.36234262841695142</v>
      </c>
      <c r="J91" s="297">
        <f>AVERAGE(I91:I120)</f>
        <v>0.33983708529178641</v>
      </c>
      <c r="L91" s="4">
        <v>18</v>
      </c>
      <c r="M91" s="5">
        <v>16</v>
      </c>
      <c r="N91" s="5" t="s">
        <v>38</v>
      </c>
      <c r="O91" s="6">
        <v>1</v>
      </c>
      <c r="P91" s="273">
        <v>0.27809052737813761</v>
      </c>
      <c r="Q91" s="27">
        <v>0.41403736861808071</v>
      </c>
      <c r="R91" s="276">
        <v>0.27741054881320654</v>
      </c>
      <c r="S91" s="297">
        <f>P96</f>
        <v>0.40021142884810584</v>
      </c>
      <c r="T91" s="253">
        <f>AVERAGE(S91:S108)</f>
        <v>0.38324348548026205</v>
      </c>
      <c r="U91" s="253">
        <f>AVERAGE(T91:T120)</f>
        <v>0.3341442549621676</v>
      </c>
      <c r="W91" s="4">
        <v>20</v>
      </c>
      <c r="X91" s="5">
        <v>1</v>
      </c>
      <c r="Y91" s="5" t="s">
        <v>38</v>
      </c>
      <c r="Z91" s="6">
        <v>1</v>
      </c>
      <c r="AA91" s="273">
        <v>0.30003235317107807</v>
      </c>
      <c r="AB91" s="27">
        <v>0.38624185100106151</v>
      </c>
      <c r="AC91" s="276">
        <v>0.30683311238877381</v>
      </c>
      <c r="AD91" s="297">
        <f>AA96</f>
        <v>0.38673626034784186</v>
      </c>
      <c r="AE91" s="253">
        <f>AVERAGE(AD91:AD108)</f>
        <v>0.5040746460591129</v>
      </c>
      <c r="AF91" s="253">
        <f>AVERAGE(AE91:AE120)</f>
        <v>0.36094092352681145</v>
      </c>
    </row>
    <row r="92" spans="1:32" x14ac:dyDescent="0.25">
      <c r="A92" s="7">
        <v>16</v>
      </c>
      <c r="B92" s="8">
        <v>5</v>
      </c>
      <c r="C92" s="8" t="s">
        <v>38</v>
      </c>
      <c r="D92" s="9">
        <v>2</v>
      </c>
      <c r="E92" s="274"/>
      <c r="F92" s="27">
        <v>0.17161784323921678</v>
      </c>
      <c r="G92" s="277"/>
      <c r="H92" s="298"/>
      <c r="I92" s="298"/>
      <c r="J92" s="298"/>
      <c r="L92" s="7">
        <v>18</v>
      </c>
      <c r="M92" s="8">
        <v>16</v>
      </c>
      <c r="N92" s="8" t="s">
        <v>38</v>
      </c>
      <c r="O92" s="9">
        <v>2</v>
      </c>
      <c r="P92" s="274"/>
      <c r="Q92" s="27">
        <v>0.30203183144344603</v>
      </c>
      <c r="R92" s="277"/>
      <c r="S92" s="298"/>
      <c r="T92" s="272"/>
      <c r="U92" s="272"/>
      <c r="W92" s="7">
        <v>20</v>
      </c>
      <c r="X92" s="8">
        <v>1</v>
      </c>
      <c r="Y92" s="8" t="s">
        <v>38</v>
      </c>
      <c r="Z92" s="9">
        <v>2</v>
      </c>
      <c r="AA92" s="274"/>
      <c r="AB92" s="27">
        <v>0.40490870989667394</v>
      </c>
      <c r="AC92" s="277"/>
      <c r="AD92" s="298"/>
      <c r="AE92" s="272"/>
      <c r="AF92" s="272"/>
    </row>
    <row r="93" spans="1:32" x14ac:dyDescent="0.25">
      <c r="A93" s="7">
        <v>16</v>
      </c>
      <c r="B93" s="8">
        <v>5</v>
      </c>
      <c r="C93" s="8" t="s">
        <v>38</v>
      </c>
      <c r="D93" s="9">
        <v>3</v>
      </c>
      <c r="E93" s="274"/>
      <c r="F93" s="27">
        <v>0.23456044984737509</v>
      </c>
      <c r="G93" s="277"/>
      <c r="H93" s="298"/>
      <c r="I93" s="298"/>
      <c r="J93" s="298"/>
      <c r="L93" s="7">
        <v>18</v>
      </c>
      <c r="M93" s="8">
        <v>16</v>
      </c>
      <c r="N93" s="8" t="s">
        <v>38</v>
      </c>
      <c r="O93" s="9">
        <v>3</v>
      </c>
      <c r="P93" s="274"/>
      <c r="Q93" s="27">
        <v>0.181196197297258</v>
      </c>
      <c r="R93" s="277"/>
      <c r="S93" s="298"/>
      <c r="T93" s="272"/>
      <c r="U93" s="272"/>
      <c r="W93" s="7">
        <v>20</v>
      </c>
      <c r="X93" s="8">
        <v>1</v>
      </c>
      <c r="Y93" s="8" t="s">
        <v>38</v>
      </c>
      <c r="Z93" s="9">
        <v>3</v>
      </c>
      <c r="AA93" s="274"/>
      <c r="AB93" s="27">
        <v>0.24018558039222451</v>
      </c>
      <c r="AC93" s="277"/>
      <c r="AD93" s="298"/>
      <c r="AE93" s="272"/>
      <c r="AF93" s="272"/>
    </row>
    <row r="94" spans="1:32" x14ac:dyDescent="0.25">
      <c r="A94" s="7">
        <v>16</v>
      </c>
      <c r="B94" s="8">
        <v>5</v>
      </c>
      <c r="C94" s="8" t="s">
        <v>38</v>
      </c>
      <c r="D94" s="9">
        <v>4</v>
      </c>
      <c r="E94" s="274"/>
      <c r="F94" s="27">
        <v>0.16419917486132921</v>
      </c>
      <c r="G94" s="277"/>
      <c r="H94" s="298"/>
      <c r="I94" s="298"/>
      <c r="J94" s="298"/>
      <c r="L94" s="7">
        <v>18</v>
      </c>
      <c r="M94" s="8">
        <v>16</v>
      </c>
      <c r="N94" s="8" t="s">
        <v>38</v>
      </c>
      <c r="O94" s="9">
        <v>4</v>
      </c>
      <c r="P94" s="274"/>
      <c r="Q94" s="27">
        <v>0.26204017402480323</v>
      </c>
      <c r="R94" s="277"/>
      <c r="S94" s="298"/>
      <c r="T94" s="272"/>
      <c r="U94" s="272"/>
      <c r="W94" s="7">
        <v>20</v>
      </c>
      <c r="X94" s="8">
        <v>1</v>
      </c>
      <c r="Y94" s="8" t="s">
        <v>38</v>
      </c>
      <c r="Z94" s="9">
        <v>4</v>
      </c>
      <c r="AA94" s="274"/>
      <c r="AB94" s="27">
        <v>0.307676000735644</v>
      </c>
      <c r="AC94" s="277"/>
      <c r="AD94" s="298"/>
      <c r="AE94" s="272"/>
      <c r="AF94" s="272"/>
    </row>
    <row r="95" spans="1:32" x14ac:dyDescent="0.25">
      <c r="A95" s="7">
        <v>16</v>
      </c>
      <c r="B95" s="8">
        <v>5</v>
      </c>
      <c r="C95" s="8" t="s">
        <v>38</v>
      </c>
      <c r="D95" s="9">
        <v>5</v>
      </c>
      <c r="E95" s="275"/>
      <c r="F95" s="27">
        <v>0.19992970467954493</v>
      </c>
      <c r="G95" s="278"/>
      <c r="H95" s="298"/>
      <c r="I95" s="298"/>
      <c r="J95" s="298"/>
      <c r="L95" s="7">
        <v>18</v>
      </c>
      <c r="M95" s="8">
        <v>16</v>
      </c>
      <c r="N95" s="8" t="s">
        <v>38</v>
      </c>
      <c r="O95" s="9">
        <v>5</v>
      </c>
      <c r="P95" s="275"/>
      <c r="Q95" s="27">
        <v>0.22774717268244468</v>
      </c>
      <c r="R95" s="278"/>
      <c r="S95" s="298"/>
      <c r="T95" s="272"/>
      <c r="U95" s="272"/>
      <c r="W95" s="7">
        <v>20</v>
      </c>
      <c r="X95" s="8">
        <v>1</v>
      </c>
      <c r="Y95" s="8" t="s">
        <v>38</v>
      </c>
      <c r="Z95" s="9">
        <v>5</v>
      </c>
      <c r="AA95" s="275"/>
      <c r="AB95" s="27">
        <v>0.19515341991826501</v>
      </c>
      <c r="AC95" s="278"/>
      <c r="AD95" s="298"/>
      <c r="AE95" s="272"/>
      <c r="AF95" s="272"/>
    </row>
    <row r="96" spans="1:32" x14ac:dyDescent="0.25">
      <c r="A96" s="10">
        <v>16</v>
      </c>
      <c r="B96" s="11">
        <v>5</v>
      </c>
      <c r="C96" s="11" t="s">
        <v>38</v>
      </c>
      <c r="D96" s="12" t="s">
        <v>4</v>
      </c>
      <c r="E96" s="279">
        <v>0.35704378496186007</v>
      </c>
      <c r="F96" s="280"/>
      <c r="G96" s="281"/>
      <c r="H96" s="299"/>
      <c r="I96" s="298"/>
      <c r="J96" s="298"/>
      <c r="L96" s="10">
        <v>18</v>
      </c>
      <c r="M96" s="11">
        <v>16</v>
      </c>
      <c r="N96" s="11" t="s">
        <v>38</v>
      </c>
      <c r="O96" s="12" t="s">
        <v>4</v>
      </c>
      <c r="P96" s="279">
        <v>0.40021142884810584</v>
      </c>
      <c r="Q96" s="280"/>
      <c r="R96" s="281"/>
      <c r="S96" s="299"/>
      <c r="T96" s="272"/>
      <c r="U96" s="272"/>
      <c r="W96" s="4">
        <v>20</v>
      </c>
      <c r="X96" s="11">
        <v>1</v>
      </c>
      <c r="Y96" s="11" t="s">
        <v>38</v>
      </c>
      <c r="Z96" s="12" t="s">
        <v>4</v>
      </c>
      <c r="AA96" s="279">
        <v>0.38673626034784186</v>
      </c>
      <c r="AB96" s="280"/>
      <c r="AC96" s="281"/>
      <c r="AD96" s="299"/>
      <c r="AE96" s="272"/>
      <c r="AF96" s="272"/>
    </row>
    <row r="97" spans="1:32" x14ac:dyDescent="0.25">
      <c r="A97" s="32">
        <v>24</v>
      </c>
      <c r="B97" s="33">
        <v>5</v>
      </c>
      <c r="C97" s="33" t="s">
        <v>38</v>
      </c>
      <c r="D97" s="34">
        <v>1</v>
      </c>
      <c r="E97" s="266">
        <v>0.24974246438691663</v>
      </c>
      <c r="F97" s="31">
        <v>0.28979719118494141</v>
      </c>
      <c r="G97" s="269">
        <v>0.27049776434327311</v>
      </c>
      <c r="H97" s="297">
        <f>E102</f>
        <v>0.36764147187204277</v>
      </c>
      <c r="I97" s="298"/>
      <c r="J97" s="298"/>
      <c r="L97" s="32">
        <v>25</v>
      </c>
      <c r="M97" s="33">
        <v>16</v>
      </c>
      <c r="N97" s="33" t="s">
        <v>38</v>
      </c>
      <c r="O97" s="34">
        <v>1</v>
      </c>
      <c r="P97" s="266">
        <v>0.20788041851206404</v>
      </c>
      <c r="Q97" s="31">
        <v>0.21606384418143282</v>
      </c>
      <c r="R97" s="269">
        <v>0.20810576675648126</v>
      </c>
      <c r="S97" s="297">
        <f>P102</f>
        <v>0.33827117794847716</v>
      </c>
      <c r="T97" s="272"/>
      <c r="U97" s="272"/>
      <c r="W97" s="32">
        <v>28</v>
      </c>
      <c r="X97" s="33">
        <v>1</v>
      </c>
      <c r="Y97" s="33" t="s">
        <v>38</v>
      </c>
      <c r="Z97" s="34">
        <v>1</v>
      </c>
      <c r="AA97" s="266">
        <v>0.51298189215513312</v>
      </c>
      <c r="AB97" s="31">
        <v>0.75294596497384014</v>
      </c>
      <c r="AC97" s="269">
        <v>0.50739309519062314</v>
      </c>
      <c r="AD97" s="297">
        <f>AA102</f>
        <v>0.53801941864007408</v>
      </c>
      <c r="AE97" s="272"/>
      <c r="AF97" s="272"/>
    </row>
    <row r="98" spans="1:32" x14ac:dyDescent="0.25">
      <c r="A98" s="35">
        <v>24</v>
      </c>
      <c r="B98" s="36">
        <v>5</v>
      </c>
      <c r="C98" s="36" t="s">
        <v>38</v>
      </c>
      <c r="D98" s="37">
        <v>2</v>
      </c>
      <c r="E98" s="267"/>
      <c r="F98" s="31">
        <v>0.26326597493183113</v>
      </c>
      <c r="G98" s="270"/>
      <c r="H98" s="298"/>
      <c r="I98" s="298"/>
      <c r="J98" s="298"/>
      <c r="L98" s="35">
        <v>25</v>
      </c>
      <c r="M98" s="36">
        <v>16</v>
      </c>
      <c r="N98" s="36" t="s">
        <v>38</v>
      </c>
      <c r="O98" s="37">
        <v>2</v>
      </c>
      <c r="P98" s="267"/>
      <c r="Q98" s="31">
        <v>0.21235812645993626</v>
      </c>
      <c r="R98" s="270"/>
      <c r="S98" s="298"/>
      <c r="T98" s="272"/>
      <c r="U98" s="272"/>
      <c r="W98" s="35">
        <v>28</v>
      </c>
      <c r="X98" s="36">
        <v>1</v>
      </c>
      <c r="Y98" s="36" t="s">
        <v>38</v>
      </c>
      <c r="Z98" s="37">
        <v>2</v>
      </c>
      <c r="AA98" s="267"/>
      <c r="AB98" s="31">
        <v>0.63168252747390308</v>
      </c>
      <c r="AC98" s="270"/>
      <c r="AD98" s="298"/>
      <c r="AE98" s="272"/>
      <c r="AF98" s="272"/>
    </row>
    <row r="99" spans="1:32" x14ac:dyDescent="0.25">
      <c r="A99" s="35">
        <v>24</v>
      </c>
      <c r="B99" s="36">
        <v>5</v>
      </c>
      <c r="C99" s="36" t="s">
        <v>38</v>
      </c>
      <c r="D99" s="37">
        <v>3</v>
      </c>
      <c r="E99" s="267"/>
      <c r="F99" s="31">
        <v>0.14524261165008415</v>
      </c>
      <c r="G99" s="270"/>
      <c r="H99" s="298"/>
      <c r="I99" s="298"/>
      <c r="J99" s="298"/>
      <c r="L99" s="35">
        <v>25</v>
      </c>
      <c r="M99" s="36">
        <v>16</v>
      </c>
      <c r="N99" s="36" t="s">
        <v>38</v>
      </c>
      <c r="O99" s="37">
        <v>3</v>
      </c>
      <c r="P99" s="267"/>
      <c r="Q99" s="31">
        <v>0.17919197665534084</v>
      </c>
      <c r="R99" s="270"/>
      <c r="S99" s="298"/>
      <c r="T99" s="272"/>
      <c r="U99" s="272"/>
      <c r="W99" s="35">
        <v>28</v>
      </c>
      <c r="X99" s="36">
        <v>1</v>
      </c>
      <c r="Y99" s="36" t="s">
        <v>38</v>
      </c>
      <c r="Z99" s="37">
        <v>3</v>
      </c>
      <c r="AA99" s="267"/>
      <c r="AB99" s="31">
        <v>0.33449792018625674</v>
      </c>
      <c r="AC99" s="270"/>
      <c r="AD99" s="298"/>
      <c r="AE99" s="272"/>
      <c r="AF99" s="272"/>
    </row>
    <row r="100" spans="1:32" x14ac:dyDescent="0.25">
      <c r="A100" s="35">
        <v>24</v>
      </c>
      <c r="B100" s="36">
        <v>5</v>
      </c>
      <c r="C100" s="36" t="s">
        <v>38</v>
      </c>
      <c r="D100" s="37">
        <v>4</v>
      </c>
      <c r="E100" s="267"/>
      <c r="F100" s="31">
        <v>0.4744035550295026</v>
      </c>
      <c r="G100" s="270"/>
      <c r="H100" s="298"/>
      <c r="I100" s="298"/>
      <c r="J100" s="298"/>
      <c r="L100" s="35">
        <v>25</v>
      </c>
      <c r="M100" s="36">
        <v>16</v>
      </c>
      <c r="N100" s="36" t="s">
        <v>38</v>
      </c>
      <c r="O100" s="37">
        <v>4</v>
      </c>
      <c r="P100" s="267"/>
      <c r="Q100" s="31">
        <v>0.23559139305875881</v>
      </c>
      <c r="R100" s="270"/>
      <c r="S100" s="298"/>
      <c r="T100" s="272"/>
      <c r="U100" s="272"/>
      <c r="W100" s="35">
        <v>28</v>
      </c>
      <c r="X100" s="36">
        <v>1</v>
      </c>
      <c r="Y100" s="36" t="s">
        <v>38</v>
      </c>
      <c r="Z100" s="37">
        <v>4</v>
      </c>
      <c r="AA100" s="267"/>
      <c r="AB100" s="31">
        <v>0.34489310402543311</v>
      </c>
      <c r="AC100" s="270"/>
      <c r="AD100" s="298"/>
      <c r="AE100" s="272"/>
      <c r="AF100" s="272"/>
    </row>
    <row r="101" spans="1:32" x14ac:dyDescent="0.25">
      <c r="A101" s="35">
        <v>24</v>
      </c>
      <c r="B101" s="36">
        <v>5</v>
      </c>
      <c r="C101" s="36" t="s">
        <v>38</v>
      </c>
      <c r="D101" s="37">
        <v>5</v>
      </c>
      <c r="E101" s="268"/>
      <c r="F101" s="31">
        <v>0.17977948892000634</v>
      </c>
      <c r="G101" s="271"/>
      <c r="H101" s="298"/>
      <c r="I101" s="298"/>
      <c r="J101" s="298"/>
      <c r="L101" s="35">
        <v>25</v>
      </c>
      <c r="M101" s="36">
        <v>16</v>
      </c>
      <c r="N101" s="36" t="s">
        <v>38</v>
      </c>
      <c r="O101" s="37">
        <v>5</v>
      </c>
      <c r="P101" s="268"/>
      <c r="Q101" s="31">
        <v>0.1973234934269377</v>
      </c>
      <c r="R101" s="271"/>
      <c r="S101" s="298"/>
      <c r="T101" s="272"/>
      <c r="U101" s="272"/>
      <c r="W101" s="35">
        <v>28</v>
      </c>
      <c r="X101" s="36">
        <v>1</v>
      </c>
      <c r="Y101" s="36" t="s">
        <v>38</v>
      </c>
      <c r="Z101" s="37">
        <v>5</v>
      </c>
      <c r="AA101" s="268"/>
      <c r="AB101" s="31">
        <v>0.47294595929368255</v>
      </c>
      <c r="AC101" s="271"/>
      <c r="AD101" s="298"/>
      <c r="AE101" s="272"/>
      <c r="AF101" s="272"/>
    </row>
    <row r="102" spans="1:32" x14ac:dyDescent="0.25">
      <c r="A102" s="38">
        <v>24</v>
      </c>
      <c r="B102" s="39">
        <v>5</v>
      </c>
      <c r="C102" s="39" t="s">
        <v>38</v>
      </c>
      <c r="D102" s="40" t="s">
        <v>4</v>
      </c>
      <c r="E102" s="254">
        <v>0.36764147187204277</v>
      </c>
      <c r="F102" s="255"/>
      <c r="G102" s="256"/>
      <c r="H102" s="299"/>
      <c r="I102" s="299"/>
      <c r="J102" s="298"/>
      <c r="L102" s="38">
        <v>25</v>
      </c>
      <c r="M102" s="39">
        <v>16</v>
      </c>
      <c r="N102" s="39" t="s">
        <v>38</v>
      </c>
      <c r="O102" s="40" t="s">
        <v>4</v>
      </c>
      <c r="P102" s="254">
        <v>0.33827117794847716</v>
      </c>
      <c r="Q102" s="255"/>
      <c r="R102" s="256"/>
      <c r="S102" s="299"/>
      <c r="T102" s="272"/>
      <c r="U102" s="272"/>
      <c r="W102" s="38">
        <v>28</v>
      </c>
      <c r="X102" s="39">
        <v>1</v>
      </c>
      <c r="Y102" s="39" t="s">
        <v>38</v>
      </c>
      <c r="Z102" s="40" t="s">
        <v>4</v>
      </c>
      <c r="AA102" s="254">
        <v>0.53801941864007408</v>
      </c>
      <c r="AB102" s="255"/>
      <c r="AC102" s="256"/>
      <c r="AD102" s="299"/>
      <c r="AE102" s="272"/>
      <c r="AF102" s="272"/>
    </row>
    <row r="103" spans="1:32" x14ac:dyDescent="0.25">
      <c r="A103" s="15">
        <v>32</v>
      </c>
      <c r="B103" s="16">
        <v>13</v>
      </c>
      <c r="C103" s="16" t="s">
        <v>38</v>
      </c>
      <c r="D103" s="17">
        <v>1</v>
      </c>
      <c r="E103" s="257">
        <v>0.24007725346940126</v>
      </c>
      <c r="F103" s="24">
        <v>0.30158843535890917</v>
      </c>
      <c r="G103" s="260">
        <v>0.24347918752052983</v>
      </c>
      <c r="H103" s="297">
        <f>E108</f>
        <v>0.36159567605754767</v>
      </c>
      <c r="I103" s="297">
        <f>AVERAGE(H103)</f>
        <v>0.36159567605754767</v>
      </c>
      <c r="J103" s="298"/>
      <c r="L103" s="15">
        <v>34</v>
      </c>
      <c r="M103" s="16">
        <v>16</v>
      </c>
      <c r="N103" s="16" t="s">
        <v>38</v>
      </c>
      <c r="O103" s="17">
        <v>1</v>
      </c>
      <c r="P103" s="257">
        <v>0.3364727702499683</v>
      </c>
      <c r="Q103" s="24">
        <v>0.39008855278595106</v>
      </c>
      <c r="R103" s="260">
        <v>0.33776371542631345</v>
      </c>
      <c r="S103" s="297">
        <f>P108</f>
        <v>0.41124784964420319</v>
      </c>
      <c r="T103" s="272"/>
      <c r="U103" s="272"/>
      <c r="W103" s="15">
        <v>36</v>
      </c>
      <c r="X103" s="16">
        <v>1</v>
      </c>
      <c r="Y103" s="16" t="s">
        <v>38</v>
      </c>
      <c r="Z103" s="17">
        <v>1</v>
      </c>
      <c r="AA103" s="257">
        <v>0.46319472577421561</v>
      </c>
      <c r="AB103" s="24">
        <v>0.63326200333762228</v>
      </c>
      <c r="AC103" s="260">
        <v>0.49789256371972518</v>
      </c>
      <c r="AD103" s="297">
        <f>AA108</f>
        <v>0.5874682591894228</v>
      </c>
      <c r="AE103" s="272"/>
      <c r="AF103" s="272"/>
    </row>
    <row r="104" spans="1:32" x14ac:dyDescent="0.25">
      <c r="A104" s="18">
        <v>32</v>
      </c>
      <c r="B104" s="19">
        <v>13</v>
      </c>
      <c r="C104" s="19" t="s">
        <v>38</v>
      </c>
      <c r="D104" s="20">
        <v>2</v>
      </c>
      <c r="E104" s="258"/>
      <c r="F104" s="24">
        <v>0.23330767993446722</v>
      </c>
      <c r="G104" s="261"/>
      <c r="H104" s="298"/>
      <c r="I104" s="298"/>
      <c r="J104" s="298"/>
      <c r="L104" s="18">
        <v>34</v>
      </c>
      <c r="M104" s="19">
        <v>16</v>
      </c>
      <c r="N104" s="19" t="s">
        <v>38</v>
      </c>
      <c r="O104" s="20">
        <v>2</v>
      </c>
      <c r="P104" s="258"/>
      <c r="Q104" s="24">
        <v>0.39440294612020471</v>
      </c>
      <c r="R104" s="261"/>
      <c r="S104" s="298"/>
      <c r="T104" s="272"/>
      <c r="U104" s="272"/>
      <c r="W104" s="18">
        <v>36</v>
      </c>
      <c r="X104" s="19">
        <v>1</v>
      </c>
      <c r="Y104" s="19" t="s">
        <v>38</v>
      </c>
      <c r="Z104" s="20">
        <v>2</v>
      </c>
      <c r="AA104" s="258"/>
      <c r="AB104" s="24">
        <v>0.41649705980476937</v>
      </c>
      <c r="AC104" s="261"/>
      <c r="AD104" s="298"/>
      <c r="AE104" s="272"/>
      <c r="AF104" s="272"/>
    </row>
    <row r="105" spans="1:32" x14ac:dyDescent="0.25">
      <c r="A105" s="18">
        <v>32</v>
      </c>
      <c r="B105" s="19">
        <v>13</v>
      </c>
      <c r="C105" s="19" t="s">
        <v>38</v>
      </c>
      <c r="D105" s="20">
        <v>3</v>
      </c>
      <c r="E105" s="258"/>
      <c r="F105" s="24">
        <v>0.19246895228883559</v>
      </c>
      <c r="G105" s="261"/>
      <c r="H105" s="298"/>
      <c r="I105" s="298"/>
      <c r="J105" s="298"/>
      <c r="L105" s="18">
        <v>34</v>
      </c>
      <c r="M105" s="19">
        <v>16</v>
      </c>
      <c r="N105" s="19" t="s">
        <v>38</v>
      </c>
      <c r="O105" s="20">
        <v>3</v>
      </c>
      <c r="P105" s="258"/>
      <c r="Q105" s="24">
        <v>0.23192138269959495</v>
      </c>
      <c r="R105" s="261"/>
      <c r="S105" s="298"/>
      <c r="T105" s="272"/>
      <c r="U105" s="272"/>
      <c r="W105" s="18">
        <v>36</v>
      </c>
      <c r="X105" s="19">
        <v>1</v>
      </c>
      <c r="Y105" s="19" t="s">
        <v>38</v>
      </c>
      <c r="Z105" s="20">
        <v>3</v>
      </c>
      <c r="AA105" s="258"/>
      <c r="AB105" s="24">
        <v>0.7506991065378017</v>
      </c>
      <c r="AC105" s="261"/>
      <c r="AD105" s="298"/>
      <c r="AE105" s="272"/>
      <c r="AF105" s="272"/>
    </row>
    <row r="106" spans="1:32" x14ac:dyDescent="0.25">
      <c r="A106" s="18">
        <v>32</v>
      </c>
      <c r="B106" s="19">
        <v>13</v>
      </c>
      <c r="C106" s="19" t="s">
        <v>38</v>
      </c>
      <c r="D106" s="20">
        <v>4</v>
      </c>
      <c r="E106" s="258"/>
      <c r="F106" s="24">
        <v>0.23234573100685943</v>
      </c>
      <c r="G106" s="261"/>
      <c r="H106" s="298"/>
      <c r="I106" s="298"/>
      <c r="J106" s="298"/>
      <c r="L106" s="18">
        <v>34</v>
      </c>
      <c r="M106" s="19">
        <v>16</v>
      </c>
      <c r="N106" s="19" t="s">
        <v>38</v>
      </c>
      <c r="O106" s="20">
        <v>4</v>
      </c>
      <c r="P106" s="258"/>
      <c r="Q106" s="24">
        <v>0.38395401881417923</v>
      </c>
      <c r="R106" s="261"/>
      <c r="S106" s="298"/>
      <c r="T106" s="272"/>
      <c r="U106" s="272"/>
      <c r="W106" s="18">
        <v>36</v>
      </c>
      <c r="X106" s="19">
        <v>1</v>
      </c>
      <c r="Y106" s="19" t="s">
        <v>38</v>
      </c>
      <c r="Z106" s="20">
        <v>4</v>
      </c>
      <c r="AA106" s="258"/>
      <c r="AB106" s="24">
        <v>0.39795836017842479</v>
      </c>
      <c r="AC106" s="261"/>
      <c r="AD106" s="298"/>
      <c r="AE106" s="272"/>
      <c r="AF106" s="272"/>
    </row>
    <row r="107" spans="1:32" x14ac:dyDescent="0.25">
      <c r="A107" s="18">
        <v>32</v>
      </c>
      <c r="B107" s="19">
        <v>13</v>
      </c>
      <c r="C107" s="19" t="s">
        <v>38</v>
      </c>
      <c r="D107" s="20">
        <v>5</v>
      </c>
      <c r="E107" s="259"/>
      <c r="F107" s="24">
        <v>0.25768513901357765</v>
      </c>
      <c r="G107" s="262"/>
      <c r="H107" s="298"/>
      <c r="I107" s="298"/>
      <c r="J107" s="298"/>
      <c r="L107" s="18">
        <v>34</v>
      </c>
      <c r="M107" s="19">
        <v>16</v>
      </c>
      <c r="N107" s="19" t="s">
        <v>38</v>
      </c>
      <c r="O107" s="20">
        <v>5</v>
      </c>
      <c r="P107" s="259"/>
      <c r="Q107" s="24">
        <v>0.28845167671163746</v>
      </c>
      <c r="R107" s="262"/>
      <c r="S107" s="298"/>
      <c r="T107" s="272"/>
      <c r="U107" s="272"/>
      <c r="W107" s="18">
        <v>36</v>
      </c>
      <c r="X107" s="19">
        <v>1</v>
      </c>
      <c r="Y107" s="19" t="s">
        <v>38</v>
      </c>
      <c r="Z107" s="20">
        <v>5</v>
      </c>
      <c r="AA107" s="259"/>
      <c r="AB107" s="24">
        <v>0.29104628874000738</v>
      </c>
      <c r="AC107" s="262"/>
      <c r="AD107" s="298"/>
      <c r="AE107" s="272"/>
      <c r="AF107" s="272"/>
    </row>
    <row r="108" spans="1:32" x14ac:dyDescent="0.25">
      <c r="A108" s="21">
        <v>32</v>
      </c>
      <c r="B108" s="22">
        <v>13</v>
      </c>
      <c r="C108" s="22" t="s">
        <v>38</v>
      </c>
      <c r="D108" s="23" t="s">
        <v>4</v>
      </c>
      <c r="E108" s="263">
        <v>0.36159567605754767</v>
      </c>
      <c r="F108" s="264"/>
      <c r="G108" s="265"/>
      <c r="H108" s="299"/>
      <c r="I108" s="299"/>
      <c r="J108" s="298"/>
      <c r="L108" s="21">
        <v>34</v>
      </c>
      <c r="M108" s="22">
        <v>16</v>
      </c>
      <c r="N108" s="22" t="s">
        <v>38</v>
      </c>
      <c r="O108" s="23" t="s">
        <v>4</v>
      </c>
      <c r="P108" s="263">
        <v>0.41124784964420319</v>
      </c>
      <c r="Q108" s="264"/>
      <c r="R108" s="265"/>
      <c r="S108" s="299"/>
      <c r="T108" s="272"/>
      <c r="U108" s="272"/>
      <c r="W108" s="21">
        <v>36</v>
      </c>
      <c r="X108" s="22">
        <v>1</v>
      </c>
      <c r="Y108" s="22" t="s">
        <v>38</v>
      </c>
      <c r="Z108" s="23" t="s">
        <v>4</v>
      </c>
      <c r="AA108" s="263">
        <v>0.5874682591894228</v>
      </c>
      <c r="AB108" s="264"/>
      <c r="AC108" s="265"/>
      <c r="AD108" s="299"/>
      <c r="AE108" s="272"/>
      <c r="AF108" s="272"/>
    </row>
    <row r="109" spans="1:32" x14ac:dyDescent="0.25">
      <c r="A109" s="32">
        <v>40</v>
      </c>
      <c r="B109" s="33">
        <v>6</v>
      </c>
      <c r="C109" s="33" t="s">
        <v>38</v>
      </c>
      <c r="D109" s="34">
        <v>1</v>
      </c>
      <c r="E109" s="266">
        <v>0.25189708892763213</v>
      </c>
      <c r="F109" s="31">
        <v>0.30669974512000875</v>
      </c>
      <c r="G109" s="269">
        <v>0.25379441793547619</v>
      </c>
      <c r="H109" s="297">
        <f>E114</f>
        <v>0.35970148432750226</v>
      </c>
      <c r="I109" s="297">
        <f>AVERAGE(H109:H120)</f>
        <v>0.29557295140085993</v>
      </c>
      <c r="J109" s="298"/>
      <c r="L109" s="32">
        <v>42</v>
      </c>
      <c r="M109" s="33">
        <v>12</v>
      </c>
      <c r="N109" s="33" t="s">
        <v>38</v>
      </c>
      <c r="O109" s="34">
        <v>1</v>
      </c>
      <c r="P109" s="266">
        <v>0.21689337695494551</v>
      </c>
      <c r="Q109" s="31">
        <v>0.33701906260115067</v>
      </c>
      <c r="R109" s="269">
        <v>0.22254326424017784</v>
      </c>
      <c r="S109" s="297">
        <f>P114</f>
        <v>0.3583713856755304</v>
      </c>
      <c r="T109" s="253">
        <f>S109</f>
        <v>0.3583713856755304</v>
      </c>
      <c r="U109" s="272"/>
      <c r="W109" s="32">
        <v>44</v>
      </c>
      <c r="X109" s="33">
        <v>2</v>
      </c>
      <c r="Y109" s="33" t="s">
        <v>38</v>
      </c>
      <c r="Z109" s="34">
        <v>1</v>
      </c>
      <c r="AA109" s="266">
        <v>0.17854947885891567</v>
      </c>
      <c r="AB109" s="31">
        <v>0.15806554795192501</v>
      </c>
      <c r="AC109" s="269">
        <v>0.17862160733089896</v>
      </c>
      <c r="AD109" s="297">
        <f>AA114</f>
        <v>0.29023868158720811</v>
      </c>
      <c r="AE109" s="253">
        <f>AD109</f>
        <v>0.29023868158720811</v>
      </c>
      <c r="AF109" s="272"/>
    </row>
    <row r="110" spans="1:32" x14ac:dyDescent="0.25">
      <c r="A110" s="35">
        <v>40</v>
      </c>
      <c r="B110" s="36">
        <v>6</v>
      </c>
      <c r="C110" s="36" t="s">
        <v>38</v>
      </c>
      <c r="D110" s="37">
        <v>2</v>
      </c>
      <c r="E110" s="267"/>
      <c r="F110" s="31">
        <v>0.24700575000639485</v>
      </c>
      <c r="G110" s="270"/>
      <c r="H110" s="298"/>
      <c r="I110" s="298"/>
      <c r="J110" s="298"/>
      <c r="L110" s="35">
        <v>42</v>
      </c>
      <c r="M110" s="36">
        <v>12</v>
      </c>
      <c r="N110" s="36" t="s">
        <v>38</v>
      </c>
      <c r="O110" s="37">
        <v>2</v>
      </c>
      <c r="P110" s="267"/>
      <c r="Q110" s="31">
        <v>0.20417312128123757</v>
      </c>
      <c r="R110" s="270"/>
      <c r="S110" s="298"/>
      <c r="T110" s="253"/>
      <c r="U110" s="272"/>
      <c r="W110" s="35">
        <v>44</v>
      </c>
      <c r="X110" s="36">
        <v>2</v>
      </c>
      <c r="Y110" s="36" t="s">
        <v>38</v>
      </c>
      <c r="Z110" s="37">
        <v>2</v>
      </c>
      <c r="AA110" s="267"/>
      <c r="AB110" s="31">
        <v>0.29133274777279955</v>
      </c>
      <c r="AC110" s="270"/>
      <c r="AD110" s="298"/>
      <c r="AE110" s="253"/>
      <c r="AF110" s="272"/>
    </row>
    <row r="111" spans="1:32" x14ac:dyDescent="0.25">
      <c r="A111" s="35">
        <v>40</v>
      </c>
      <c r="B111" s="36">
        <v>6</v>
      </c>
      <c r="C111" s="36" t="s">
        <v>38</v>
      </c>
      <c r="D111" s="37">
        <v>3</v>
      </c>
      <c r="E111" s="267"/>
      <c r="F111" s="31">
        <v>0.25283124219657105</v>
      </c>
      <c r="G111" s="270"/>
      <c r="H111" s="298"/>
      <c r="I111" s="298"/>
      <c r="J111" s="298"/>
      <c r="L111" s="35">
        <v>42</v>
      </c>
      <c r="M111" s="36">
        <v>12</v>
      </c>
      <c r="N111" s="36" t="s">
        <v>38</v>
      </c>
      <c r="O111" s="37">
        <v>3</v>
      </c>
      <c r="P111" s="267"/>
      <c r="Q111" s="31">
        <v>0.21094543724831571</v>
      </c>
      <c r="R111" s="270"/>
      <c r="S111" s="298"/>
      <c r="T111" s="253"/>
      <c r="U111" s="272"/>
      <c r="W111" s="35">
        <v>44</v>
      </c>
      <c r="X111" s="36">
        <v>2</v>
      </c>
      <c r="Y111" s="36" t="s">
        <v>38</v>
      </c>
      <c r="Z111" s="37">
        <v>3</v>
      </c>
      <c r="AA111" s="267"/>
      <c r="AB111" s="31">
        <v>0.14734720949118704</v>
      </c>
      <c r="AC111" s="270"/>
      <c r="AD111" s="298"/>
      <c r="AE111" s="253"/>
      <c r="AF111" s="272"/>
    </row>
    <row r="112" spans="1:32" x14ac:dyDescent="0.25">
      <c r="A112" s="35">
        <v>40</v>
      </c>
      <c r="B112" s="36">
        <v>6</v>
      </c>
      <c r="C112" s="36" t="s">
        <v>38</v>
      </c>
      <c r="D112" s="37">
        <v>4</v>
      </c>
      <c r="E112" s="267"/>
      <c r="F112" s="31">
        <v>0.21647331904751513</v>
      </c>
      <c r="G112" s="270"/>
      <c r="H112" s="298"/>
      <c r="I112" s="298"/>
      <c r="J112" s="298"/>
      <c r="L112" s="35">
        <v>42</v>
      </c>
      <c r="M112" s="36">
        <v>12</v>
      </c>
      <c r="N112" s="36" t="s">
        <v>38</v>
      </c>
      <c r="O112" s="37">
        <v>4</v>
      </c>
      <c r="P112" s="267"/>
      <c r="Q112" s="31">
        <v>0.21455783541439855</v>
      </c>
      <c r="R112" s="270"/>
      <c r="S112" s="298"/>
      <c r="T112" s="253"/>
      <c r="U112" s="272"/>
      <c r="W112" s="35">
        <v>44</v>
      </c>
      <c r="X112" s="36">
        <v>2</v>
      </c>
      <c r="Y112" s="36" t="s">
        <v>38</v>
      </c>
      <c r="Z112" s="37">
        <v>4</v>
      </c>
      <c r="AA112" s="267"/>
      <c r="AB112" s="31">
        <v>0.15051910453247427</v>
      </c>
      <c r="AC112" s="270"/>
      <c r="AD112" s="298"/>
      <c r="AE112" s="253"/>
      <c r="AF112" s="272"/>
    </row>
    <row r="113" spans="1:32" x14ac:dyDescent="0.25">
      <c r="A113" s="35">
        <v>40</v>
      </c>
      <c r="B113" s="36">
        <v>6</v>
      </c>
      <c r="C113" s="36" t="s">
        <v>38</v>
      </c>
      <c r="D113" s="37">
        <v>5</v>
      </c>
      <c r="E113" s="268"/>
      <c r="F113" s="31">
        <v>0.24596203330689101</v>
      </c>
      <c r="G113" s="271"/>
      <c r="H113" s="298"/>
      <c r="I113" s="298"/>
      <c r="J113" s="298"/>
      <c r="L113" s="35">
        <v>42</v>
      </c>
      <c r="M113" s="36">
        <v>12</v>
      </c>
      <c r="N113" s="36" t="s">
        <v>38</v>
      </c>
      <c r="O113" s="37">
        <v>5</v>
      </c>
      <c r="P113" s="268"/>
      <c r="Q113" s="31">
        <v>0.14602086465578676</v>
      </c>
      <c r="R113" s="271"/>
      <c r="S113" s="298"/>
      <c r="T113" s="253"/>
      <c r="U113" s="272"/>
      <c r="W113" s="35">
        <v>44</v>
      </c>
      <c r="X113" s="36">
        <v>2</v>
      </c>
      <c r="Y113" s="36" t="s">
        <v>38</v>
      </c>
      <c r="Z113" s="37">
        <v>5</v>
      </c>
      <c r="AA113" s="268"/>
      <c r="AB113" s="31">
        <v>0.14584342690610883</v>
      </c>
      <c r="AC113" s="271"/>
      <c r="AD113" s="298"/>
      <c r="AE113" s="253"/>
      <c r="AF113" s="272"/>
    </row>
    <row r="114" spans="1:32" x14ac:dyDescent="0.25">
      <c r="A114" s="38">
        <v>40</v>
      </c>
      <c r="B114" s="39">
        <v>6</v>
      </c>
      <c r="C114" s="39" t="s">
        <v>38</v>
      </c>
      <c r="D114" s="40" t="s">
        <v>4</v>
      </c>
      <c r="E114" s="254">
        <v>0.35970148432750226</v>
      </c>
      <c r="F114" s="255"/>
      <c r="G114" s="256"/>
      <c r="H114" s="299"/>
      <c r="I114" s="298"/>
      <c r="J114" s="298"/>
      <c r="L114" s="38">
        <v>42</v>
      </c>
      <c r="M114" s="39">
        <v>12</v>
      </c>
      <c r="N114" s="39" t="s">
        <v>38</v>
      </c>
      <c r="O114" s="40" t="s">
        <v>4</v>
      </c>
      <c r="P114" s="254">
        <v>0.3583713856755304</v>
      </c>
      <c r="Q114" s="255"/>
      <c r="R114" s="256"/>
      <c r="S114" s="299"/>
      <c r="T114" s="253"/>
      <c r="U114" s="272"/>
      <c r="W114" s="38">
        <v>44</v>
      </c>
      <c r="X114" s="39">
        <v>2</v>
      </c>
      <c r="Y114" s="39" t="s">
        <v>38</v>
      </c>
      <c r="Z114" s="40" t="s">
        <v>4</v>
      </c>
      <c r="AA114" s="254">
        <v>0.29023868158720811</v>
      </c>
      <c r="AB114" s="255"/>
      <c r="AC114" s="256"/>
      <c r="AD114" s="299"/>
      <c r="AE114" s="253"/>
      <c r="AF114" s="272"/>
    </row>
    <row r="115" spans="1:32" x14ac:dyDescent="0.25">
      <c r="A115" s="15">
        <v>46</v>
      </c>
      <c r="B115" s="16">
        <v>6</v>
      </c>
      <c r="C115" s="16" t="s">
        <v>38</v>
      </c>
      <c r="D115" s="17">
        <v>1</v>
      </c>
      <c r="E115" s="257">
        <v>0.16157424808620463</v>
      </c>
      <c r="F115" s="24">
        <v>0.20222836242636111</v>
      </c>
      <c r="G115" s="260">
        <v>0.16240440322057681</v>
      </c>
      <c r="H115" s="297">
        <f>E120</f>
        <v>0.23144441847421754</v>
      </c>
      <c r="I115" s="298"/>
      <c r="J115" s="298"/>
      <c r="L115" s="15">
        <v>48</v>
      </c>
      <c r="M115" s="16">
        <v>15</v>
      </c>
      <c r="N115" s="16" t="s">
        <v>38</v>
      </c>
      <c r="O115" s="17">
        <v>1</v>
      </c>
      <c r="P115" s="257">
        <v>0.19449933862816229</v>
      </c>
      <c r="Q115" s="24">
        <v>0.15048015837685394</v>
      </c>
      <c r="R115" s="260">
        <v>0.20042218462988987</v>
      </c>
      <c r="S115" s="297">
        <f>P120</f>
        <v>0.26081789373071051</v>
      </c>
      <c r="T115" s="253">
        <f>S115</f>
        <v>0.26081789373071051</v>
      </c>
      <c r="U115" s="272"/>
      <c r="W115" s="15">
        <v>50</v>
      </c>
      <c r="X115" s="16">
        <v>4</v>
      </c>
      <c r="Y115" s="16" t="s">
        <v>38</v>
      </c>
      <c r="Z115" s="17">
        <v>1</v>
      </c>
      <c r="AA115" s="257">
        <v>0.19679074691146634</v>
      </c>
      <c r="AB115" s="24">
        <v>0.17751332925197008</v>
      </c>
      <c r="AC115" s="260">
        <v>0.19742182412429835</v>
      </c>
      <c r="AD115" s="297">
        <f>AA120</f>
        <v>0.28850944293411318</v>
      </c>
      <c r="AE115" s="253">
        <f>AD115</f>
        <v>0.28850944293411318</v>
      </c>
      <c r="AF115" s="272"/>
    </row>
    <row r="116" spans="1:32" x14ac:dyDescent="0.25">
      <c r="A116" s="18">
        <v>46</v>
      </c>
      <c r="B116" s="19">
        <v>6</v>
      </c>
      <c r="C116" s="19" t="s">
        <v>38</v>
      </c>
      <c r="D116" s="20">
        <v>2</v>
      </c>
      <c r="E116" s="258"/>
      <c r="F116" s="24">
        <v>0.15898773878294098</v>
      </c>
      <c r="G116" s="261"/>
      <c r="H116" s="298"/>
      <c r="I116" s="298"/>
      <c r="J116" s="298"/>
      <c r="L116" s="18">
        <v>48</v>
      </c>
      <c r="M116" s="19">
        <v>15</v>
      </c>
      <c r="N116" s="19" t="s">
        <v>38</v>
      </c>
      <c r="O116" s="20">
        <v>2</v>
      </c>
      <c r="P116" s="258"/>
      <c r="Q116" s="24">
        <v>0.2143078621072588</v>
      </c>
      <c r="R116" s="261"/>
      <c r="S116" s="298"/>
      <c r="T116" s="253"/>
      <c r="U116" s="272"/>
      <c r="W116" s="18">
        <v>50</v>
      </c>
      <c r="X116" s="19">
        <v>4</v>
      </c>
      <c r="Y116" s="19" t="s">
        <v>38</v>
      </c>
      <c r="Z116" s="20">
        <v>2</v>
      </c>
      <c r="AA116" s="258"/>
      <c r="AB116" s="24">
        <v>0.21653763062882095</v>
      </c>
      <c r="AC116" s="261"/>
      <c r="AD116" s="298"/>
      <c r="AE116" s="253"/>
      <c r="AF116" s="272"/>
    </row>
    <row r="117" spans="1:32" x14ac:dyDescent="0.25">
      <c r="A117" s="18">
        <v>46</v>
      </c>
      <c r="B117" s="19">
        <v>6</v>
      </c>
      <c r="C117" s="19" t="s">
        <v>38</v>
      </c>
      <c r="D117" s="20">
        <v>3</v>
      </c>
      <c r="E117" s="258"/>
      <c r="F117" s="24">
        <v>0.13978077166155911</v>
      </c>
      <c r="G117" s="261"/>
      <c r="H117" s="298"/>
      <c r="I117" s="298"/>
      <c r="J117" s="298"/>
      <c r="L117" s="18">
        <v>48</v>
      </c>
      <c r="M117" s="19">
        <v>15</v>
      </c>
      <c r="N117" s="19" t="s">
        <v>38</v>
      </c>
      <c r="O117" s="20">
        <v>3</v>
      </c>
      <c r="P117" s="258"/>
      <c r="Q117" s="24">
        <v>0.16745479640609798</v>
      </c>
      <c r="R117" s="261"/>
      <c r="S117" s="298"/>
      <c r="T117" s="253"/>
      <c r="U117" s="272"/>
      <c r="W117" s="18">
        <v>50</v>
      </c>
      <c r="X117" s="19">
        <v>4</v>
      </c>
      <c r="Y117" s="19" t="s">
        <v>38</v>
      </c>
      <c r="Z117" s="20">
        <v>3</v>
      </c>
      <c r="AA117" s="258"/>
      <c r="AB117" s="24">
        <v>0.17779730942214317</v>
      </c>
      <c r="AC117" s="261"/>
      <c r="AD117" s="298"/>
      <c r="AE117" s="253"/>
      <c r="AF117" s="272"/>
    </row>
    <row r="118" spans="1:32" x14ac:dyDescent="0.25">
      <c r="A118" s="18">
        <v>46</v>
      </c>
      <c r="B118" s="19">
        <v>6</v>
      </c>
      <c r="C118" s="19" t="s">
        <v>38</v>
      </c>
      <c r="D118" s="20">
        <v>4</v>
      </c>
      <c r="E118" s="258"/>
      <c r="F118" s="24">
        <v>0.17001067041147461</v>
      </c>
      <c r="G118" s="261"/>
      <c r="H118" s="298"/>
      <c r="I118" s="298"/>
      <c r="J118" s="298"/>
      <c r="L118" s="18">
        <v>48</v>
      </c>
      <c r="M118" s="19">
        <v>15</v>
      </c>
      <c r="N118" s="19" t="s">
        <v>38</v>
      </c>
      <c r="O118" s="20">
        <v>4</v>
      </c>
      <c r="P118" s="258"/>
      <c r="Q118" s="24">
        <v>0.1678528444896871</v>
      </c>
      <c r="R118" s="261"/>
      <c r="S118" s="298"/>
      <c r="T118" s="253"/>
      <c r="U118" s="272"/>
      <c r="W118" s="18">
        <v>50</v>
      </c>
      <c r="X118" s="19">
        <v>4</v>
      </c>
      <c r="Y118" s="19" t="s">
        <v>38</v>
      </c>
      <c r="Z118" s="20">
        <v>4</v>
      </c>
      <c r="AA118" s="258"/>
      <c r="AB118" s="24">
        <v>0.1875721870044405</v>
      </c>
      <c r="AC118" s="261"/>
      <c r="AD118" s="298"/>
      <c r="AE118" s="253"/>
      <c r="AF118" s="272"/>
    </row>
    <row r="119" spans="1:32" x14ac:dyDescent="0.25">
      <c r="A119" s="18">
        <v>46</v>
      </c>
      <c r="B119" s="19">
        <v>6</v>
      </c>
      <c r="C119" s="19" t="s">
        <v>38</v>
      </c>
      <c r="D119" s="20">
        <v>5</v>
      </c>
      <c r="E119" s="259"/>
      <c r="F119" s="24">
        <v>0.14101447282054835</v>
      </c>
      <c r="G119" s="262"/>
      <c r="H119" s="298"/>
      <c r="I119" s="298"/>
      <c r="J119" s="298"/>
      <c r="L119" s="18">
        <v>48</v>
      </c>
      <c r="M119" s="19">
        <v>15</v>
      </c>
      <c r="N119" s="19" t="s">
        <v>38</v>
      </c>
      <c r="O119" s="20">
        <v>5</v>
      </c>
      <c r="P119" s="259"/>
      <c r="Q119" s="24">
        <v>0.30201526176955157</v>
      </c>
      <c r="R119" s="262"/>
      <c r="S119" s="298"/>
      <c r="T119" s="253"/>
      <c r="U119" s="272"/>
      <c r="W119" s="18">
        <v>50</v>
      </c>
      <c r="X119" s="19">
        <v>4</v>
      </c>
      <c r="Y119" s="19" t="s">
        <v>38</v>
      </c>
      <c r="Z119" s="20">
        <v>5</v>
      </c>
      <c r="AA119" s="259"/>
      <c r="AB119" s="24">
        <v>0.227688664314117</v>
      </c>
      <c r="AC119" s="262"/>
      <c r="AD119" s="298"/>
      <c r="AE119" s="253"/>
      <c r="AF119" s="272"/>
    </row>
    <row r="120" spans="1:32" x14ac:dyDescent="0.25">
      <c r="A120" s="21">
        <v>46</v>
      </c>
      <c r="B120" s="22">
        <v>6</v>
      </c>
      <c r="C120" s="22" t="s">
        <v>38</v>
      </c>
      <c r="D120" s="23" t="s">
        <v>4</v>
      </c>
      <c r="E120" s="263">
        <v>0.23144441847421754</v>
      </c>
      <c r="F120" s="264"/>
      <c r="G120" s="265"/>
      <c r="H120" s="299"/>
      <c r="I120" s="299"/>
      <c r="J120" s="299"/>
      <c r="L120" s="21">
        <v>48</v>
      </c>
      <c r="M120" s="22">
        <v>15</v>
      </c>
      <c r="N120" s="22" t="s">
        <v>38</v>
      </c>
      <c r="O120" s="23" t="s">
        <v>4</v>
      </c>
      <c r="P120" s="263">
        <v>0.26081789373071051</v>
      </c>
      <c r="Q120" s="264"/>
      <c r="R120" s="265"/>
      <c r="S120" s="299"/>
      <c r="T120" s="253"/>
      <c r="U120" s="272"/>
      <c r="W120" s="21">
        <v>50</v>
      </c>
      <c r="X120" s="22">
        <v>4</v>
      </c>
      <c r="Y120" s="22" t="s">
        <v>38</v>
      </c>
      <c r="Z120" s="23" t="s">
        <v>4</v>
      </c>
      <c r="AA120" s="263">
        <v>0.28850944293411318</v>
      </c>
      <c r="AB120" s="264"/>
      <c r="AC120" s="265"/>
      <c r="AD120" s="299"/>
      <c r="AE120" s="253"/>
      <c r="AF120" s="272"/>
    </row>
  </sheetData>
  <mergeCells count="285">
    <mergeCell ref="E47:E51"/>
    <mergeCell ref="G47:G51"/>
    <mergeCell ref="E52:G52"/>
    <mergeCell ref="E72:E76"/>
    <mergeCell ref="G72:G76"/>
    <mergeCell ref="E64:G64"/>
    <mergeCell ref="E89:G89"/>
    <mergeCell ref="E78:E82"/>
    <mergeCell ref="G78:G82"/>
    <mergeCell ref="E58:G58"/>
    <mergeCell ref="E59:E63"/>
    <mergeCell ref="G59:G63"/>
    <mergeCell ref="E53:E57"/>
    <mergeCell ref="G53:G57"/>
    <mergeCell ref="A2:D2"/>
    <mergeCell ref="E2:G2"/>
    <mergeCell ref="E4:E8"/>
    <mergeCell ref="G4:G8"/>
    <mergeCell ref="E16:E20"/>
    <mergeCell ref="G16:G20"/>
    <mergeCell ref="E21:G21"/>
    <mergeCell ref="E35:E39"/>
    <mergeCell ref="G35:G39"/>
    <mergeCell ref="E22:E26"/>
    <mergeCell ref="G22:G26"/>
    <mergeCell ref="E27:G27"/>
    <mergeCell ref="E40:G40"/>
    <mergeCell ref="E33:G33"/>
    <mergeCell ref="E46:G46"/>
    <mergeCell ref="P35:P39"/>
    <mergeCell ref="R35:R39"/>
    <mergeCell ref="P40:R40"/>
    <mergeCell ref="P41:P45"/>
    <mergeCell ref="R41:R45"/>
    <mergeCell ref="P46:R46"/>
    <mergeCell ref="E41:E45"/>
    <mergeCell ref="G41:G45"/>
    <mergeCell ref="S84:S89"/>
    <mergeCell ref="S35:S40"/>
    <mergeCell ref="P9:R9"/>
    <mergeCell ref="P10:P14"/>
    <mergeCell ref="R10:R14"/>
    <mergeCell ref="P15:R15"/>
    <mergeCell ref="P16:P20"/>
    <mergeCell ref="R16:R20"/>
    <mergeCell ref="S16:S21"/>
    <mergeCell ref="P21:R21"/>
    <mergeCell ref="S4:S9"/>
    <mergeCell ref="P27:R27"/>
    <mergeCell ref="P22:P26"/>
    <mergeCell ref="P72:P76"/>
    <mergeCell ref="R72:R76"/>
    <mergeCell ref="P58:R58"/>
    <mergeCell ref="P33:R33"/>
    <mergeCell ref="S66:S71"/>
    <mergeCell ref="P77:R77"/>
    <mergeCell ref="P89:R89"/>
    <mergeCell ref="P4:P8"/>
    <mergeCell ref="R4:R8"/>
    <mergeCell ref="P47:P51"/>
    <mergeCell ref="R47:R51"/>
    <mergeCell ref="A1:J1"/>
    <mergeCell ref="L1:U1"/>
    <mergeCell ref="W1:AF1"/>
    <mergeCell ref="E66:E70"/>
    <mergeCell ref="G66:G70"/>
    <mergeCell ref="P66:P70"/>
    <mergeCell ref="R66:R70"/>
    <mergeCell ref="AA66:AA70"/>
    <mergeCell ref="AC66:AC70"/>
    <mergeCell ref="AA40:AC40"/>
    <mergeCell ref="AA41:AA45"/>
    <mergeCell ref="AC41:AC45"/>
    <mergeCell ref="AA46:AC46"/>
    <mergeCell ref="AA47:AA51"/>
    <mergeCell ref="AC47:AC51"/>
    <mergeCell ref="AA52:AC52"/>
    <mergeCell ref="AA9:AC9"/>
    <mergeCell ref="AA10:AA14"/>
    <mergeCell ref="P52:R52"/>
    <mergeCell ref="R22:R26"/>
    <mergeCell ref="L2:O2"/>
    <mergeCell ref="P2:R2"/>
    <mergeCell ref="E9:G9"/>
    <mergeCell ref="E10:E14"/>
    <mergeCell ref="W2:Z2"/>
    <mergeCell ref="E28:E32"/>
    <mergeCell ref="G28:G32"/>
    <mergeCell ref="P28:P32"/>
    <mergeCell ref="R28:R32"/>
    <mergeCell ref="AA28:AA32"/>
    <mergeCell ref="AC28:AC32"/>
    <mergeCell ref="H4:H9"/>
    <mergeCell ref="I4:I15"/>
    <mergeCell ref="J4:J33"/>
    <mergeCell ref="H10:H15"/>
    <mergeCell ref="H16:H21"/>
    <mergeCell ref="I16:I21"/>
    <mergeCell ref="H22:H27"/>
    <mergeCell ref="I22:I33"/>
    <mergeCell ref="H28:H33"/>
    <mergeCell ref="AA2:AC2"/>
    <mergeCell ref="AA4:AA8"/>
    <mergeCell ref="AC4:AC8"/>
    <mergeCell ref="G10:G14"/>
    <mergeCell ref="E15:G15"/>
    <mergeCell ref="S10:S15"/>
    <mergeCell ref="S22:S27"/>
    <mergeCell ref="T22:T27"/>
    <mergeCell ref="S28:S33"/>
    <mergeCell ref="T28:T33"/>
    <mergeCell ref="T35:T52"/>
    <mergeCell ref="AD4:AD9"/>
    <mergeCell ref="AD35:AD40"/>
    <mergeCell ref="AC10:AC14"/>
    <mergeCell ref="AA15:AC15"/>
    <mergeCell ref="AA16:AA20"/>
    <mergeCell ref="AC16:AC20"/>
    <mergeCell ref="AA21:AC21"/>
    <mergeCell ref="AA35:AA39"/>
    <mergeCell ref="AC35:AC39"/>
    <mergeCell ref="AE4:AE21"/>
    <mergeCell ref="AA22:AA26"/>
    <mergeCell ref="AC22:AC26"/>
    <mergeCell ref="T4:T21"/>
    <mergeCell ref="AA27:AC27"/>
    <mergeCell ref="AF4:AF33"/>
    <mergeCell ref="AD10:AD15"/>
    <mergeCell ref="AD16:AD21"/>
    <mergeCell ref="AD22:AD27"/>
    <mergeCell ref="AE22:AE27"/>
    <mergeCell ref="AD28:AD33"/>
    <mergeCell ref="AE28:AE33"/>
    <mergeCell ref="AA33:AC33"/>
    <mergeCell ref="U4:U33"/>
    <mergeCell ref="P59:P63"/>
    <mergeCell ref="R59:R63"/>
    <mergeCell ref="AA59:AA63"/>
    <mergeCell ref="AC59:AC63"/>
    <mergeCell ref="U35:U64"/>
    <mergeCell ref="S41:S46"/>
    <mergeCell ref="S47:S52"/>
    <mergeCell ref="S53:S58"/>
    <mergeCell ref="T53:T58"/>
    <mergeCell ref="S59:S64"/>
    <mergeCell ref="T59:T64"/>
    <mergeCell ref="P64:R64"/>
    <mergeCell ref="AA64:AC64"/>
    <mergeCell ref="P53:P57"/>
    <mergeCell ref="R53:R57"/>
    <mergeCell ref="AA53:AA57"/>
    <mergeCell ref="AF35:AF64"/>
    <mergeCell ref="AD41:AD46"/>
    <mergeCell ref="AD47:AD52"/>
    <mergeCell ref="AD53:AD58"/>
    <mergeCell ref="AE53:AE58"/>
    <mergeCell ref="AD59:AD64"/>
    <mergeCell ref="AE59:AE64"/>
    <mergeCell ref="AE66:AE77"/>
    <mergeCell ref="AC53:AC57"/>
    <mergeCell ref="AA58:AC58"/>
    <mergeCell ref="AA72:AA76"/>
    <mergeCell ref="AA71:AC71"/>
    <mergeCell ref="AA77:AC77"/>
    <mergeCell ref="AF66:AF89"/>
    <mergeCell ref="AD72:AD77"/>
    <mergeCell ref="AD78:AD83"/>
    <mergeCell ref="AE78:AE83"/>
    <mergeCell ref="AD84:AD89"/>
    <mergeCell ref="AE84:AE89"/>
    <mergeCell ref="AA89:AC89"/>
    <mergeCell ref="AE35:AE52"/>
    <mergeCell ref="AC72:AC76"/>
    <mergeCell ref="T66:T77"/>
    <mergeCell ref="U66:U89"/>
    <mergeCell ref="S72:S77"/>
    <mergeCell ref="S78:S83"/>
    <mergeCell ref="T78:T83"/>
    <mergeCell ref="AA78:AA82"/>
    <mergeCell ref="AC78:AC82"/>
    <mergeCell ref="AD66:AD71"/>
    <mergeCell ref="E83:G83"/>
    <mergeCell ref="P83:R83"/>
    <mergeCell ref="AA83:AC83"/>
    <mergeCell ref="E84:E88"/>
    <mergeCell ref="G84:G88"/>
    <mergeCell ref="P84:P88"/>
    <mergeCell ref="R84:R88"/>
    <mergeCell ref="AA84:AA88"/>
    <mergeCell ref="AC84:AC88"/>
    <mergeCell ref="E77:G77"/>
    <mergeCell ref="P78:P82"/>
    <mergeCell ref="R78:R82"/>
    <mergeCell ref="H66:H71"/>
    <mergeCell ref="I66:I71"/>
    <mergeCell ref="E71:G71"/>
    <mergeCell ref="P71:R71"/>
    <mergeCell ref="J66:J89"/>
    <mergeCell ref="H72:H77"/>
    <mergeCell ref="I72:I77"/>
    <mergeCell ref="H78:H83"/>
    <mergeCell ref="I78:I89"/>
    <mergeCell ref="H84:H89"/>
    <mergeCell ref="H35:H40"/>
    <mergeCell ref="I35:I46"/>
    <mergeCell ref="J35:J64"/>
    <mergeCell ref="H41:H46"/>
    <mergeCell ref="H47:H52"/>
    <mergeCell ref="I47:I52"/>
    <mergeCell ref="H53:H58"/>
    <mergeCell ref="I53:I64"/>
    <mergeCell ref="H59:H64"/>
    <mergeCell ref="T84:T89"/>
    <mergeCell ref="E91:E95"/>
    <mergeCell ref="G91:G95"/>
    <mergeCell ref="H91:H96"/>
    <mergeCell ref="I91:I102"/>
    <mergeCell ref="J91:J120"/>
    <mergeCell ref="P91:P95"/>
    <mergeCell ref="R91:R95"/>
    <mergeCell ref="S91:S96"/>
    <mergeCell ref="T91:T108"/>
    <mergeCell ref="H103:H108"/>
    <mergeCell ref="I103:I108"/>
    <mergeCell ref="P103:P107"/>
    <mergeCell ref="R103:R107"/>
    <mergeCell ref="S103:S108"/>
    <mergeCell ref="E115:E119"/>
    <mergeCell ref="G115:G119"/>
    <mergeCell ref="H115:H120"/>
    <mergeCell ref="P115:P119"/>
    <mergeCell ref="R115:R119"/>
    <mergeCell ref="S115:S120"/>
    <mergeCell ref="T115:T120"/>
    <mergeCell ref="E120:G120"/>
    <mergeCell ref="P120:R120"/>
    <mergeCell ref="AE91:AE108"/>
    <mergeCell ref="AF91:AF120"/>
    <mergeCell ref="AA103:AA107"/>
    <mergeCell ref="AC103:AC107"/>
    <mergeCell ref="AD103:AD108"/>
    <mergeCell ref="AA115:AA119"/>
    <mergeCell ref="AC115:AC119"/>
    <mergeCell ref="AD115:AD120"/>
    <mergeCell ref="AE115:AE120"/>
    <mergeCell ref="AA120:AC120"/>
    <mergeCell ref="AD109:AD114"/>
    <mergeCell ref="AE109:AE114"/>
    <mergeCell ref="AD97:AD102"/>
    <mergeCell ref="AC109:AC113"/>
    <mergeCell ref="E103:E107"/>
    <mergeCell ref="G103:G107"/>
    <mergeCell ref="U91:U120"/>
    <mergeCell ref="AA91:AA95"/>
    <mergeCell ref="E108:G108"/>
    <mergeCell ref="P108:R108"/>
    <mergeCell ref="AA108:AC108"/>
    <mergeCell ref="AC91:AC95"/>
    <mergeCell ref="AD91:AD96"/>
    <mergeCell ref="E96:G96"/>
    <mergeCell ref="P96:R96"/>
    <mergeCell ref="AA96:AC96"/>
    <mergeCell ref="E97:E101"/>
    <mergeCell ref="G97:G101"/>
    <mergeCell ref="H97:H102"/>
    <mergeCell ref="P97:P101"/>
    <mergeCell ref="R97:R101"/>
    <mergeCell ref="S97:S102"/>
    <mergeCell ref="AA97:AA101"/>
    <mergeCell ref="AC97:AC101"/>
    <mergeCell ref="E102:G102"/>
    <mergeCell ref="P102:R102"/>
    <mergeCell ref="AA102:AC102"/>
    <mergeCell ref="E109:E113"/>
    <mergeCell ref="G109:G113"/>
    <mergeCell ref="H109:H114"/>
    <mergeCell ref="I109:I120"/>
    <mergeCell ref="P109:P113"/>
    <mergeCell ref="R109:R113"/>
    <mergeCell ref="S109:S114"/>
    <mergeCell ref="T109:T114"/>
    <mergeCell ref="AA109:AA113"/>
    <mergeCell ref="E114:G114"/>
    <mergeCell ref="P114:R114"/>
    <mergeCell ref="AA114:AC1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9"/>
  <sheetViews>
    <sheetView zoomScaleNormal="100" workbookViewId="0">
      <selection activeCell="E55" sqref="E55"/>
    </sheetView>
  </sheetViews>
  <sheetFormatPr defaultColWidth="9.140625" defaultRowHeight="15" x14ac:dyDescent="0.25"/>
  <cols>
    <col min="1" max="1" width="8.42578125" style="131" bestFit="1" customWidth="1"/>
    <col min="2" max="2" width="10.85546875" style="131" bestFit="1" customWidth="1"/>
    <col min="3" max="3" width="10.5703125" style="131" bestFit="1" customWidth="1"/>
    <col min="4" max="4" width="7.42578125" style="131" bestFit="1" customWidth="1"/>
    <col min="5" max="5" width="15.42578125" style="131" bestFit="1" customWidth="1"/>
    <col min="6" max="6" width="13.140625" style="131" bestFit="1" customWidth="1"/>
    <col min="7" max="7" width="12.5703125" style="131" bestFit="1" customWidth="1"/>
    <col min="8" max="8" width="10.28515625" style="131" bestFit="1" customWidth="1"/>
    <col min="9" max="9" width="15.42578125" style="131" bestFit="1" customWidth="1"/>
    <col min="10" max="10" width="12.5703125" style="131" bestFit="1" customWidth="1"/>
    <col min="11" max="11" width="27.7109375" style="131" bestFit="1" customWidth="1"/>
    <col min="12" max="12" width="15.7109375" style="131" bestFit="1" customWidth="1"/>
    <col min="13" max="13" width="23.5703125" style="131" bestFit="1" customWidth="1"/>
    <col min="14" max="14" width="9.140625" style="131"/>
    <col min="15" max="15" width="6.85546875" style="131" customWidth="1"/>
    <col min="16" max="16" width="11.28515625" style="131" bestFit="1" customWidth="1"/>
    <col min="17" max="16384" width="9.140625" style="131"/>
  </cols>
  <sheetData>
    <row r="1" spans="1:16" x14ac:dyDescent="0.25">
      <c r="A1" s="313" t="s">
        <v>8</v>
      </c>
      <c r="B1" s="313"/>
      <c r="C1" s="313"/>
      <c r="D1" s="313"/>
      <c r="E1" s="313" t="s">
        <v>44</v>
      </c>
      <c r="F1" s="313"/>
      <c r="G1" s="313"/>
      <c r="H1" s="313"/>
      <c r="I1" s="313" t="s">
        <v>9</v>
      </c>
      <c r="J1" s="313"/>
      <c r="K1" s="313"/>
      <c r="L1" s="313"/>
      <c r="M1" s="313"/>
    </row>
    <row r="2" spans="1:16" x14ac:dyDescent="0.25">
      <c r="A2" s="132" t="s">
        <v>0</v>
      </c>
      <c r="B2" s="133" t="s">
        <v>28</v>
      </c>
      <c r="C2" s="133" t="s">
        <v>1</v>
      </c>
      <c r="D2" s="134" t="s">
        <v>2</v>
      </c>
      <c r="E2" s="132" t="s">
        <v>45</v>
      </c>
      <c r="F2" s="133" t="s">
        <v>46</v>
      </c>
      <c r="G2" s="133" t="s">
        <v>47</v>
      </c>
      <c r="H2" s="134" t="s">
        <v>48</v>
      </c>
      <c r="I2" s="135" t="s">
        <v>45</v>
      </c>
      <c r="J2" s="136" t="s">
        <v>47</v>
      </c>
      <c r="K2" s="137" t="s">
        <v>5</v>
      </c>
      <c r="L2" s="137" t="s">
        <v>6</v>
      </c>
      <c r="M2" s="136" t="s">
        <v>7</v>
      </c>
      <c r="O2" s="138" t="s">
        <v>0</v>
      </c>
      <c r="P2" s="139" t="s">
        <v>49</v>
      </c>
    </row>
    <row r="3" spans="1:16" x14ac:dyDescent="0.25">
      <c r="A3" s="4">
        <v>16</v>
      </c>
      <c r="B3" s="5" t="s">
        <v>18</v>
      </c>
      <c r="C3" s="5" t="s">
        <v>11</v>
      </c>
      <c r="D3" s="6">
        <v>1</v>
      </c>
      <c r="E3" s="85">
        <v>650.89522099999999</v>
      </c>
      <c r="F3" s="86">
        <v>99.664598999999995</v>
      </c>
      <c r="G3" s="86">
        <v>625.04785200000003</v>
      </c>
      <c r="H3" s="87">
        <v>113.077448</v>
      </c>
      <c r="I3" s="146">
        <f>E3-$P$3</f>
        <v>350.89522099999999</v>
      </c>
      <c r="J3" s="147">
        <f>G3-$P$3</f>
        <v>325.04785200000003</v>
      </c>
      <c r="K3" s="286">
        <f>AVERAGE(I3:I7)/AVERAGE(J3:J7)</f>
        <v>1.0468595910961276</v>
      </c>
      <c r="L3" s="148">
        <f>I3/J3</f>
        <v>1.0795186580713043</v>
      </c>
      <c r="M3" s="261">
        <f>AVERAGE(L3:L7)</f>
        <v>1.0510192764708794</v>
      </c>
      <c r="O3" s="149">
        <v>16</v>
      </c>
      <c r="P3" s="9">
        <v>300</v>
      </c>
    </row>
    <row r="4" spans="1:16" x14ac:dyDescent="0.25">
      <c r="A4" s="7">
        <v>16</v>
      </c>
      <c r="B4" s="8" t="s">
        <v>18</v>
      </c>
      <c r="C4" s="8" t="s">
        <v>11</v>
      </c>
      <c r="D4" s="9">
        <v>2</v>
      </c>
      <c r="E4" s="78">
        <v>598.00683600000002</v>
      </c>
      <c r="F4" s="27">
        <v>87.689875000000001</v>
      </c>
      <c r="G4" s="27">
        <v>597.93164100000001</v>
      </c>
      <c r="H4" s="79">
        <v>85.296401000000003</v>
      </c>
      <c r="I4" s="146">
        <f>E4-$P$3</f>
        <v>298.00683600000002</v>
      </c>
      <c r="J4" s="147">
        <f>G4-$P$3</f>
        <v>297.93164100000001</v>
      </c>
      <c r="K4" s="286"/>
      <c r="L4" s="148">
        <f t="shared" ref="L4:L7" si="0">I4/J4</f>
        <v>1.0002523901111933</v>
      </c>
      <c r="M4" s="261"/>
      <c r="O4" s="149">
        <v>18</v>
      </c>
      <c r="P4" s="9">
        <v>394</v>
      </c>
    </row>
    <row r="5" spans="1:16" x14ac:dyDescent="0.25">
      <c r="A5" s="7">
        <v>16</v>
      </c>
      <c r="B5" s="8" t="s">
        <v>18</v>
      </c>
      <c r="C5" s="8" t="s">
        <v>11</v>
      </c>
      <c r="D5" s="9">
        <v>3</v>
      </c>
      <c r="E5" s="78">
        <v>596.22753899999998</v>
      </c>
      <c r="F5" s="27">
        <v>85.793803999999994</v>
      </c>
      <c r="G5" s="27">
        <v>548.29492200000004</v>
      </c>
      <c r="H5" s="79">
        <v>75.361838000000006</v>
      </c>
      <c r="I5" s="146">
        <f>E5-$P$3</f>
        <v>296.22753899999998</v>
      </c>
      <c r="J5" s="147">
        <f>G5-$P$3</f>
        <v>248.29492200000004</v>
      </c>
      <c r="K5" s="286"/>
      <c r="L5" s="148">
        <f t="shared" si="0"/>
        <v>1.1930471095176081</v>
      </c>
      <c r="M5" s="261"/>
      <c r="O5" s="152">
        <v>20</v>
      </c>
      <c r="P5" s="89">
        <v>296</v>
      </c>
    </row>
    <row r="6" spans="1:16" x14ac:dyDescent="0.25">
      <c r="A6" s="7">
        <v>16</v>
      </c>
      <c r="B6" s="8" t="s">
        <v>18</v>
      </c>
      <c r="C6" s="8" t="s">
        <v>11</v>
      </c>
      <c r="D6" s="9">
        <v>4</v>
      </c>
      <c r="E6" s="78">
        <v>598.62109399999997</v>
      </c>
      <c r="F6" s="27">
        <v>90.834337000000005</v>
      </c>
      <c r="G6" s="27">
        <v>584.95898399999999</v>
      </c>
      <c r="H6" s="79">
        <v>86.212592000000001</v>
      </c>
      <c r="I6" s="146">
        <f>E6-$P$3</f>
        <v>298.62109399999997</v>
      </c>
      <c r="J6" s="147">
        <f>G6-$P$3</f>
        <v>284.95898399999999</v>
      </c>
      <c r="K6" s="286"/>
      <c r="L6" s="148">
        <f t="shared" si="0"/>
        <v>1.0479441279872053</v>
      </c>
      <c r="M6" s="261"/>
    </row>
    <row r="7" spans="1:16" x14ac:dyDescent="0.25">
      <c r="A7" s="7">
        <v>16</v>
      </c>
      <c r="B7" s="8" t="s">
        <v>18</v>
      </c>
      <c r="C7" s="8" t="s">
        <v>11</v>
      </c>
      <c r="D7" s="9">
        <v>5</v>
      </c>
      <c r="E7" s="78">
        <v>576.80468800000006</v>
      </c>
      <c r="F7" s="27">
        <v>80.485349999999997</v>
      </c>
      <c r="G7" s="27">
        <v>596.25878899999998</v>
      </c>
      <c r="H7" s="79">
        <v>86.386630999999994</v>
      </c>
      <c r="I7" s="146">
        <f>E7-$P$3</f>
        <v>276.80468800000006</v>
      </c>
      <c r="J7" s="147">
        <f>G7-$P$3</f>
        <v>296.25878899999998</v>
      </c>
      <c r="K7" s="286"/>
      <c r="L7" s="148">
        <f t="shared" si="0"/>
        <v>0.93433409666708678</v>
      </c>
      <c r="M7" s="261"/>
    </row>
    <row r="8" spans="1:16" x14ac:dyDescent="0.25">
      <c r="A8" s="41">
        <v>18</v>
      </c>
      <c r="B8" s="42">
        <v>254</v>
      </c>
      <c r="C8" s="42" t="s">
        <v>11</v>
      </c>
      <c r="D8" s="43">
        <v>1</v>
      </c>
      <c r="E8" s="90">
        <v>874.62011700000005</v>
      </c>
      <c r="F8" s="91">
        <v>139.95629099999999</v>
      </c>
      <c r="G8" s="91">
        <v>900.77734399999997</v>
      </c>
      <c r="H8" s="92">
        <v>141.247908</v>
      </c>
      <c r="I8" s="157">
        <f>E8-$P$4</f>
        <v>480.62011700000005</v>
      </c>
      <c r="J8" s="159">
        <f>G8-$P$4</f>
        <v>506.77734399999997</v>
      </c>
      <c r="K8" s="317">
        <f>AVERAGE(I8:I12)/AVERAGE(J8:J12)</f>
        <v>1.0672632444375181</v>
      </c>
      <c r="L8" s="158">
        <f>I8/J8</f>
        <v>0.94838516893130898</v>
      </c>
      <c r="M8" s="314">
        <f>AVERAGE(L8:L12)</f>
        <v>1.0710125425697059</v>
      </c>
    </row>
    <row r="9" spans="1:16" x14ac:dyDescent="0.25">
      <c r="A9" s="44">
        <v>18</v>
      </c>
      <c r="B9" s="45">
        <v>254</v>
      </c>
      <c r="C9" s="45" t="s">
        <v>11</v>
      </c>
      <c r="D9" s="46">
        <v>2</v>
      </c>
      <c r="E9" s="93">
        <v>873.18066399999998</v>
      </c>
      <c r="F9" s="30">
        <v>133.86609300000001</v>
      </c>
      <c r="G9" s="30">
        <v>876.20996100000002</v>
      </c>
      <c r="H9" s="94">
        <v>136.33233100000001</v>
      </c>
      <c r="I9" s="163">
        <f>E9-$P$4</f>
        <v>479.18066399999998</v>
      </c>
      <c r="J9" s="165">
        <f>G9-$P$4</f>
        <v>482.20996100000002</v>
      </c>
      <c r="K9" s="318"/>
      <c r="L9" s="164">
        <f t="shared" ref="L9:L12" si="1">I9/J9</f>
        <v>0.99371788796374527</v>
      </c>
      <c r="M9" s="315"/>
    </row>
    <row r="10" spans="1:16" x14ac:dyDescent="0.25">
      <c r="A10" s="44">
        <v>18</v>
      </c>
      <c r="B10" s="45">
        <v>254</v>
      </c>
      <c r="C10" s="45" t="s">
        <v>11</v>
      </c>
      <c r="D10" s="46">
        <v>3</v>
      </c>
      <c r="E10" s="93">
        <v>905.31640600000003</v>
      </c>
      <c r="F10" s="30">
        <v>138.26598200000001</v>
      </c>
      <c r="G10" s="30">
        <v>871.67773399999999</v>
      </c>
      <c r="H10" s="94">
        <v>126.631438</v>
      </c>
      <c r="I10" s="163">
        <f>E10-$P$4</f>
        <v>511.31640600000003</v>
      </c>
      <c r="J10" s="165">
        <f>G10-$P$4</f>
        <v>477.67773399999999</v>
      </c>
      <c r="K10" s="318"/>
      <c r="L10" s="164">
        <f t="shared" si="1"/>
        <v>1.070421268578535</v>
      </c>
      <c r="M10" s="315"/>
    </row>
    <row r="11" spans="1:16" x14ac:dyDescent="0.25">
      <c r="A11" s="44">
        <v>18</v>
      </c>
      <c r="B11" s="45">
        <v>254</v>
      </c>
      <c r="C11" s="45" t="s">
        <v>11</v>
      </c>
      <c r="D11" s="46">
        <v>4</v>
      </c>
      <c r="E11" s="93">
        <v>935.61621100000002</v>
      </c>
      <c r="F11" s="30">
        <v>150.00326200000001</v>
      </c>
      <c r="G11" s="30">
        <v>860.40332000000001</v>
      </c>
      <c r="H11" s="94">
        <v>132.01316299999999</v>
      </c>
      <c r="I11" s="163">
        <f>E11-$P$4</f>
        <v>541.61621100000002</v>
      </c>
      <c r="J11" s="165">
        <f>G11-$P$4</f>
        <v>466.40332000000001</v>
      </c>
      <c r="K11" s="318"/>
      <c r="L11" s="164">
        <f t="shared" si="1"/>
        <v>1.1612614828728063</v>
      </c>
      <c r="M11" s="315"/>
    </row>
    <row r="12" spans="1:16" x14ac:dyDescent="0.25">
      <c r="A12" s="44">
        <v>18</v>
      </c>
      <c r="B12" s="45">
        <v>254</v>
      </c>
      <c r="C12" s="45" t="s">
        <v>11</v>
      </c>
      <c r="D12" s="46">
        <v>5</v>
      </c>
      <c r="E12" s="93">
        <v>915.765625</v>
      </c>
      <c r="F12" s="30">
        <v>163.028606</v>
      </c>
      <c r="G12" s="30">
        <v>835.69628899999998</v>
      </c>
      <c r="H12" s="94">
        <v>144.32032699999999</v>
      </c>
      <c r="I12" s="166">
        <f>E12-$P$4</f>
        <v>521.765625</v>
      </c>
      <c r="J12" s="167">
        <f>G12-$P$4</f>
        <v>441.69628899999998</v>
      </c>
      <c r="K12" s="319"/>
      <c r="L12" s="168">
        <f t="shared" si="1"/>
        <v>1.1812769045021341</v>
      </c>
      <c r="M12" s="316"/>
    </row>
    <row r="13" spans="1:16" x14ac:dyDescent="0.25">
      <c r="A13" s="4">
        <v>20</v>
      </c>
      <c r="B13" s="5">
        <v>256</v>
      </c>
      <c r="C13" s="5" t="s">
        <v>11</v>
      </c>
      <c r="D13" s="6">
        <v>1</v>
      </c>
      <c r="E13" s="85">
        <v>591.54980499999999</v>
      </c>
      <c r="F13" s="86">
        <v>81.130779000000004</v>
      </c>
      <c r="G13" s="86">
        <v>684.73242200000004</v>
      </c>
      <c r="H13" s="87">
        <v>99.293323999999998</v>
      </c>
      <c r="I13" s="146">
        <f>E13-$P$5</f>
        <v>295.54980499999999</v>
      </c>
      <c r="J13" s="147">
        <f>G13-$P$5</f>
        <v>388.73242200000004</v>
      </c>
      <c r="K13" s="286">
        <f>AVERAGE(I13:I17)/AVERAGE(J13:J17)</f>
        <v>0.71751168737427984</v>
      </c>
      <c r="L13" s="148">
        <f>I13/J13</f>
        <v>0.76029111098945068</v>
      </c>
      <c r="M13" s="261">
        <f>AVERAGE(L13:L17)</f>
        <v>0.72934600086542656</v>
      </c>
    </row>
    <row r="14" spans="1:16" x14ac:dyDescent="0.25">
      <c r="A14" s="7">
        <v>20</v>
      </c>
      <c r="B14" s="8">
        <v>256</v>
      </c>
      <c r="C14" s="8" t="s">
        <v>11</v>
      </c>
      <c r="D14" s="9">
        <v>2</v>
      </c>
      <c r="E14" s="78">
        <v>597.10351600000001</v>
      </c>
      <c r="F14" s="27">
        <v>88.614181000000002</v>
      </c>
      <c r="G14" s="27">
        <v>702.22070299999996</v>
      </c>
      <c r="H14" s="79">
        <v>114.010628</v>
      </c>
      <c r="I14" s="146">
        <f>E14-$P$5</f>
        <v>301.10351600000001</v>
      </c>
      <c r="J14" s="147">
        <f>G14-$P$5</f>
        <v>406.22070299999996</v>
      </c>
      <c r="K14" s="286"/>
      <c r="L14" s="148">
        <f t="shared" ref="L14:L17" si="2">I14/J14</f>
        <v>0.74123133994970225</v>
      </c>
      <c r="M14" s="261"/>
    </row>
    <row r="15" spans="1:16" x14ac:dyDescent="0.25">
      <c r="A15" s="7">
        <v>20</v>
      </c>
      <c r="B15" s="8">
        <v>256</v>
      </c>
      <c r="C15" s="8" t="s">
        <v>11</v>
      </c>
      <c r="D15" s="9">
        <v>3</v>
      </c>
      <c r="E15" s="78">
        <v>627.80566399999998</v>
      </c>
      <c r="F15" s="27">
        <v>94.845870000000005</v>
      </c>
      <c r="G15" s="27">
        <v>708.47167999999999</v>
      </c>
      <c r="H15" s="79">
        <v>125.421728</v>
      </c>
      <c r="I15" s="146">
        <f>E15-$P$5</f>
        <v>331.80566399999998</v>
      </c>
      <c r="J15" s="147">
        <f>G15-$P$5</f>
        <v>412.47167999999999</v>
      </c>
      <c r="K15" s="286"/>
      <c r="L15" s="148">
        <f t="shared" si="2"/>
        <v>0.80443259522690136</v>
      </c>
      <c r="M15" s="261"/>
    </row>
    <row r="16" spans="1:16" x14ac:dyDescent="0.25">
      <c r="A16" s="7">
        <v>20</v>
      </c>
      <c r="B16" s="8">
        <v>256</v>
      </c>
      <c r="C16" s="8" t="s">
        <v>11</v>
      </c>
      <c r="D16" s="9">
        <v>4</v>
      </c>
      <c r="E16" s="78">
        <v>677.82421899999997</v>
      </c>
      <c r="F16" s="27">
        <v>109.76574599999999</v>
      </c>
      <c r="G16" s="27">
        <v>928.72363299999995</v>
      </c>
      <c r="H16" s="79">
        <v>139.712458</v>
      </c>
      <c r="I16" s="146">
        <f>E16-$P$5</f>
        <v>381.82421899999997</v>
      </c>
      <c r="J16" s="147">
        <f>G16-$P$5</f>
        <v>632.72363299999995</v>
      </c>
      <c r="K16" s="286"/>
      <c r="L16" s="148">
        <f t="shared" si="2"/>
        <v>0.60346128876143934</v>
      </c>
      <c r="M16" s="261"/>
    </row>
    <row r="17" spans="1:16" x14ac:dyDescent="0.25">
      <c r="A17" s="7">
        <v>20</v>
      </c>
      <c r="B17" s="8">
        <v>256</v>
      </c>
      <c r="C17" s="8" t="s">
        <v>11</v>
      </c>
      <c r="D17" s="9">
        <v>5</v>
      </c>
      <c r="E17" s="78">
        <v>670.01171899999997</v>
      </c>
      <c r="F17" s="27">
        <v>104.88026000000001</v>
      </c>
      <c r="G17" s="27">
        <v>803.26269500000001</v>
      </c>
      <c r="H17" s="79">
        <v>123.54683799999999</v>
      </c>
      <c r="I17" s="146">
        <f>E17-$P$5</f>
        <v>374.01171899999997</v>
      </c>
      <c r="J17" s="147">
        <f>G17-$P$5</f>
        <v>507.26269500000001</v>
      </c>
      <c r="K17" s="286"/>
      <c r="L17" s="148">
        <f t="shared" si="2"/>
        <v>0.73731366939963916</v>
      </c>
      <c r="M17" s="261"/>
    </row>
    <row r="18" spans="1:16" x14ac:dyDescent="0.25">
      <c r="A18" s="132" t="s">
        <v>0</v>
      </c>
      <c r="B18" s="133" t="s">
        <v>28</v>
      </c>
      <c r="C18" s="133" t="s">
        <v>1</v>
      </c>
      <c r="D18" s="134" t="s">
        <v>2</v>
      </c>
      <c r="E18" s="132" t="s">
        <v>50</v>
      </c>
      <c r="F18" s="133" t="s">
        <v>51</v>
      </c>
      <c r="G18" s="133" t="s">
        <v>47</v>
      </c>
      <c r="H18" s="134" t="s">
        <v>48</v>
      </c>
      <c r="I18" s="169" t="s">
        <v>50</v>
      </c>
      <c r="J18" s="170" t="s">
        <v>47</v>
      </c>
      <c r="K18" s="171" t="s">
        <v>12</v>
      </c>
      <c r="L18" s="171" t="s">
        <v>13</v>
      </c>
      <c r="M18" s="170" t="s">
        <v>14</v>
      </c>
      <c r="O18" s="138" t="s">
        <v>0</v>
      </c>
      <c r="P18" s="139" t="s">
        <v>49</v>
      </c>
    </row>
    <row r="19" spans="1:16" x14ac:dyDescent="0.25">
      <c r="A19" s="140">
        <v>16</v>
      </c>
      <c r="B19" s="141" t="s">
        <v>18</v>
      </c>
      <c r="C19" s="141" t="s">
        <v>3</v>
      </c>
      <c r="D19" s="142">
        <v>1</v>
      </c>
      <c r="E19" s="143">
        <v>738.68185800000003</v>
      </c>
      <c r="F19" s="144">
        <v>223.23591300000001</v>
      </c>
      <c r="G19" s="144">
        <v>644.82248300000003</v>
      </c>
      <c r="H19" s="145">
        <v>97.244895</v>
      </c>
      <c r="I19" s="146">
        <f>E19-$P$19</f>
        <v>336.68185800000003</v>
      </c>
      <c r="J19" s="147">
        <f>G19-$P$19</f>
        <v>242.82248300000003</v>
      </c>
      <c r="K19" s="286">
        <f>AVERAGE(I19:I23)/AVERAGE(J19:J23)</f>
        <v>1.6442969380981469</v>
      </c>
      <c r="L19" s="148">
        <f>I19/J19</f>
        <v>1.3865349445421822</v>
      </c>
      <c r="M19" s="261">
        <f>AVERAGE(L19:L23)</f>
        <v>1.6638793417057411</v>
      </c>
      <c r="O19" s="149">
        <v>16</v>
      </c>
      <c r="P19" s="150">
        <v>402</v>
      </c>
    </row>
    <row r="20" spans="1:16" x14ac:dyDescent="0.25">
      <c r="A20" s="149">
        <v>16</v>
      </c>
      <c r="B20" s="151" t="s">
        <v>18</v>
      </c>
      <c r="C20" s="151" t="s">
        <v>3</v>
      </c>
      <c r="D20" s="150">
        <v>2</v>
      </c>
      <c r="E20" s="146">
        <v>936.66883700000005</v>
      </c>
      <c r="F20" s="148">
        <v>406.28016600000001</v>
      </c>
      <c r="G20" s="148">
        <v>626.52821200000005</v>
      </c>
      <c r="H20" s="147">
        <v>93.567021999999994</v>
      </c>
      <c r="I20" s="146">
        <f>E20-$P$19</f>
        <v>534.66883700000005</v>
      </c>
      <c r="J20" s="147">
        <f>G20-$P$19</f>
        <v>224.52821200000005</v>
      </c>
      <c r="K20" s="286"/>
      <c r="L20" s="148">
        <f t="shared" ref="L20:L23" si="3">I20/J20</f>
        <v>2.3812991349167292</v>
      </c>
      <c r="M20" s="261"/>
      <c r="O20" s="149">
        <v>18</v>
      </c>
      <c r="P20" s="150">
        <v>450</v>
      </c>
    </row>
    <row r="21" spans="1:16" x14ac:dyDescent="0.25">
      <c r="A21" s="149">
        <v>16</v>
      </c>
      <c r="B21" s="151" t="s">
        <v>18</v>
      </c>
      <c r="C21" s="151" t="s">
        <v>3</v>
      </c>
      <c r="D21" s="150">
        <v>3</v>
      </c>
      <c r="E21" s="146">
        <v>842.96137199999998</v>
      </c>
      <c r="F21" s="148">
        <v>273.60824600000001</v>
      </c>
      <c r="G21" s="148">
        <v>657.20920100000001</v>
      </c>
      <c r="H21" s="147">
        <v>98.839082000000005</v>
      </c>
      <c r="I21" s="146">
        <f>E21-$P$19</f>
        <v>440.96137199999998</v>
      </c>
      <c r="J21" s="147">
        <f>G21-$P$19</f>
        <v>255.20920100000001</v>
      </c>
      <c r="K21" s="286"/>
      <c r="L21" s="148">
        <f t="shared" si="3"/>
        <v>1.7278427669228116</v>
      </c>
      <c r="M21" s="261"/>
      <c r="O21" s="152">
        <v>20</v>
      </c>
      <c r="P21" s="153">
        <v>364</v>
      </c>
    </row>
    <row r="22" spans="1:16" x14ac:dyDescent="0.25">
      <c r="A22" s="149">
        <v>16</v>
      </c>
      <c r="B22" s="151" t="s">
        <v>18</v>
      </c>
      <c r="C22" s="151" t="s">
        <v>3</v>
      </c>
      <c r="D22" s="150">
        <v>4</v>
      </c>
      <c r="E22" s="146">
        <v>793.47135400000002</v>
      </c>
      <c r="F22" s="148">
        <v>252.601213</v>
      </c>
      <c r="G22" s="148">
        <v>648.921875</v>
      </c>
      <c r="H22" s="147">
        <v>100.98571099999999</v>
      </c>
      <c r="I22" s="146">
        <f>E22-$P$19</f>
        <v>391.47135400000002</v>
      </c>
      <c r="J22" s="147">
        <f>G22-$P$19</f>
        <v>246.921875</v>
      </c>
      <c r="K22" s="286"/>
      <c r="L22" s="148">
        <f t="shared" si="3"/>
        <v>1.5854057239764603</v>
      </c>
      <c r="M22" s="261"/>
    </row>
    <row r="23" spans="1:16" x14ac:dyDescent="0.25">
      <c r="A23" s="149">
        <v>16</v>
      </c>
      <c r="B23" s="151" t="s">
        <v>18</v>
      </c>
      <c r="C23" s="151" t="s">
        <v>3</v>
      </c>
      <c r="D23" s="150">
        <v>5</v>
      </c>
      <c r="E23" s="146">
        <v>736.50390600000003</v>
      </c>
      <c r="F23" s="148">
        <v>230.99886900000001</v>
      </c>
      <c r="G23" s="148">
        <v>672.12847199999999</v>
      </c>
      <c r="H23" s="147">
        <v>187.31461300000001</v>
      </c>
      <c r="I23" s="146">
        <f>E23-$P$19</f>
        <v>334.50390600000003</v>
      </c>
      <c r="J23" s="147">
        <f>G23-$P$19</f>
        <v>270.12847199999999</v>
      </c>
      <c r="K23" s="286"/>
      <c r="L23" s="148">
        <f t="shared" si="3"/>
        <v>1.2383141381705223</v>
      </c>
      <c r="M23" s="261"/>
    </row>
    <row r="24" spans="1:16" x14ac:dyDescent="0.25">
      <c r="A24" s="154">
        <v>18</v>
      </c>
      <c r="B24" s="155">
        <v>254</v>
      </c>
      <c r="C24" s="155" t="s">
        <v>3</v>
      </c>
      <c r="D24" s="156">
        <v>1</v>
      </c>
      <c r="E24" s="157">
        <v>835.09939199999997</v>
      </c>
      <c r="F24" s="158">
        <v>166.98319900000001</v>
      </c>
      <c r="G24" s="158">
        <v>775.50694399999998</v>
      </c>
      <c r="H24" s="159">
        <v>111.637407</v>
      </c>
      <c r="I24" s="157">
        <f>E24-$P$20</f>
        <v>385.09939199999997</v>
      </c>
      <c r="J24" s="159">
        <f>G24-$P$20</f>
        <v>325.50694399999998</v>
      </c>
      <c r="K24" s="317">
        <f>AVERAGE(I24:I28)/AVERAGE(J24:J28)</f>
        <v>1.2949584934603837</v>
      </c>
      <c r="L24" s="158">
        <f>I24/J24</f>
        <v>1.1830758117405937</v>
      </c>
      <c r="M24" s="314">
        <f>AVERAGE(L24:L28)</f>
        <v>1.2977011750445999</v>
      </c>
    </row>
    <row r="25" spans="1:16" x14ac:dyDescent="0.25">
      <c r="A25" s="160">
        <v>18</v>
      </c>
      <c r="B25" s="161">
        <v>254</v>
      </c>
      <c r="C25" s="161" t="s">
        <v>3</v>
      </c>
      <c r="D25" s="162">
        <v>2</v>
      </c>
      <c r="E25" s="163">
        <v>839.49305600000002</v>
      </c>
      <c r="F25" s="164">
        <v>193.925758</v>
      </c>
      <c r="G25" s="164">
        <v>763.79861100000005</v>
      </c>
      <c r="H25" s="165">
        <v>116.553797</v>
      </c>
      <c r="I25" s="163">
        <f>E25-$P$20</f>
        <v>389.49305600000002</v>
      </c>
      <c r="J25" s="165">
        <f>G25-$P$20</f>
        <v>313.79861100000005</v>
      </c>
      <c r="K25" s="318"/>
      <c r="L25" s="164">
        <f t="shared" ref="L25:L28" si="4">I25/J25</f>
        <v>1.2412198217155268</v>
      </c>
      <c r="M25" s="315"/>
    </row>
    <row r="26" spans="1:16" x14ac:dyDescent="0.25">
      <c r="A26" s="160">
        <v>18</v>
      </c>
      <c r="B26" s="161">
        <v>254</v>
      </c>
      <c r="C26" s="161" t="s">
        <v>3</v>
      </c>
      <c r="D26" s="162">
        <v>3</v>
      </c>
      <c r="E26" s="163">
        <v>935.02170100000001</v>
      </c>
      <c r="F26" s="164">
        <v>209.13958</v>
      </c>
      <c r="G26" s="164">
        <v>753.89756899999998</v>
      </c>
      <c r="H26" s="165">
        <v>114.624363</v>
      </c>
      <c r="I26" s="163">
        <f>E26-$P$20</f>
        <v>485.02170100000001</v>
      </c>
      <c r="J26" s="165">
        <f>G26-$P$20</f>
        <v>303.89756899999998</v>
      </c>
      <c r="K26" s="318"/>
      <c r="L26" s="164">
        <f t="shared" si="4"/>
        <v>1.5960038857698136</v>
      </c>
      <c r="M26" s="315"/>
    </row>
    <row r="27" spans="1:16" x14ac:dyDescent="0.25">
      <c r="A27" s="160">
        <v>18</v>
      </c>
      <c r="B27" s="161">
        <v>254</v>
      </c>
      <c r="C27" s="161" t="s">
        <v>3</v>
      </c>
      <c r="D27" s="162">
        <v>4</v>
      </c>
      <c r="E27" s="163">
        <v>811.73524299999997</v>
      </c>
      <c r="F27" s="164">
        <v>138.91992999999999</v>
      </c>
      <c r="G27" s="164">
        <v>761.40451399999995</v>
      </c>
      <c r="H27" s="165">
        <v>144.52861200000001</v>
      </c>
      <c r="I27" s="163">
        <f>E27-$P$20</f>
        <v>361.73524299999997</v>
      </c>
      <c r="J27" s="165">
        <f>G27-$P$20</f>
        <v>311.40451399999995</v>
      </c>
      <c r="K27" s="318"/>
      <c r="L27" s="164">
        <f t="shared" si="4"/>
        <v>1.1616249178712934</v>
      </c>
      <c r="M27" s="315"/>
    </row>
    <row r="28" spans="1:16" x14ac:dyDescent="0.25">
      <c r="A28" s="160">
        <v>18</v>
      </c>
      <c r="B28" s="161">
        <v>254</v>
      </c>
      <c r="C28" s="161" t="s">
        <v>3</v>
      </c>
      <c r="D28" s="162">
        <v>5</v>
      </c>
      <c r="E28" s="163">
        <v>822.70008700000005</v>
      </c>
      <c r="F28" s="164">
        <v>185.77142900000001</v>
      </c>
      <c r="G28" s="164">
        <v>735.24826399999995</v>
      </c>
      <c r="H28" s="165">
        <v>118.639538</v>
      </c>
      <c r="I28" s="166">
        <f>E28-$P$20</f>
        <v>372.70008700000005</v>
      </c>
      <c r="J28" s="167">
        <f>G28-$P$20</f>
        <v>285.24826399999995</v>
      </c>
      <c r="K28" s="319"/>
      <c r="L28" s="168">
        <f t="shared" si="4"/>
        <v>1.3065814381257728</v>
      </c>
      <c r="M28" s="316"/>
    </row>
    <row r="29" spans="1:16" x14ac:dyDescent="0.25">
      <c r="A29" s="140">
        <v>20</v>
      </c>
      <c r="B29" s="141">
        <v>256</v>
      </c>
      <c r="C29" s="141" t="s">
        <v>3</v>
      </c>
      <c r="D29" s="142">
        <v>1</v>
      </c>
      <c r="E29" s="143">
        <v>704.13151000000005</v>
      </c>
      <c r="F29" s="144">
        <v>141.77684199999999</v>
      </c>
      <c r="G29" s="144">
        <v>656.22395800000004</v>
      </c>
      <c r="H29" s="145">
        <v>95.281823000000003</v>
      </c>
      <c r="I29" s="146">
        <f>E29-$P$21</f>
        <v>340.13151000000005</v>
      </c>
      <c r="J29" s="147">
        <f>G29-$P$21</f>
        <v>292.22395800000004</v>
      </c>
      <c r="K29" s="286">
        <f>AVERAGE(I29:I33)/AVERAGE(J29:J33)</f>
        <v>1.0589051802727192</v>
      </c>
      <c r="L29" s="148">
        <f>I29/J29</f>
        <v>1.1639412193575176</v>
      </c>
      <c r="M29" s="261">
        <f>AVERAGE(L29:L33)</f>
        <v>1.0598959753442896</v>
      </c>
    </row>
    <row r="30" spans="1:16" x14ac:dyDescent="0.25">
      <c r="A30" s="149">
        <v>20</v>
      </c>
      <c r="B30" s="151">
        <v>256</v>
      </c>
      <c r="C30" s="151" t="s">
        <v>3</v>
      </c>
      <c r="D30" s="150">
        <v>2</v>
      </c>
      <c r="E30" s="146">
        <v>688.760851</v>
      </c>
      <c r="F30" s="148">
        <v>142.739316</v>
      </c>
      <c r="G30" s="148">
        <v>667.42404499999998</v>
      </c>
      <c r="H30" s="147">
        <v>95.498313999999993</v>
      </c>
      <c r="I30" s="146">
        <f>E30-$P$21</f>
        <v>324.760851</v>
      </c>
      <c r="J30" s="147">
        <f>G30-$P$21</f>
        <v>303.42404499999998</v>
      </c>
      <c r="K30" s="286"/>
      <c r="L30" s="148">
        <f t="shared" ref="L30:L33" si="5">I30/J30</f>
        <v>1.070320089497192</v>
      </c>
      <c r="M30" s="261"/>
    </row>
    <row r="31" spans="1:16" x14ac:dyDescent="0.25">
      <c r="A31" s="149">
        <v>20</v>
      </c>
      <c r="B31" s="151">
        <v>256</v>
      </c>
      <c r="C31" s="151" t="s">
        <v>3</v>
      </c>
      <c r="D31" s="150">
        <v>3</v>
      </c>
      <c r="E31" s="146">
        <v>713.44791699999996</v>
      </c>
      <c r="F31" s="148">
        <v>171.33112399999999</v>
      </c>
      <c r="G31" s="148">
        <v>693.95486100000005</v>
      </c>
      <c r="H31" s="147">
        <v>94.736339000000001</v>
      </c>
      <c r="I31" s="146">
        <f>E31-$P$21</f>
        <v>349.44791699999996</v>
      </c>
      <c r="J31" s="147">
        <f>G31-$P$21</f>
        <v>329.95486100000005</v>
      </c>
      <c r="K31" s="286"/>
      <c r="L31" s="148">
        <f t="shared" si="5"/>
        <v>1.0590779476347825</v>
      </c>
      <c r="M31" s="261"/>
    </row>
    <row r="32" spans="1:16" x14ac:dyDescent="0.25">
      <c r="A32" s="149">
        <v>20</v>
      </c>
      <c r="B32" s="151">
        <v>256</v>
      </c>
      <c r="C32" s="151" t="s">
        <v>3</v>
      </c>
      <c r="D32" s="150">
        <v>4</v>
      </c>
      <c r="E32" s="146">
        <v>686.10286499999995</v>
      </c>
      <c r="F32" s="148">
        <v>133.79443699999999</v>
      </c>
      <c r="G32" s="148">
        <v>678.09418400000004</v>
      </c>
      <c r="H32" s="147">
        <v>97.944452999999996</v>
      </c>
      <c r="I32" s="146">
        <f>E32-$P$21</f>
        <v>322.10286499999995</v>
      </c>
      <c r="J32" s="147">
        <f>G32-$P$21</f>
        <v>314.09418400000004</v>
      </c>
      <c r="K32" s="286"/>
      <c r="L32" s="148">
        <f t="shared" si="5"/>
        <v>1.0254977054907832</v>
      </c>
      <c r="M32" s="261"/>
    </row>
    <row r="33" spans="1:16" x14ac:dyDescent="0.25">
      <c r="A33" s="149">
        <v>20</v>
      </c>
      <c r="B33" s="151">
        <v>256</v>
      </c>
      <c r="C33" s="151" t="s">
        <v>3</v>
      </c>
      <c r="D33" s="150">
        <v>5</v>
      </c>
      <c r="E33" s="146">
        <v>661.23567700000001</v>
      </c>
      <c r="F33" s="148">
        <v>124.258599</v>
      </c>
      <c r="G33" s="148">
        <v>667.10286499999995</v>
      </c>
      <c r="H33" s="147">
        <v>99.686618999999993</v>
      </c>
      <c r="I33" s="146">
        <f>E33-$P$21</f>
        <v>297.23567700000001</v>
      </c>
      <c r="J33" s="147">
        <f>G33-$P$21</f>
        <v>303.10286499999995</v>
      </c>
      <c r="K33" s="286"/>
      <c r="L33" s="148">
        <f t="shared" si="5"/>
        <v>0.98064291474117227</v>
      </c>
      <c r="M33" s="261"/>
    </row>
    <row r="34" spans="1:16" s="176" customFormat="1" x14ac:dyDescent="0.25">
      <c r="A34" s="172" t="s">
        <v>0</v>
      </c>
      <c r="B34" s="25" t="s">
        <v>28</v>
      </c>
      <c r="C34" s="25" t="s">
        <v>1</v>
      </c>
      <c r="D34" s="26" t="s">
        <v>2</v>
      </c>
      <c r="E34" s="173" t="s">
        <v>52</v>
      </c>
      <c r="F34" s="174" t="s">
        <v>53</v>
      </c>
      <c r="G34" s="174" t="s">
        <v>47</v>
      </c>
      <c r="H34" s="175" t="s">
        <v>48</v>
      </c>
      <c r="I34" s="172" t="s">
        <v>52</v>
      </c>
      <c r="J34" s="26" t="s">
        <v>54</v>
      </c>
      <c r="K34" s="25" t="s">
        <v>15</v>
      </c>
      <c r="L34" s="25" t="s">
        <v>16</v>
      </c>
      <c r="M34" s="26" t="s">
        <v>17</v>
      </c>
      <c r="O34" s="177" t="s">
        <v>0</v>
      </c>
      <c r="P34" s="178" t="s">
        <v>49</v>
      </c>
    </row>
    <row r="35" spans="1:16" s="176" customFormat="1" x14ac:dyDescent="0.25">
      <c r="A35" s="4">
        <v>16</v>
      </c>
      <c r="B35" s="16" t="s">
        <v>18</v>
      </c>
      <c r="C35" s="16" t="s">
        <v>38</v>
      </c>
      <c r="D35" s="17">
        <v>1</v>
      </c>
      <c r="E35" s="104">
        <v>736.34570299999996</v>
      </c>
      <c r="F35" s="105">
        <v>95.187329000000005</v>
      </c>
      <c r="G35" s="106">
        <v>475.140625</v>
      </c>
      <c r="H35" s="107">
        <v>59.719399000000003</v>
      </c>
      <c r="I35" s="181">
        <f>E35-$P$35</f>
        <v>412.34570299999996</v>
      </c>
      <c r="J35" s="182">
        <f>G35-$P$35</f>
        <v>151.140625</v>
      </c>
      <c r="K35" s="257">
        <f>AVERAGE(I35:I39)/AVERAGE(J35:J39)</f>
        <v>2.1402398885892033</v>
      </c>
      <c r="L35" s="183">
        <f>I35/J35</f>
        <v>2.7282254721389432</v>
      </c>
      <c r="M35" s="260">
        <f>AVERAGE(L35:L39)</f>
        <v>2.1581776116463223</v>
      </c>
      <c r="O35" s="184">
        <v>24</v>
      </c>
      <c r="P35" s="185">
        <v>324</v>
      </c>
    </row>
    <row r="36" spans="1:16" s="176" customFormat="1" x14ac:dyDescent="0.25">
      <c r="A36" s="7">
        <v>16</v>
      </c>
      <c r="B36" s="19" t="s">
        <v>18</v>
      </c>
      <c r="C36" s="19" t="s">
        <v>38</v>
      </c>
      <c r="D36" s="20">
        <v>2</v>
      </c>
      <c r="E36" s="110">
        <v>626.85644500000001</v>
      </c>
      <c r="F36" s="111">
        <v>80.825227999999996</v>
      </c>
      <c r="G36" s="112">
        <v>471.97265599999997</v>
      </c>
      <c r="H36" s="113">
        <v>67.454210000000003</v>
      </c>
      <c r="I36" s="181">
        <f>E36-$P$35</f>
        <v>302.85644500000001</v>
      </c>
      <c r="J36" s="182">
        <f>G36-$P$35</f>
        <v>147.97265599999997</v>
      </c>
      <c r="K36" s="258"/>
      <c r="L36" s="183">
        <f t="shared" ref="L36:L39" si="6">I36/J36</f>
        <v>2.0467054737464472</v>
      </c>
      <c r="M36" s="261"/>
      <c r="O36" s="184">
        <v>25</v>
      </c>
      <c r="P36" s="185">
        <v>296</v>
      </c>
    </row>
    <row r="37" spans="1:16" s="176" customFormat="1" x14ac:dyDescent="0.25">
      <c r="A37" s="7">
        <v>16</v>
      </c>
      <c r="B37" s="19" t="s">
        <v>18</v>
      </c>
      <c r="C37" s="19" t="s">
        <v>38</v>
      </c>
      <c r="D37" s="20">
        <v>3</v>
      </c>
      <c r="E37" s="110">
        <v>715.42871100000002</v>
      </c>
      <c r="F37" s="111">
        <v>103.730104</v>
      </c>
      <c r="G37" s="112">
        <v>507.34472699999998</v>
      </c>
      <c r="H37" s="113">
        <v>79.739924000000002</v>
      </c>
      <c r="I37" s="181">
        <f>E37-$P$35</f>
        <v>391.42871100000002</v>
      </c>
      <c r="J37" s="182">
        <f>G37-$P$35</f>
        <v>183.34472699999998</v>
      </c>
      <c r="K37" s="258"/>
      <c r="L37" s="183">
        <f t="shared" si="6"/>
        <v>2.1349330160992306</v>
      </c>
      <c r="M37" s="261"/>
      <c r="O37" s="186">
        <v>28</v>
      </c>
      <c r="P37" s="187">
        <v>311</v>
      </c>
    </row>
    <row r="38" spans="1:16" s="176" customFormat="1" x14ac:dyDescent="0.25">
      <c r="A38" s="7">
        <v>16</v>
      </c>
      <c r="B38" s="19" t="s">
        <v>18</v>
      </c>
      <c r="C38" s="19" t="s">
        <v>38</v>
      </c>
      <c r="D38" s="20">
        <v>4</v>
      </c>
      <c r="E38" s="110">
        <v>651.09570299999996</v>
      </c>
      <c r="F38" s="111">
        <v>89.571451999999994</v>
      </c>
      <c r="G38" s="112">
        <v>509.96875</v>
      </c>
      <c r="H38" s="113">
        <v>76.311888999999994</v>
      </c>
      <c r="I38" s="181">
        <f>E38-$P$35</f>
        <v>327.09570299999996</v>
      </c>
      <c r="J38" s="182">
        <f>G38-$P$35</f>
        <v>185.96875</v>
      </c>
      <c r="K38" s="258"/>
      <c r="L38" s="183">
        <f t="shared" si="6"/>
        <v>1.7588745582255081</v>
      </c>
      <c r="M38" s="261"/>
    </row>
    <row r="39" spans="1:16" s="176" customFormat="1" x14ac:dyDescent="0.25">
      <c r="A39" s="7">
        <v>16</v>
      </c>
      <c r="B39" s="19" t="s">
        <v>18</v>
      </c>
      <c r="C39" s="19" t="s">
        <v>38</v>
      </c>
      <c r="D39" s="20">
        <v>5</v>
      </c>
      <c r="E39" s="110">
        <v>691.52148399999999</v>
      </c>
      <c r="F39" s="111">
        <v>96.916527000000002</v>
      </c>
      <c r="G39" s="112">
        <v>497.18359400000003</v>
      </c>
      <c r="H39" s="113">
        <v>69.358772000000002</v>
      </c>
      <c r="I39" s="181">
        <f>E39-$P$35</f>
        <v>367.52148399999999</v>
      </c>
      <c r="J39" s="182">
        <f>G39-$P$35</f>
        <v>173.18359400000003</v>
      </c>
      <c r="K39" s="259"/>
      <c r="L39" s="183">
        <f t="shared" si="6"/>
        <v>2.1221495380214823</v>
      </c>
      <c r="M39" s="262"/>
    </row>
    <row r="40" spans="1:16" s="176" customFormat="1" x14ac:dyDescent="0.25">
      <c r="A40" s="41">
        <v>18</v>
      </c>
      <c r="B40" s="33">
        <v>254</v>
      </c>
      <c r="C40" s="33" t="s">
        <v>38</v>
      </c>
      <c r="D40" s="34">
        <v>1</v>
      </c>
      <c r="E40" s="116">
        <v>818.52050799999995</v>
      </c>
      <c r="F40" s="117">
        <v>116.824161</v>
      </c>
      <c r="G40" s="118">
        <v>554.11816399999998</v>
      </c>
      <c r="H40" s="119">
        <v>73.618757000000002</v>
      </c>
      <c r="I40" s="207">
        <f>E40-$P$36</f>
        <v>522.52050799999995</v>
      </c>
      <c r="J40" s="208">
        <f>G40-$P$36</f>
        <v>258.11816399999998</v>
      </c>
      <c r="K40" s="320">
        <f>AVERAGE(I40:I44)/AVERAGE(J40:J44)</f>
        <v>1.8094484249710783</v>
      </c>
      <c r="L40" s="209">
        <f>I40/J40</f>
        <v>2.024346136291284</v>
      </c>
      <c r="M40" s="314">
        <f>AVERAGE(L40:L44)</f>
        <v>1.813228268346224</v>
      </c>
    </row>
    <row r="41" spans="1:16" s="176" customFormat="1" x14ac:dyDescent="0.25">
      <c r="A41" s="44">
        <v>18</v>
      </c>
      <c r="B41" s="36">
        <v>254</v>
      </c>
      <c r="C41" s="36" t="s">
        <v>38</v>
      </c>
      <c r="D41" s="37">
        <v>2</v>
      </c>
      <c r="E41" s="122">
        <v>733.4375</v>
      </c>
      <c r="F41" s="123">
        <v>111.679947</v>
      </c>
      <c r="G41" s="124">
        <v>536.68066399999998</v>
      </c>
      <c r="H41" s="125">
        <v>69.579459</v>
      </c>
      <c r="I41" s="188">
        <f>E41-$P$36</f>
        <v>437.4375</v>
      </c>
      <c r="J41" s="189">
        <f>G41-$P$36</f>
        <v>240.68066399999998</v>
      </c>
      <c r="K41" s="321"/>
      <c r="L41" s="190">
        <f t="shared" ref="L41:L44" si="7">I41/J41</f>
        <v>1.8175016336168992</v>
      </c>
      <c r="M41" s="315"/>
    </row>
    <row r="42" spans="1:16" s="176" customFormat="1" x14ac:dyDescent="0.25">
      <c r="A42" s="44">
        <v>18</v>
      </c>
      <c r="B42" s="36">
        <v>254</v>
      </c>
      <c r="C42" s="36" t="s">
        <v>38</v>
      </c>
      <c r="D42" s="37">
        <v>3</v>
      </c>
      <c r="E42" s="122">
        <v>749.97656300000006</v>
      </c>
      <c r="F42" s="123">
        <v>113.174966</v>
      </c>
      <c r="G42" s="124">
        <v>544.15722700000003</v>
      </c>
      <c r="H42" s="125">
        <v>71.298719000000006</v>
      </c>
      <c r="I42" s="188">
        <f>E42-$P$36</f>
        <v>453.97656300000006</v>
      </c>
      <c r="J42" s="189">
        <f>G42-$P$36</f>
        <v>248.15722700000003</v>
      </c>
      <c r="K42" s="321"/>
      <c r="L42" s="190">
        <f t="shared" si="7"/>
        <v>1.829390860335492</v>
      </c>
      <c r="M42" s="315"/>
    </row>
    <row r="43" spans="1:16" s="176" customFormat="1" x14ac:dyDescent="0.25">
      <c r="A43" s="44">
        <v>18</v>
      </c>
      <c r="B43" s="36">
        <v>254</v>
      </c>
      <c r="C43" s="36" t="s">
        <v>38</v>
      </c>
      <c r="D43" s="37">
        <v>4</v>
      </c>
      <c r="E43" s="122">
        <v>735.79882799999996</v>
      </c>
      <c r="F43" s="123">
        <v>111.531361</v>
      </c>
      <c r="G43" s="124">
        <v>536.45996100000002</v>
      </c>
      <c r="H43" s="125">
        <v>70.419238000000007</v>
      </c>
      <c r="I43" s="188">
        <f>E43-$P$36</f>
        <v>439.79882799999996</v>
      </c>
      <c r="J43" s="189">
        <f>G43-$P$36</f>
        <v>240.45996100000002</v>
      </c>
      <c r="K43" s="321"/>
      <c r="L43" s="190">
        <f t="shared" si="7"/>
        <v>1.8289898499983535</v>
      </c>
      <c r="M43" s="315"/>
    </row>
    <row r="44" spans="1:16" s="176" customFormat="1" x14ac:dyDescent="0.25">
      <c r="A44" s="44">
        <v>18</v>
      </c>
      <c r="B44" s="36">
        <v>254</v>
      </c>
      <c r="C44" s="36" t="s">
        <v>38</v>
      </c>
      <c r="D44" s="37">
        <v>5</v>
      </c>
      <c r="E44" s="122">
        <v>727.15820299999996</v>
      </c>
      <c r="F44" s="123">
        <v>125.96338799999999</v>
      </c>
      <c r="G44" s="124">
        <v>571.33984399999997</v>
      </c>
      <c r="H44" s="125">
        <v>83.794539999999998</v>
      </c>
      <c r="I44" s="188">
        <f>E44-$P$36</f>
        <v>431.15820299999996</v>
      </c>
      <c r="J44" s="189">
        <f>G44-$P$36</f>
        <v>275.33984399999997</v>
      </c>
      <c r="K44" s="322"/>
      <c r="L44" s="190">
        <f t="shared" si="7"/>
        <v>1.5659128614890914</v>
      </c>
      <c r="M44" s="316"/>
    </row>
    <row r="45" spans="1:16" s="176" customFormat="1" x14ac:dyDescent="0.25">
      <c r="A45" s="4">
        <v>20</v>
      </c>
      <c r="B45" s="16">
        <v>256</v>
      </c>
      <c r="C45" s="16" t="s">
        <v>38</v>
      </c>
      <c r="D45" s="17">
        <v>1</v>
      </c>
      <c r="E45" s="104">
        <v>573.35058600000002</v>
      </c>
      <c r="F45" s="105">
        <v>72.705890999999994</v>
      </c>
      <c r="G45" s="106">
        <v>520.89843800000006</v>
      </c>
      <c r="H45" s="107">
        <v>65.881227999999993</v>
      </c>
      <c r="I45" s="210">
        <f>E45-$P$37</f>
        <v>262.35058600000002</v>
      </c>
      <c r="J45" s="211">
        <f>G45-$P$37</f>
        <v>209.89843800000006</v>
      </c>
      <c r="K45" s="257">
        <f>AVERAGE(I45:I49)/AVERAGE(J45:J49)</f>
        <v>1.2384808884517708</v>
      </c>
      <c r="L45" s="212">
        <f>I45/J45</f>
        <v>1.249892988722479</v>
      </c>
      <c r="M45" s="260">
        <f>AVERAGE(L45:L49)</f>
        <v>1.2387479381525768</v>
      </c>
    </row>
    <row r="46" spans="1:16" s="176" customFormat="1" x14ac:dyDescent="0.25">
      <c r="A46" s="7">
        <v>20</v>
      </c>
      <c r="B46" s="19">
        <v>256</v>
      </c>
      <c r="C46" s="19" t="s">
        <v>38</v>
      </c>
      <c r="D46" s="20">
        <v>2</v>
      </c>
      <c r="E46" s="110">
        <v>578.47851600000001</v>
      </c>
      <c r="F46" s="111">
        <v>74.757908</v>
      </c>
      <c r="G46" s="112">
        <v>539.35058600000002</v>
      </c>
      <c r="H46" s="113">
        <v>64.416866999999996</v>
      </c>
      <c r="I46" s="181">
        <f>E46-$P$37</f>
        <v>267.47851600000001</v>
      </c>
      <c r="J46" s="182">
        <f>G46-$P$37</f>
        <v>228.35058600000002</v>
      </c>
      <c r="K46" s="258"/>
      <c r="L46" s="183">
        <f t="shared" ref="L46:L49" si="8">I46/J46</f>
        <v>1.1713502500054893</v>
      </c>
      <c r="M46" s="261"/>
    </row>
    <row r="47" spans="1:16" s="176" customFormat="1" x14ac:dyDescent="0.25">
      <c r="A47" s="7">
        <v>20</v>
      </c>
      <c r="B47" s="19">
        <v>256</v>
      </c>
      <c r="C47" s="19" t="s">
        <v>38</v>
      </c>
      <c r="D47" s="20">
        <v>3</v>
      </c>
      <c r="E47" s="110">
        <v>599.87890600000003</v>
      </c>
      <c r="F47" s="111">
        <v>79.415306000000001</v>
      </c>
      <c r="G47" s="112">
        <v>538.34765600000003</v>
      </c>
      <c r="H47" s="113">
        <v>70.947069999999997</v>
      </c>
      <c r="I47" s="181">
        <f>E47-$P$37</f>
        <v>288.87890600000003</v>
      </c>
      <c r="J47" s="182">
        <f>G47-$P$37</f>
        <v>227.34765600000003</v>
      </c>
      <c r="K47" s="258"/>
      <c r="L47" s="183">
        <f t="shared" si="8"/>
        <v>1.2706482709458855</v>
      </c>
      <c r="M47" s="261"/>
    </row>
    <row r="48" spans="1:16" s="176" customFormat="1" x14ac:dyDescent="0.25">
      <c r="A48" s="7">
        <v>20</v>
      </c>
      <c r="B48" s="19">
        <v>256</v>
      </c>
      <c r="C48" s="19" t="s">
        <v>38</v>
      </c>
      <c r="D48" s="20">
        <v>4</v>
      </c>
      <c r="E48" s="110">
        <v>607.17285200000003</v>
      </c>
      <c r="F48" s="111">
        <v>83.165729999999996</v>
      </c>
      <c r="G48" s="112">
        <v>541.51660200000003</v>
      </c>
      <c r="H48" s="113">
        <v>66.431304999999995</v>
      </c>
      <c r="I48" s="181">
        <f>E48-$P$37</f>
        <v>296.17285200000003</v>
      </c>
      <c r="J48" s="182">
        <f>G48-$P$37</f>
        <v>230.51660200000003</v>
      </c>
      <c r="K48" s="258"/>
      <c r="L48" s="183">
        <f t="shared" si="8"/>
        <v>1.2848222185749554</v>
      </c>
      <c r="M48" s="261"/>
    </row>
    <row r="49" spans="1:13" s="176" customFormat="1" x14ac:dyDescent="0.25">
      <c r="A49" s="88">
        <v>20</v>
      </c>
      <c r="B49" s="206">
        <v>256</v>
      </c>
      <c r="C49" s="206" t="s">
        <v>38</v>
      </c>
      <c r="D49" s="115">
        <v>5</v>
      </c>
      <c r="E49" s="218">
        <v>598.12304700000004</v>
      </c>
      <c r="F49" s="219">
        <v>75.519478000000007</v>
      </c>
      <c r="G49" s="220">
        <v>546.921875</v>
      </c>
      <c r="H49" s="221">
        <v>69.501254000000003</v>
      </c>
      <c r="I49" s="215">
        <f>E49-$P$37</f>
        <v>287.12304700000004</v>
      </c>
      <c r="J49" s="216">
        <f>G49-$P$37</f>
        <v>235.921875</v>
      </c>
      <c r="K49" s="259"/>
      <c r="L49" s="217">
        <f t="shared" si="8"/>
        <v>1.217025962514074</v>
      </c>
      <c r="M49" s="262"/>
    </row>
  </sheetData>
  <mergeCells count="21">
    <mergeCell ref="M45:M49"/>
    <mergeCell ref="K40:K44"/>
    <mergeCell ref="M40:M44"/>
    <mergeCell ref="K45:K49"/>
    <mergeCell ref="M35:M39"/>
    <mergeCell ref="K35:K39"/>
    <mergeCell ref="M13:M17"/>
    <mergeCell ref="K24:K28"/>
    <mergeCell ref="K3:K7"/>
    <mergeCell ref="K8:K12"/>
    <mergeCell ref="K13:K17"/>
    <mergeCell ref="K19:K23"/>
    <mergeCell ref="K29:K33"/>
    <mergeCell ref="M19:M23"/>
    <mergeCell ref="M24:M28"/>
    <mergeCell ref="M29:M33"/>
    <mergeCell ref="A1:D1"/>
    <mergeCell ref="E1:H1"/>
    <mergeCell ref="I1:M1"/>
    <mergeCell ref="M3:M7"/>
    <mergeCell ref="M8:M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65"/>
  <sheetViews>
    <sheetView topLeftCell="A31" workbookViewId="0">
      <selection activeCell="D73" sqref="D73"/>
    </sheetView>
  </sheetViews>
  <sheetFormatPr defaultColWidth="9.140625" defaultRowHeight="15" x14ac:dyDescent="0.25"/>
  <cols>
    <col min="1" max="1" width="7.42578125" style="19" bestFit="1" customWidth="1"/>
    <col min="2" max="2" width="9.85546875" style="19" bestFit="1" customWidth="1"/>
    <col min="3" max="3" width="7.85546875" style="19" bestFit="1" customWidth="1"/>
    <col min="4" max="4" width="5.85546875" style="19" bestFit="1" customWidth="1"/>
    <col min="5" max="5" width="13.85546875" style="19" bestFit="1" customWidth="1"/>
    <col min="6" max="6" width="10.85546875" style="19" bestFit="1" customWidth="1"/>
    <col min="7" max="7" width="11.85546875" style="19" bestFit="1" customWidth="1"/>
    <col min="8" max="8" width="9" style="19" bestFit="1" customWidth="1"/>
    <col min="9" max="9" width="13.85546875" style="19" bestFit="1" customWidth="1"/>
    <col min="10" max="10" width="11.85546875" style="19" bestFit="1" customWidth="1"/>
    <col min="11" max="11" width="26" style="19" bestFit="1" customWidth="1"/>
    <col min="12" max="12" width="14.140625" style="19" bestFit="1" customWidth="1"/>
    <col min="13" max="13" width="21.28515625" style="19" bestFit="1" customWidth="1"/>
    <col min="14" max="14" width="9.140625" style="19"/>
    <col min="15" max="15" width="7.42578125" style="19" bestFit="1" customWidth="1"/>
    <col min="16" max="16" width="11.7109375" style="19" bestFit="1" customWidth="1"/>
    <col min="17" max="16384" width="9.140625" style="19"/>
  </cols>
  <sheetData>
    <row r="1" spans="1:16" x14ac:dyDescent="0.25">
      <c r="A1" s="323" t="s">
        <v>8</v>
      </c>
      <c r="B1" s="323"/>
      <c r="C1" s="323"/>
      <c r="D1" s="323"/>
      <c r="E1" s="292" t="s">
        <v>44</v>
      </c>
      <c r="F1" s="293"/>
      <c r="G1" s="293"/>
      <c r="H1" s="294"/>
      <c r="I1" s="292" t="s">
        <v>9</v>
      </c>
      <c r="J1" s="293"/>
      <c r="K1" s="293"/>
      <c r="L1" s="293"/>
      <c r="M1" s="294"/>
    </row>
    <row r="2" spans="1:16" x14ac:dyDescent="0.25">
      <c r="A2" s="98" t="s">
        <v>0</v>
      </c>
      <c r="B2" s="13" t="s">
        <v>28</v>
      </c>
      <c r="C2" s="13" t="s">
        <v>1</v>
      </c>
      <c r="D2" s="14" t="s">
        <v>2</v>
      </c>
      <c r="E2" s="98" t="s">
        <v>45</v>
      </c>
      <c r="F2" s="13" t="s">
        <v>46</v>
      </c>
      <c r="G2" s="13" t="s">
        <v>47</v>
      </c>
      <c r="H2" s="14" t="s">
        <v>48</v>
      </c>
      <c r="I2" s="98" t="s">
        <v>45</v>
      </c>
      <c r="J2" s="14" t="s">
        <v>47</v>
      </c>
      <c r="K2" s="13" t="s">
        <v>5</v>
      </c>
      <c r="L2" s="13" t="s">
        <v>6</v>
      </c>
      <c r="M2" s="14" t="s">
        <v>7</v>
      </c>
      <c r="O2" s="102" t="s">
        <v>0</v>
      </c>
      <c r="P2" s="103" t="s">
        <v>49</v>
      </c>
    </row>
    <row r="3" spans="1:16" x14ac:dyDescent="0.25">
      <c r="A3" s="15">
        <v>24</v>
      </c>
      <c r="B3" s="16" t="s">
        <v>18</v>
      </c>
      <c r="C3" s="16" t="s">
        <v>11</v>
      </c>
      <c r="D3" s="17">
        <v>1</v>
      </c>
      <c r="E3" s="104">
        <v>963.93945299999996</v>
      </c>
      <c r="F3" s="105">
        <v>163.30373700000001</v>
      </c>
      <c r="G3" s="105">
        <v>669.71289100000001</v>
      </c>
      <c r="H3" s="74">
        <v>96.658036999999993</v>
      </c>
      <c r="I3" s="108">
        <f>E3-$P$3</f>
        <v>646.93945299999996</v>
      </c>
      <c r="J3" s="109">
        <f>G3-$P$3</f>
        <v>352.71289100000001</v>
      </c>
      <c r="K3" s="257">
        <f>AVERAGE(I3:I7)/AVERAGE(J3:J7)</f>
        <v>1.7967713812131831</v>
      </c>
      <c r="L3" s="24">
        <f>I3/J3</f>
        <v>1.8341814816175799</v>
      </c>
      <c r="M3" s="260">
        <f>AVERAGE(L3:L7)</f>
        <v>1.8070604021266861</v>
      </c>
      <c r="O3" s="18">
        <v>24</v>
      </c>
      <c r="P3" s="20">
        <v>317</v>
      </c>
    </row>
    <row r="4" spans="1:16" x14ac:dyDescent="0.25">
      <c r="A4" s="18">
        <v>24</v>
      </c>
      <c r="B4" s="19" t="s">
        <v>18</v>
      </c>
      <c r="C4" s="19" t="s">
        <v>11</v>
      </c>
      <c r="D4" s="20">
        <v>2</v>
      </c>
      <c r="E4" s="110">
        <v>947.25683600000002</v>
      </c>
      <c r="F4" s="111">
        <v>162.76486299999999</v>
      </c>
      <c r="G4" s="111">
        <v>712.55957000000001</v>
      </c>
      <c r="H4" s="75">
        <v>103.037291</v>
      </c>
      <c r="I4" s="108">
        <f>E4-$P$3</f>
        <v>630.25683600000002</v>
      </c>
      <c r="J4" s="109">
        <f>G4-$P$3</f>
        <v>395.55957000000001</v>
      </c>
      <c r="K4" s="258"/>
      <c r="L4" s="24">
        <f t="shared" ref="L4:L7" si="0">I4/J4</f>
        <v>1.5933297632010268</v>
      </c>
      <c r="M4" s="261"/>
      <c r="O4" s="18">
        <v>25</v>
      </c>
      <c r="P4" s="20">
        <v>291</v>
      </c>
    </row>
    <row r="5" spans="1:16" x14ac:dyDescent="0.25">
      <c r="A5" s="18">
        <v>24</v>
      </c>
      <c r="B5" s="19" t="s">
        <v>18</v>
      </c>
      <c r="C5" s="19" t="s">
        <v>11</v>
      </c>
      <c r="D5" s="20">
        <v>3</v>
      </c>
      <c r="E5" s="110">
        <v>972.72851600000001</v>
      </c>
      <c r="F5" s="111">
        <v>165.065777</v>
      </c>
      <c r="G5" s="111">
        <v>708.98828100000003</v>
      </c>
      <c r="H5" s="75">
        <v>127.57997899999999</v>
      </c>
      <c r="I5" s="108">
        <f>E5-$P$3</f>
        <v>655.72851600000001</v>
      </c>
      <c r="J5" s="109">
        <f>G5-$P$3</f>
        <v>391.98828100000003</v>
      </c>
      <c r="K5" s="258"/>
      <c r="L5" s="24">
        <f t="shared" si="0"/>
        <v>1.6728268363716718</v>
      </c>
      <c r="M5" s="261"/>
      <c r="O5" s="114">
        <v>28</v>
      </c>
      <c r="P5" s="115">
        <v>297</v>
      </c>
    </row>
    <row r="6" spans="1:16" x14ac:dyDescent="0.25">
      <c r="A6" s="18">
        <v>24</v>
      </c>
      <c r="B6" s="19" t="s">
        <v>18</v>
      </c>
      <c r="C6" s="19" t="s">
        <v>11</v>
      </c>
      <c r="D6" s="20">
        <v>4</v>
      </c>
      <c r="E6" s="110">
        <v>1026.430664</v>
      </c>
      <c r="F6" s="111">
        <v>174.284854</v>
      </c>
      <c r="G6" s="111">
        <v>653.48730499999999</v>
      </c>
      <c r="H6" s="75">
        <v>85.203327999999999</v>
      </c>
      <c r="I6" s="108">
        <f>E6-$P$3</f>
        <v>709.43066399999998</v>
      </c>
      <c r="J6" s="109">
        <f>G6-$P$3</f>
        <v>336.48730499999999</v>
      </c>
      <c r="K6" s="258"/>
      <c r="L6" s="24">
        <f t="shared" si="0"/>
        <v>2.1083430294643657</v>
      </c>
      <c r="M6" s="261"/>
    </row>
    <row r="7" spans="1:16" x14ac:dyDescent="0.25">
      <c r="A7" s="18">
        <v>24</v>
      </c>
      <c r="B7" s="19" t="s">
        <v>18</v>
      </c>
      <c r="C7" s="19" t="s">
        <v>11</v>
      </c>
      <c r="D7" s="20">
        <v>5</v>
      </c>
      <c r="E7" s="110">
        <v>991.55468800000006</v>
      </c>
      <c r="F7" s="111">
        <v>182.82148699999999</v>
      </c>
      <c r="G7" s="111">
        <v>686.29101600000001</v>
      </c>
      <c r="H7" s="75">
        <v>100.46554399999999</v>
      </c>
      <c r="I7" s="108">
        <f>E7-$P$3</f>
        <v>674.55468800000006</v>
      </c>
      <c r="J7" s="109">
        <f>G7-$P$3</f>
        <v>369.29101600000001</v>
      </c>
      <c r="K7" s="259"/>
      <c r="L7" s="24">
        <f t="shared" si="0"/>
        <v>1.8266208999787854</v>
      </c>
      <c r="M7" s="262"/>
    </row>
    <row r="8" spans="1:16" x14ac:dyDescent="0.25">
      <c r="A8" s="32">
        <v>25</v>
      </c>
      <c r="B8" s="33">
        <v>254</v>
      </c>
      <c r="C8" s="33" t="s">
        <v>11</v>
      </c>
      <c r="D8" s="34">
        <v>1</v>
      </c>
      <c r="E8" s="116">
        <v>764.59179700000004</v>
      </c>
      <c r="F8" s="117">
        <v>138.88434100000001</v>
      </c>
      <c r="G8" s="117">
        <v>737.140625</v>
      </c>
      <c r="H8" s="129">
        <v>119.448742</v>
      </c>
      <c r="I8" s="224">
        <f>E8-$P$4</f>
        <v>473.59179700000004</v>
      </c>
      <c r="J8" s="225">
        <f>G8-$P$4</f>
        <v>446.140625</v>
      </c>
      <c r="K8" s="266">
        <f>AVERAGE(I8:I12)/AVERAGE(J8:J12)</f>
        <v>1.269222976942157</v>
      </c>
      <c r="L8" s="200">
        <f>I8/J8</f>
        <v>1.0615303123314539</v>
      </c>
      <c r="M8" s="269">
        <f>AVERAGE(L8:L12)</f>
        <v>1.2808362151504793</v>
      </c>
    </row>
    <row r="9" spans="1:16" x14ac:dyDescent="0.25">
      <c r="A9" s="35">
        <v>25</v>
      </c>
      <c r="B9" s="36">
        <v>254</v>
      </c>
      <c r="C9" s="36" t="s">
        <v>11</v>
      </c>
      <c r="D9" s="37">
        <v>2</v>
      </c>
      <c r="E9" s="122">
        <v>801.22851600000001</v>
      </c>
      <c r="F9" s="123">
        <v>148.678753</v>
      </c>
      <c r="G9" s="123">
        <v>721.421875</v>
      </c>
      <c r="H9" s="130">
        <v>116.583626</v>
      </c>
      <c r="I9" s="120">
        <f>E9-$P$4</f>
        <v>510.22851600000001</v>
      </c>
      <c r="J9" s="121">
        <f>G9-$P$4</f>
        <v>430.421875</v>
      </c>
      <c r="K9" s="267"/>
      <c r="L9" s="31">
        <f t="shared" ref="L9:L12" si="1">I9/J9</f>
        <v>1.1854149280865431</v>
      </c>
      <c r="M9" s="270"/>
    </row>
    <row r="10" spans="1:16" x14ac:dyDescent="0.25">
      <c r="A10" s="35">
        <v>25</v>
      </c>
      <c r="B10" s="36">
        <v>254</v>
      </c>
      <c r="C10" s="36" t="s">
        <v>11</v>
      </c>
      <c r="D10" s="37">
        <v>3</v>
      </c>
      <c r="E10" s="122">
        <v>796.77929700000004</v>
      </c>
      <c r="F10" s="123">
        <v>145.29648499999999</v>
      </c>
      <c r="G10" s="123">
        <v>671.08300799999995</v>
      </c>
      <c r="H10" s="130">
        <v>103.705746</v>
      </c>
      <c r="I10" s="120">
        <f>E10-$P$4</f>
        <v>505.77929700000004</v>
      </c>
      <c r="J10" s="121">
        <f>G10-$P$4</f>
        <v>380.08300799999995</v>
      </c>
      <c r="K10" s="267"/>
      <c r="L10" s="31">
        <f t="shared" si="1"/>
        <v>1.3307074674593191</v>
      </c>
      <c r="M10" s="270"/>
    </row>
    <row r="11" spans="1:16" x14ac:dyDescent="0.25">
      <c r="A11" s="35">
        <v>25</v>
      </c>
      <c r="B11" s="36">
        <v>254</v>
      </c>
      <c r="C11" s="36" t="s">
        <v>11</v>
      </c>
      <c r="D11" s="37">
        <v>4</v>
      </c>
      <c r="E11" s="122">
        <v>814.65332000000001</v>
      </c>
      <c r="F11" s="123">
        <v>150.23108999999999</v>
      </c>
      <c r="G11" s="123">
        <v>693.13281300000006</v>
      </c>
      <c r="H11" s="130">
        <v>147.65330900000001</v>
      </c>
      <c r="I11" s="120">
        <f>E11-$P$4</f>
        <v>523.65332000000001</v>
      </c>
      <c r="J11" s="121">
        <f>G11-$P$4</f>
        <v>402.13281300000006</v>
      </c>
      <c r="K11" s="267"/>
      <c r="L11" s="31">
        <f t="shared" si="1"/>
        <v>1.3021899807017239</v>
      </c>
      <c r="M11" s="270"/>
    </row>
    <row r="12" spans="1:16" x14ac:dyDescent="0.25">
      <c r="A12" s="35">
        <v>25</v>
      </c>
      <c r="B12" s="36">
        <v>254</v>
      </c>
      <c r="C12" s="36" t="s">
        <v>11</v>
      </c>
      <c r="D12" s="37">
        <v>5</v>
      </c>
      <c r="E12" s="122">
        <v>841.34570299999996</v>
      </c>
      <c r="F12" s="123">
        <v>158.69225499999999</v>
      </c>
      <c r="G12" s="123">
        <v>652.03906300000006</v>
      </c>
      <c r="H12" s="130">
        <v>99.828940000000003</v>
      </c>
      <c r="I12" s="120">
        <f>E12-$P$4</f>
        <v>550.34570299999996</v>
      </c>
      <c r="J12" s="121">
        <f>G12-$P$4</f>
        <v>361.03906300000006</v>
      </c>
      <c r="K12" s="268"/>
      <c r="L12" s="31">
        <f t="shared" si="1"/>
        <v>1.5243383871733565</v>
      </c>
      <c r="M12" s="271"/>
    </row>
    <row r="13" spans="1:16" x14ac:dyDescent="0.25">
      <c r="A13" s="15">
        <v>28</v>
      </c>
      <c r="B13" s="16">
        <v>256</v>
      </c>
      <c r="C13" s="16" t="s">
        <v>11</v>
      </c>
      <c r="D13" s="17">
        <v>1</v>
      </c>
      <c r="E13" s="104">
        <v>563.35253899999998</v>
      </c>
      <c r="F13" s="105">
        <v>80.913068999999993</v>
      </c>
      <c r="G13" s="105">
        <v>564.19824200000005</v>
      </c>
      <c r="H13" s="74">
        <v>81.713582000000002</v>
      </c>
      <c r="I13" s="179">
        <f>E13-$P$5</f>
        <v>266.35253899999998</v>
      </c>
      <c r="J13" s="223">
        <f>G13-$P$5</f>
        <v>267.19824200000005</v>
      </c>
      <c r="K13" s="257">
        <f>AVERAGE(I13:I17)/AVERAGE(J13:J17)</f>
        <v>0.87398075662227437</v>
      </c>
      <c r="L13" s="180">
        <f>I13/J13</f>
        <v>0.99683492303815358</v>
      </c>
      <c r="M13" s="260">
        <f>AVERAGE(L13:L17)</f>
        <v>0.88059384236743254</v>
      </c>
    </row>
    <row r="14" spans="1:16" x14ac:dyDescent="0.25">
      <c r="A14" s="18">
        <v>28</v>
      </c>
      <c r="B14" s="19">
        <v>256</v>
      </c>
      <c r="C14" s="19" t="s">
        <v>11</v>
      </c>
      <c r="D14" s="20">
        <v>2</v>
      </c>
      <c r="E14" s="110">
        <v>557.51855499999999</v>
      </c>
      <c r="F14" s="111">
        <v>81.827715999999995</v>
      </c>
      <c r="G14" s="111">
        <v>588.59277299999997</v>
      </c>
      <c r="H14" s="75">
        <v>93.769730999999993</v>
      </c>
      <c r="I14" s="108">
        <f>E14-$P$5</f>
        <v>260.51855499999999</v>
      </c>
      <c r="J14" s="109">
        <f>G14-$P$5</f>
        <v>291.59277299999997</v>
      </c>
      <c r="K14" s="258"/>
      <c r="L14" s="24">
        <f t="shared" ref="L14:L17" si="2">I14/J14</f>
        <v>0.89343282523672152</v>
      </c>
      <c r="M14" s="261"/>
    </row>
    <row r="15" spans="1:16" x14ac:dyDescent="0.25">
      <c r="A15" s="18">
        <v>28</v>
      </c>
      <c r="B15" s="19">
        <v>256</v>
      </c>
      <c r="C15" s="19" t="s">
        <v>11</v>
      </c>
      <c r="D15" s="20">
        <v>3</v>
      </c>
      <c r="E15" s="110">
        <v>575.21972700000003</v>
      </c>
      <c r="F15" s="111">
        <v>79.689267000000001</v>
      </c>
      <c r="G15" s="111">
        <v>618.22363299999995</v>
      </c>
      <c r="H15" s="75">
        <v>94.748822000000004</v>
      </c>
      <c r="I15" s="108">
        <f>E15-$P$5</f>
        <v>278.21972700000003</v>
      </c>
      <c r="J15" s="109">
        <f>G15-$P$5</f>
        <v>321.22363299999995</v>
      </c>
      <c r="K15" s="258"/>
      <c r="L15" s="24">
        <f t="shared" si="2"/>
        <v>0.86612471318385242</v>
      </c>
      <c r="M15" s="261"/>
    </row>
    <row r="16" spans="1:16" x14ac:dyDescent="0.25">
      <c r="A16" s="18">
        <v>28</v>
      </c>
      <c r="B16" s="19">
        <v>256</v>
      </c>
      <c r="C16" s="19" t="s">
        <v>11</v>
      </c>
      <c r="D16" s="20">
        <v>4</v>
      </c>
      <c r="E16" s="110">
        <v>575.74121100000002</v>
      </c>
      <c r="F16" s="111">
        <v>86.452859000000004</v>
      </c>
      <c r="G16" s="111">
        <v>653.75683600000002</v>
      </c>
      <c r="H16" s="75">
        <v>99.421301999999997</v>
      </c>
      <c r="I16" s="108">
        <f>E16-$P$5</f>
        <v>278.74121100000002</v>
      </c>
      <c r="J16" s="109">
        <f>G16-$P$5</f>
        <v>356.75683600000002</v>
      </c>
      <c r="K16" s="258"/>
      <c r="L16" s="24">
        <f t="shared" si="2"/>
        <v>0.78131988758864312</v>
      </c>
      <c r="M16" s="261"/>
    </row>
    <row r="17" spans="1:16" x14ac:dyDescent="0.25">
      <c r="A17" s="18">
        <v>28</v>
      </c>
      <c r="B17" s="19">
        <v>256</v>
      </c>
      <c r="C17" s="19" t="s">
        <v>11</v>
      </c>
      <c r="D17" s="20">
        <v>5</v>
      </c>
      <c r="E17" s="110">
        <v>586.37011700000005</v>
      </c>
      <c r="F17" s="111">
        <v>86.739489000000006</v>
      </c>
      <c r="G17" s="111">
        <v>631.43261700000005</v>
      </c>
      <c r="H17" s="75">
        <v>106.449654</v>
      </c>
      <c r="I17" s="108">
        <f>E17-$P$5</f>
        <v>289.37011700000005</v>
      </c>
      <c r="J17" s="109">
        <f>G17-$P$5</f>
        <v>334.43261700000005</v>
      </c>
      <c r="K17" s="259"/>
      <c r="L17" s="24">
        <f t="shared" si="2"/>
        <v>0.86525686278979186</v>
      </c>
      <c r="M17" s="262"/>
    </row>
    <row r="18" spans="1:16" x14ac:dyDescent="0.25">
      <c r="A18" s="98" t="s">
        <v>0</v>
      </c>
      <c r="B18" s="13" t="s">
        <v>28</v>
      </c>
      <c r="C18" s="13" t="s">
        <v>1</v>
      </c>
      <c r="D18" s="14" t="s">
        <v>2</v>
      </c>
      <c r="E18" s="99" t="s">
        <v>50</v>
      </c>
      <c r="F18" s="100" t="s">
        <v>51</v>
      </c>
      <c r="G18" s="100" t="s">
        <v>47</v>
      </c>
      <c r="H18" s="101" t="s">
        <v>48</v>
      </c>
      <c r="I18" s="98" t="s">
        <v>50</v>
      </c>
      <c r="J18" s="14" t="s">
        <v>54</v>
      </c>
      <c r="K18" s="13" t="s">
        <v>12</v>
      </c>
      <c r="L18" s="13" t="s">
        <v>13</v>
      </c>
      <c r="M18" s="14" t="s">
        <v>14</v>
      </c>
      <c r="O18" s="102" t="s">
        <v>0</v>
      </c>
      <c r="P18" s="103" t="s">
        <v>49</v>
      </c>
    </row>
    <row r="19" spans="1:16" x14ac:dyDescent="0.25">
      <c r="A19" s="15">
        <v>24</v>
      </c>
      <c r="B19" s="16" t="s">
        <v>18</v>
      </c>
      <c r="C19" s="16" t="s">
        <v>11</v>
      </c>
      <c r="D19" s="17">
        <v>1</v>
      </c>
      <c r="E19" s="104">
        <v>759.33496100000002</v>
      </c>
      <c r="F19" s="105">
        <v>150.538353</v>
      </c>
      <c r="G19" s="106">
        <v>669.71289100000001</v>
      </c>
      <c r="H19" s="107">
        <v>96.658036999999993</v>
      </c>
      <c r="I19" s="108">
        <f>E19-$P$19</f>
        <v>442.33496100000002</v>
      </c>
      <c r="J19" s="109">
        <f>G19-$P$19</f>
        <v>352.71289100000001</v>
      </c>
      <c r="K19" s="257">
        <f>AVERAGE(I19:I23)/AVERAGE(J19:J23)</f>
        <v>1.2029408399360615</v>
      </c>
      <c r="L19" s="24">
        <f>I19/J19</f>
        <v>1.254093548284857</v>
      </c>
      <c r="M19" s="260">
        <f>AVERAGE(L19:L23)</f>
        <v>1.2001003329718387</v>
      </c>
      <c r="O19" s="18">
        <v>24</v>
      </c>
      <c r="P19" s="20">
        <f>P3</f>
        <v>317</v>
      </c>
    </row>
    <row r="20" spans="1:16" x14ac:dyDescent="0.25">
      <c r="A20" s="18">
        <v>24</v>
      </c>
      <c r="B20" s="19" t="s">
        <v>18</v>
      </c>
      <c r="C20" s="19" t="s">
        <v>11</v>
      </c>
      <c r="D20" s="20">
        <v>2</v>
      </c>
      <c r="E20" s="110">
        <v>827.91894500000001</v>
      </c>
      <c r="F20" s="111">
        <v>176.68342100000001</v>
      </c>
      <c r="G20" s="112">
        <v>712.55957000000001</v>
      </c>
      <c r="H20" s="113">
        <v>103.037291</v>
      </c>
      <c r="I20" s="108">
        <f>E20-$P$19</f>
        <v>510.91894500000001</v>
      </c>
      <c r="J20" s="109">
        <f>G20-$P$19</f>
        <v>395.55957000000001</v>
      </c>
      <c r="K20" s="258"/>
      <c r="L20" s="24">
        <f t="shared" ref="L20:L23" si="3">I20/J20</f>
        <v>1.2916359096052208</v>
      </c>
      <c r="M20" s="261"/>
      <c r="O20" s="18">
        <v>25</v>
      </c>
      <c r="P20" s="20">
        <f>P4</f>
        <v>291</v>
      </c>
    </row>
    <row r="21" spans="1:16" x14ac:dyDescent="0.25">
      <c r="A21" s="18">
        <v>24</v>
      </c>
      <c r="B21" s="19" t="s">
        <v>18</v>
      </c>
      <c r="C21" s="19" t="s">
        <v>11</v>
      </c>
      <c r="D21" s="20">
        <v>3</v>
      </c>
      <c r="E21" s="110">
        <v>798.29003899999998</v>
      </c>
      <c r="F21" s="111">
        <v>180.323655</v>
      </c>
      <c r="G21" s="112">
        <v>708.98828100000003</v>
      </c>
      <c r="H21" s="113">
        <v>127.57997899999999</v>
      </c>
      <c r="I21" s="108">
        <f>E21-$P$19</f>
        <v>481.29003899999998</v>
      </c>
      <c r="J21" s="109">
        <f>G21-$P$19</f>
        <v>391.98828100000003</v>
      </c>
      <c r="K21" s="258"/>
      <c r="L21" s="24">
        <f t="shared" si="3"/>
        <v>1.2278174178375501</v>
      </c>
      <c r="M21" s="261"/>
      <c r="O21" s="114">
        <v>28</v>
      </c>
      <c r="P21" s="115">
        <f>P5</f>
        <v>297</v>
      </c>
    </row>
    <row r="22" spans="1:16" x14ac:dyDescent="0.25">
      <c r="A22" s="18">
        <v>24</v>
      </c>
      <c r="B22" s="19" t="s">
        <v>18</v>
      </c>
      <c r="C22" s="19" t="s">
        <v>11</v>
      </c>
      <c r="D22" s="20">
        <v>4</v>
      </c>
      <c r="E22" s="110">
        <v>688.96679700000004</v>
      </c>
      <c r="F22" s="111">
        <v>159.624011</v>
      </c>
      <c r="G22" s="112">
        <v>653.48730499999999</v>
      </c>
      <c r="H22" s="113">
        <v>85.203327999999999</v>
      </c>
      <c r="I22" s="108">
        <f>E22-$P$19</f>
        <v>371.96679700000004</v>
      </c>
      <c r="J22" s="109">
        <f>G22-$P$19</f>
        <v>336.48730499999999</v>
      </c>
      <c r="K22" s="258"/>
      <c r="L22" s="24">
        <f t="shared" si="3"/>
        <v>1.1054408040743173</v>
      </c>
      <c r="M22" s="261"/>
    </row>
    <row r="23" spans="1:16" x14ac:dyDescent="0.25">
      <c r="A23" s="18">
        <v>24</v>
      </c>
      <c r="B23" s="19" t="s">
        <v>18</v>
      </c>
      <c r="C23" s="19" t="s">
        <v>11</v>
      </c>
      <c r="D23" s="20">
        <v>5</v>
      </c>
      <c r="E23" s="110">
        <v>731.16503899999998</v>
      </c>
      <c r="F23" s="111">
        <v>151.71148700000001</v>
      </c>
      <c r="G23" s="112">
        <v>686.29101600000001</v>
      </c>
      <c r="H23" s="113">
        <v>100.46554399999999</v>
      </c>
      <c r="I23" s="108">
        <f>E23-$P$19</f>
        <v>414.16503899999998</v>
      </c>
      <c r="J23" s="109">
        <f>G23-$P$19</f>
        <v>369.29101600000001</v>
      </c>
      <c r="K23" s="259"/>
      <c r="L23" s="24">
        <f t="shared" si="3"/>
        <v>1.1215139850572482</v>
      </c>
      <c r="M23" s="262"/>
    </row>
    <row r="24" spans="1:16" x14ac:dyDescent="0.25">
      <c r="A24" s="32">
        <v>25</v>
      </c>
      <c r="B24" s="33">
        <v>254</v>
      </c>
      <c r="C24" s="33" t="s">
        <v>11</v>
      </c>
      <c r="D24" s="34">
        <v>1</v>
      </c>
      <c r="E24" s="116">
        <v>747.78613299999995</v>
      </c>
      <c r="F24" s="117">
        <v>175.432706</v>
      </c>
      <c r="G24" s="118">
        <v>737.140625</v>
      </c>
      <c r="H24" s="119">
        <v>119.448742</v>
      </c>
      <c r="I24" s="224">
        <f>E24-$P$20</f>
        <v>456.78613299999995</v>
      </c>
      <c r="J24" s="225">
        <f>G24-$P$20</f>
        <v>446.140625</v>
      </c>
      <c r="K24" s="266">
        <f>AVERAGE(I24:I28)/AVERAGE(J24:J28)</f>
        <v>1.252054229274818</v>
      </c>
      <c r="L24" s="200">
        <f>I24/J24</f>
        <v>1.0238613284768674</v>
      </c>
      <c r="M24" s="269">
        <f>AVERAGE(L24:L28)</f>
        <v>1.2622993076384228</v>
      </c>
    </row>
    <row r="25" spans="1:16" x14ac:dyDescent="0.25">
      <c r="A25" s="35">
        <v>25</v>
      </c>
      <c r="B25" s="36">
        <v>254</v>
      </c>
      <c r="C25" s="36" t="s">
        <v>11</v>
      </c>
      <c r="D25" s="37">
        <v>2</v>
      </c>
      <c r="E25" s="122">
        <v>775.46582000000001</v>
      </c>
      <c r="F25" s="123">
        <v>202.65037899999999</v>
      </c>
      <c r="G25" s="124">
        <v>721.421875</v>
      </c>
      <c r="H25" s="125">
        <v>116.583626</v>
      </c>
      <c r="I25" s="120">
        <f>E25-$P$20</f>
        <v>484.46582000000001</v>
      </c>
      <c r="J25" s="121">
        <f>G25-$P$20</f>
        <v>430.421875</v>
      </c>
      <c r="K25" s="267"/>
      <c r="L25" s="31">
        <f t="shared" ref="L25:L28" si="4">I25/J25</f>
        <v>1.125560405125785</v>
      </c>
      <c r="M25" s="270"/>
    </row>
    <row r="26" spans="1:16" x14ac:dyDescent="0.25">
      <c r="A26" s="35">
        <v>25</v>
      </c>
      <c r="B26" s="36">
        <v>254</v>
      </c>
      <c r="C26" s="36" t="s">
        <v>11</v>
      </c>
      <c r="D26" s="37">
        <v>3</v>
      </c>
      <c r="E26" s="122">
        <v>868.01953100000003</v>
      </c>
      <c r="F26" s="123">
        <v>324.60444100000001</v>
      </c>
      <c r="G26" s="124">
        <v>671.08300799999995</v>
      </c>
      <c r="H26" s="125">
        <v>103.705746</v>
      </c>
      <c r="I26" s="120">
        <f>E26-$P$20</f>
        <v>577.01953100000003</v>
      </c>
      <c r="J26" s="121">
        <f>G26-$P$20</f>
        <v>380.08300799999995</v>
      </c>
      <c r="K26" s="267"/>
      <c r="L26" s="31">
        <f t="shared" si="4"/>
        <v>1.5181408241222931</v>
      </c>
      <c r="M26" s="270"/>
    </row>
    <row r="27" spans="1:16" x14ac:dyDescent="0.25">
      <c r="A27" s="35">
        <v>25</v>
      </c>
      <c r="B27" s="36">
        <v>254</v>
      </c>
      <c r="C27" s="36" t="s">
        <v>11</v>
      </c>
      <c r="D27" s="37">
        <v>4</v>
      </c>
      <c r="E27" s="122">
        <v>839.84277299999997</v>
      </c>
      <c r="F27" s="123">
        <v>250.790426</v>
      </c>
      <c r="G27" s="124">
        <v>693.13281300000006</v>
      </c>
      <c r="H27" s="125">
        <v>147.65330900000001</v>
      </c>
      <c r="I27" s="120">
        <f>E27-$P$20</f>
        <v>548.84277299999997</v>
      </c>
      <c r="J27" s="121">
        <f>G27-$P$20</f>
        <v>402.13281300000006</v>
      </c>
      <c r="K27" s="267"/>
      <c r="L27" s="31">
        <f t="shared" si="4"/>
        <v>1.3648296166271812</v>
      </c>
      <c r="M27" s="270"/>
    </row>
    <row r="28" spans="1:16" x14ac:dyDescent="0.25">
      <c r="A28" s="35">
        <v>25</v>
      </c>
      <c r="B28" s="36">
        <v>254</v>
      </c>
      <c r="C28" s="36" t="s">
        <v>11</v>
      </c>
      <c r="D28" s="37">
        <v>5</v>
      </c>
      <c r="E28" s="122">
        <v>752.80664100000001</v>
      </c>
      <c r="F28" s="123">
        <v>181.74463</v>
      </c>
      <c r="G28" s="124">
        <v>652.03906300000006</v>
      </c>
      <c r="H28" s="125">
        <v>99.828940000000003</v>
      </c>
      <c r="I28" s="120">
        <f>E28-$P$20</f>
        <v>461.80664100000001</v>
      </c>
      <c r="J28" s="121">
        <f>G28-$P$20</f>
        <v>361.03906300000006</v>
      </c>
      <c r="K28" s="268"/>
      <c r="L28" s="31">
        <f t="shared" si="4"/>
        <v>1.2791043638399868</v>
      </c>
      <c r="M28" s="271"/>
    </row>
    <row r="29" spans="1:16" x14ac:dyDescent="0.25">
      <c r="A29" s="15">
        <v>28</v>
      </c>
      <c r="B29" s="16">
        <v>256</v>
      </c>
      <c r="C29" s="16" t="s">
        <v>11</v>
      </c>
      <c r="D29" s="17">
        <v>1</v>
      </c>
      <c r="E29" s="104">
        <v>548.86523399999999</v>
      </c>
      <c r="F29" s="105">
        <v>71.663504000000003</v>
      </c>
      <c r="G29" s="106">
        <v>564.19824200000005</v>
      </c>
      <c r="H29" s="107">
        <v>81.713582000000002</v>
      </c>
      <c r="I29" s="179">
        <f>E29-$P$21</f>
        <v>251.86523399999999</v>
      </c>
      <c r="J29" s="223">
        <f>G29-$P$21</f>
        <v>267.19824200000005</v>
      </c>
      <c r="K29" s="257">
        <f>AVERAGE(I29:I33)/AVERAGE(J29:J33)</f>
        <v>0.95667323235939039</v>
      </c>
      <c r="L29" s="180">
        <f>I29/J29</f>
        <v>0.94261561047246689</v>
      </c>
      <c r="M29" s="260">
        <f>AVERAGE(L29:L33)</f>
        <v>0.95597123152116836</v>
      </c>
    </row>
    <row r="30" spans="1:16" x14ac:dyDescent="0.25">
      <c r="A30" s="18">
        <v>28</v>
      </c>
      <c r="B30" s="19">
        <v>256</v>
      </c>
      <c r="C30" s="19" t="s">
        <v>11</v>
      </c>
      <c r="D30" s="20">
        <v>2</v>
      </c>
      <c r="E30" s="110">
        <v>574.13378899999998</v>
      </c>
      <c r="F30" s="111">
        <v>92.521203</v>
      </c>
      <c r="G30" s="112">
        <v>588.59277299999997</v>
      </c>
      <c r="H30" s="113">
        <v>93.769730999999993</v>
      </c>
      <c r="I30" s="108">
        <f>E30-$P$21</f>
        <v>277.13378899999998</v>
      </c>
      <c r="J30" s="109">
        <f>G30-$P$21</f>
        <v>291.59277299999997</v>
      </c>
      <c r="K30" s="258"/>
      <c r="L30" s="24">
        <f t="shared" ref="L30:L33" si="5">I30/J30</f>
        <v>0.95041377791623116</v>
      </c>
      <c r="M30" s="261"/>
    </row>
    <row r="31" spans="1:16" x14ac:dyDescent="0.25">
      <c r="A31" s="18">
        <v>28</v>
      </c>
      <c r="B31" s="19">
        <v>256</v>
      </c>
      <c r="C31" s="19" t="s">
        <v>11</v>
      </c>
      <c r="D31" s="20">
        <v>3</v>
      </c>
      <c r="E31" s="110">
        <v>594.234375</v>
      </c>
      <c r="F31" s="111">
        <v>106.648618</v>
      </c>
      <c r="G31" s="112">
        <v>618.22363299999995</v>
      </c>
      <c r="H31" s="113">
        <v>94.748822000000004</v>
      </c>
      <c r="I31" s="108">
        <f>E31-$P$21</f>
        <v>297.234375</v>
      </c>
      <c r="J31" s="109">
        <f>G31-$P$21</f>
        <v>321.22363299999995</v>
      </c>
      <c r="K31" s="258"/>
      <c r="L31" s="24">
        <f t="shared" si="5"/>
        <v>0.92531913739983152</v>
      </c>
      <c r="M31" s="261"/>
    </row>
    <row r="32" spans="1:16" x14ac:dyDescent="0.25">
      <c r="A32" s="18">
        <v>28</v>
      </c>
      <c r="B32" s="19">
        <v>256</v>
      </c>
      <c r="C32" s="19" t="s">
        <v>11</v>
      </c>
      <c r="D32" s="20">
        <v>4</v>
      </c>
      <c r="E32" s="110">
        <v>631.05078100000003</v>
      </c>
      <c r="F32" s="111">
        <v>104.576229</v>
      </c>
      <c r="G32" s="112">
        <v>653.75683600000002</v>
      </c>
      <c r="H32" s="113">
        <v>99.421301999999997</v>
      </c>
      <c r="I32" s="108">
        <f>E32-$P$21</f>
        <v>334.05078100000003</v>
      </c>
      <c r="J32" s="109">
        <f>G32-$P$21</f>
        <v>356.75683600000002</v>
      </c>
      <c r="K32" s="258"/>
      <c r="L32" s="24">
        <f t="shared" si="5"/>
        <v>0.93635425390979754</v>
      </c>
      <c r="M32" s="261"/>
    </row>
    <row r="33" spans="1:16" x14ac:dyDescent="0.25">
      <c r="A33" s="18">
        <v>28</v>
      </c>
      <c r="B33" s="19">
        <v>256</v>
      </c>
      <c r="C33" s="19" t="s">
        <v>11</v>
      </c>
      <c r="D33" s="20">
        <v>5</v>
      </c>
      <c r="E33" s="110">
        <v>639.84472700000003</v>
      </c>
      <c r="F33" s="111">
        <v>104.843378</v>
      </c>
      <c r="G33" s="112">
        <v>631.43261700000005</v>
      </c>
      <c r="H33" s="113">
        <v>106.449654</v>
      </c>
      <c r="I33" s="108">
        <f>E33-$P$21</f>
        <v>342.84472700000003</v>
      </c>
      <c r="J33" s="109">
        <f>G33-$P$21</f>
        <v>334.43261700000005</v>
      </c>
      <c r="K33" s="259"/>
      <c r="L33" s="24">
        <f t="shared" si="5"/>
        <v>1.0251533779075144</v>
      </c>
      <c r="M33" s="262"/>
    </row>
    <row r="34" spans="1:16" x14ac:dyDescent="0.25">
      <c r="A34" s="98" t="s">
        <v>0</v>
      </c>
      <c r="B34" s="13" t="s">
        <v>28</v>
      </c>
      <c r="C34" s="13" t="s">
        <v>1</v>
      </c>
      <c r="D34" s="14" t="s">
        <v>2</v>
      </c>
      <c r="E34" s="99" t="s">
        <v>50</v>
      </c>
      <c r="F34" s="100" t="s">
        <v>51</v>
      </c>
      <c r="G34" s="100" t="s">
        <v>47</v>
      </c>
      <c r="H34" s="101" t="s">
        <v>48</v>
      </c>
      <c r="I34" s="98" t="s">
        <v>50</v>
      </c>
      <c r="J34" s="14" t="s">
        <v>54</v>
      </c>
      <c r="K34" s="13" t="s">
        <v>12</v>
      </c>
      <c r="L34" s="13" t="s">
        <v>13</v>
      </c>
      <c r="M34" s="14" t="s">
        <v>14</v>
      </c>
      <c r="O34" s="102" t="s">
        <v>0</v>
      </c>
      <c r="P34" s="103" t="s">
        <v>49</v>
      </c>
    </row>
    <row r="35" spans="1:16" x14ac:dyDescent="0.25">
      <c r="A35" s="15">
        <v>24</v>
      </c>
      <c r="B35" s="16" t="s">
        <v>18</v>
      </c>
      <c r="C35" s="16" t="s">
        <v>3</v>
      </c>
      <c r="D35" s="17">
        <v>1</v>
      </c>
      <c r="E35" s="104">
        <v>756.98535200000003</v>
      </c>
      <c r="F35" s="105">
        <v>146.66212200000001</v>
      </c>
      <c r="G35" s="106">
        <v>668.21777299999997</v>
      </c>
      <c r="H35" s="107">
        <v>105.876009</v>
      </c>
      <c r="I35" s="108">
        <f>E35-$P$35</f>
        <v>382.98535200000003</v>
      </c>
      <c r="J35" s="109">
        <f>G35-$P$35</f>
        <v>294.21777299999997</v>
      </c>
      <c r="K35" s="257">
        <f>AVERAGE(I35:I39)/AVERAGE(J35:J39)</f>
        <v>1.1645014584447262</v>
      </c>
      <c r="L35" s="24">
        <f>I35/J35</f>
        <v>1.3017070590089745</v>
      </c>
      <c r="M35" s="260">
        <f>AVERAGE(L35:L39)</f>
        <v>1.1715814875423971</v>
      </c>
      <c r="O35" s="18">
        <v>24</v>
      </c>
      <c r="P35" s="20">
        <v>374</v>
      </c>
    </row>
    <row r="36" spans="1:16" x14ac:dyDescent="0.25">
      <c r="A36" s="18">
        <v>24</v>
      </c>
      <c r="B36" s="19" t="s">
        <v>18</v>
      </c>
      <c r="C36" s="19" t="s">
        <v>3</v>
      </c>
      <c r="D36" s="20">
        <v>2</v>
      </c>
      <c r="E36" s="110">
        <v>737.90917999999999</v>
      </c>
      <c r="F36" s="111">
        <v>207.42385100000001</v>
      </c>
      <c r="G36" s="112">
        <v>636.60742200000004</v>
      </c>
      <c r="H36" s="113">
        <v>80.544365999999997</v>
      </c>
      <c r="I36" s="108">
        <f>E36-$P$35</f>
        <v>363.90917999999999</v>
      </c>
      <c r="J36" s="109">
        <f>G36-$P$35</f>
        <v>262.60742200000004</v>
      </c>
      <c r="K36" s="258"/>
      <c r="L36" s="24">
        <f t="shared" ref="L36:L39" si="6">I36/J36</f>
        <v>1.3857535983883957</v>
      </c>
      <c r="M36" s="261"/>
      <c r="O36" s="18">
        <v>25</v>
      </c>
      <c r="P36" s="20">
        <v>357</v>
      </c>
    </row>
    <row r="37" spans="1:16" x14ac:dyDescent="0.25">
      <c r="A37" s="18">
        <v>24</v>
      </c>
      <c r="B37" s="19" t="s">
        <v>18</v>
      </c>
      <c r="C37" s="19" t="s">
        <v>3</v>
      </c>
      <c r="D37" s="20">
        <v>3</v>
      </c>
      <c r="E37" s="110">
        <v>664.59179700000004</v>
      </c>
      <c r="F37" s="111">
        <v>110.736908</v>
      </c>
      <c r="G37" s="112">
        <v>614.69042999999999</v>
      </c>
      <c r="H37" s="113">
        <v>79.430419999999998</v>
      </c>
      <c r="I37" s="108">
        <f>E37-$P$35</f>
        <v>290.59179700000004</v>
      </c>
      <c r="J37" s="109">
        <f>G37-$P$35</f>
        <v>240.69042999999999</v>
      </c>
      <c r="K37" s="258"/>
      <c r="L37" s="24">
        <f t="shared" si="6"/>
        <v>1.207325928995183</v>
      </c>
      <c r="M37" s="261"/>
      <c r="O37" s="114">
        <v>28</v>
      </c>
      <c r="P37" s="115">
        <v>296</v>
      </c>
    </row>
    <row r="38" spans="1:16" x14ac:dyDescent="0.25">
      <c r="A38" s="18">
        <v>24</v>
      </c>
      <c r="B38" s="19" t="s">
        <v>18</v>
      </c>
      <c r="C38" s="19" t="s">
        <v>3</v>
      </c>
      <c r="D38" s="20">
        <v>4</v>
      </c>
      <c r="E38" s="110">
        <v>647.015625</v>
      </c>
      <c r="F38" s="111">
        <v>104.24897799999999</v>
      </c>
      <c r="G38" s="112">
        <v>653.14941399999998</v>
      </c>
      <c r="H38" s="113">
        <v>90.206102000000001</v>
      </c>
      <c r="I38" s="108">
        <f>E38-$P$35</f>
        <v>273.015625</v>
      </c>
      <c r="J38" s="109">
        <f>G38-$P$35</f>
        <v>279.14941399999998</v>
      </c>
      <c r="K38" s="258"/>
      <c r="L38" s="24">
        <f t="shared" si="6"/>
        <v>0.97802686055432675</v>
      </c>
      <c r="M38" s="261"/>
    </row>
    <row r="39" spans="1:16" x14ac:dyDescent="0.25">
      <c r="A39" s="18">
        <v>24</v>
      </c>
      <c r="B39" s="19" t="s">
        <v>18</v>
      </c>
      <c r="C39" s="19" t="s">
        <v>3</v>
      </c>
      <c r="D39" s="20">
        <v>5</v>
      </c>
      <c r="E39" s="110">
        <v>685.46093800000006</v>
      </c>
      <c r="F39" s="111">
        <v>152.27638899999999</v>
      </c>
      <c r="G39" s="112">
        <v>690.17382799999996</v>
      </c>
      <c r="H39" s="113">
        <v>90.387674000000004</v>
      </c>
      <c r="I39" s="108">
        <f>E39-$P$35</f>
        <v>311.46093800000006</v>
      </c>
      <c r="J39" s="109">
        <f>G39-$P$35</f>
        <v>316.17382799999996</v>
      </c>
      <c r="K39" s="259"/>
      <c r="L39" s="24">
        <f t="shared" si="6"/>
        <v>0.98509399076510562</v>
      </c>
      <c r="M39" s="262"/>
    </row>
    <row r="40" spans="1:16" x14ac:dyDescent="0.25">
      <c r="A40" s="32">
        <v>25</v>
      </c>
      <c r="B40" s="33">
        <v>254</v>
      </c>
      <c r="C40" s="33" t="s">
        <v>3</v>
      </c>
      <c r="D40" s="34">
        <v>1</v>
      </c>
      <c r="E40" s="116">
        <v>778.47070299999996</v>
      </c>
      <c r="F40" s="117">
        <v>194.973738</v>
      </c>
      <c r="G40" s="118">
        <v>590.74511700000005</v>
      </c>
      <c r="H40" s="119">
        <v>83.069868999999997</v>
      </c>
      <c r="I40" s="224">
        <f>E40-$P$36</f>
        <v>421.47070299999996</v>
      </c>
      <c r="J40" s="225">
        <f>G40-$P$36</f>
        <v>233.74511700000005</v>
      </c>
      <c r="K40" s="266">
        <f>AVERAGE(I40:I44)/AVERAGE(J40:J44)</f>
        <v>1.5185644321658278</v>
      </c>
      <c r="L40" s="200">
        <f>I40/J40</f>
        <v>1.8031208882964596</v>
      </c>
      <c r="M40" s="269">
        <f>AVERAGE(L40:L44)</f>
        <v>1.5220821231683241</v>
      </c>
    </row>
    <row r="41" spans="1:16" x14ac:dyDescent="0.25">
      <c r="A41" s="35">
        <v>25</v>
      </c>
      <c r="B41" s="36">
        <v>254</v>
      </c>
      <c r="C41" s="36" t="s">
        <v>3</v>
      </c>
      <c r="D41" s="37">
        <v>2</v>
      </c>
      <c r="E41" s="122">
        <v>687.04101600000001</v>
      </c>
      <c r="F41" s="123">
        <v>169.195154</v>
      </c>
      <c r="G41" s="124">
        <v>591.21972700000003</v>
      </c>
      <c r="H41" s="125">
        <v>87.894319999999993</v>
      </c>
      <c r="I41" s="120">
        <f>E41-$P$36</f>
        <v>330.04101600000001</v>
      </c>
      <c r="J41" s="121">
        <f>G41-$P$36</f>
        <v>234.21972700000003</v>
      </c>
      <c r="K41" s="267"/>
      <c r="L41" s="31">
        <f t="shared" ref="L41:L44" si="7">I41/J41</f>
        <v>1.4091085333730236</v>
      </c>
      <c r="M41" s="270"/>
    </row>
    <row r="42" spans="1:16" x14ac:dyDescent="0.25">
      <c r="A42" s="35">
        <v>25</v>
      </c>
      <c r="B42" s="36">
        <v>254</v>
      </c>
      <c r="C42" s="36" t="s">
        <v>3</v>
      </c>
      <c r="D42" s="37">
        <v>3</v>
      </c>
      <c r="E42" s="122">
        <v>700.92089799999997</v>
      </c>
      <c r="F42" s="123">
        <v>203.89426900000001</v>
      </c>
      <c r="G42" s="124">
        <v>609.24023399999999</v>
      </c>
      <c r="H42" s="125">
        <v>80.743544999999997</v>
      </c>
      <c r="I42" s="120">
        <f>E42-$P$36</f>
        <v>343.92089799999997</v>
      </c>
      <c r="J42" s="121">
        <f>G42-$P$36</f>
        <v>252.24023399999999</v>
      </c>
      <c r="K42" s="267"/>
      <c r="L42" s="31">
        <f t="shared" si="7"/>
        <v>1.3634656634516125</v>
      </c>
      <c r="M42" s="270"/>
    </row>
    <row r="43" spans="1:16" x14ac:dyDescent="0.25">
      <c r="A43" s="35">
        <v>25</v>
      </c>
      <c r="B43" s="36">
        <v>254</v>
      </c>
      <c r="C43" s="36" t="s">
        <v>3</v>
      </c>
      <c r="D43" s="37">
        <v>4</v>
      </c>
      <c r="E43" s="122">
        <v>697.078125</v>
      </c>
      <c r="F43" s="123">
        <v>180.27479299999999</v>
      </c>
      <c r="G43" s="124">
        <v>593.14453100000003</v>
      </c>
      <c r="H43" s="125">
        <v>83.569317999999996</v>
      </c>
      <c r="I43" s="120">
        <f>E43-$P$36</f>
        <v>340.078125</v>
      </c>
      <c r="J43" s="121">
        <f>G43-$P$36</f>
        <v>236.14453100000003</v>
      </c>
      <c r="K43" s="267"/>
      <c r="L43" s="31">
        <f t="shared" si="7"/>
        <v>1.44012704236627</v>
      </c>
      <c r="M43" s="270"/>
    </row>
    <row r="44" spans="1:16" x14ac:dyDescent="0.25">
      <c r="A44" s="35">
        <v>25</v>
      </c>
      <c r="B44" s="36">
        <v>254</v>
      </c>
      <c r="C44" s="36" t="s">
        <v>3</v>
      </c>
      <c r="D44" s="37">
        <v>5</v>
      </c>
      <c r="E44" s="122">
        <v>708.70019500000001</v>
      </c>
      <c r="F44" s="123">
        <v>240.19494599999999</v>
      </c>
      <c r="G44" s="124">
        <v>577.55859399999997</v>
      </c>
      <c r="H44" s="125">
        <v>75.346037999999993</v>
      </c>
      <c r="I44" s="120">
        <f>E44-$P$36</f>
        <v>351.70019500000001</v>
      </c>
      <c r="J44" s="121">
        <f>G44-$P$36</f>
        <v>220.55859399999997</v>
      </c>
      <c r="K44" s="268"/>
      <c r="L44" s="31">
        <f t="shared" si="7"/>
        <v>1.5945884883542558</v>
      </c>
      <c r="M44" s="271"/>
    </row>
    <row r="45" spans="1:16" x14ac:dyDescent="0.25">
      <c r="A45" s="15">
        <v>28</v>
      </c>
      <c r="B45" s="16">
        <v>256</v>
      </c>
      <c r="C45" s="16" t="s">
        <v>3</v>
      </c>
      <c r="D45" s="17">
        <v>1</v>
      </c>
      <c r="E45" s="104">
        <v>536.10253899999998</v>
      </c>
      <c r="F45" s="105">
        <v>104.92362300000001</v>
      </c>
      <c r="G45" s="106">
        <v>496.10253899999998</v>
      </c>
      <c r="H45" s="107">
        <v>76.258301000000003</v>
      </c>
      <c r="I45" s="179">
        <f>E45-$P$37</f>
        <v>240.10253899999998</v>
      </c>
      <c r="J45" s="223">
        <f>G45-$P$37</f>
        <v>200.10253899999998</v>
      </c>
      <c r="K45" s="257">
        <f>AVERAGE(I45:I49)/AVERAGE(J45:J49)</f>
        <v>1.105876436929131</v>
      </c>
      <c r="L45" s="180">
        <f>I45/J45</f>
        <v>1.1998975135442935</v>
      </c>
      <c r="M45" s="260">
        <f>AVERAGE(L45:L49)</f>
        <v>1.1124582450484588</v>
      </c>
    </row>
    <row r="46" spans="1:16" x14ac:dyDescent="0.25">
      <c r="A46" s="18">
        <v>28</v>
      </c>
      <c r="B46" s="19">
        <v>256</v>
      </c>
      <c r="C46" s="19" t="s">
        <v>3</v>
      </c>
      <c r="D46" s="20">
        <v>2</v>
      </c>
      <c r="E46" s="110">
        <v>553.09667999999999</v>
      </c>
      <c r="F46" s="111">
        <v>109.482315</v>
      </c>
      <c r="G46" s="112">
        <v>536.47753899999998</v>
      </c>
      <c r="H46" s="113">
        <v>76.491337999999999</v>
      </c>
      <c r="I46" s="108">
        <f>E46-$P$37</f>
        <v>257.09667999999999</v>
      </c>
      <c r="J46" s="109">
        <f>G46-$P$37</f>
        <v>240.47753899999998</v>
      </c>
      <c r="K46" s="258"/>
      <c r="L46" s="24">
        <f t="shared" ref="L46:L49" si="8">I46/J46</f>
        <v>1.0691089116643031</v>
      </c>
      <c r="M46" s="261"/>
    </row>
    <row r="47" spans="1:16" x14ac:dyDescent="0.25">
      <c r="A47" s="18">
        <v>28</v>
      </c>
      <c r="B47" s="19">
        <v>256</v>
      </c>
      <c r="C47" s="19" t="s">
        <v>3</v>
      </c>
      <c r="D47" s="20">
        <v>3</v>
      </c>
      <c r="E47" s="110">
        <v>540.01855499999999</v>
      </c>
      <c r="F47" s="111">
        <v>92.196796000000006</v>
      </c>
      <c r="G47" s="112">
        <v>529.49218800000006</v>
      </c>
      <c r="H47" s="113">
        <v>76.367276000000004</v>
      </c>
      <c r="I47" s="108">
        <f>E47-$P$37</f>
        <v>244.01855499999999</v>
      </c>
      <c r="J47" s="109">
        <f>G47-$P$37</f>
        <v>233.49218800000006</v>
      </c>
      <c r="K47" s="258"/>
      <c r="L47" s="24">
        <f t="shared" si="8"/>
        <v>1.0450823091348989</v>
      </c>
      <c r="M47" s="261"/>
    </row>
    <row r="48" spans="1:16" x14ac:dyDescent="0.25">
      <c r="A48" s="18">
        <v>28</v>
      </c>
      <c r="B48" s="19">
        <v>256</v>
      </c>
      <c r="C48" s="19" t="s">
        <v>3</v>
      </c>
      <c r="D48" s="20">
        <v>4</v>
      </c>
      <c r="E48" s="110">
        <v>559.03808600000002</v>
      </c>
      <c r="F48" s="111">
        <v>111.402979</v>
      </c>
      <c r="G48" s="112">
        <v>562.21484399999997</v>
      </c>
      <c r="H48" s="113">
        <v>82.580847000000006</v>
      </c>
      <c r="I48" s="108">
        <f>E48-$P$37</f>
        <v>263.03808600000002</v>
      </c>
      <c r="J48" s="109">
        <f>G48-$P$37</f>
        <v>266.21484399999997</v>
      </c>
      <c r="K48" s="258"/>
      <c r="L48" s="24">
        <f t="shared" si="8"/>
        <v>0.9880669388969161</v>
      </c>
      <c r="M48" s="261"/>
    </row>
    <row r="49" spans="1:16" x14ac:dyDescent="0.25">
      <c r="A49" s="18">
        <v>28</v>
      </c>
      <c r="B49" s="19">
        <v>256</v>
      </c>
      <c r="C49" s="19" t="s">
        <v>3</v>
      </c>
      <c r="D49" s="20">
        <v>5</v>
      </c>
      <c r="E49" s="110">
        <v>586.69628899999998</v>
      </c>
      <c r="F49" s="111">
        <v>117.306422</v>
      </c>
      <c r="G49" s="112">
        <v>526.68652299999997</v>
      </c>
      <c r="H49" s="113">
        <v>72.240035000000006</v>
      </c>
      <c r="I49" s="108">
        <f>E49-$P$37</f>
        <v>290.69628899999998</v>
      </c>
      <c r="J49" s="109">
        <f>G49-$P$37</f>
        <v>230.68652299999997</v>
      </c>
      <c r="K49" s="259"/>
      <c r="L49" s="24">
        <f t="shared" si="8"/>
        <v>1.2601355520018827</v>
      </c>
      <c r="M49" s="262"/>
    </row>
    <row r="50" spans="1:16" x14ac:dyDescent="0.25">
      <c r="A50" s="98" t="s">
        <v>0</v>
      </c>
      <c r="B50" s="13" t="s">
        <v>28</v>
      </c>
      <c r="C50" s="13" t="s">
        <v>1</v>
      </c>
      <c r="D50" s="14" t="s">
        <v>2</v>
      </c>
      <c r="E50" s="99" t="s">
        <v>52</v>
      </c>
      <c r="F50" s="100" t="s">
        <v>53</v>
      </c>
      <c r="G50" s="100" t="s">
        <v>47</v>
      </c>
      <c r="H50" s="101" t="s">
        <v>48</v>
      </c>
      <c r="I50" s="98" t="s">
        <v>52</v>
      </c>
      <c r="J50" s="14" t="s">
        <v>54</v>
      </c>
      <c r="K50" s="13" t="s">
        <v>15</v>
      </c>
      <c r="L50" s="13" t="s">
        <v>16</v>
      </c>
      <c r="M50" s="14" t="s">
        <v>17</v>
      </c>
      <c r="O50" s="102" t="s">
        <v>0</v>
      </c>
      <c r="P50" s="103" t="s">
        <v>49</v>
      </c>
    </row>
    <row r="51" spans="1:16" x14ac:dyDescent="0.25">
      <c r="A51" s="15">
        <v>24</v>
      </c>
      <c r="B51" s="16" t="s">
        <v>18</v>
      </c>
      <c r="C51" s="16" t="s">
        <v>38</v>
      </c>
      <c r="D51" s="17">
        <v>1</v>
      </c>
      <c r="E51" s="104">
        <v>1183.1748050000001</v>
      </c>
      <c r="F51" s="105">
        <v>209.17866699999999</v>
      </c>
      <c r="G51" s="106">
        <v>634.43847700000003</v>
      </c>
      <c r="H51" s="107">
        <v>115.055272</v>
      </c>
      <c r="I51" s="108">
        <f>E51-$P$51</f>
        <v>832.17480500000011</v>
      </c>
      <c r="J51" s="109">
        <f>G51-$P$51</f>
        <v>283.43847700000003</v>
      </c>
      <c r="K51" s="257">
        <f>AVERAGE(I51:I55)/AVERAGE(J51:J55)</f>
        <v>2.3110332991612572</v>
      </c>
      <c r="L51" s="24">
        <f>I51/J51</f>
        <v>2.9359980120130267</v>
      </c>
      <c r="M51" s="260">
        <f>AVERAGE(L51:L55)</f>
        <v>2.4622588350657728</v>
      </c>
      <c r="O51" s="18">
        <v>24</v>
      </c>
      <c r="P51" s="20">
        <v>351</v>
      </c>
    </row>
    <row r="52" spans="1:16" x14ac:dyDescent="0.25">
      <c r="A52" s="18">
        <v>24</v>
      </c>
      <c r="B52" s="19" t="s">
        <v>18</v>
      </c>
      <c r="C52" s="19" t="s">
        <v>38</v>
      </c>
      <c r="D52" s="20">
        <v>2</v>
      </c>
      <c r="E52" s="110">
        <v>1211.0576169999999</v>
      </c>
      <c r="F52" s="111">
        <v>180.30853300000001</v>
      </c>
      <c r="G52" s="112">
        <v>822.53613299999995</v>
      </c>
      <c r="H52" s="113">
        <v>152.203371</v>
      </c>
      <c r="I52" s="108">
        <f>E52-$P$51</f>
        <v>860.05761699999994</v>
      </c>
      <c r="J52" s="109">
        <f>G52-$P$51</f>
        <v>471.53613299999995</v>
      </c>
      <c r="K52" s="258"/>
      <c r="L52" s="24">
        <f t="shared" ref="L52:L55" si="9">I52/J52</f>
        <v>1.8239484883759693</v>
      </c>
      <c r="M52" s="261"/>
      <c r="O52" s="18">
        <v>25</v>
      </c>
      <c r="P52" s="20">
        <v>334</v>
      </c>
    </row>
    <row r="53" spans="1:16" x14ac:dyDescent="0.25">
      <c r="A53" s="18">
        <v>24</v>
      </c>
      <c r="B53" s="19" t="s">
        <v>18</v>
      </c>
      <c r="C53" s="19" t="s">
        <v>38</v>
      </c>
      <c r="D53" s="20">
        <v>3</v>
      </c>
      <c r="E53" s="110">
        <v>1283.3310550000001</v>
      </c>
      <c r="F53" s="111">
        <v>198.800162</v>
      </c>
      <c r="G53" s="112">
        <v>639.62402299999997</v>
      </c>
      <c r="H53" s="113">
        <v>149.70040800000001</v>
      </c>
      <c r="I53" s="108">
        <f>E53-$P$51</f>
        <v>932.33105500000011</v>
      </c>
      <c r="J53" s="109">
        <f>G53-$P$51</f>
        <v>288.62402299999997</v>
      </c>
      <c r="K53" s="258"/>
      <c r="L53" s="24">
        <f t="shared" si="9"/>
        <v>3.230261449858594</v>
      </c>
      <c r="M53" s="261"/>
      <c r="O53" s="114">
        <v>28</v>
      </c>
      <c r="P53" s="115">
        <v>382</v>
      </c>
    </row>
    <row r="54" spans="1:16" x14ac:dyDescent="0.25">
      <c r="A54" s="18">
        <v>24</v>
      </c>
      <c r="B54" s="19" t="s">
        <v>18</v>
      </c>
      <c r="C54" s="19" t="s">
        <v>38</v>
      </c>
      <c r="D54" s="20">
        <v>4</v>
      </c>
      <c r="E54" s="110">
        <v>1189.9091800000001</v>
      </c>
      <c r="F54" s="111">
        <v>272.252792</v>
      </c>
      <c r="G54" s="112">
        <v>846.58789100000001</v>
      </c>
      <c r="H54" s="113">
        <v>130.72330199999999</v>
      </c>
      <c r="I54" s="108">
        <f>E54-$P$51</f>
        <v>838.90918000000011</v>
      </c>
      <c r="J54" s="109">
        <f>G54-$P$51</f>
        <v>495.58789100000001</v>
      </c>
      <c r="K54" s="258"/>
      <c r="L54" s="24">
        <f t="shared" si="9"/>
        <v>1.6927556044746059</v>
      </c>
      <c r="M54" s="261"/>
    </row>
    <row r="55" spans="1:16" x14ac:dyDescent="0.25">
      <c r="A55" s="18">
        <v>24</v>
      </c>
      <c r="B55" s="19" t="s">
        <v>18</v>
      </c>
      <c r="C55" s="19" t="s">
        <v>38</v>
      </c>
      <c r="D55" s="20">
        <v>5</v>
      </c>
      <c r="E55" s="110">
        <v>1126.6552730000001</v>
      </c>
      <c r="F55" s="111">
        <v>201.21626800000001</v>
      </c>
      <c r="G55" s="112">
        <v>646.11328100000003</v>
      </c>
      <c r="H55" s="113">
        <v>138.87399099999999</v>
      </c>
      <c r="I55" s="108">
        <f>E55-$P$51</f>
        <v>775.65527300000008</v>
      </c>
      <c r="J55" s="109">
        <f>G55-$P$51</f>
        <v>295.11328100000003</v>
      </c>
      <c r="K55" s="259"/>
      <c r="L55" s="24">
        <f t="shared" si="9"/>
        <v>2.6283306206066679</v>
      </c>
      <c r="M55" s="262"/>
    </row>
    <row r="56" spans="1:16" x14ac:dyDescent="0.25">
      <c r="A56" s="32">
        <v>25</v>
      </c>
      <c r="B56" s="33">
        <v>254</v>
      </c>
      <c r="C56" s="33" t="s">
        <v>38</v>
      </c>
      <c r="D56" s="34">
        <v>1</v>
      </c>
      <c r="E56" s="116">
        <v>1235.1523440000001</v>
      </c>
      <c r="F56" s="117">
        <v>195.13508100000001</v>
      </c>
      <c r="G56" s="118">
        <v>685.25488299999995</v>
      </c>
      <c r="H56" s="119">
        <v>166.290425</v>
      </c>
      <c r="I56" s="224">
        <f>E56-$P$52</f>
        <v>901.15234400000008</v>
      </c>
      <c r="J56" s="225">
        <f>G56-$P$52</f>
        <v>351.25488299999995</v>
      </c>
      <c r="K56" s="266">
        <f>AVERAGE(I56:I60)/AVERAGE(J56:J60)</f>
        <v>2.3370840463507805</v>
      </c>
      <c r="L56" s="200">
        <f>I56/J56</f>
        <v>2.565522609403839</v>
      </c>
      <c r="M56" s="269">
        <f>AVERAGE(L56:L60)</f>
        <v>2.3479941439096166</v>
      </c>
    </row>
    <row r="57" spans="1:16" x14ac:dyDescent="0.25">
      <c r="A57" s="35">
        <v>25</v>
      </c>
      <c r="B57" s="36">
        <v>254</v>
      </c>
      <c r="C57" s="36" t="s">
        <v>38</v>
      </c>
      <c r="D57" s="37">
        <v>2</v>
      </c>
      <c r="E57" s="122">
        <v>1216.3632809999999</v>
      </c>
      <c r="F57" s="123">
        <v>217.40140600000001</v>
      </c>
      <c r="G57" s="124">
        <v>703.06933600000002</v>
      </c>
      <c r="H57" s="125">
        <v>172.77003500000001</v>
      </c>
      <c r="I57" s="120">
        <f>E57-$P$52</f>
        <v>882.36328099999992</v>
      </c>
      <c r="J57" s="121">
        <f>G57-$P$52</f>
        <v>369.06933600000002</v>
      </c>
      <c r="K57" s="267"/>
      <c r="L57" s="31">
        <f t="shared" ref="L57:L60" si="10">I57/J57</f>
        <v>2.3907791705567214</v>
      </c>
      <c r="M57" s="270"/>
    </row>
    <row r="58" spans="1:16" x14ac:dyDescent="0.25">
      <c r="A58" s="35">
        <v>25</v>
      </c>
      <c r="B58" s="36">
        <v>254</v>
      </c>
      <c r="C58" s="36" t="s">
        <v>38</v>
      </c>
      <c r="D58" s="37">
        <v>3</v>
      </c>
      <c r="E58" s="122">
        <v>1268.076172</v>
      </c>
      <c r="F58" s="123">
        <v>214.76858100000001</v>
      </c>
      <c r="G58" s="124">
        <v>726.41699200000005</v>
      </c>
      <c r="H58" s="125">
        <v>165.86008200000001</v>
      </c>
      <c r="I58" s="120">
        <f>E58-$P$52</f>
        <v>934.07617200000004</v>
      </c>
      <c r="J58" s="121">
        <f>G58-$P$52</f>
        <v>392.41699200000005</v>
      </c>
      <c r="K58" s="267"/>
      <c r="L58" s="31">
        <f t="shared" si="10"/>
        <v>2.3803153050008596</v>
      </c>
      <c r="M58" s="270"/>
    </row>
    <row r="59" spans="1:16" x14ac:dyDescent="0.25">
      <c r="A59" s="35">
        <v>25</v>
      </c>
      <c r="B59" s="36">
        <v>254</v>
      </c>
      <c r="C59" s="36" t="s">
        <v>38</v>
      </c>
      <c r="D59" s="37">
        <v>4</v>
      </c>
      <c r="E59" s="122">
        <v>1224.8652340000001</v>
      </c>
      <c r="F59" s="123">
        <v>216.01578499999999</v>
      </c>
      <c r="G59" s="124">
        <v>725.51171899999997</v>
      </c>
      <c r="H59" s="125">
        <v>173.398033</v>
      </c>
      <c r="I59" s="120">
        <f>E59-$P$52</f>
        <v>890.8652340000001</v>
      </c>
      <c r="J59" s="121">
        <f>G59-$P$52</f>
        <v>391.51171899999997</v>
      </c>
      <c r="K59" s="267"/>
      <c r="L59" s="31">
        <f t="shared" si="10"/>
        <v>2.2754497267040943</v>
      </c>
      <c r="M59" s="270"/>
    </row>
    <row r="60" spans="1:16" x14ac:dyDescent="0.25">
      <c r="A60" s="35">
        <v>25</v>
      </c>
      <c r="B60" s="36">
        <v>254</v>
      </c>
      <c r="C60" s="36" t="s">
        <v>38</v>
      </c>
      <c r="D60" s="37">
        <v>5</v>
      </c>
      <c r="E60" s="122">
        <v>1278.9472659999999</v>
      </c>
      <c r="F60" s="123">
        <v>198.730605</v>
      </c>
      <c r="G60" s="124">
        <v>778.07421899999997</v>
      </c>
      <c r="H60" s="125">
        <v>184.76631</v>
      </c>
      <c r="I60" s="120">
        <f>E60-$P$52</f>
        <v>944.9472659999999</v>
      </c>
      <c r="J60" s="121">
        <f>G60-$P$52</f>
        <v>444.07421899999997</v>
      </c>
      <c r="K60" s="268"/>
      <c r="L60" s="31">
        <f t="shared" si="10"/>
        <v>2.1279039078825694</v>
      </c>
      <c r="M60" s="271"/>
    </row>
    <row r="61" spans="1:16" x14ac:dyDescent="0.25">
      <c r="A61" s="15">
        <v>28</v>
      </c>
      <c r="B61" s="16">
        <v>256</v>
      </c>
      <c r="C61" s="16" t="s">
        <v>38</v>
      </c>
      <c r="D61" s="17">
        <v>1</v>
      </c>
      <c r="E61" s="104">
        <v>1031.3271480000001</v>
      </c>
      <c r="F61" s="105">
        <v>173.64794000000001</v>
      </c>
      <c r="G61" s="106">
        <v>767.75</v>
      </c>
      <c r="H61" s="107">
        <v>130.00327100000001</v>
      </c>
      <c r="I61" s="179">
        <f>E61-$P$53</f>
        <v>649.32714800000008</v>
      </c>
      <c r="J61" s="223">
        <f>G61-$P$53</f>
        <v>385.75</v>
      </c>
      <c r="K61" s="257">
        <f>AVERAGE(I61:I65)/AVERAGE(J61:J65)</f>
        <v>1.8543356197370975</v>
      </c>
      <c r="L61" s="180">
        <f>I61/J61</f>
        <v>1.6832848943616334</v>
      </c>
      <c r="M61" s="260">
        <f>AVERAGE(L61:L65)</f>
        <v>1.8625420338844538</v>
      </c>
    </row>
    <row r="62" spans="1:16" x14ac:dyDescent="0.25">
      <c r="A62" s="18">
        <v>28</v>
      </c>
      <c r="B62" s="19">
        <v>256</v>
      </c>
      <c r="C62" s="19" t="s">
        <v>38</v>
      </c>
      <c r="D62" s="20">
        <v>2</v>
      </c>
      <c r="E62" s="110">
        <v>1055.5478519999999</v>
      </c>
      <c r="F62" s="111">
        <v>162.52613600000001</v>
      </c>
      <c r="G62" s="112">
        <v>711.375</v>
      </c>
      <c r="H62" s="113">
        <v>121.64563200000001</v>
      </c>
      <c r="I62" s="108">
        <f>E62-$P$53</f>
        <v>673.54785199999992</v>
      </c>
      <c r="J62" s="109">
        <f>G62-$P$53</f>
        <v>329.375</v>
      </c>
      <c r="K62" s="258"/>
      <c r="L62" s="24">
        <f t="shared" ref="L62:L65" si="11">I62/J62</f>
        <v>2.0449270648956355</v>
      </c>
      <c r="M62" s="261"/>
    </row>
    <row r="63" spans="1:16" x14ac:dyDescent="0.25">
      <c r="A63" s="18">
        <v>28</v>
      </c>
      <c r="B63" s="19">
        <v>256</v>
      </c>
      <c r="C63" s="19" t="s">
        <v>38</v>
      </c>
      <c r="D63" s="20">
        <v>3</v>
      </c>
      <c r="E63" s="110">
        <v>1116.4501949999999</v>
      </c>
      <c r="F63" s="111">
        <v>171.92125799999999</v>
      </c>
      <c r="G63" s="112">
        <v>774.98632799999996</v>
      </c>
      <c r="H63" s="113">
        <v>145.28440399999999</v>
      </c>
      <c r="I63" s="108">
        <f>E63-$P$53</f>
        <v>734.45019499999989</v>
      </c>
      <c r="J63" s="109">
        <f>G63-$P$53</f>
        <v>392.98632799999996</v>
      </c>
      <c r="K63" s="258"/>
      <c r="L63" s="24">
        <f t="shared" si="11"/>
        <v>1.8688950293456519</v>
      </c>
      <c r="M63" s="261"/>
    </row>
    <row r="64" spans="1:16" x14ac:dyDescent="0.25">
      <c r="A64" s="18">
        <v>28</v>
      </c>
      <c r="B64" s="19">
        <v>256</v>
      </c>
      <c r="C64" s="19" t="s">
        <v>38</v>
      </c>
      <c r="D64" s="20">
        <v>4</v>
      </c>
      <c r="E64" s="110">
        <v>1024.3398440000001</v>
      </c>
      <c r="F64" s="111">
        <v>154.75208900000001</v>
      </c>
      <c r="G64" s="112">
        <v>704.37890600000003</v>
      </c>
      <c r="H64" s="113">
        <v>142.96756099999999</v>
      </c>
      <c r="I64" s="108">
        <f>E64-$P$53</f>
        <v>642.33984400000008</v>
      </c>
      <c r="J64" s="109">
        <f>G64-$P$53</f>
        <v>322.37890600000003</v>
      </c>
      <c r="K64" s="258"/>
      <c r="L64" s="24">
        <f t="shared" si="11"/>
        <v>1.9924996085196716</v>
      </c>
      <c r="M64" s="261"/>
    </row>
    <row r="65" spans="1:13" x14ac:dyDescent="0.25">
      <c r="A65" s="114">
        <v>28</v>
      </c>
      <c r="B65" s="206">
        <v>256</v>
      </c>
      <c r="C65" s="206" t="s">
        <v>38</v>
      </c>
      <c r="D65" s="115">
        <v>5</v>
      </c>
      <c r="E65" s="218">
        <v>999.85546899999997</v>
      </c>
      <c r="F65" s="219">
        <v>155.371094</v>
      </c>
      <c r="G65" s="220">
        <v>740.57128899999998</v>
      </c>
      <c r="H65" s="221">
        <v>139.205949</v>
      </c>
      <c r="I65" s="213">
        <f>E65-$P$53</f>
        <v>617.85546899999997</v>
      </c>
      <c r="J65" s="222">
        <f>G65-$P$53</f>
        <v>358.57128899999998</v>
      </c>
      <c r="K65" s="259"/>
      <c r="L65" s="214">
        <f t="shared" si="11"/>
        <v>1.7231035722996773</v>
      </c>
      <c r="M65" s="262"/>
    </row>
  </sheetData>
  <mergeCells count="27">
    <mergeCell ref="K61:K65"/>
    <mergeCell ref="M61:M65"/>
    <mergeCell ref="K56:K60"/>
    <mergeCell ref="M56:M60"/>
    <mergeCell ref="K51:K55"/>
    <mergeCell ref="M51:M55"/>
    <mergeCell ref="K45:K49"/>
    <mergeCell ref="M45:M49"/>
    <mergeCell ref="K40:K44"/>
    <mergeCell ref="M40:M44"/>
    <mergeCell ref="K35:K39"/>
    <mergeCell ref="M35:M39"/>
    <mergeCell ref="K29:K33"/>
    <mergeCell ref="M29:M33"/>
    <mergeCell ref="K24:K28"/>
    <mergeCell ref="M24:M28"/>
    <mergeCell ref="K19:K23"/>
    <mergeCell ref="M19:M23"/>
    <mergeCell ref="K13:K17"/>
    <mergeCell ref="M13:M17"/>
    <mergeCell ref="K8:K12"/>
    <mergeCell ref="M8:M12"/>
    <mergeCell ref="A1:D1"/>
    <mergeCell ref="E1:H1"/>
    <mergeCell ref="I1:M1"/>
    <mergeCell ref="K3:K7"/>
    <mergeCell ref="M3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Homepage</vt:lpstr>
      <vt:lpstr>Q2</vt:lpstr>
      <vt:lpstr>Q2 for Prism</vt:lpstr>
      <vt:lpstr>Q3</vt:lpstr>
      <vt:lpstr>Q3 for Prism</vt:lpstr>
      <vt:lpstr>PanNa-V</vt:lpstr>
      <vt:lpstr>DAPI</vt:lpstr>
      <vt:lpstr>Q2 Raw Data 1</vt:lpstr>
      <vt:lpstr>Q2 Raw Data 2</vt:lpstr>
      <vt:lpstr>Q2 Raw Data 3</vt:lpstr>
      <vt:lpstr>Q2 Raw Data 4</vt:lpstr>
      <vt:lpstr>Q2 Raw Data 5</vt:lpstr>
      <vt:lpstr>Q3 Raw Data 1</vt:lpstr>
      <vt:lpstr>Q3 Raw Data 2</vt:lpstr>
      <vt:lpstr>Q3 Raw Data 3</vt:lpstr>
      <vt:lpstr>Q3 Raw Data 4</vt:lpstr>
      <vt:lpstr>Q3 Raw Data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2024-12-11T20:52:45Z</dcterms:modified>
</cp:coreProperties>
</file>