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dick/Dropbox/PP-JM-FD/Source Data Items/Fig5/"/>
    </mc:Choice>
  </mc:AlternateContent>
  <xr:revisionPtr revIDLastSave="0" documentId="13_ncr:1_{5EE7A66E-FC25-6F40-B385-6A5503E0D0E4}" xr6:coauthVersionLast="47" xr6:coauthVersionMax="47" xr10:uidLastSave="{00000000-0000-0000-0000-000000000000}"/>
  <bookViews>
    <workbookView xWindow="860" yWindow="1060" windowWidth="24800" windowHeight="11640" xr2:uid="{877BF960-9E75-462C-BD52-191FBB5B84F7}"/>
  </bookViews>
  <sheets>
    <sheet name="OVCAR8" sheetId="8" r:id="rId1"/>
    <sheet name="OVCAR3" sheetId="5" r:id="rId2"/>
    <sheet name="OVCAR4" sheetId="4" r:id="rId3"/>
    <sheet name="COV318" sheetId="6" r:id="rId4"/>
    <sheet name="iOvCa147" sheetId="9" r:id="rId5"/>
    <sheet name="TOV1946" sheetId="7" r:id="rId6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7" i="4" l="1"/>
  <c r="Z17" i="4"/>
  <c r="V17" i="4"/>
  <c r="U17" i="4"/>
  <c r="Q17" i="4"/>
  <c r="P17" i="4"/>
  <c r="L17" i="4"/>
  <c r="J6" i="5" l="1"/>
  <c r="D7" i="7" l="1"/>
  <c r="R7" i="9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B8" i="7"/>
  <c r="J13" i="8"/>
  <c r="B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C8" i="9"/>
  <c r="C11" i="6" l="1"/>
  <c r="E11" i="6"/>
  <c r="H11" i="6"/>
  <c r="C8" i="6" l="1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B8" i="6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B8" i="4"/>
  <c r="T11" i="4"/>
  <c r="S11" i="4"/>
  <c r="L11" i="4"/>
  <c r="K11" i="4"/>
  <c r="I11" i="4"/>
  <c r="D11" i="4"/>
  <c r="E11" i="4"/>
  <c r="F11" i="4"/>
  <c r="G11" i="4"/>
  <c r="C11" i="4"/>
  <c r="D7" i="4"/>
  <c r="X11" i="5" l="1"/>
  <c r="V11" i="5"/>
  <c r="P11" i="5"/>
  <c r="O11" i="5"/>
  <c r="M11" i="5"/>
  <c r="L11" i="5"/>
  <c r="J11" i="5"/>
  <c r="I11" i="5"/>
  <c r="G11" i="5"/>
  <c r="F11" i="5"/>
  <c r="R13" i="8"/>
  <c r="Q13" i="8"/>
  <c r="M13" i="8"/>
  <c r="K13" i="8"/>
  <c r="J10" i="8" l="1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I10" i="8"/>
  <c r="H10" i="8"/>
  <c r="B10" i="8"/>
  <c r="C11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F8" i="5"/>
  <c r="E8" i="5"/>
  <c r="B8" i="5"/>
  <c r="D8" i="5"/>
  <c r="C8" i="5"/>
  <c r="V13" i="8" l="1"/>
  <c r="O13" i="8"/>
  <c r="G9" i="8" l="1"/>
  <c r="Q7" i="9" l="1"/>
  <c r="S7" i="9"/>
  <c r="T7" i="9"/>
  <c r="U7" i="9"/>
  <c r="V7" i="9"/>
  <c r="Q5" i="9"/>
  <c r="Q6" i="9" s="1"/>
  <c r="R5" i="9"/>
  <c r="S5" i="9"/>
  <c r="T5" i="9"/>
  <c r="U5" i="9"/>
  <c r="V5" i="9"/>
  <c r="U6" i="9" l="1"/>
  <c r="V6" i="9"/>
  <c r="S6" i="9"/>
  <c r="R6" i="9"/>
  <c r="T6" i="9"/>
  <c r="H7" i="9"/>
  <c r="AE15" i="9" s="1"/>
  <c r="G7" i="9"/>
  <c r="Z15" i="9" s="1"/>
  <c r="H5" i="9"/>
  <c r="G5" i="9"/>
  <c r="F7" i="9"/>
  <c r="U15" i="9" s="1"/>
  <c r="F5" i="9"/>
  <c r="E7" i="9"/>
  <c r="P15" i="9" s="1"/>
  <c r="E5" i="9"/>
  <c r="D7" i="9"/>
  <c r="D5" i="9"/>
  <c r="C7" i="9"/>
  <c r="G15" i="9" s="1"/>
  <c r="C5" i="9"/>
  <c r="B7" i="9"/>
  <c r="C15" i="9" s="1"/>
  <c r="B5" i="9"/>
  <c r="B6" i="9" s="1"/>
  <c r="B15" i="9" s="1"/>
  <c r="I5" i="9"/>
  <c r="J5" i="9"/>
  <c r="K5" i="9"/>
  <c r="L5" i="9"/>
  <c r="M5" i="9"/>
  <c r="M6" i="9" s="1"/>
  <c r="N5" i="9"/>
  <c r="I7" i="9"/>
  <c r="J7" i="9"/>
  <c r="K7" i="9"/>
  <c r="L7" i="9"/>
  <c r="M7" i="9"/>
  <c r="N7" i="9"/>
  <c r="N6" i="9" l="1"/>
  <c r="H6" i="9"/>
  <c r="AD15" i="9" s="1"/>
  <c r="G6" i="9"/>
  <c r="Y15" i="9" s="1"/>
  <c r="K6" i="9"/>
  <c r="L6" i="9"/>
  <c r="C6" i="9"/>
  <c r="F15" i="9" s="1"/>
  <c r="E6" i="9"/>
  <c r="O15" i="9" s="1"/>
  <c r="I6" i="9"/>
  <c r="J6" i="9"/>
  <c r="F6" i="9"/>
  <c r="T15" i="9" s="1"/>
  <c r="D6" i="9"/>
  <c r="K15" i="9" s="1"/>
  <c r="P7" i="9" l="1"/>
  <c r="O7" i="9"/>
  <c r="P5" i="9"/>
  <c r="O5" i="9"/>
  <c r="O6" i="9" s="1"/>
  <c r="S7" i="6"/>
  <c r="R7" i="6"/>
  <c r="Q7" i="6"/>
  <c r="V32" i="6" s="1"/>
  <c r="P7" i="6"/>
  <c r="Q32" i="6" s="1"/>
  <c r="O7" i="6"/>
  <c r="L32" i="6" s="1"/>
  <c r="N7" i="6"/>
  <c r="G32" i="6" s="1"/>
  <c r="L7" i="6"/>
  <c r="L27" i="6" s="1"/>
  <c r="M7" i="6"/>
  <c r="C32" i="6" s="1"/>
  <c r="S5" i="6"/>
  <c r="S6" i="6" s="1"/>
  <c r="R5" i="6"/>
  <c r="Q5" i="6"/>
  <c r="Q6" i="6" s="1"/>
  <c r="U32" i="6" s="1"/>
  <c r="P5" i="6"/>
  <c r="O5" i="6"/>
  <c r="O6" i="6" s="1"/>
  <c r="K32" i="6" s="1"/>
  <c r="N5" i="6"/>
  <c r="M5" i="6"/>
  <c r="M6" i="6" s="1"/>
  <c r="B32" i="6" s="1"/>
  <c r="L5" i="6"/>
  <c r="L6" i="6" s="1"/>
  <c r="K27" i="6" s="1"/>
  <c r="K7" i="6"/>
  <c r="G27" i="6" s="1"/>
  <c r="K5" i="6"/>
  <c r="K6" i="6" s="1"/>
  <c r="F27" i="6" s="1"/>
  <c r="J7" i="6"/>
  <c r="C27" i="6" s="1"/>
  <c r="J6" i="6"/>
  <c r="B27" i="6" s="1"/>
  <c r="J5" i="6"/>
  <c r="I7" i="6"/>
  <c r="Q22" i="6" s="1"/>
  <c r="H7" i="6"/>
  <c r="L22" i="6" s="1"/>
  <c r="I5" i="6"/>
  <c r="I6" i="6" s="1"/>
  <c r="P22" i="6" s="1"/>
  <c r="H5" i="6"/>
  <c r="G7" i="6"/>
  <c r="G22" i="6" s="1"/>
  <c r="F7" i="6"/>
  <c r="C22" i="6" s="1"/>
  <c r="F5" i="6"/>
  <c r="F6" i="6" s="1"/>
  <c r="B22" i="6" s="1"/>
  <c r="E7" i="6"/>
  <c r="Q17" i="6" s="1"/>
  <c r="E5" i="6"/>
  <c r="G5" i="6"/>
  <c r="G6" i="6" s="1"/>
  <c r="F22" i="6" s="1"/>
  <c r="T7" i="4"/>
  <c r="L37" i="4" s="1"/>
  <c r="S7" i="4"/>
  <c r="G37" i="4" s="1"/>
  <c r="R7" i="4"/>
  <c r="C37" i="4" s="1"/>
  <c r="T5" i="4"/>
  <c r="S5" i="4"/>
  <c r="R5" i="4"/>
  <c r="Q7" i="4"/>
  <c r="L32" i="4" s="1"/>
  <c r="P7" i="4"/>
  <c r="G32" i="4" s="1"/>
  <c r="O7" i="4"/>
  <c r="C32" i="4" s="1"/>
  <c r="N7" i="4"/>
  <c r="V27" i="4" s="1"/>
  <c r="M7" i="4"/>
  <c r="Q27" i="4" s="1"/>
  <c r="L7" i="4"/>
  <c r="L27" i="4" s="1"/>
  <c r="K7" i="4"/>
  <c r="G27" i="4" s="1"/>
  <c r="J7" i="4"/>
  <c r="C27" i="4" s="1"/>
  <c r="H7" i="4"/>
  <c r="C22" i="4" s="1"/>
  <c r="I7" i="4"/>
  <c r="G22" i="4" s="1"/>
  <c r="P5" i="4"/>
  <c r="Q5" i="4"/>
  <c r="O5" i="4"/>
  <c r="O6" i="4" s="1"/>
  <c r="B32" i="4" s="1"/>
  <c r="N5" i="4"/>
  <c r="M5" i="4"/>
  <c r="L5" i="4"/>
  <c r="K5" i="4"/>
  <c r="J5" i="4"/>
  <c r="J6" i="4" s="1"/>
  <c r="B27" i="4" s="1"/>
  <c r="I5" i="4"/>
  <c r="H5" i="4"/>
  <c r="H6" i="4" s="1"/>
  <c r="B22" i="4" s="1"/>
  <c r="X7" i="5"/>
  <c r="G55" i="5" s="1"/>
  <c r="W7" i="5"/>
  <c r="C55" i="5" s="1"/>
  <c r="X5" i="5"/>
  <c r="W5" i="5"/>
  <c r="W6" i="5" s="1"/>
  <c r="B55" i="5" s="1"/>
  <c r="Q6" i="4" l="1"/>
  <c r="K32" i="4" s="1"/>
  <c r="L6" i="4"/>
  <c r="K27" i="4" s="1"/>
  <c r="S6" i="4"/>
  <c r="F37" i="4" s="1"/>
  <c r="H6" i="6"/>
  <c r="K22" i="6" s="1"/>
  <c r="N6" i="6"/>
  <c r="F32" i="6" s="1"/>
  <c r="R6" i="6"/>
  <c r="P6" i="6"/>
  <c r="P32" i="6" s="1"/>
  <c r="I6" i="4"/>
  <c r="F22" i="4" s="1"/>
  <c r="M6" i="4"/>
  <c r="P27" i="4" s="1"/>
  <c r="P6" i="4"/>
  <c r="F32" i="4" s="1"/>
  <c r="N6" i="4"/>
  <c r="U27" i="4" s="1"/>
  <c r="T6" i="4"/>
  <c r="K37" i="4" s="1"/>
  <c r="K6" i="4"/>
  <c r="F27" i="4" s="1"/>
  <c r="R6" i="4"/>
  <c r="B37" i="4" s="1"/>
  <c r="X6" i="5"/>
  <c r="F55" i="5" s="1"/>
  <c r="P6" i="9"/>
  <c r="V7" i="5"/>
  <c r="G50" i="5" s="1"/>
  <c r="U7" i="5"/>
  <c r="C50" i="5" s="1"/>
  <c r="T7" i="5"/>
  <c r="G45" i="5" s="1"/>
  <c r="S7" i="5"/>
  <c r="C45" i="5" s="1"/>
  <c r="R7" i="5"/>
  <c r="G40" i="5" s="1"/>
  <c r="Q7" i="5"/>
  <c r="C40" i="5" s="1"/>
  <c r="P7" i="5"/>
  <c r="L35" i="5" s="1"/>
  <c r="O7" i="5"/>
  <c r="G35" i="5" s="1"/>
  <c r="N7" i="5"/>
  <c r="C35" i="5" s="1"/>
  <c r="M7" i="5"/>
  <c r="L30" i="5" s="1"/>
  <c r="F7" i="5"/>
  <c r="G20" i="5" s="1"/>
  <c r="G7" i="5"/>
  <c r="L20" i="5" s="1"/>
  <c r="H7" i="5"/>
  <c r="C25" i="5" s="1"/>
  <c r="I7" i="5"/>
  <c r="J7" i="5"/>
  <c r="K7" i="5"/>
  <c r="C30" i="5" s="1"/>
  <c r="L7" i="5"/>
  <c r="G30" i="5" s="1"/>
  <c r="E7" i="5"/>
  <c r="C20" i="5" s="1"/>
  <c r="V5" i="5"/>
  <c r="U5" i="5"/>
  <c r="U6" i="5" s="1"/>
  <c r="B50" i="5" s="1"/>
  <c r="T5" i="5"/>
  <c r="S5" i="5"/>
  <c r="R5" i="5"/>
  <c r="Q5" i="5"/>
  <c r="Q6" i="5" s="1"/>
  <c r="B40" i="5" s="1"/>
  <c r="P5" i="5"/>
  <c r="O5" i="5"/>
  <c r="N5" i="5"/>
  <c r="N6" i="5" s="1"/>
  <c r="B35" i="5" s="1"/>
  <c r="M5" i="5"/>
  <c r="L5" i="5"/>
  <c r="K5" i="5"/>
  <c r="K6" i="5" s="1"/>
  <c r="B30" i="5" s="1"/>
  <c r="J5" i="5"/>
  <c r="I5" i="5"/>
  <c r="H5" i="5"/>
  <c r="H6" i="5" s="1"/>
  <c r="B25" i="5" s="1"/>
  <c r="G5" i="5"/>
  <c r="F5" i="5"/>
  <c r="E5" i="5"/>
  <c r="E6" i="5" s="1"/>
  <c r="B20" i="5" s="1"/>
  <c r="L6" i="5" l="1"/>
  <c r="F30" i="5" s="1"/>
  <c r="T6" i="5"/>
  <c r="F45" i="5" s="1"/>
  <c r="S6" i="5"/>
  <c r="B45" i="5" s="1"/>
  <c r="I6" i="5"/>
  <c r="F6" i="5"/>
  <c r="R6" i="5"/>
  <c r="F40" i="5" s="1"/>
  <c r="V6" i="5"/>
  <c r="F50" i="5" s="1"/>
  <c r="G6" i="5"/>
  <c r="K20" i="5" s="1"/>
  <c r="O6" i="5"/>
  <c r="F35" i="5" s="1"/>
  <c r="P6" i="5"/>
  <c r="K35" i="5" s="1"/>
  <c r="M6" i="5"/>
  <c r="K30" i="5" s="1"/>
  <c r="W9" i="8"/>
  <c r="L42" i="8" s="1"/>
  <c r="V9" i="8"/>
  <c r="G42" i="8" s="1"/>
  <c r="U9" i="8"/>
  <c r="C42" i="8" s="1"/>
  <c r="W7" i="8"/>
  <c r="V7" i="8"/>
  <c r="U7" i="8"/>
  <c r="U8" i="8" s="1"/>
  <c r="B42" i="8" s="1"/>
  <c r="T11" i="5" l="1"/>
  <c r="W8" i="8"/>
  <c r="K42" i="8" s="1"/>
  <c r="V8" i="8"/>
  <c r="F42" i="8" s="1"/>
  <c r="Y7" i="7"/>
  <c r="X7" i="7"/>
  <c r="W7" i="7"/>
  <c r="V7" i="7"/>
  <c r="Y5" i="7"/>
  <c r="X5" i="7"/>
  <c r="X6" i="7" s="1"/>
  <c r="W5" i="7"/>
  <c r="V5" i="7"/>
  <c r="W6" i="7" l="1"/>
  <c r="Y6" i="7"/>
  <c r="V6" i="7"/>
  <c r="U7" i="7"/>
  <c r="T7" i="7"/>
  <c r="S7" i="7"/>
  <c r="U5" i="7"/>
  <c r="T5" i="7"/>
  <c r="S5" i="7"/>
  <c r="R7" i="7"/>
  <c r="Q7" i="7"/>
  <c r="Q5" i="7"/>
  <c r="Q6" i="7" s="1"/>
  <c r="R5" i="7"/>
  <c r="P7" i="7"/>
  <c r="O7" i="7"/>
  <c r="N7" i="7"/>
  <c r="M7" i="7"/>
  <c r="L7" i="7"/>
  <c r="K7" i="7"/>
  <c r="J7" i="7"/>
  <c r="I7" i="7"/>
  <c r="H7" i="7"/>
  <c r="G7" i="7"/>
  <c r="F7" i="7"/>
  <c r="P5" i="7"/>
  <c r="O5" i="7"/>
  <c r="O6" i="7" s="1"/>
  <c r="N5" i="7"/>
  <c r="M5" i="7"/>
  <c r="L5" i="7"/>
  <c r="K5" i="7"/>
  <c r="J5" i="7"/>
  <c r="I5" i="7"/>
  <c r="H5" i="7"/>
  <c r="G5" i="7"/>
  <c r="F5" i="7"/>
  <c r="F6" i="7" s="1"/>
  <c r="I6" i="7" l="1"/>
  <c r="H6" i="7"/>
  <c r="M6" i="7"/>
  <c r="J6" i="7"/>
  <c r="N6" i="7"/>
  <c r="G6" i="7"/>
  <c r="K6" i="7"/>
  <c r="L6" i="7"/>
  <c r="R6" i="7"/>
  <c r="S6" i="7"/>
  <c r="P6" i="7"/>
  <c r="T6" i="7"/>
  <c r="U6" i="7"/>
  <c r="T9" i="8"/>
  <c r="G37" i="8" s="1"/>
  <c r="S9" i="8"/>
  <c r="C37" i="8" s="1"/>
  <c r="R9" i="8"/>
  <c r="L32" i="8" s="1"/>
  <c r="Q9" i="8"/>
  <c r="G32" i="8" s="1"/>
  <c r="P9" i="8"/>
  <c r="C32" i="8" s="1"/>
  <c r="O9" i="8"/>
  <c r="Q27" i="8" s="1"/>
  <c r="N9" i="8"/>
  <c r="L27" i="8" s="1"/>
  <c r="M9" i="8"/>
  <c r="G27" i="8" s="1"/>
  <c r="L9" i="8"/>
  <c r="C27" i="8" s="1"/>
  <c r="K9" i="8"/>
  <c r="Q22" i="8" s="1"/>
  <c r="J9" i="8"/>
  <c r="L22" i="8" s="1"/>
  <c r="I9" i="8"/>
  <c r="G22" i="8" s="1"/>
  <c r="H9" i="8"/>
  <c r="C22" i="8" s="1"/>
  <c r="T7" i="8"/>
  <c r="S7" i="8"/>
  <c r="S8" i="8" s="1"/>
  <c r="B37" i="8" s="1"/>
  <c r="R7" i="8"/>
  <c r="Q7" i="8"/>
  <c r="P7" i="8"/>
  <c r="P8" i="8" s="1"/>
  <c r="B32" i="8" s="1"/>
  <c r="O7" i="8"/>
  <c r="N7" i="8"/>
  <c r="M7" i="8"/>
  <c r="K7" i="8"/>
  <c r="P22" i="8" s="1"/>
  <c r="L7" i="8"/>
  <c r="L8" i="8" s="1"/>
  <c r="B27" i="8" s="1"/>
  <c r="J7" i="8"/>
  <c r="I7" i="8"/>
  <c r="H7" i="8"/>
  <c r="H8" i="8" s="1"/>
  <c r="B22" i="8" s="1"/>
  <c r="I8" i="8" l="1"/>
  <c r="F22" i="8" s="1"/>
  <c r="M8" i="8"/>
  <c r="F27" i="8" s="1"/>
  <c r="N8" i="8"/>
  <c r="K27" i="8" s="1"/>
  <c r="T8" i="8"/>
  <c r="F37" i="8" s="1"/>
  <c r="Q8" i="8"/>
  <c r="F32" i="8" s="1"/>
  <c r="J8" i="8"/>
  <c r="K22" i="8" s="1"/>
  <c r="R8" i="8"/>
  <c r="K32" i="8" s="1"/>
  <c r="O8" i="8"/>
  <c r="P27" i="8" s="1"/>
  <c r="K8" i="8"/>
  <c r="F9" i="8"/>
  <c r="Y15" i="8" s="1"/>
  <c r="E9" i="8"/>
  <c r="S17" i="8" s="1"/>
  <c r="D9" i="8"/>
  <c r="M17" i="8" s="1"/>
  <c r="C9" i="8"/>
  <c r="G17" i="8" s="1"/>
  <c r="B9" i="8"/>
  <c r="C17" i="8" s="1"/>
  <c r="G7" i="8"/>
  <c r="F7" i="8"/>
  <c r="E7" i="8"/>
  <c r="D7" i="8"/>
  <c r="C7" i="8"/>
  <c r="B7" i="8"/>
  <c r="AE15" i="8"/>
  <c r="B8" i="8" l="1"/>
  <c r="B17" i="8" s="1"/>
  <c r="D8" i="8"/>
  <c r="L17" i="8" s="1"/>
  <c r="F8" i="8"/>
  <c r="X15" i="8" s="1"/>
  <c r="C8" i="8"/>
  <c r="F17" i="8" s="1"/>
  <c r="E8" i="8"/>
  <c r="R17" i="8" s="1"/>
  <c r="G8" i="8"/>
  <c r="AD15" i="8" s="1"/>
  <c r="B5" i="7" l="1"/>
  <c r="B6" i="7" s="1"/>
  <c r="E7" i="7"/>
  <c r="B7" i="7"/>
  <c r="E5" i="7"/>
  <c r="D5" i="7"/>
  <c r="C5" i="7"/>
  <c r="C6" i="7" s="1"/>
  <c r="D6" i="7" l="1"/>
  <c r="E6" i="7"/>
  <c r="D7" i="6"/>
  <c r="L17" i="6" s="1"/>
  <c r="C7" i="6"/>
  <c r="G17" i="6" s="1"/>
  <c r="B7" i="6"/>
  <c r="C17" i="6" s="1"/>
  <c r="D5" i="6"/>
  <c r="C5" i="6"/>
  <c r="B5" i="6"/>
  <c r="E6" i="6" s="1"/>
  <c r="P17" i="6" s="1"/>
  <c r="B5" i="5"/>
  <c r="B6" i="5" s="1"/>
  <c r="B15" i="5" s="1"/>
  <c r="C5" i="5"/>
  <c r="D5" i="5"/>
  <c r="D7" i="5"/>
  <c r="L15" i="5" s="1"/>
  <c r="C7" i="5"/>
  <c r="G15" i="5" s="1"/>
  <c r="B7" i="5"/>
  <c r="C15" i="5" s="1"/>
  <c r="G7" i="4"/>
  <c r="F7" i="4"/>
  <c r="E7" i="4"/>
  <c r="C7" i="4"/>
  <c r="G17" i="4" s="1"/>
  <c r="B7" i="4"/>
  <c r="C17" i="4" s="1"/>
  <c r="G5" i="4"/>
  <c r="F5" i="4"/>
  <c r="E5" i="4"/>
  <c r="D5" i="4"/>
  <c r="C5" i="4"/>
  <c r="B5" i="4"/>
  <c r="C6" i="6" l="1"/>
  <c r="F17" i="6" s="1"/>
  <c r="D6" i="5"/>
  <c r="K15" i="5" s="1"/>
  <c r="C6" i="5"/>
  <c r="F15" i="5" s="1"/>
  <c r="D6" i="4"/>
  <c r="K17" i="4" s="1"/>
  <c r="B6" i="6"/>
  <c r="B17" i="6" s="1"/>
  <c r="G6" i="4"/>
  <c r="D6" i="6"/>
  <c r="K17" i="6" s="1"/>
  <c r="C6" i="4"/>
  <c r="F17" i="4" s="1"/>
  <c r="F6" i="4"/>
  <c r="E6" i="4"/>
  <c r="B6" i="4"/>
  <c r="B17" i="4" s="1"/>
</calcChain>
</file>

<file path=xl/sharedStrings.xml><?xml version="1.0" encoding="utf-8"?>
<sst xmlns="http://schemas.openxmlformats.org/spreadsheetml/2006/main" count="811" uniqueCount="57">
  <si>
    <t>NTN1</t>
  </si>
  <si>
    <t>DCC</t>
  </si>
  <si>
    <t>UNC5A</t>
  </si>
  <si>
    <t>UNC5B</t>
  </si>
  <si>
    <t>UNC5C</t>
  </si>
  <si>
    <t>Average</t>
  </si>
  <si>
    <t>Normalized</t>
  </si>
  <si>
    <t>SD</t>
  </si>
  <si>
    <t>Control</t>
  </si>
  <si>
    <t>Mean</t>
  </si>
  <si>
    <t>N</t>
  </si>
  <si>
    <t>NTN3</t>
  </si>
  <si>
    <t>NTN4</t>
  </si>
  <si>
    <t>NTN5</t>
  </si>
  <si>
    <t>NTNG1</t>
  </si>
  <si>
    <t>NTNG2</t>
  </si>
  <si>
    <t>NTNG1:G2</t>
  </si>
  <si>
    <t>UNC5D</t>
  </si>
  <si>
    <t>UNC5KO</t>
  </si>
  <si>
    <t>DDN</t>
  </si>
  <si>
    <t>UNC5 KO</t>
  </si>
  <si>
    <t>Control2</t>
  </si>
  <si>
    <t>Control3</t>
  </si>
  <si>
    <t>Control4</t>
  </si>
  <si>
    <t>Control5</t>
  </si>
  <si>
    <t>FAK</t>
  </si>
  <si>
    <t>DSCAM</t>
  </si>
  <si>
    <t>Control1</t>
  </si>
  <si>
    <t>Control6</t>
  </si>
  <si>
    <t>Control7</t>
  </si>
  <si>
    <t>Normalize</t>
  </si>
  <si>
    <t>Normailze</t>
  </si>
  <si>
    <t>Control8</t>
  </si>
  <si>
    <t>Control9</t>
  </si>
  <si>
    <t xml:space="preserve">N </t>
  </si>
  <si>
    <t>&lt;0.0001</t>
  </si>
  <si>
    <t>&lt; 0.0001</t>
  </si>
  <si>
    <t>Unc5 KO</t>
  </si>
  <si>
    <t>Variance</t>
  </si>
  <si>
    <t>p value (paired T-test)</t>
  </si>
  <si>
    <t>p value( one way ANOVA)</t>
  </si>
  <si>
    <t>p value (One way ANOVA)</t>
  </si>
  <si>
    <t>p Value (paired T TEST)</t>
  </si>
  <si>
    <t>P value (One way ANOVA)</t>
  </si>
  <si>
    <t>P value (Paired T-TEST0</t>
  </si>
  <si>
    <t>P value (Paired T-Test)</t>
  </si>
  <si>
    <t>P Value (One way ANOVA)</t>
  </si>
  <si>
    <t>Experiment number</t>
  </si>
  <si>
    <t>Control 3</t>
  </si>
  <si>
    <t>Unc5KO</t>
  </si>
  <si>
    <t>Unc5A</t>
  </si>
  <si>
    <t>Unc5B</t>
  </si>
  <si>
    <t>Control 6</t>
  </si>
  <si>
    <t>Unc5D</t>
  </si>
  <si>
    <t>Unc5C</t>
  </si>
  <si>
    <t>p value(one way ANOVA)</t>
  </si>
  <si>
    <t>Figure 5B-Source Data 1: data for heatmap in Figure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</si>
</sst>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2C81-F07C-43B0-AA9D-EBDAD1CAAD83}">
  <dimension ref="A1:AG42"/>
  <sheetViews>
    <sheetView tabSelected="1" workbookViewId="0"/>
  </sheetViews>
  <sheetFormatPr baseColWidth="10" defaultColWidth="8.83203125" defaultRowHeight="15" x14ac:dyDescent="0.2"/>
  <sheetData>
    <row r="1" spans="1:33" x14ac:dyDescent="0.2">
      <c r="A1" t="s">
        <v>56</v>
      </c>
    </row>
    <row r="3" spans="1:33" x14ac:dyDescent="0.2">
      <c r="B3" t="s">
        <v>8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21</v>
      </c>
      <c r="I3" s="1" t="s">
        <v>12</v>
      </c>
      <c r="J3" s="1" t="s">
        <v>14</v>
      </c>
      <c r="K3" t="s">
        <v>16</v>
      </c>
      <c r="L3" t="s">
        <v>22</v>
      </c>
      <c r="M3" t="s">
        <v>11</v>
      </c>
      <c r="N3" t="s">
        <v>13</v>
      </c>
      <c r="O3" t="s">
        <v>15</v>
      </c>
      <c r="P3" t="s">
        <v>23</v>
      </c>
      <c r="Q3" t="s">
        <v>19</v>
      </c>
      <c r="R3" t="s">
        <v>20</v>
      </c>
      <c r="S3" t="s">
        <v>24</v>
      </c>
      <c r="T3" t="s">
        <v>17</v>
      </c>
      <c r="U3" t="s">
        <v>28</v>
      </c>
      <c r="V3" t="s">
        <v>25</v>
      </c>
      <c r="W3" t="s">
        <v>26</v>
      </c>
    </row>
    <row r="4" spans="1:33" x14ac:dyDescent="0.2">
      <c r="A4">
        <v>1</v>
      </c>
      <c r="B4">
        <v>2.1535061614527402</v>
      </c>
      <c r="C4">
        <v>2.7039991062043298</v>
      </c>
      <c r="D4">
        <v>2.3577200761170101</v>
      </c>
      <c r="E4">
        <v>2.60604911574822</v>
      </c>
      <c r="F4">
        <v>2.8185613051071599</v>
      </c>
      <c r="G4">
        <v>2.6099046711532199</v>
      </c>
      <c r="H4">
        <v>0.88300000000000001</v>
      </c>
      <c r="I4" s="1">
        <v>0.86799999999999999</v>
      </c>
      <c r="J4" s="1">
        <v>0.38100000000000001</v>
      </c>
      <c r="K4">
        <v>0.13500000000000001</v>
      </c>
      <c r="L4">
        <v>0.72</v>
      </c>
      <c r="M4">
        <v>0.21099999999999999</v>
      </c>
      <c r="N4">
        <v>0.96</v>
      </c>
      <c r="O4">
        <v>0.51300000000000001</v>
      </c>
      <c r="P4">
        <v>0.70099999999999996</v>
      </c>
      <c r="Q4">
        <v>0.38700000000000001</v>
      </c>
      <c r="R4">
        <v>0.23200000000000001</v>
      </c>
      <c r="S4">
        <v>0.74</v>
      </c>
      <c r="T4">
        <v>1.1020000000000001</v>
      </c>
      <c r="U4">
        <v>0.33400000000000002</v>
      </c>
      <c r="V4">
        <v>0.22500000000000001</v>
      </c>
      <c r="W4">
        <v>0.56100000000000005</v>
      </c>
    </row>
    <row r="5" spans="1:33" x14ac:dyDescent="0.2">
      <c r="A5">
        <v>2</v>
      </c>
      <c r="B5">
        <v>2.3804959689821201</v>
      </c>
      <c r="C5">
        <v>2.8042106434152001</v>
      </c>
      <c r="D5">
        <v>2.70789093532637</v>
      </c>
      <c r="E5">
        <v>2.8000250547188998</v>
      </c>
      <c r="F5">
        <v>2.7983574946416399</v>
      </c>
      <c r="G5">
        <v>2.6393710903807799</v>
      </c>
      <c r="H5">
        <v>0.57999999999999996</v>
      </c>
      <c r="I5" s="1">
        <v>0.80800000000000005</v>
      </c>
      <c r="J5" s="1">
        <v>0.622</v>
      </c>
      <c r="K5">
        <v>0.10829999999999999</v>
      </c>
      <c r="L5">
        <v>0.76400000000000001</v>
      </c>
      <c r="M5">
        <v>0.253</v>
      </c>
      <c r="N5">
        <v>0.94</v>
      </c>
      <c r="O5">
        <v>0.71</v>
      </c>
      <c r="P5">
        <v>0.88100000000000001</v>
      </c>
      <c r="Q5">
        <v>0.32600000000000001</v>
      </c>
      <c r="R5">
        <v>0.22700000000000001</v>
      </c>
      <c r="S5">
        <v>1.002</v>
      </c>
      <c r="T5">
        <v>1.097</v>
      </c>
      <c r="U5">
        <v>0.33700000000000002</v>
      </c>
      <c r="V5">
        <v>0.25900000000000001</v>
      </c>
      <c r="W5">
        <v>0.57799999999999996</v>
      </c>
    </row>
    <row r="6" spans="1:33" x14ac:dyDescent="0.2">
      <c r="A6">
        <v>3</v>
      </c>
      <c r="B6">
        <v>2.28125100177343</v>
      </c>
      <c r="C6">
        <v>2.7565937816189998</v>
      </c>
      <c r="D6">
        <v>2.5176999221746801</v>
      </c>
      <c r="E6">
        <v>2.77908768564</v>
      </c>
      <c r="F6">
        <v>2.7599981618731002</v>
      </c>
      <c r="G6">
        <v>2.5799959637446399</v>
      </c>
      <c r="H6">
        <v>0.78300000000000003</v>
      </c>
      <c r="I6" s="1">
        <v>0.59599999999999997</v>
      </c>
      <c r="J6" s="1">
        <v>0.65500000000000003</v>
      </c>
      <c r="K6">
        <v>0.13400000000000001</v>
      </c>
      <c r="L6">
        <v>0.67</v>
      </c>
      <c r="M6">
        <v>0.222</v>
      </c>
      <c r="N6">
        <v>0.96499999999999997</v>
      </c>
      <c r="O6">
        <v>0.77500000000000002</v>
      </c>
      <c r="P6">
        <v>1.02</v>
      </c>
      <c r="Q6">
        <v>0.312</v>
      </c>
      <c r="R6">
        <v>0.185</v>
      </c>
      <c r="S6">
        <v>1.093</v>
      </c>
      <c r="T6">
        <v>0.96699999999999997</v>
      </c>
      <c r="U6">
        <v>0.36699999999999999</v>
      </c>
      <c r="V6">
        <v>0.249</v>
      </c>
      <c r="W6">
        <v>0.40139999999999998</v>
      </c>
    </row>
    <row r="7" spans="1:33" x14ac:dyDescent="0.2">
      <c r="A7" t="s">
        <v>5</v>
      </c>
      <c r="B7">
        <f t="shared" ref="B7:G7" si="0">AVERAGE(B4:B6)</f>
        <v>2.2717510440694304</v>
      </c>
      <c r="C7">
        <f t="shared" si="0"/>
        <v>2.7549345104128431</v>
      </c>
      <c r="D7">
        <f t="shared" si="0"/>
        <v>2.5277703112060199</v>
      </c>
      <c r="E7">
        <f t="shared" si="0"/>
        <v>2.7283872853690401</v>
      </c>
      <c r="F7">
        <f t="shared" si="0"/>
        <v>2.7923056538739668</v>
      </c>
      <c r="G7">
        <f t="shared" si="0"/>
        <v>2.6097572417595463</v>
      </c>
      <c r="H7">
        <f t="shared" ref="H7:T7" si="1">AVERAGE(H4:H6)</f>
        <v>0.7486666666666667</v>
      </c>
      <c r="I7" s="1">
        <f t="shared" si="1"/>
        <v>0.75733333333333341</v>
      </c>
      <c r="J7" s="1">
        <f t="shared" si="1"/>
        <v>0.55266666666666675</v>
      </c>
      <c r="K7">
        <f t="shared" si="1"/>
        <v>0.12576666666666667</v>
      </c>
      <c r="L7">
        <f t="shared" si="1"/>
        <v>0.71799999999999997</v>
      </c>
      <c r="M7">
        <f t="shared" si="1"/>
        <v>0.22866666666666666</v>
      </c>
      <c r="N7">
        <f t="shared" si="1"/>
        <v>0.95499999999999996</v>
      </c>
      <c r="O7">
        <f t="shared" si="1"/>
        <v>0.66599999999999993</v>
      </c>
      <c r="P7">
        <f t="shared" si="1"/>
        <v>0.86733333333333329</v>
      </c>
      <c r="Q7">
        <f t="shared" si="1"/>
        <v>0.34166666666666673</v>
      </c>
      <c r="R7">
        <f t="shared" si="1"/>
        <v>0.21466666666666667</v>
      </c>
      <c r="S7">
        <f t="shared" si="1"/>
        <v>0.94499999999999995</v>
      </c>
      <c r="T7">
        <f t="shared" si="1"/>
        <v>1.0553333333333332</v>
      </c>
      <c r="U7">
        <f>AVERAGE(U4:U6)</f>
        <v>0.34600000000000003</v>
      </c>
      <c r="V7">
        <f>AVERAGE(V4:V6)</f>
        <v>0.24433333333333332</v>
      </c>
      <c r="W7">
        <f>AVERAGE(W4:W6)</f>
        <v>0.51346666666666663</v>
      </c>
    </row>
    <row r="8" spans="1:33" x14ac:dyDescent="0.2">
      <c r="A8" t="s">
        <v>6</v>
      </c>
      <c r="B8">
        <f>B7/$B$7</f>
        <v>1</v>
      </c>
      <c r="C8">
        <f>C7/$B$7</f>
        <v>1.2126920850789518</v>
      </c>
      <c r="D8">
        <f>D7/$B$7</f>
        <v>1.1126968854289496</v>
      </c>
      <c r="E8">
        <f>E7/$B$7</f>
        <v>1.2010062865346498</v>
      </c>
      <c r="F8">
        <f>F7/$B$7</f>
        <v>1.2291424543034686</v>
      </c>
      <c r="G8">
        <f>G7/$B$7</f>
        <v>1.1487866368863373</v>
      </c>
      <c r="H8">
        <f>H7/$H$7</f>
        <v>1</v>
      </c>
      <c r="I8" s="1">
        <f>I7/$H$7</f>
        <v>1.0115761353517365</v>
      </c>
      <c r="J8" s="1">
        <f>J7/$H$7</f>
        <v>0.73820124666073028</v>
      </c>
      <c r="K8">
        <f>K7/$H$7</f>
        <v>0.16798753339269812</v>
      </c>
      <c r="L8">
        <f>L7/$L$7</f>
        <v>1</v>
      </c>
      <c r="M8">
        <f>M7/$L$7</f>
        <v>0.31847725162488394</v>
      </c>
      <c r="N8">
        <f>N7/$L$7</f>
        <v>1.3300835654596099</v>
      </c>
      <c r="O8">
        <f>O7/$L$7</f>
        <v>0.92757660167130918</v>
      </c>
      <c r="P8">
        <f>P7/$P$7</f>
        <v>1</v>
      </c>
      <c r="Q8">
        <f>Q7/$P$7</f>
        <v>0.39392774788624146</v>
      </c>
      <c r="R8">
        <f>R7/$P$7</f>
        <v>0.24750192159877019</v>
      </c>
      <c r="S8">
        <f>S7/$S$7</f>
        <v>1</v>
      </c>
      <c r="T8">
        <f>T7/$S$7</f>
        <v>1.1167548500881834</v>
      </c>
      <c r="U8">
        <f>U7/$U$7</f>
        <v>1</v>
      </c>
      <c r="V8">
        <f>V7/$U$7</f>
        <v>0.70616570327552974</v>
      </c>
      <c r="W8">
        <f>W7/$U$7</f>
        <v>1.4840077071290942</v>
      </c>
    </row>
    <row r="9" spans="1:33" x14ac:dyDescent="0.2">
      <c r="A9" t="s">
        <v>7</v>
      </c>
      <c r="B9">
        <f t="shared" ref="B9:G9" si="2">_xlfn.STDEV.P(B4:B6)</f>
        <v>9.291135588233039E-2</v>
      </c>
      <c r="C9">
        <f t="shared" si="2"/>
        <v>4.0928009425030637E-2</v>
      </c>
      <c r="D9">
        <f t="shared" si="2"/>
        <v>0.14313389351998881</v>
      </c>
      <c r="E9">
        <f t="shared" si="2"/>
        <v>8.6927418634229578E-2</v>
      </c>
      <c r="F9">
        <f t="shared" si="2"/>
        <v>2.4288255308155288E-2</v>
      </c>
      <c r="G9">
        <f t="shared" si="2"/>
        <v>2.42400181151473E-2</v>
      </c>
      <c r="H9">
        <f t="shared" ref="H9:T9" si="3">_xlfn.STDEV.P(H4:H6)</f>
        <v>0.12605906904657377</v>
      </c>
      <c r="I9">
        <f t="shared" si="3"/>
        <v>0.11667999923818144</v>
      </c>
      <c r="J9">
        <f t="shared" si="3"/>
        <v>0.12213198689214133</v>
      </c>
      <c r="K9">
        <f t="shared" si="3"/>
        <v>1.2357543804854145E-2</v>
      </c>
      <c r="L9">
        <f t="shared" si="3"/>
        <v>3.8401388863772437E-2</v>
      </c>
      <c r="M9">
        <f t="shared" si="3"/>
        <v>1.7782638224465522E-2</v>
      </c>
      <c r="N9">
        <f t="shared" si="3"/>
        <v>1.0801234497346443E-2</v>
      </c>
      <c r="O9">
        <f t="shared" si="3"/>
        <v>0.11139419494150876</v>
      </c>
      <c r="P9">
        <f t="shared" si="3"/>
        <v>0.13058926278816185</v>
      </c>
      <c r="Q9">
        <f t="shared" si="3"/>
        <v>3.2561053764001903E-2</v>
      </c>
      <c r="R9">
        <f t="shared" si="3"/>
        <v>2.1076579946049653E-2</v>
      </c>
      <c r="S9">
        <f t="shared" si="3"/>
        <v>0.14964179451833143</v>
      </c>
      <c r="T9">
        <f t="shared" si="3"/>
        <v>6.2494444197508943E-2</v>
      </c>
      <c r="U9">
        <f>_xlfn.STDEV.P(U4:U6)</f>
        <v>1.4899664425751327E-2</v>
      </c>
      <c r="V9">
        <f>_xlfn.STDEV.P(V4:V6)</f>
        <v>1.4267289706021797E-2</v>
      </c>
      <c r="W9">
        <f>_xlfn.STDEV.P(W4:W6)</f>
        <v>7.9546436473015791E-2</v>
      </c>
    </row>
    <row r="10" spans="1:33" x14ac:dyDescent="0.2">
      <c r="A10" t="s">
        <v>38</v>
      </c>
      <c r="B10">
        <f>_xlfn.VAR.S(B4:B6)</f>
        <v>1.2948780077839575E-2</v>
      </c>
      <c r="H10">
        <f>_xlfn.VAR.S(H4:H6)</f>
        <v>2.3836333333333348E-2</v>
      </c>
      <c r="I10">
        <f>_xlfn.VAR.S(I4:I6)</f>
        <v>2.0421333333333069E-2</v>
      </c>
      <c r="J10">
        <f t="shared" ref="J10:W10" si="4">_xlfn.VAR.S(J4:J6)</f>
        <v>2.2374333333333329E-2</v>
      </c>
      <c r="K10">
        <f t="shared" si="4"/>
        <v>2.2906333333333359E-4</v>
      </c>
      <c r="L10">
        <f t="shared" si="4"/>
        <v>2.2119999999999987E-3</v>
      </c>
      <c r="M10">
        <f t="shared" si="4"/>
        <v>4.743333333333335E-4</v>
      </c>
      <c r="N10">
        <f t="shared" si="4"/>
        <v>1.750000000000003E-4</v>
      </c>
      <c r="O10">
        <f t="shared" si="4"/>
        <v>1.8613000000000213E-2</v>
      </c>
      <c r="P10">
        <f t="shared" si="4"/>
        <v>2.5580333333333316E-2</v>
      </c>
      <c r="Q10">
        <f t="shared" si="4"/>
        <v>1.5903333333333338E-3</v>
      </c>
      <c r="R10">
        <f t="shared" si="4"/>
        <v>6.6633333333333366E-4</v>
      </c>
      <c r="S10">
        <f t="shared" si="4"/>
        <v>3.3588999999999869E-2</v>
      </c>
      <c r="T10">
        <f t="shared" si="4"/>
        <v>5.8583333333333387E-3</v>
      </c>
      <c r="U10">
        <f t="shared" si="4"/>
        <v>3.3299999999999942E-4</v>
      </c>
      <c r="V10">
        <f t="shared" si="4"/>
        <v>3.0533333333333335E-4</v>
      </c>
      <c r="W10">
        <f t="shared" si="4"/>
        <v>9.491453333333344E-3</v>
      </c>
    </row>
    <row r="12" spans="1:33" x14ac:dyDescent="0.2">
      <c r="A12" t="s">
        <v>40</v>
      </c>
      <c r="G12" s="7"/>
      <c r="J12" s="9">
        <v>2.2100000000000002E-2</v>
      </c>
      <c r="K12" s="9" t="s">
        <v>36</v>
      </c>
      <c r="M12" s="9" t="s">
        <v>36</v>
      </c>
      <c r="O12" s="9">
        <v>0.53220000000000001</v>
      </c>
      <c r="Q12" s="9" t="s">
        <v>36</v>
      </c>
      <c r="R12" s="9" t="s">
        <v>36</v>
      </c>
      <c r="V12" s="9">
        <v>0.2248</v>
      </c>
    </row>
    <row r="13" spans="1:33" x14ac:dyDescent="0.2">
      <c r="A13" t="s">
        <v>39</v>
      </c>
      <c r="J13">
        <f>_xlfn.T.TEST(H4:H6,J4:J6,2,1)</f>
        <v>0.346850490290456</v>
      </c>
      <c r="K13">
        <f>_xlfn.T.TEST(H4:H6,K4:K6,2,1)</f>
        <v>1.6421598131899574E-2</v>
      </c>
      <c r="M13">
        <f>_xlfn.T.TEST(L4:L6,M4:M6,2,1)</f>
        <v>1.7803650699661005E-3</v>
      </c>
      <c r="O13">
        <f>_xlfn.T.TEST(L4:L6,O4:O6,2,3)</f>
        <v>0.58538230089196064</v>
      </c>
      <c r="Q13">
        <f>_xlfn.T.TEST(P4:P6,Q4:Q6,2,1)</f>
        <v>4.4445096213631061E-2</v>
      </c>
      <c r="R13">
        <f>_xlfn.T.TEST(P4:P6,R4:R6,2,1)</f>
        <v>2.521970730069471E-2</v>
      </c>
      <c r="V13">
        <f>_xlfn.T.TEST(U4:U6,V4:V6,2,2)</f>
        <v>2.2280223707536791E-3</v>
      </c>
      <c r="X13" t="s">
        <v>3</v>
      </c>
      <c r="AD13" t="s">
        <v>4</v>
      </c>
    </row>
    <row r="14" spans="1:33" ht="16" thickBot="1" x14ac:dyDescent="0.25">
      <c r="X14" t="s">
        <v>30</v>
      </c>
      <c r="Y14" t="s">
        <v>7</v>
      </c>
      <c r="Z14" t="s">
        <v>10</v>
      </c>
      <c r="AA14" t="s">
        <v>55</v>
      </c>
      <c r="AD14" t="s">
        <v>30</v>
      </c>
      <c r="AE14" t="s">
        <v>7</v>
      </c>
      <c r="AF14" t="s">
        <v>10</v>
      </c>
      <c r="AG14" t="s">
        <v>55</v>
      </c>
    </row>
    <row r="15" spans="1:33" x14ac:dyDescent="0.2">
      <c r="B15" t="s">
        <v>8</v>
      </c>
      <c r="F15" t="s">
        <v>0</v>
      </c>
      <c r="L15" t="s">
        <v>1</v>
      </c>
      <c r="R15" t="s">
        <v>2</v>
      </c>
      <c r="X15">
        <f>F8</f>
        <v>1.2291424543034686</v>
      </c>
      <c r="Y15">
        <f>F9</f>
        <v>2.4288255308155288E-2</v>
      </c>
      <c r="Z15">
        <v>3</v>
      </c>
      <c r="AD15">
        <f>G8</f>
        <v>1.1487866368863373</v>
      </c>
      <c r="AE15">
        <f>G9</f>
        <v>2.42400181151473E-2</v>
      </c>
      <c r="AF15">
        <v>3</v>
      </c>
      <c r="AG15" s="6"/>
    </row>
    <row r="16" spans="1:33" x14ac:dyDescent="0.2">
      <c r="B16" t="s">
        <v>30</v>
      </c>
      <c r="C16" t="s">
        <v>7</v>
      </c>
      <c r="D16" t="s">
        <v>10</v>
      </c>
      <c r="F16" t="s">
        <v>30</v>
      </c>
      <c r="G16" t="s">
        <v>7</v>
      </c>
      <c r="H16" t="s">
        <v>10</v>
      </c>
      <c r="I16" t="s">
        <v>55</v>
      </c>
      <c r="L16" t="s">
        <v>30</v>
      </c>
      <c r="M16" t="s">
        <v>7</v>
      </c>
      <c r="N16" t="s">
        <v>10</v>
      </c>
      <c r="O16" t="s">
        <v>55</v>
      </c>
      <c r="R16" t="s">
        <v>30</v>
      </c>
      <c r="S16" t="s">
        <v>7</v>
      </c>
      <c r="T16" t="s">
        <v>10</v>
      </c>
      <c r="U16" t="s">
        <v>55</v>
      </c>
      <c r="X16" s="8"/>
      <c r="Y16" s="8"/>
      <c r="Z16" s="8"/>
    </row>
    <row r="17" spans="2:26" x14ac:dyDescent="0.2">
      <c r="B17">
        <f>B8</f>
        <v>1</v>
      </c>
      <c r="C17">
        <f>B9</f>
        <v>9.291135588233039E-2</v>
      </c>
      <c r="D17">
        <v>3</v>
      </c>
      <c r="F17">
        <f>C8</f>
        <v>1.2126920850789518</v>
      </c>
      <c r="G17">
        <f>C9</f>
        <v>4.0928009425030637E-2</v>
      </c>
      <c r="H17">
        <v>3</v>
      </c>
      <c r="L17">
        <f>D8</f>
        <v>1.1126968854289496</v>
      </c>
      <c r="M17">
        <f>D9</f>
        <v>0.14313389351998881</v>
      </c>
      <c r="N17">
        <v>3</v>
      </c>
      <c r="R17">
        <f>E8</f>
        <v>1.2010062865346498</v>
      </c>
      <c r="S17">
        <f>E9</f>
        <v>8.6927418634229578E-2</v>
      </c>
      <c r="T17">
        <v>3</v>
      </c>
    </row>
    <row r="18" spans="2:26" x14ac:dyDescent="0.2">
      <c r="T18" s="8"/>
      <c r="U18" s="8"/>
      <c r="V18" s="8"/>
    </row>
    <row r="20" spans="2:26" x14ac:dyDescent="0.2">
      <c r="B20" t="s">
        <v>21</v>
      </c>
      <c r="F20" t="s">
        <v>12</v>
      </c>
      <c r="K20" t="s">
        <v>14</v>
      </c>
      <c r="P20" t="s">
        <v>16</v>
      </c>
    </row>
    <row r="21" spans="2:26" x14ac:dyDescent="0.2">
      <c r="B21" t="s">
        <v>30</v>
      </c>
      <c r="C21" t="s">
        <v>7</v>
      </c>
      <c r="D21" t="s">
        <v>10</v>
      </c>
      <c r="F21" t="s">
        <v>30</v>
      </c>
      <c r="G21" t="s">
        <v>7</v>
      </c>
      <c r="H21" t="s">
        <v>10</v>
      </c>
      <c r="I21" t="s">
        <v>55</v>
      </c>
      <c r="K21" t="s">
        <v>30</v>
      </c>
      <c r="L21" t="s">
        <v>7</v>
      </c>
      <c r="M21" t="s">
        <v>10</v>
      </c>
      <c r="N21" t="s">
        <v>55</v>
      </c>
      <c r="P21" t="s">
        <v>30</v>
      </c>
      <c r="Q21" t="s">
        <v>7</v>
      </c>
      <c r="R21" t="s">
        <v>10</v>
      </c>
      <c r="S21" t="s">
        <v>55</v>
      </c>
    </row>
    <row r="22" spans="2:26" x14ac:dyDescent="0.2">
      <c r="B22">
        <f>H8</f>
        <v>1</v>
      </c>
      <c r="C22">
        <f>H9</f>
        <v>0.12605906904657377</v>
      </c>
      <c r="D22">
        <v>3</v>
      </c>
      <c r="F22" s="1">
        <f>I8</f>
        <v>1.0115761353517365</v>
      </c>
      <c r="G22">
        <f>I9</f>
        <v>0.11667999923818144</v>
      </c>
      <c r="H22">
        <v>3</v>
      </c>
      <c r="K22" s="1">
        <f>J8</f>
        <v>0.73820124666073028</v>
      </c>
      <c r="L22">
        <f>J9</f>
        <v>0.12213198689214133</v>
      </c>
      <c r="M22">
        <v>3</v>
      </c>
      <c r="N22" s="9">
        <v>2.2100000000000002E-2</v>
      </c>
      <c r="P22">
        <f>K7</f>
        <v>0.12576666666666667</v>
      </c>
      <c r="Q22">
        <f>K9</f>
        <v>1.2357543804854145E-2</v>
      </c>
      <c r="R22">
        <v>3</v>
      </c>
      <c r="S22" s="10" t="s">
        <v>36</v>
      </c>
    </row>
    <row r="23" spans="2:26" x14ac:dyDescent="0.2">
      <c r="E23" s="1"/>
    </row>
    <row r="25" spans="2:26" x14ac:dyDescent="0.2">
      <c r="B25" t="s">
        <v>22</v>
      </c>
      <c r="F25" t="s">
        <v>11</v>
      </c>
      <c r="K25" t="s">
        <v>13</v>
      </c>
      <c r="P25" t="s">
        <v>15</v>
      </c>
    </row>
    <row r="26" spans="2:26" x14ac:dyDescent="0.2">
      <c r="B26" t="s">
        <v>30</v>
      </c>
      <c r="C26" t="s">
        <v>7</v>
      </c>
      <c r="D26" t="s">
        <v>10</v>
      </c>
      <c r="F26" t="s">
        <v>31</v>
      </c>
      <c r="G26" t="s">
        <v>7</v>
      </c>
      <c r="H26" t="s">
        <v>10</v>
      </c>
      <c r="I26" t="s">
        <v>55</v>
      </c>
      <c r="K26" t="s">
        <v>30</v>
      </c>
      <c r="L26" t="s">
        <v>7</v>
      </c>
      <c r="M26" t="s">
        <v>10</v>
      </c>
      <c r="N26" t="s">
        <v>55</v>
      </c>
      <c r="P26" t="s">
        <v>30</v>
      </c>
      <c r="Q26" t="s">
        <v>7</v>
      </c>
      <c r="R26" t="s">
        <v>10</v>
      </c>
      <c r="S26" t="s">
        <v>55</v>
      </c>
    </row>
    <row r="27" spans="2:26" x14ac:dyDescent="0.2">
      <c r="B27">
        <f>L8</f>
        <v>1</v>
      </c>
      <c r="C27">
        <f>L9</f>
        <v>3.8401388863772437E-2</v>
      </c>
      <c r="D27">
        <v>3</v>
      </c>
      <c r="F27">
        <f>M8</f>
        <v>0.31847725162488394</v>
      </c>
      <c r="G27">
        <f>M9</f>
        <v>1.7782638224465522E-2</v>
      </c>
      <c r="H27">
        <v>3</v>
      </c>
      <c r="I27" s="10" t="s">
        <v>36</v>
      </c>
      <c r="K27">
        <f>N8</f>
        <v>1.3300835654596099</v>
      </c>
      <c r="L27">
        <f>N9</f>
        <v>1.0801234497346443E-2</v>
      </c>
      <c r="M27">
        <v>3</v>
      </c>
      <c r="P27">
        <f>O8</f>
        <v>0.92757660167130918</v>
      </c>
      <c r="Q27">
        <f>O9</f>
        <v>0.11139419494150876</v>
      </c>
      <c r="R27">
        <v>3</v>
      </c>
      <c r="S27" s="9">
        <v>0.53220000000000001</v>
      </c>
    </row>
    <row r="28" spans="2:26" ht="16" thickBot="1" x14ac:dyDescent="0.25">
      <c r="X28" s="5"/>
      <c r="Y28" s="5"/>
      <c r="Z28" s="5"/>
    </row>
    <row r="30" spans="2:26" ht="16" thickBot="1" x14ac:dyDescent="0.25">
      <c r="B30" t="s">
        <v>23</v>
      </c>
      <c r="F30" t="s">
        <v>19</v>
      </c>
      <c r="K30" t="s">
        <v>18</v>
      </c>
      <c r="T30" s="5"/>
      <c r="U30" s="5"/>
      <c r="V30" s="5"/>
    </row>
    <row r="31" spans="2:26" x14ac:dyDescent="0.2">
      <c r="B31" t="s">
        <v>30</v>
      </c>
      <c r="C31" t="s">
        <v>7</v>
      </c>
      <c r="D31" t="s">
        <v>10</v>
      </c>
      <c r="F31" t="s">
        <v>30</v>
      </c>
      <c r="G31" t="s">
        <v>7</v>
      </c>
      <c r="H31" t="s">
        <v>10</v>
      </c>
      <c r="I31" t="s">
        <v>55</v>
      </c>
      <c r="K31" t="s">
        <v>30</v>
      </c>
      <c r="L31" t="s">
        <v>7</v>
      </c>
      <c r="M31" t="s">
        <v>10</v>
      </c>
      <c r="N31" t="s">
        <v>55</v>
      </c>
    </row>
    <row r="32" spans="2:26" x14ac:dyDescent="0.2">
      <c r="B32">
        <f>P8</f>
        <v>1</v>
      </c>
      <c r="C32">
        <f>P9</f>
        <v>0.13058926278816185</v>
      </c>
      <c r="D32">
        <v>3</v>
      </c>
      <c r="F32">
        <f>Q8</f>
        <v>0.39392774788624146</v>
      </c>
      <c r="G32">
        <f>Q9</f>
        <v>3.2561053764001903E-2</v>
      </c>
      <c r="H32">
        <v>3</v>
      </c>
      <c r="I32" s="10" t="s">
        <v>36</v>
      </c>
      <c r="K32">
        <f>R8</f>
        <v>0.24750192159877019</v>
      </c>
      <c r="L32">
        <f>R9</f>
        <v>2.1076579946049653E-2</v>
      </c>
      <c r="M32">
        <v>3</v>
      </c>
      <c r="N32" s="10" t="s">
        <v>36</v>
      </c>
    </row>
    <row r="33" spans="2:14" x14ac:dyDescent="0.2">
      <c r="K33" s="2"/>
    </row>
    <row r="34" spans="2:14" x14ac:dyDescent="0.2">
      <c r="H34" s="2"/>
      <c r="I34" s="2"/>
      <c r="J34" s="2"/>
    </row>
    <row r="35" spans="2:14" x14ac:dyDescent="0.2">
      <c r="B35" t="s">
        <v>24</v>
      </c>
      <c r="F35" t="s">
        <v>17</v>
      </c>
      <c r="I35" t="s">
        <v>55</v>
      </c>
    </row>
    <row r="36" spans="2:14" x14ac:dyDescent="0.2">
      <c r="B36" t="s">
        <v>30</v>
      </c>
      <c r="C36" t="s">
        <v>7</v>
      </c>
      <c r="D36" t="s">
        <v>10</v>
      </c>
      <c r="F36" t="s">
        <v>30</v>
      </c>
      <c r="G36" t="s">
        <v>7</v>
      </c>
      <c r="H36" t="s">
        <v>10</v>
      </c>
    </row>
    <row r="37" spans="2:14" x14ac:dyDescent="0.2">
      <c r="B37">
        <f>S8</f>
        <v>1</v>
      </c>
      <c r="C37">
        <f>S9</f>
        <v>0.14964179451833143</v>
      </c>
      <c r="D37">
        <v>3</v>
      </c>
      <c r="F37">
        <f>T8</f>
        <v>1.1167548500881834</v>
      </c>
      <c r="G37">
        <f>T9</f>
        <v>6.2494444197508943E-2</v>
      </c>
      <c r="H37">
        <v>3</v>
      </c>
    </row>
    <row r="40" spans="2:14" x14ac:dyDescent="0.2">
      <c r="B40" t="s">
        <v>28</v>
      </c>
      <c r="F40" t="s">
        <v>25</v>
      </c>
      <c r="K40" t="s">
        <v>26</v>
      </c>
    </row>
    <row r="41" spans="2:14" x14ac:dyDescent="0.2">
      <c r="B41" t="s">
        <v>30</v>
      </c>
      <c r="C41" t="s">
        <v>7</v>
      </c>
      <c r="D41" t="s">
        <v>10</v>
      </c>
      <c r="F41" t="s">
        <v>30</v>
      </c>
      <c r="G41" t="s">
        <v>7</v>
      </c>
      <c r="H41" t="s">
        <v>10</v>
      </c>
      <c r="I41" t="s">
        <v>55</v>
      </c>
      <c r="K41" t="s">
        <v>30</v>
      </c>
      <c r="L41" t="s">
        <v>7</v>
      </c>
      <c r="M41" t="s">
        <v>10</v>
      </c>
      <c r="N41" t="s">
        <v>55</v>
      </c>
    </row>
    <row r="42" spans="2:14" x14ac:dyDescent="0.2">
      <c r="B42">
        <f>U8</f>
        <v>1</v>
      </c>
      <c r="C42">
        <f>U9</f>
        <v>1.4899664425751327E-2</v>
      </c>
      <c r="D42">
        <v>3</v>
      </c>
      <c r="F42">
        <f>V8</f>
        <v>0.70616570327552974</v>
      </c>
      <c r="G42">
        <f>V9</f>
        <v>1.4267289706021797E-2</v>
      </c>
      <c r="H42">
        <v>3</v>
      </c>
      <c r="I42" s="9">
        <v>0.2248</v>
      </c>
      <c r="K42">
        <f>W8</f>
        <v>1.4840077071290942</v>
      </c>
      <c r="L42">
        <f>W9</f>
        <v>7.9546436473015791E-2</v>
      </c>
      <c r="M42">
        <v>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7BF2-6803-4C75-8E10-12AC653F07B7}">
  <dimension ref="A1:X55"/>
  <sheetViews>
    <sheetView zoomScaleNormal="100" workbookViewId="0">
      <selection activeCell="V10" sqref="V10"/>
    </sheetView>
  </sheetViews>
  <sheetFormatPr baseColWidth="10" defaultColWidth="8.83203125" defaultRowHeight="15" x14ac:dyDescent="0.2"/>
  <sheetData>
    <row r="1" spans="1:24" x14ac:dyDescent="0.2">
      <c r="B1" t="s">
        <v>8</v>
      </c>
      <c r="C1" t="s">
        <v>0</v>
      </c>
      <c r="D1" t="s">
        <v>1</v>
      </c>
      <c r="E1" t="s">
        <v>21</v>
      </c>
      <c r="F1" s="1" t="s">
        <v>2</v>
      </c>
      <c r="G1" s="1" t="s">
        <v>3</v>
      </c>
      <c r="H1" s="1" t="s">
        <v>22</v>
      </c>
      <c r="I1" s="1" t="s">
        <v>4</v>
      </c>
      <c r="J1" s="1" t="s">
        <v>17</v>
      </c>
      <c r="K1" s="1" t="s">
        <v>23</v>
      </c>
      <c r="L1" s="1" t="s">
        <v>11</v>
      </c>
      <c r="M1" s="1" t="s">
        <v>13</v>
      </c>
      <c r="N1" s="1" t="s">
        <v>24</v>
      </c>
      <c r="O1" s="1" t="s">
        <v>12</v>
      </c>
      <c r="P1" s="1" t="s">
        <v>14</v>
      </c>
      <c r="Q1" s="1" t="s">
        <v>28</v>
      </c>
      <c r="R1" s="1" t="s">
        <v>15</v>
      </c>
      <c r="S1" s="1" t="s">
        <v>29</v>
      </c>
      <c r="T1" s="1" t="s">
        <v>25</v>
      </c>
      <c r="U1" s="1" t="s">
        <v>32</v>
      </c>
      <c r="V1" s="1" t="s">
        <v>26</v>
      </c>
      <c r="W1" s="1" t="s">
        <v>33</v>
      </c>
      <c r="X1" s="1" t="s">
        <v>16</v>
      </c>
    </row>
    <row r="2" spans="1:24" x14ac:dyDescent="0.2">
      <c r="A2">
        <v>1</v>
      </c>
      <c r="B2">
        <v>0.74373944375700929</v>
      </c>
      <c r="C2">
        <v>0.59908007415030617</v>
      </c>
      <c r="D2">
        <v>0.74889397246598177</v>
      </c>
      <c r="E2">
        <v>1.1930000000000001</v>
      </c>
      <c r="F2" s="1">
        <v>0.56799999999999995</v>
      </c>
      <c r="G2" s="1">
        <v>0.46500000000000002</v>
      </c>
      <c r="H2" s="1">
        <v>2.0019999999999998</v>
      </c>
      <c r="I2" s="1">
        <v>0.59899999999999998</v>
      </c>
      <c r="J2" s="1">
        <v>0.83099999999999996</v>
      </c>
      <c r="K2" s="1">
        <v>0.36799999999999999</v>
      </c>
      <c r="L2" s="1">
        <v>0.42299999999999999</v>
      </c>
      <c r="M2" s="1">
        <v>0.39700000000000002</v>
      </c>
      <c r="N2" s="1">
        <v>0.83399999999999996</v>
      </c>
      <c r="O2" s="1">
        <v>0.20699999999999999</v>
      </c>
      <c r="P2" s="1">
        <v>0.157</v>
      </c>
      <c r="Q2" s="1">
        <v>1.0469999999999999</v>
      </c>
      <c r="R2" s="1">
        <v>0.997</v>
      </c>
      <c r="S2" s="1">
        <v>0.73299999999999998</v>
      </c>
      <c r="T2" s="1">
        <v>0.29799999999999999</v>
      </c>
      <c r="U2" s="1">
        <v>0.50900000000000001</v>
      </c>
      <c r="V2" s="1">
        <v>0.249</v>
      </c>
      <c r="W2" s="1">
        <v>0.90800000000000003</v>
      </c>
      <c r="X2" s="1">
        <v>0.17699999999999999</v>
      </c>
    </row>
    <row r="3" spans="1:24" x14ac:dyDescent="0.2">
      <c r="A3">
        <v>2</v>
      </c>
      <c r="B3">
        <v>0.80909093367572382</v>
      </c>
      <c r="C3">
        <v>0.67285734420026855</v>
      </c>
      <c r="D3">
        <v>0.97455825635812077</v>
      </c>
      <c r="E3">
        <v>0.86399999999999999</v>
      </c>
      <c r="F3" s="1">
        <v>0.40799999999999997</v>
      </c>
      <c r="G3" s="1">
        <v>0.32900000000000001</v>
      </c>
      <c r="H3" s="1">
        <v>2.5409999999999999</v>
      </c>
      <c r="I3" s="1">
        <v>0.67700000000000005</v>
      </c>
      <c r="J3" s="1">
        <v>0.83699999999999997</v>
      </c>
      <c r="K3" s="1">
        <v>0.58399999999999996</v>
      </c>
      <c r="L3" s="1">
        <v>0.41099999999999998</v>
      </c>
      <c r="M3" s="1">
        <v>0.42399999999999999</v>
      </c>
      <c r="N3" s="1">
        <v>0.68100000000000005</v>
      </c>
      <c r="O3" s="1">
        <v>0.20200000000000001</v>
      </c>
      <c r="P3" s="1">
        <v>0.20499999999999999</v>
      </c>
      <c r="Q3" s="1">
        <v>0.86799999999999999</v>
      </c>
      <c r="R3" s="1">
        <v>0.92600000000000005</v>
      </c>
      <c r="S3" s="1">
        <v>0.68899999999999995</v>
      </c>
      <c r="T3" s="1">
        <v>0.28899999999999998</v>
      </c>
      <c r="U3" s="1">
        <v>0.38100000000000001</v>
      </c>
      <c r="V3" s="1">
        <v>0.28100000000000003</v>
      </c>
      <c r="W3">
        <v>0.91400000000000003</v>
      </c>
      <c r="X3" s="1">
        <v>0.20499999999999999</v>
      </c>
    </row>
    <row r="4" spans="1:24" x14ac:dyDescent="0.2">
      <c r="A4">
        <v>3</v>
      </c>
      <c r="B4">
        <v>0.74764553620148411</v>
      </c>
      <c r="C4">
        <v>0.6371608593550403</v>
      </c>
      <c r="D4">
        <v>0.92306498524187686</v>
      </c>
      <c r="E4">
        <v>1.1870000000000001</v>
      </c>
      <c r="F4">
        <v>0.56399999999999995</v>
      </c>
      <c r="G4">
        <v>0.16200000000000001</v>
      </c>
      <c r="H4">
        <v>2.028</v>
      </c>
      <c r="I4">
        <v>0.68300000000000005</v>
      </c>
      <c r="J4">
        <v>0.96799999999999997</v>
      </c>
      <c r="K4">
        <v>0.61899999999999999</v>
      </c>
      <c r="L4">
        <v>0.436</v>
      </c>
      <c r="M4">
        <v>0.34599999999999997</v>
      </c>
      <c r="N4">
        <v>0.93899999999999995</v>
      </c>
      <c r="O4">
        <v>0.249</v>
      </c>
      <c r="P4">
        <v>0.16400000000000001</v>
      </c>
      <c r="Q4">
        <v>0.93500000000000005</v>
      </c>
      <c r="R4">
        <v>0.97599999999999998</v>
      </c>
      <c r="S4">
        <v>0.56299999999999994</v>
      </c>
      <c r="T4">
        <v>0.28299999999999997</v>
      </c>
      <c r="U4">
        <v>0.51800000000000002</v>
      </c>
      <c r="V4">
        <v>0.22900000000000001</v>
      </c>
      <c r="W4">
        <v>0.83499999999999996</v>
      </c>
      <c r="X4">
        <v>0.17</v>
      </c>
    </row>
    <row r="5" spans="1:24" x14ac:dyDescent="0.2">
      <c r="A5" t="s">
        <v>5</v>
      </c>
      <c r="B5">
        <f>AVERAGE(B2:B4)</f>
        <v>0.76682530454473907</v>
      </c>
      <c r="C5">
        <f>AVERAGE(C2:C4)</f>
        <v>0.63636609256853838</v>
      </c>
      <c r="D5">
        <f>AVERAGE(D2:D4)</f>
        <v>0.88217240468865976</v>
      </c>
      <c r="E5">
        <f t="shared" ref="E5:V5" si="0">AVERAGE(E2:E4)</f>
        <v>1.0813333333333333</v>
      </c>
      <c r="F5" s="1">
        <f t="shared" si="0"/>
        <v>0.51333333333333331</v>
      </c>
      <c r="G5" s="1">
        <f t="shared" si="0"/>
        <v>0.31866666666666671</v>
      </c>
      <c r="H5" s="1">
        <f t="shared" si="0"/>
        <v>2.1903333333333332</v>
      </c>
      <c r="I5" s="1">
        <f t="shared" si="0"/>
        <v>0.65300000000000002</v>
      </c>
      <c r="J5" s="1">
        <f t="shared" si="0"/>
        <v>0.87866666666666671</v>
      </c>
      <c r="K5" s="1">
        <f t="shared" si="0"/>
        <v>0.52366666666666661</v>
      </c>
      <c r="L5" s="1">
        <f t="shared" si="0"/>
        <v>0.42333333333333334</v>
      </c>
      <c r="M5" s="1">
        <f t="shared" si="0"/>
        <v>0.38899999999999996</v>
      </c>
      <c r="N5" s="1">
        <f t="shared" si="0"/>
        <v>0.81800000000000006</v>
      </c>
      <c r="O5" s="1">
        <f t="shared" si="0"/>
        <v>0.21933333333333335</v>
      </c>
      <c r="P5" s="1">
        <f t="shared" si="0"/>
        <v>0.17533333333333334</v>
      </c>
      <c r="Q5" s="1">
        <f t="shared" si="0"/>
        <v>0.95000000000000007</v>
      </c>
      <c r="R5" s="1">
        <f t="shared" si="0"/>
        <v>0.96633333333333338</v>
      </c>
      <c r="S5" s="1">
        <f t="shared" si="0"/>
        <v>0.66166666666666663</v>
      </c>
      <c r="T5" s="1">
        <f t="shared" si="0"/>
        <v>0.28999999999999998</v>
      </c>
      <c r="U5" s="1">
        <f t="shared" si="0"/>
        <v>0.46933333333333332</v>
      </c>
      <c r="V5" s="1">
        <f t="shared" si="0"/>
        <v>0.253</v>
      </c>
      <c r="W5" s="1">
        <f>AVERAGE(W2:W4)</f>
        <v>0.88566666666666671</v>
      </c>
      <c r="X5" s="1">
        <f>AVERAGE(X2:X4)</f>
        <v>0.18400000000000002</v>
      </c>
    </row>
    <row r="6" spans="1:24" x14ac:dyDescent="0.2">
      <c r="A6" t="s">
        <v>6</v>
      </c>
      <c r="B6">
        <f>B5/$B$5</f>
        <v>1</v>
      </c>
      <c r="C6">
        <f>C5/$B$5</f>
        <v>0.82987101338074154</v>
      </c>
      <c r="D6">
        <f>D5/$B$5</f>
        <v>1.1504216142324644</v>
      </c>
      <c r="E6">
        <f>E5/$E$5</f>
        <v>1</v>
      </c>
      <c r="F6" s="1">
        <f>F5/$E$5</f>
        <v>0.47472256473489521</v>
      </c>
      <c r="G6" s="1">
        <f>G5/$E$5</f>
        <v>0.29469790382244149</v>
      </c>
      <c r="H6" s="1">
        <f>H5/$H$5</f>
        <v>1</v>
      </c>
      <c r="I6">
        <f>I5/$H$5</f>
        <v>0.29812813879166034</v>
      </c>
      <c r="J6">
        <f>J5/$H$5</f>
        <v>0.40115659716938062</v>
      </c>
      <c r="K6">
        <f>K5/$K$5</f>
        <v>1</v>
      </c>
      <c r="L6">
        <f>L5/$K$5</f>
        <v>0.80840229153405485</v>
      </c>
      <c r="M6">
        <f>M5/$K$5</f>
        <v>0.74283895607893058</v>
      </c>
      <c r="N6">
        <f>N5/$N$5</f>
        <v>1</v>
      </c>
      <c r="O6">
        <f>O5/$N$5</f>
        <v>0.26813365933170336</v>
      </c>
      <c r="P6">
        <f>P5/$N$5</f>
        <v>0.21434392828035859</v>
      </c>
      <c r="Q6">
        <f>Q5/$Q$5</f>
        <v>1</v>
      </c>
      <c r="R6">
        <f>R5/$Q$5</f>
        <v>1.0171929824561403</v>
      </c>
      <c r="S6">
        <f>S5/$S$5</f>
        <v>1</v>
      </c>
      <c r="T6">
        <f>T5/$S$5</f>
        <v>0.43828715365239296</v>
      </c>
      <c r="U6">
        <f>U5/$U$5</f>
        <v>1</v>
      </c>
      <c r="V6">
        <f>V5/$U$5</f>
        <v>0.5390625</v>
      </c>
      <c r="W6">
        <f>W5/$W$5</f>
        <v>1</v>
      </c>
      <c r="X6">
        <f>X5/$W$5</f>
        <v>0.20775310500564548</v>
      </c>
    </row>
    <row r="7" spans="1:24" x14ac:dyDescent="0.2">
      <c r="A7" t="s">
        <v>7</v>
      </c>
      <c r="B7">
        <f>_xlfn.STDEV.P(B2:B4)</f>
        <v>2.9928826059220967E-2</v>
      </c>
      <c r="C7">
        <f>_xlfn.STDEV.P(C2:C4)</f>
        <v>3.0124686827583382E-2</v>
      </c>
      <c r="D7">
        <f>_xlfn.STDEV.P(D2:D4)</f>
        <v>9.655825396917686E-2</v>
      </c>
      <c r="E7">
        <f t="shared" ref="E7:V7" si="1">_xlfn.STDEV.P(E2:E4)</f>
        <v>0.15369739389101297</v>
      </c>
      <c r="F7">
        <f t="shared" si="1"/>
        <v>7.4499813571727788E-2</v>
      </c>
      <c r="G7">
        <f t="shared" si="1"/>
        <v>0.12391484531277465</v>
      </c>
      <c r="H7">
        <f t="shared" si="1"/>
        <v>0.24818586225291561</v>
      </c>
      <c r="I7">
        <f t="shared" si="1"/>
        <v>3.8262252939418019E-2</v>
      </c>
      <c r="J7">
        <f t="shared" si="1"/>
        <v>6.3215680192672319E-2</v>
      </c>
      <c r="K7">
        <f t="shared" si="1"/>
        <v>0.11099649644120389</v>
      </c>
      <c r="L7">
        <f t="shared" si="1"/>
        <v>1.0208928554075711E-2</v>
      </c>
      <c r="M7">
        <f t="shared" si="1"/>
        <v>3.234192325759247E-2</v>
      </c>
      <c r="N7">
        <f t="shared" si="1"/>
        <v>0.10593394168065241</v>
      </c>
      <c r="O7">
        <f t="shared" si="1"/>
        <v>2.1076579946049646E-2</v>
      </c>
      <c r="P7">
        <f t="shared" si="1"/>
        <v>2.1171259344267175E-2</v>
      </c>
      <c r="Q7">
        <f t="shared" si="1"/>
        <v>7.3842174038056749E-2</v>
      </c>
      <c r="R7">
        <f t="shared" si="1"/>
        <v>2.9780679792256046E-2</v>
      </c>
      <c r="S7">
        <f t="shared" si="1"/>
        <v>7.2043196918392352E-2</v>
      </c>
      <c r="T7">
        <f t="shared" si="1"/>
        <v>6.1644140029689818E-3</v>
      </c>
      <c r="U7">
        <f t="shared" si="1"/>
        <v>6.2569072942540369E-2</v>
      </c>
      <c r="V7">
        <f t="shared" si="1"/>
        <v>2.1416504538945356E-2</v>
      </c>
      <c r="W7">
        <f>_xlfn.STDEV.P(W2:W4)</f>
        <v>3.5910382280832903E-2</v>
      </c>
      <c r="X7">
        <f>_xlfn.STDEV.P(X2:X4)</f>
        <v>1.5121728296284999E-2</v>
      </c>
    </row>
    <row r="8" spans="1:24" x14ac:dyDescent="0.2">
      <c r="A8" t="s">
        <v>38</v>
      </c>
      <c r="B8">
        <f>_xlfn.VAR.S(B2:B4)</f>
        <v>1.3436019439246559E-3</v>
      </c>
      <c r="C8">
        <f>_xlfn.VAR.S(C2:C4)</f>
        <v>1.3612451346899637E-3</v>
      </c>
      <c r="D8">
        <f>_xlfn.VAR.S(D2:D4)</f>
        <v>1.3985244614364012E-2</v>
      </c>
      <c r="E8">
        <f>_xlfn.VAR.S(E2:E4)</f>
        <v>3.5434333333334012E-2</v>
      </c>
      <c r="F8">
        <f>_xlfn.VAR.S(F2:F4)</f>
        <v>8.3253333333332957E-3</v>
      </c>
      <c r="G8">
        <f t="shared" ref="G8:X8" si="2">_xlfn.VAR.S(G2:G4)</f>
        <v>2.3032333333333321E-2</v>
      </c>
      <c r="H8">
        <f t="shared" si="2"/>
        <v>9.2394333333334799E-2</v>
      </c>
      <c r="I8">
        <f t="shared" si="2"/>
        <v>2.1960000000000039E-3</v>
      </c>
      <c r="J8">
        <f t="shared" si="2"/>
        <v>5.9943333333333342E-3</v>
      </c>
      <c r="K8">
        <f t="shared" si="2"/>
        <v>1.8480333333333265E-2</v>
      </c>
      <c r="L8">
        <f t="shared" si="2"/>
        <v>1.5633333333333363E-4</v>
      </c>
      <c r="M8">
        <f t="shared" si="2"/>
        <v>1.5690000000000007E-3</v>
      </c>
      <c r="N8">
        <f t="shared" si="2"/>
        <v>1.6832999999999876E-2</v>
      </c>
      <c r="O8">
        <f t="shared" si="2"/>
        <v>6.6633333333333323E-4</v>
      </c>
      <c r="P8">
        <f t="shared" si="2"/>
        <v>6.7233333333333034E-4</v>
      </c>
      <c r="Q8">
        <f t="shared" si="2"/>
        <v>8.1789999999999918E-3</v>
      </c>
      <c r="R8">
        <f t="shared" si="2"/>
        <v>1.3303333333333314E-3</v>
      </c>
      <c r="S8">
        <f t="shared" si="2"/>
        <v>7.7853333333334218E-3</v>
      </c>
      <c r="T8">
        <f t="shared" si="2"/>
        <v>5.7000000000000098E-5</v>
      </c>
      <c r="U8">
        <f t="shared" si="2"/>
        <v>5.8723333333333683E-3</v>
      </c>
      <c r="V8">
        <f t="shared" si="2"/>
        <v>6.8800000000000057E-4</v>
      </c>
      <c r="W8">
        <f t="shared" si="2"/>
        <v>1.9343333333333367E-3</v>
      </c>
      <c r="X8">
        <f t="shared" si="2"/>
        <v>3.4299999999999961E-4</v>
      </c>
    </row>
    <row r="10" spans="1:24" x14ac:dyDescent="0.2">
      <c r="A10" t="s">
        <v>41</v>
      </c>
      <c r="C10" s="9">
        <v>0.13120000000000001</v>
      </c>
      <c r="F10" s="10" t="s">
        <v>35</v>
      </c>
      <c r="G10" s="10" t="s">
        <v>35</v>
      </c>
      <c r="I10" s="10" t="s">
        <v>35</v>
      </c>
      <c r="J10" s="10" t="s">
        <v>35</v>
      </c>
      <c r="L10" s="9">
        <v>0.24329999999999999</v>
      </c>
      <c r="M10" s="9">
        <v>0.1195</v>
      </c>
      <c r="O10" s="10" t="s">
        <v>35</v>
      </c>
      <c r="P10" s="10" t="s">
        <v>35</v>
      </c>
      <c r="T10" s="9" t="s">
        <v>36</v>
      </c>
      <c r="V10" s="9">
        <v>1.4200000000000001E-2</v>
      </c>
      <c r="X10" s="10" t="s">
        <v>35</v>
      </c>
    </row>
    <row r="11" spans="1:24" x14ac:dyDescent="0.2">
      <c r="A11" t="s">
        <v>42</v>
      </c>
      <c r="C11">
        <f>_xlfn.T.TEST(C2:C4,B2:B4,2,2)</f>
        <v>1.2207369570680643E-2</v>
      </c>
      <c r="F11">
        <f>_xlfn.T.TEST(E2:E4,F2:F4,2,1)</f>
        <v>9.5818288590953579E-3</v>
      </c>
      <c r="G11">
        <f>_xlfn.T.TEST(E2:E4,G2:G4,2,1)</f>
        <v>3.3186865565322868E-2</v>
      </c>
      <c r="I11">
        <f>_xlfn.T.TEST(H2:H4,I2:I4,2,1)</f>
        <v>1.121499980099509E-2</v>
      </c>
      <c r="J11">
        <f>_xlfn.T.TEST(H2:H4,J2:J4,2,1)</f>
        <v>2.2201681448865376E-2</v>
      </c>
      <c r="L11">
        <f>_xlfn.T.TEST(K2:K4,L2:L4,2,1)</f>
        <v>0.3258116376149337</v>
      </c>
      <c r="M11">
        <f>_xlfn.T.TEST(K2:K4,M2:M4,2,1)</f>
        <v>0.26595183114080356</v>
      </c>
      <c r="O11">
        <f>_xlfn.T.TEST(N2:N4, O2:O4, 2,1)</f>
        <v>1.073630316021007E-2</v>
      </c>
      <c r="P11">
        <f>_xlfn.T.TEST(N2:N4,P2:P4, 2,1)</f>
        <v>1.8240089143342828E-2</v>
      </c>
      <c r="T11">
        <f>_xlfn.T.TEST(S2:S7,T2:T7,2,1)</f>
        <v>3.623679969374505E-3</v>
      </c>
      <c r="V11">
        <f>_xlfn.T.TEST(U2:U4,V2:V4,2,1)</f>
        <v>6.6513599944092006E-2</v>
      </c>
      <c r="X11">
        <f>_xlfn.T.TEST(W2:W4,X2:X4,2,1)</f>
        <v>7.6373281668668501E-4</v>
      </c>
    </row>
    <row r="13" spans="1:24" x14ac:dyDescent="0.2">
      <c r="B13" t="s">
        <v>27</v>
      </c>
      <c r="F13" t="s">
        <v>0</v>
      </c>
      <c r="K13" t="s">
        <v>1</v>
      </c>
    </row>
    <row r="14" spans="1:24" x14ac:dyDescent="0.2">
      <c r="B14" t="s">
        <v>30</v>
      </c>
      <c r="C14" t="s">
        <v>7</v>
      </c>
      <c r="D14" t="s">
        <v>10</v>
      </c>
      <c r="F14" t="s">
        <v>30</v>
      </c>
      <c r="G14" t="s">
        <v>7</v>
      </c>
      <c r="H14" t="s">
        <v>10</v>
      </c>
      <c r="I14" t="s">
        <v>43</v>
      </c>
      <c r="K14" t="s">
        <v>30</v>
      </c>
      <c r="L14" t="s">
        <v>7</v>
      </c>
      <c r="M14" t="s">
        <v>10</v>
      </c>
      <c r="N14" t="s">
        <v>43</v>
      </c>
    </row>
    <row r="15" spans="1:24" x14ac:dyDescent="0.2">
      <c r="B15">
        <f>B6</f>
        <v>1</v>
      </c>
      <c r="C15">
        <f>B7</f>
        <v>2.9928826059220967E-2</v>
      </c>
      <c r="D15">
        <v>3</v>
      </c>
      <c r="F15">
        <f>C6</f>
        <v>0.82987101338074154</v>
      </c>
      <c r="G15">
        <f>C7</f>
        <v>3.0124686827583382E-2</v>
      </c>
      <c r="H15">
        <v>3</v>
      </c>
      <c r="I15" s="9">
        <v>0.13120000000000001</v>
      </c>
      <c r="K15">
        <f>D6</f>
        <v>1.1504216142324644</v>
      </c>
      <c r="L15">
        <f>D7</f>
        <v>9.655825396917686E-2</v>
      </c>
      <c r="M15">
        <v>3</v>
      </c>
    </row>
    <row r="18" spans="2:14" x14ac:dyDescent="0.2">
      <c r="B18" t="s">
        <v>21</v>
      </c>
      <c r="F18" t="s">
        <v>50</v>
      </c>
      <c r="K18" t="s">
        <v>3</v>
      </c>
    </row>
    <row r="19" spans="2:14" x14ac:dyDescent="0.2">
      <c r="B19" t="s">
        <v>30</v>
      </c>
      <c r="C19" t="s">
        <v>7</v>
      </c>
      <c r="D19" t="s">
        <v>10</v>
      </c>
      <c r="F19" t="s">
        <v>30</v>
      </c>
      <c r="G19" t="s">
        <v>7</v>
      </c>
      <c r="H19" t="s">
        <v>10</v>
      </c>
      <c r="I19" t="s">
        <v>43</v>
      </c>
      <c r="K19" t="s">
        <v>30</v>
      </c>
      <c r="L19" t="s">
        <v>7</v>
      </c>
      <c r="M19" t="s">
        <v>10</v>
      </c>
      <c r="N19" t="s">
        <v>43</v>
      </c>
    </row>
    <row r="20" spans="2:14" x14ac:dyDescent="0.2">
      <c r="B20">
        <f>E6</f>
        <v>1</v>
      </c>
      <c r="C20">
        <f>E7</f>
        <v>0.15369739389101297</v>
      </c>
      <c r="D20">
        <v>3</v>
      </c>
      <c r="F20">
        <v>0.47472256473489521</v>
      </c>
      <c r="G20">
        <f>F7</f>
        <v>7.4499813571727788E-2</v>
      </c>
      <c r="H20">
        <v>3</v>
      </c>
      <c r="I20" s="10" t="s">
        <v>35</v>
      </c>
      <c r="K20" s="1">
        <f>G6</f>
        <v>0.29469790382244149</v>
      </c>
      <c r="L20">
        <f>G7</f>
        <v>0.12391484531277465</v>
      </c>
      <c r="M20">
        <v>3</v>
      </c>
      <c r="N20" s="10" t="s">
        <v>35</v>
      </c>
    </row>
    <row r="23" spans="2:14" x14ac:dyDescent="0.2">
      <c r="B23" t="s">
        <v>22</v>
      </c>
      <c r="F23" t="s">
        <v>4</v>
      </c>
      <c r="K23" t="s">
        <v>17</v>
      </c>
    </row>
    <row r="24" spans="2:14" x14ac:dyDescent="0.2">
      <c r="B24" t="s">
        <v>30</v>
      </c>
      <c r="C24" t="s">
        <v>7</v>
      </c>
      <c r="D24" t="s">
        <v>10</v>
      </c>
      <c r="F24" t="s">
        <v>30</v>
      </c>
      <c r="G24" t="s">
        <v>7</v>
      </c>
      <c r="H24" t="s">
        <v>10</v>
      </c>
      <c r="I24" t="s">
        <v>43</v>
      </c>
      <c r="K24" t="s">
        <v>30</v>
      </c>
      <c r="L24" t="s">
        <v>7</v>
      </c>
      <c r="M24" t="s">
        <v>10</v>
      </c>
      <c r="N24" t="s">
        <v>43</v>
      </c>
    </row>
    <row r="25" spans="2:14" x14ac:dyDescent="0.2">
      <c r="B25" s="1">
        <f>H6</f>
        <v>1</v>
      </c>
      <c r="C25">
        <f>H7</f>
        <v>0.24818586225291561</v>
      </c>
      <c r="D25">
        <v>3</v>
      </c>
      <c r="F25">
        <v>0.29812813879166034</v>
      </c>
      <c r="G25">
        <v>3.8262252939418019E-2</v>
      </c>
      <c r="H25">
        <v>3</v>
      </c>
      <c r="I25" s="10" t="s">
        <v>35</v>
      </c>
      <c r="K25">
        <v>0.40115659716938062</v>
      </c>
      <c r="L25">
        <v>6.3215680192672319E-2</v>
      </c>
      <c r="M25">
        <v>3</v>
      </c>
      <c r="N25" s="10" t="s">
        <v>35</v>
      </c>
    </row>
    <row r="28" spans="2:14" x14ac:dyDescent="0.2">
      <c r="B28" t="s">
        <v>23</v>
      </c>
      <c r="F28" t="s">
        <v>11</v>
      </c>
      <c r="K28" t="s">
        <v>13</v>
      </c>
    </row>
    <row r="29" spans="2:14" x14ac:dyDescent="0.2">
      <c r="B29" t="s">
        <v>30</v>
      </c>
      <c r="C29" t="s">
        <v>7</v>
      </c>
      <c r="D29" t="s">
        <v>10</v>
      </c>
      <c r="F29" t="s">
        <v>30</v>
      </c>
      <c r="G29" t="s">
        <v>7</v>
      </c>
      <c r="H29" t="s">
        <v>10</v>
      </c>
      <c r="I29" t="s">
        <v>43</v>
      </c>
      <c r="K29" t="s">
        <v>30</v>
      </c>
      <c r="L29" t="s">
        <v>7</v>
      </c>
      <c r="M29" t="s">
        <v>10</v>
      </c>
      <c r="N29" t="s">
        <v>43</v>
      </c>
    </row>
    <row r="30" spans="2:14" x14ac:dyDescent="0.2">
      <c r="B30">
        <f>K6</f>
        <v>1</v>
      </c>
      <c r="C30">
        <f>K7</f>
        <v>0.11099649644120389</v>
      </c>
      <c r="D30">
        <v>3</v>
      </c>
      <c r="F30">
        <f>L6</f>
        <v>0.80840229153405485</v>
      </c>
      <c r="G30">
        <f>L7</f>
        <v>1.0208928554075711E-2</v>
      </c>
      <c r="H30">
        <v>3</v>
      </c>
      <c r="I30" s="9">
        <v>0.24329999999999999</v>
      </c>
      <c r="K30">
        <f>M6</f>
        <v>0.74283895607893058</v>
      </c>
      <c r="L30">
        <f>M7</f>
        <v>3.234192325759247E-2</v>
      </c>
      <c r="M30">
        <v>3</v>
      </c>
      <c r="N30" s="9">
        <v>0.1195</v>
      </c>
    </row>
    <row r="33" spans="2:14" x14ac:dyDescent="0.2">
      <c r="B33" t="s">
        <v>24</v>
      </c>
      <c r="F33" t="s">
        <v>12</v>
      </c>
      <c r="K33" t="s">
        <v>14</v>
      </c>
    </row>
    <row r="34" spans="2:14" x14ac:dyDescent="0.2">
      <c r="B34" t="s">
        <v>30</v>
      </c>
      <c r="C34" t="s">
        <v>7</v>
      </c>
      <c r="D34" t="s">
        <v>10</v>
      </c>
      <c r="F34" t="s">
        <v>30</v>
      </c>
      <c r="G34" t="s">
        <v>7</v>
      </c>
      <c r="H34" t="s">
        <v>10</v>
      </c>
      <c r="I34" t="s">
        <v>43</v>
      </c>
      <c r="K34" t="s">
        <v>30</v>
      </c>
      <c r="L34" t="s">
        <v>7</v>
      </c>
      <c r="M34" t="s">
        <v>10</v>
      </c>
      <c r="N34" t="s">
        <v>43</v>
      </c>
    </row>
    <row r="35" spans="2:14" x14ac:dyDescent="0.2">
      <c r="B35">
        <f>N6</f>
        <v>1</v>
      </c>
      <c r="C35">
        <f>N7</f>
        <v>0.10593394168065241</v>
      </c>
      <c r="D35">
        <v>3</v>
      </c>
      <c r="F35">
        <f>O6</f>
        <v>0.26813365933170336</v>
      </c>
      <c r="G35">
        <f>O7</f>
        <v>2.1076579946049646E-2</v>
      </c>
      <c r="H35">
        <v>3</v>
      </c>
      <c r="I35" s="10" t="s">
        <v>35</v>
      </c>
      <c r="K35">
        <f>P6</f>
        <v>0.21434392828035859</v>
      </c>
      <c r="L35">
        <f>P7</f>
        <v>2.1171259344267175E-2</v>
      </c>
      <c r="M35">
        <v>3</v>
      </c>
      <c r="N35" s="10" t="s">
        <v>35</v>
      </c>
    </row>
    <row r="38" spans="2:14" x14ac:dyDescent="0.2">
      <c r="B38" t="s">
        <v>28</v>
      </c>
      <c r="F38" t="s">
        <v>15</v>
      </c>
    </row>
    <row r="39" spans="2:14" x14ac:dyDescent="0.2">
      <c r="B39" t="s">
        <v>30</v>
      </c>
      <c r="C39" t="s">
        <v>7</v>
      </c>
      <c r="D39" t="s">
        <v>10</v>
      </c>
      <c r="F39" t="s">
        <v>30</v>
      </c>
      <c r="G39" t="s">
        <v>7</v>
      </c>
      <c r="H39" t="s">
        <v>10</v>
      </c>
      <c r="I39" t="s">
        <v>43</v>
      </c>
    </row>
    <row r="40" spans="2:14" x14ac:dyDescent="0.2">
      <c r="B40">
        <f>Q6</f>
        <v>1</v>
      </c>
      <c r="C40">
        <f>Q7</f>
        <v>7.3842174038056749E-2</v>
      </c>
      <c r="D40">
        <v>3</v>
      </c>
      <c r="F40">
        <f>R6</f>
        <v>1.0171929824561403</v>
      </c>
      <c r="G40">
        <f>R7</f>
        <v>2.9780679792256046E-2</v>
      </c>
      <c r="H40">
        <v>3</v>
      </c>
    </row>
    <row r="43" spans="2:14" x14ac:dyDescent="0.2">
      <c r="B43" t="s">
        <v>29</v>
      </c>
      <c r="F43" t="s">
        <v>25</v>
      </c>
    </row>
    <row r="44" spans="2:14" x14ac:dyDescent="0.2">
      <c r="B44" t="s">
        <v>30</v>
      </c>
      <c r="C44" t="s">
        <v>7</v>
      </c>
      <c r="D44" t="s">
        <v>10</v>
      </c>
      <c r="F44" t="s">
        <v>30</v>
      </c>
      <c r="G44" t="s">
        <v>7</v>
      </c>
      <c r="H44" t="s">
        <v>10</v>
      </c>
      <c r="I44" t="s">
        <v>43</v>
      </c>
    </row>
    <row r="45" spans="2:14" x14ac:dyDescent="0.2">
      <c r="B45">
        <f>S6</f>
        <v>1</v>
      </c>
      <c r="C45">
        <f>S7</f>
        <v>7.2043196918392352E-2</v>
      </c>
      <c r="D45">
        <v>3</v>
      </c>
      <c r="F45">
        <f>T6</f>
        <v>0.43828715365239296</v>
      </c>
      <c r="G45">
        <f>T7</f>
        <v>6.1644140029689818E-3</v>
      </c>
      <c r="H45">
        <v>3</v>
      </c>
      <c r="I45" s="10" t="s">
        <v>36</v>
      </c>
    </row>
    <row r="48" spans="2:14" x14ac:dyDescent="0.2">
      <c r="B48" t="s">
        <v>32</v>
      </c>
      <c r="F48" t="s">
        <v>26</v>
      </c>
    </row>
    <row r="49" spans="2:9" x14ac:dyDescent="0.2">
      <c r="B49" t="s">
        <v>30</v>
      </c>
      <c r="C49" t="s">
        <v>7</v>
      </c>
      <c r="D49" t="s">
        <v>10</v>
      </c>
      <c r="F49" t="s">
        <v>30</v>
      </c>
      <c r="G49" t="s">
        <v>7</v>
      </c>
      <c r="H49" t="s">
        <v>10</v>
      </c>
      <c r="I49" t="s">
        <v>43</v>
      </c>
    </row>
    <row r="50" spans="2:9" x14ac:dyDescent="0.2">
      <c r="B50">
        <f>U6</f>
        <v>1</v>
      </c>
      <c r="C50">
        <f>U7</f>
        <v>6.2569072942540369E-2</v>
      </c>
      <c r="D50">
        <v>3</v>
      </c>
      <c r="F50">
        <f>V6</f>
        <v>0.5390625</v>
      </c>
      <c r="G50">
        <f>V7</f>
        <v>2.1416504538945356E-2</v>
      </c>
      <c r="H50">
        <v>3</v>
      </c>
      <c r="I50" s="10">
        <v>1.4200000000000001E-2</v>
      </c>
    </row>
    <row r="53" spans="2:9" x14ac:dyDescent="0.2">
      <c r="B53" t="s">
        <v>33</v>
      </c>
      <c r="F53" t="s">
        <v>16</v>
      </c>
    </row>
    <row r="54" spans="2:9" x14ac:dyDescent="0.2">
      <c r="B54" t="s">
        <v>30</v>
      </c>
      <c r="C54" t="s">
        <v>7</v>
      </c>
      <c r="D54" t="s">
        <v>10</v>
      </c>
      <c r="F54" t="s">
        <v>30</v>
      </c>
      <c r="G54" t="s">
        <v>7</v>
      </c>
      <c r="H54" t="s">
        <v>10</v>
      </c>
      <c r="I54" t="s">
        <v>43</v>
      </c>
    </row>
    <row r="55" spans="2:9" x14ac:dyDescent="0.2">
      <c r="B55">
        <f>W6</f>
        <v>1</v>
      </c>
      <c r="C55">
        <f>W7</f>
        <v>3.5910382280832903E-2</v>
      </c>
      <c r="D55">
        <v>3</v>
      </c>
      <c r="F55">
        <f>X6</f>
        <v>0.20775310500564548</v>
      </c>
      <c r="G55">
        <f>X7</f>
        <v>1.5121728296284999E-2</v>
      </c>
      <c r="H55">
        <v>3</v>
      </c>
      <c r="I55" s="10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D7A5-E9A3-46A4-AF1B-B56FDB3882DC}">
  <dimension ref="A1:AC37"/>
  <sheetViews>
    <sheetView topLeftCell="A38" workbookViewId="0">
      <selection activeCell="T10" sqref="T10"/>
    </sheetView>
  </sheetViews>
  <sheetFormatPr baseColWidth="10" defaultColWidth="8.83203125" defaultRowHeight="15" x14ac:dyDescent="0.2"/>
  <sheetData>
    <row r="1" spans="1:29" x14ac:dyDescent="0.2">
      <c r="B1" t="s">
        <v>27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21</v>
      </c>
      <c r="I1" s="1" t="s">
        <v>17</v>
      </c>
      <c r="J1" s="1" t="s">
        <v>22</v>
      </c>
      <c r="K1" t="s">
        <v>11</v>
      </c>
      <c r="L1" t="s">
        <v>12</v>
      </c>
      <c r="M1" t="s">
        <v>13</v>
      </c>
      <c r="N1" t="s">
        <v>14</v>
      </c>
      <c r="O1" t="s">
        <v>23</v>
      </c>
      <c r="P1" t="s">
        <v>15</v>
      </c>
      <c r="Q1" t="s">
        <v>16</v>
      </c>
      <c r="R1" t="s">
        <v>24</v>
      </c>
      <c r="S1" t="s">
        <v>25</v>
      </c>
      <c r="T1" t="s">
        <v>26</v>
      </c>
    </row>
    <row r="2" spans="1:29" x14ac:dyDescent="0.2">
      <c r="A2">
        <v>1</v>
      </c>
      <c r="B2">
        <v>1.4611828232878723</v>
      </c>
      <c r="C2">
        <v>0.66754737785541118</v>
      </c>
      <c r="D2">
        <v>0.46503249739478641</v>
      </c>
      <c r="E2">
        <v>0.62948657252515794</v>
      </c>
      <c r="F2">
        <v>0.93015504192237386</v>
      </c>
      <c r="G2">
        <v>0.97190131986456751</v>
      </c>
      <c r="H2">
        <v>1.2110000000000001</v>
      </c>
      <c r="I2" s="1">
        <v>0.28399999999999997</v>
      </c>
      <c r="J2" s="1">
        <v>0.51100000000000001</v>
      </c>
      <c r="K2">
        <v>0.188</v>
      </c>
      <c r="L2">
        <v>0.21199999999999999</v>
      </c>
      <c r="M2">
        <v>0.499</v>
      </c>
      <c r="N2">
        <v>2.6715</v>
      </c>
      <c r="O2">
        <v>0.156</v>
      </c>
      <c r="P2">
        <v>0.154</v>
      </c>
      <c r="Q2">
        <v>1.32</v>
      </c>
      <c r="R2">
        <v>0.68799999999999994</v>
      </c>
      <c r="S2">
        <v>0.53700000000000003</v>
      </c>
      <c r="T2">
        <v>0.54100000000000004</v>
      </c>
    </row>
    <row r="3" spans="1:29" x14ac:dyDescent="0.2">
      <c r="A3">
        <v>2</v>
      </c>
      <c r="B3">
        <v>1.52095674019519</v>
      </c>
      <c r="C3">
        <v>0.90464810205515833</v>
      </c>
      <c r="D3">
        <v>0.689646314644633</v>
      </c>
      <c r="E3">
        <v>0.57692411653594355</v>
      </c>
      <c r="F3">
        <v>0.76794563654407233</v>
      </c>
      <c r="G3">
        <v>0.73775523443973912</v>
      </c>
      <c r="H3">
        <v>0.92400000000000004</v>
      </c>
      <c r="I3" s="1">
        <v>0.312</v>
      </c>
      <c r="J3" s="1">
        <v>0.433</v>
      </c>
      <c r="K3">
        <v>0.18229999999999999</v>
      </c>
      <c r="L3">
        <v>0.20619999999999999</v>
      </c>
      <c r="M3">
        <v>0.499</v>
      </c>
      <c r="N3">
        <v>2.8540000000000001</v>
      </c>
      <c r="O3">
        <v>0.151</v>
      </c>
      <c r="P3">
        <v>0.18099999999999999</v>
      </c>
      <c r="Q3">
        <v>1.0649999999999999</v>
      </c>
      <c r="R3">
        <v>0.70899999999999996</v>
      </c>
      <c r="S3">
        <v>0.57099999999999995</v>
      </c>
      <c r="T3">
        <v>0.51600000000000001</v>
      </c>
    </row>
    <row r="4" spans="1:29" x14ac:dyDescent="0.2">
      <c r="A4">
        <v>3</v>
      </c>
      <c r="B4">
        <v>1.47220099453431</v>
      </c>
      <c r="C4">
        <v>0.79648279437450997</v>
      </c>
      <c r="D4">
        <v>0.51999179273733698</v>
      </c>
      <c r="E4">
        <v>0.61114324297345202</v>
      </c>
      <c r="F4">
        <v>0.82998839343729303</v>
      </c>
      <c r="G4">
        <v>0.80997943164734099</v>
      </c>
      <c r="H4">
        <v>1.2330000000000001</v>
      </c>
      <c r="I4" s="1">
        <v>0.27100000000000002</v>
      </c>
      <c r="J4" s="1">
        <v>0.433</v>
      </c>
      <c r="K4">
        <v>0.18229999999999999</v>
      </c>
      <c r="L4">
        <v>0.20619999999999999</v>
      </c>
      <c r="M4">
        <v>0.55800000000000005</v>
      </c>
      <c r="N4">
        <v>2.7492000000000001</v>
      </c>
      <c r="O4">
        <v>0.13300000000000001</v>
      </c>
      <c r="P4">
        <v>0.214</v>
      </c>
      <c r="Q4">
        <v>1.1259999999999999</v>
      </c>
      <c r="R4">
        <v>0.70199999999999996</v>
      </c>
      <c r="S4">
        <v>0.495</v>
      </c>
      <c r="T4">
        <v>0.57099999999999995</v>
      </c>
    </row>
    <row r="5" spans="1:29" x14ac:dyDescent="0.2">
      <c r="A5" t="s">
        <v>5</v>
      </c>
      <c r="B5">
        <f t="shared" ref="B5:G5" si="0">AVERAGE(B2:B4)</f>
        <v>1.4847801860057908</v>
      </c>
      <c r="C5">
        <f t="shared" si="0"/>
        <v>0.78955942476169316</v>
      </c>
      <c r="D5">
        <f t="shared" si="0"/>
        <v>0.55822353492558541</v>
      </c>
      <c r="E5">
        <f t="shared" si="0"/>
        <v>0.60585131067818454</v>
      </c>
      <c r="F5">
        <f t="shared" si="0"/>
        <v>0.84269635730124648</v>
      </c>
      <c r="G5">
        <f t="shared" si="0"/>
        <v>0.8398786619838825</v>
      </c>
      <c r="H5">
        <f t="shared" ref="H5:T5" si="1">AVERAGE(H2:H4)</f>
        <v>1.1226666666666667</v>
      </c>
      <c r="I5" s="1">
        <f t="shared" si="1"/>
        <v>0.28899999999999998</v>
      </c>
      <c r="J5" s="1">
        <f t="shared" si="1"/>
        <v>0.45900000000000002</v>
      </c>
      <c r="K5">
        <f t="shared" si="1"/>
        <v>0.1842</v>
      </c>
      <c r="L5">
        <f t="shared" si="1"/>
        <v>0.20813333333333336</v>
      </c>
      <c r="M5">
        <f t="shared" si="1"/>
        <v>0.51866666666666672</v>
      </c>
      <c r="N5">
        <f t="shared" si="1"/>
        <v>2.7582333333333331</v>
      </c>
      <c r="O5">
        <f t="shared" si="1"/>
        <v>0.14666666666666667</v>
      </c>
      <c r="P5">
        <f t="shared" si="1"/>
        <v>0.18299999999999997</v>
      </c>
      <c r="Q5">
        <f t="shared" si="1"/>
        <v>1.1703333333333332</v>
      </c>
      <c r="R5">
        <f t="shared" si="1"/>
        <v>0.69966666666666655</v>
      </c>
      <c r="S5">
        <f>AVERAGE(S2:S4)</f>
        <v>0.53433333333333344</v>
      </c>
      <c r="T5">
        <f t="shared" si="1"/>
        <v>0.54266666666666663</v>
      </c>
    </row>
    <row r="6" spans="1:29" x14ac:dyDescent="0.2">
      <c r="A6" t="s">
        <v>6</v>
      </c>
      <c r="B6">
        <f t="shared" ref="B6:G6" si="2">B5/$B$5</f>
        <v>1</v>
      </c>
      <c r="C6">
        <f t="shared" si="2"/>
        <v>0.5317685622446835</v>
      </c>
      <c r="D6">
        <f t="shared" si="2"/>
        <v>0.37596375556927608</v>
      </c>
      <c r="E6">
        <f t="shared" si="2"/>
        <v>0.40804108001197537</v>
      </c>
      <c r="F6">
        <f t="shared" si="2"/>
        <v>0.56755630580455485</v>
      </c>
      <c r="G6">
        <f t="shared" si="2"/>
        <v>0.56565858697457516</v>
      </c>
      <c r="H6">
        <f>H5/$H$5</f>
        <v>1</v>
      </c>
      <c r="I6" s="1">
        <f>I5/$H$5</f>
        <v>0.25742280285035629</v>
      </c>
      <c r="J6" s="1">
        <f>J5/$J$5</f>
        <v>1</v>
      </c>
      <c r="K6">
        <f>K5/$J$5</f>
        <v>0.40130718954248362</v>
      </c>
      <c r="L6">
        <f>L5/$J$5</f>
        <v>0.45344952795933191</v>
      </c>
      <c r="M6">
        <f>M5/$J$5</f>
        <v>1.1299927378358752</v>
      </c>
      <c r="N6">
        <f>N5/$J$5</f>
        <v>6.0092229484386337</v>
      </c>
      <c r="O6">
        <f>O5/$O$5</f>
        <v>1</v>
      </c>
      <c r="P6">
        <f>P5/$O$5</f>
        <v>1.2477272727272726</v>
      </c>
      <c r="Q6">
        <f>Q5/$O$5</f>
        <v>7.9795454545454536</v>
      </c>
      <c r="R6">
        <f>R5/$R$5</f>
        <v>1</v>
      </c>
      <c r="S6">
        <f>S5/$R$5</f>
        <v>0.76369699857074824</v>
      </c>
      <c r="T6">
        <f>T5/$R$5</f>
        <v>0.77560743211052885</v>
      </c>
    </row>
    <row r="7" spans="1:29" x14ac:dyDescent="0.2">
      <c r="A7" t="s">
        <v>7</v>
      </c>
      <c r="B7">
        <f t="shared" ref="B7:G7" si="3">_xlfn.STDEV.P(B2:B4)</f>
        <v>2.5973157030132241E-2</v>
      </c>
      <c r="C7">
        <f t="shared" si="3"/>
        <v>9.6919685441461595E-2</v>
      </c>
      <c r="D7">
        <f t="shared" si="3"/>
        <v>9.5600178897839699E-2</v>
      </c>
      <c r="E7">
        <f t="shared" si="3"/>
        <v>2.1782353032792336E-2</v>
      </c>
      <c r="F7">
        <f t="shared" si="3"/>
        <v>6.6828596960039982E-2</v>
      </c>
      <c r="G7">
        <f t="shared" si="3"/>
        <v>9.7899847841151938E-2</v>
      </c>
      <c r="H7">
        <f t="shared" ref="H7:T7" si="4">_xlfn.STDEV.P(H2:H4)</f>
        <v>0.14076536821565397</v>
      </c>
      <c r="I7">
        <f t="shared" si="4"/>
        <v>1.7107503227141781E-2</v>
      </c>
      <c r="J7">
        <f t="shared" si="4"/>
        <v>3.676955262170048E-2</v>
      </c>
      <c r="K7">
        <f t="shared" si="4"/>
        <v>2.6870057685088856E-3</v>
      </c>
      <c r="L7">
        <f t="shared" si="4"/>
        <v>2.7341462205879834E-3</v>
      </c>
      <c r="M7">
        <f t="shared" si="4"/>
        <v>2.7812866726670892E-2</v>
      </c>
      <c r="N7">
        <f t="shared" si="4"/>
        <v>7.4778621424991698E-2</v>
      </c>
      <c r="O7">
        <f t="shared" si="4"/>
        <v>9.8770215933526983E-3</v>
      </c>
      <c r="P7">
        <f t="shared" si="4"/>
        <v>2.4535688292770797E-2</v>
      </c>
      <c r="Q7">
        <f t="shared" si="4"/>
        <v>0.10872084538956747</v>
      </c>
      <c r="R7">
        <f t="shared" si="4"/>
        <v>8.7305339024725381E-3</v>
      </c>
      <c r="S7">
        <f>_xlfn.STDEV.P(S2:S4)</f>
        <v>3.1084115271666029E-2</v>
      </c>
      <c r="T7">
        <f t="shared" si="4"/>
        <v>2.2484562605386709E-2</v>
      </c>
    </row>
    <row r="8" spans="1:29" x14ac:dyDescent="0.2">
      <c r="A8" t="s">
        <v>38</v>
      </c>
      <c r="B8">
        <f>_xlfn.VAR.S(B2:B4)</f>
        <v>1.0119073291678616E-3</v>
      </c>
      <c r="C8">
        <f t="shared" ref="C8:T8" si="5">_xlfn.VAR.S(C2:C4)</f>
        <v>1.4090138139107755E-2</v>
      </c>
      <c r="D8">
        <f t="shared" si="5"/>
        <v>1.3709091307948396E-2</v>
      </c>
      <c r="E8">
        <f t="shared" si="5"/>
        <v>7.1170635546779614E-4</v>
      </c>
      <c r="F8">
        <f t="shared" si="5"/>
        <v>6.6990920574711973E-3</v>
      </c>
      <c r="G8">
        <f t="shared" si="5"/>
        <v>1.4376570310981052E-2</v>
      </c>
      <c r="H8">
        <f t="shared" si="5"/>
        <v>2.9722333333332962E-2</v>
      </c>
      <c r="I8">
        <f t="shared" si="5"/>
        <v>4.3899999999999977E-4</v>
      </c>
      <c r="J8">
        <f t="shared" si="5"/>
        <v>2.0280000000000007E-3</v>
      </c>
      <c r="K8">
        <f t="shared" si="5"/>
        <v>1.083000000000004E-5</v>
      </c>
      <c r="L8">
        <f t="shared" si="5"/>
        <v>1.1213333333333332E-5</v>
      </c>
      <c r="M8">
        <f t="shared" si="5"/>
        <v>1.1603333333333353E-3</v>
      </c>
      <c r="N8">
        <f t="shared" si="5"/>
        <v>8.3877633333333413E-3</v>
      </c>
      <c r="O8">
        <f t="shared" si="5"/>
        <v>1.4633333333333322E-4</v>
      </c>
      <c r="P8">
        <f t="shared" si="5"/>
        <v>9.030000000000149E-4</v>
      </c>
      <c r="Q8">
        <f t="shared" si="5"/>
        <v>1.7730333333333351E-2</v>
      </c>
      <c r="R8">
        <f t="shared" si="5"/>
        <v>1.1433333333333354E-4</v>
      </c>
      <c r="S8">
        <f t="shared" si="5"/>
        <v>1.449333333333332E-3</v>
      </c>
      <c r="T8">
        <f t="shared" si="5"/>
        <v>7.5833333333333156E-4</v>
      </c>
    </row>
    <row r="10" spans="1:29" x14ac:dyDescent="0.2">
      <c r="A10" t="s">
        <v>43</v>
      </c>
      <c r="C10" s="10" t="s">
        <v>35</v>
      </c>
      <c r="D10" s="10" t="s">
        <v>35</v>
      </c>
      <c r="E10" s="10" t="s">
        <v>35</v>
      </c>
      <c r="F10" s="10" t="s">
        <v>35</v>
      </c>
      <c r="G10" s="10" t="s">
        <v>35</v>
      </c>
      <c r="I10" s="9" t="s">
        <v>36</v>
      </c>
      <c r="K10" s="9" t="s">
        <v>36</v>
      </c>
      <c r="L10" s="9">
        <v>2.9999999999999997E-4</v>
      </c>
      <c r="M10" s="7"/>
      <c r="P10" s="7"/>
      <c r="S10" s="9">
        <v>1.26E-2</v>
      </c>
      <c r="T10" s="9">
        <v>1.7299999999999999E-2</v>
      </c>
    </row>
    <row r="11" spans="1:29" x14ac:dyDescent="0.2">
      <c r="A11" t="s">
        <v>44</v>
      </c>
      <c r="C11">
        <f>_xlfn.T.TEST($B$2:$B$4,C2:C4,2,1)</f>
        <v>5.5713576015324218E-3</v>
      </c>
      <c r="D11">
        <f t="shared" ref="D11:G11" si="6">_xlfn.T.TEST($B$2:$B$4,D2:D4,2,1)</f>
        <v>2.8172198470818649E-3</v>
      </c>
      <c r="E11">
        <f t="shared" si="6"/>
        <v>1.4614406498681142E-3</v>
      </c>
      <c r="F11">
        <f t="shared" si="6"/>
        <v>9.8140058017956149E-3</v>
      </c>
      <c r="G11">
        <f t="shared" si="6"/>
        <v>1.7044176360833569E-2</v>
      </c>
      <c r="I11">
        <f>_xlfn.T.TEST(H2:H4,I2:I4,2,1)</f>
        <v>1.7359041613046838E-2</v>
      </c>
      <c r="K11">
        <f>_xlfn.T.TEST($J$2:$J$4,K2:K4,2,1)</f>
        <v>7.6037034033245429E-3</v>
      </c>
      <c r="L11">
        <f t="shared" ref="L11" si="7">_xlfn.T.TEST($J$2:$J$4,L2:L4,2,1)</f>
        <v>9.0782160872720091E-3</v>
      </c>
      <c r="S11">
        <f>_xlfn.T.TEST($R$2:$R$4,S2:S4,2,1)</f>
        <v>1.6000841928159856E-2</v>
      </c>
      <c r="T11">
        <f>_xlfn.T.TEST($R$2:$R$4,T2:T4,2,1)</f>
        <v>1.3722322978353447E-2</v>
      </c>
    </row>
    <row r="15" spans="1:29" x14ac:dyDescent="0.2">
      <c r="B15" t="s">
        <v>27</v>
      </c>
      <c r="F15" t="s">
        <v>0</v>
      </c>
      <c r="K15" t="s">
        <v>1</v>
      </c>
      <c r="P15" t="s">
        <v>2</v>
      </c>
      <c r="U15" t="s">
        <v>3</v>
      </c>
      <c r="Z15" t="s">
        <v>4</v>
      </c>
    </row>
    <row r="16" spans="1:29" x14ac:dyDescent="0.2">
      <c r="B16" t="s">
        <v>30</v>
      </c>
      <c r="C16" t="s">
        <v>7</v>
      </c>
      <c r="D16" t="s">
        <v>10</v>
      </c>
      <c r="F16" t="s">
        <v>30</v>
      </c>
      <c r="G16" t="s">
        <v>7</v>
      </c>
      <c r="H16" t="s">
        <v>10</v>
      </c>
      <c r="I16" t="s">
        <v>43</v>
      </c>
      <c r="K16" t="s">
        <v>30</v>
      </c>
      <c r="L16" t="s">
        <v>7</v>
      </c>
      <c r="M16" t="s">
        <v>10</v>
      </c>
      <c r="N16" t="s">
        <v>43</v>
      </c>
      <c r="P16" t="s">
        <v>30</v>
      </c>
      <c r="Q16" t="s">
        <v>7</v>
      </c>
      <c r="R16" t="s">
        <v>10</v>
      </c>
      <c r="S16" t="s">
        <v>43</v>
      </c>
      <c r="U16" t="s">
        <v>30</v>
      </c>
      <c r="V16" t="s">
        <v>7</v>
      </c>
      <c r="W16" t="s">
        <v>10</v>
      </c>
      <c r="X16" t="s">
        <v>43</v>
      </c>
      <c r="Z16" t="s">
        <v>30</v>
      </c>
      <c r="AA16" t="s">
        <v>7</v>
      </c>
      <c r="AB16" t="s">
        <v>10</v>
      </c>
      <c r="AC16" t="s">
        <v>43</v>
      </c>
    </row>
    <row r="17" spans="2:29" x14ac:dyDescent="0.2">
      <c r="B17">
        <f>B6</f>
        <v>1</v>
      </c>
      <c r="C17">
        <f>B7</f>
        <v>2.5973157030132241E-2</v>
      </c>
      <c r="D17">
        <v>3</v>
      </c>
      <c r="F17">
        <f>C6</f>
        <v>0.5317685622446835</v>
      </c>
      <c r="G17">
        <f>C7</f>
        <v>9.6919685441461595E-2</v>
      </c>
      <c r="H17">
        <v>3</v>
      </c>
      <c r="I17" s="10" t="s">
        <v>35</v>
      </c>
      <c r="K17">
        <f>D6</f>
        <v>0.37596375556927608</v>
      </c>
      <c r="L17">
        <f>D7</f>
        <v>9.5600178897839699E-2</v>
      </c>
      <c r="M17">
        <v>3</v>
      </c>
      <c r="N17" s="10" t="s">
        <v>35</v>
      </c>
      <c r="P17">
        <f>E6</f>
        <v>0.40804108001197537</v>
      </c>
      <c r="Q17">
        <f>E7</f>
        <v>2.1782353032792336E-2</v>
      </c>
      <c r="R17">
        <v>3</v>
      </c>
      <c r="S17" s="10" t="s">
        <v>35</v>
      </c>
      <c r="U17">
        <f>F6</f>
        <v>0.56755630580455485</v>
      </c>
      <c r="V17">
        <f>F7</f>
        <v>6.6828596960039982E-2</v>
      </c>
      <c r="W17">
        <v>3</v>
      </c>
      <c r="X17" s="10" t="s">
        <v>35</v>
      </c>
      <c r="Z17">
        <f>G6</f>
        <v>0.56565858697457516</v>
      </c>
      <c r="AA17">
        <f>G7</f>
        <v>9.7899847841151938E-2</v>
      </c>
      <c r="AB17">
        <v>3</v>
      </c>
      <c r="AC17" s="10" t="s">
        <v>35</v>
      </c>
    </row>
    <row r="20" spans="2:29" x14ac:dyDescent="0.2">
      <c r="B20" t="s">
        <v>21</v>
      </c>
      <c r="F20" t="s">
        <v>17</v>
      </c>
    </row>
    <row r="21" spans="2:29" x14ac:dyDescent="0.2">
      <c r="B21" t="s">
        <v>30</v>
      </c>
      <c r="C21" t="s">
        <v>7</v>
      </c>
      <c r="D21" t="s">
        <v>10</v>
      </c>
      <c r="F21" t="s">
        <v>30</v>
      </c>
      <c r="G21" t="s">
        <v>7</v>
      </c>
      <c r="H21" t="s">
        <v>10</v>
      </c>
      <c r="I21" t="s">
        <v>43</v>
      </c>
    </row>
    <row r="22" spans="2:29" x14ac:dyDescent="0.2">
      <c r="B22">
        <f>H6</f>
        <v>1</v>
      </c>
      <c r="C22">
        <f>H7</f>
        <v>0.14076536821565397</v>
      </c>
      <c r="D22">
        <v>3</v>
      </c>
      <c r="F22" s="1">
        <f>I6</f>
        <v>0.25742280285035629</v>
      </c>
      <c r="G22">
        <f>I7</f>
        <v>1.7107503227141781E-2</v>
      </c>
      <c r="H22">
        <v>3</v>
      </c>
      <c r="I22" s="10" t="s">
        <v>36</v>
      </c>
    </row>
    <row r="25" spans="2:29" x14ac:dyDescent="0.2">
      <c r="B25" t="s">
        <v>22</v>
      </c>
      <c r="F25" t="s">
        <v>11</v>
      </c>
      <c r="K25" t="s">
        <v>12</v>
      </c>
      <c r="P25" t="s">
        <v>13</v>
      </c>
      <c r="U25" t="s">
        <v>14</v>
      </c>
    </row>
    <row r="26" spans="2:29" x14ac:dyDescent="0.2">
      <c r="B26" t="s">
        <v>30</v>
      </c>
      <c r="C26" t="s">
        <v>7</v>
      </c>
      <c r="D26" t="s">
        <v>10</v>
      </c>
      <c r="F26" t="s">
        <v>30</v>
      </c>
      <c r="G26" t="s">
        <v>7</v>
      </c>
      <c r="H26" t="s">
        <v>10</v>
      </c>
      <c r="I26" t="s">
        <v>43</v>
      </c>
      <c r="K26" t="s">
        <v>30</v>
      </c>
      <c r="L26" t="s">
        <v>7</v>
      </c>
      <c r="M26" t="s">
        <v>10</v>
      </c>
      <c r="N26" t="s">
        <v>43</v>
      </c>
      <c r="P26" t="s">
        <v>30</v>
      </c>
      <c r="Q26" t="s">
        <v>7</v>
      </c>
      <c r="R26" t="s">
        <v>10</v>
      </c>
      <c r="S26" t="s">
        <v>43</v>
      </c>
      <c r="U26" t="s">
        <v>30</v>
      </c>
      <c r="V26" t="s">
        <v>7</v>
      </c>
      <c r="W26" t="s">
        <v>10</v>
      </c>
      <c r="X26" t="s">
        <v>43</v>
      </c>
    </row>
    <row r="27" spans="2:29" x14ac:dyDescent="0.2">
      <c r="B27" s="1">
        <f>J6</f>
        <v>1</v>
      </c>
      <c r="C27">
        <f>J7</f>
        <v>3.676955262170048E-2</v>
      </c>
      <c r="D27">
        <v>3</v>
      </c>
      <c r="F27">
        <f>K6</f>
        <v>0.40130718954248362</v>
      </c>
      <c r="G27">
        <f>K7</f>
        <v>2.6870057685088856E-3</v>
      </c>
      <c r="H27">
        <v>3</v>
      </c>
      <c r="I27" s="9" t="s">
        <v>36</v>
      </c>
      <c r="K27">
        <f>L6</f>
        <v>0.45344952795933191</v>
      </c>
      <c r="L27">
        <f>L7</f>
        <v>2.7341462205879834E-3</v>
      </c>
      <c r="M27">
        <v>3</v>
      </c>
      <c r="N27" s="9">
        <v>2.9999999999999997E-4</v>
      </c>
      <c r="P27">
        <f>M6</f>
        <v>1.1299927378358752</v>
      </c>
      <c r="Q27">
        <f>M7</f>
        <v>2.7812866726670892E-2</v>
      </c>
      <c r="R27">
        <v>3</v>
      </c>
      <c r="U27">
        <f>N6</f>
        <v>6.0092229484386337</v>
      </c>
      <c r="V27">
        <f>N7</f>
        <v>7.4778621424991698E-2</v>
      </c>
      <c r="W27">
        <v>3</v>
      </c>
    </row>
    <row r="30" spans="2:29" x14ac:dyDescent="0.2">
      <c r="B30" t="s">
        <v>23</v>
      </c>
      <c r="F30" t="s">
        <v>15</v>
      </c>
      <c r="K30" t="s">
        <v>16</v>
      </c>
    </row>
    <row r="31" spans="2:29" x14ac:dyDescent="0.2">
      <c r="B31" t="s">
        <v>30</v>
      </c>
      <c r="C31" t="s">
        <v>7</v>
      </c>
      <c r="D31" t="s">
        <v>10</v>
      </c>
      <c r="F31" t="s">
        <v>30</v>
      </c>
      <c r="G31" t="s">
        <v>7</v>
      </c>
      <c r="H31" t="s">
        <v>10</v>
      </c>
      <c r="I31" t="s">
        <v>43</v>
      </c>
      <c r="K31" t="s">
        <v>30</v>
      </c>
      <c r="L31" t="s">
        <v>7</v>
      </c>
      <c r="M31" t="s">
        <v>10</v>
      </c>
      <c r="N31" t="s">
        <v>43</v>
      </c>
    </row>
    <row r="32" spans="2:29" x14ac:dyDescent="0.2">
      <c r="B32">
        <f>O6</f>
        <v>1</v>
      </c>
      <c r="C32">
        <f>O7</f>
        <v>9.8770215933526983E-3</v>
      </c>
      <c r="D32">
        <v>3</v>
      </c>
      <c r="F32">
        <f>P6</f>
        <v>1.2477272727272726</v>
      </c>
      <c r="G32">
        <f>P7</f>
        <v>2.4535688292770797E-2</v>
      </c>
      <c r="H32">
        <v>3</v>
      </c>
      <c r="K32">
        <f>Q6</f>
        <v>7.9795454545454536</v>
      </c>
      <c r="L32">
        <f>Q7</f>
        <v>0.10872084538956747</v>
      </c>
      <c r="M32">
        <v>3</v>
      </c>
    </row>
    <row r="35" spans="2:14" x14ac:dyDescent="0.2">
      <c r="B35" t="s">
        <v>24</v>
      </c>
      <c r="F35" t="s">
        <v>25</v>
      </c>
      <c r="K35" t="s">
        <v>26</v>
      </c>
    </row>
    <row r="36" spans="2:14" x14ac:dyDescent="0.2">
      <c r="B36" t="s">
        <v>30</v>
      </c>
      <c r="C36" t="s">
        <v>7</v>
      </c>
      <c r="D36" t="s">
        <v>10</v>
      </c>
      <c r="F36" t="s">
        <v>30</v>
      </c>
      <c r="G36" t="s">
        <v>7</v>
      </c>
      <c r="H36" t="s">
        <v>10</v>
      </c>
      <c r="I36" t="s">
        <v>43</v>
      </c>
      <c r="K36" t="s">
        <v>30</v>
      </c>
      <c r="L36" t="s">
        <v>7</v>
      </c>
      <c r="M36" t="s">
        <v>10</v>
      </c>
      <c r="N36" t="s">
        <v>43</v>
      </c>
    </row>
    <row r="37" spans="2:14" x14ac:dyDescent="0.2">
      <c r="B37">
        <f>R6</f>
        <v>1</v>
      </c>
      <c r="C37">
        <f>R7</f>
        <v>8.7305339024725381E-3</v>
      </c>
      <c r="D37">
        <v>3</v>
      </c>
      <c r="F37">
        <f>S6</f>
        <v>0.76369699857074824</v>
      </c>
      <c r="G37">
        <f>S7</f>
        <v>3.1084115271666029E-2</v>
      </c>
      <c r="H37">
        <v>3</v>
      </c>
      <c r="I37" s="9">
        <v>1.26E-2</v>
      </c>
      <c r="K37">
        <f>T6</f>
        <v>0.77560743211052885</v>
      </c>
      <c r="L37">
        <f>T7</f>
        <v>2.2484562605386709E-2</v>
      </c>
      <c r="M37">
        <v>3</v>
      </c>
      <c r="N37" s="9">
        <v>1.7299999999999999E-2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0708-1D6B-4512-B845-08AAB6696EAD}">
  <dimension ref="A1:AH39"/>
  <sheetViews>
    <sheetView topLeftCell="A77" workbookViewId="0">
      <selection activeCell="H10" sqref="H10"/>
    </sheetView>
  </sheetViews>
  <sheetFormatPr baseColWidth="10" defaultColWidth="8.83203125" defaultRowHeight="15" x14ac:dyDescent="0.2"/>
  <sheetData>
    <row r="1" spans="1:19" x14ac:dyDescent="0.2">
      <c r="B1" t="s">
        <v>27</v>
      </c>
      <c r="C1" t="s">
        <v>0</v>
      </c>
      <c r="D1" t="s">
        <v>1</v>
      </c>
      <c r="E1" t="s">
        <v>4</v>
      </c>
      <c r="F1" t="s">
        <v>21</v>
      </c>
      <c r="G1" t="s">
        <v>2</v>
      </c>
      <c r="H1" t="s">
        <v>25</v>
      </c>
      <c r="I1" s="1" t="s">
        <v>26</v>
      </c>
      <c r="J1" s="1" t="s">
        <v>22</v>
      </c>
      <c r="K1" s="1" t="s">
        <v>3</v>
      </c>
      <c r="L1" s="1" t="s">
        <v>17</v>
      </c>
      <c r="M1" s="1" t="s">
        <v>23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</row>
    <row r="2" spans="1:19" x14ac:dyDescent="0.2">
      <c r="A2">
        <v>1</v>
      </c>
      <c r="B2">
        <v>0.32439798628330135</v>
      </c>
      <c r="C2">
        <v>0.23245614110534527</v>
      </c>
      <c r="D2">
        <v>0.41464761895089608</v>
      </c>
      <c r="E2">
        <v>0.26996921119752398</v>
      </c>
      <c r="F2">
        <v>0.51700000000000002</v>
      </c>
      <c r="G2">
        <v>0.74099999999999999</v>
      </c>
      <c r="H2">
        <v>0.38100000000000001</v>
      </c>
      <c r="I2" s="1">
        <v>0.752</v>
      </c>
      <c r="J2" s="1">
        <v>0.151</v>
      </c>
      <c r="K2" s="1">
        <v>0.188</v>
      </c>
      <c r="L2" s="1">
        <v>0.56999999999999995</v>
      </c>
      <c r="M2" s="1">
        <v>0.129</v>
      </c>
      <c r="N2" s="1">
        <v>0.29899999999999999</v>
      </c>
      <c r="O2" s="1">
        <v>0.40699999999999997</v>
      </c>
      <c r="P2" s="1">
        <v>0.32300000000000001</v>
      </c>
      <c r="Q2" s="1">
        <v>0.20300000000000001</v>
      </c>
      <c r="R2" s="1">
        <v>0.39100000000000001</v>
      </c>
      <c r="S2" s="1">
        <v>0.20699999999999999</v>
      </c>
    </row>
    <row r="3" spans="1:19" x14ac:dyDescent="0.2">
      <c r="A3">
        <v>2</v>
      </c>
      <c r="B3">
        <v>0.36515680540986206</v>
      </c>
      <c r="C3">
        <v>0.2704283178857797</v>
      </c>
      <c r="D3">
        <v>0.56127193314965806</v>
      </c>
      <c r="E3">
        <v>0.30298511589646898</v>
      </c>
      <c r="F3">
        <v>0.56899999999999995</v>
      </c>
      <c r="G3">
        <v>0.91600000000000004</v>
      </c>
      <c r="H3">
        <v>0.442</v>
      </c>
      <c r="I3" s="1">
        <v>0.82199999999999995</v>
      </c>
      <c r="J3" s="1">
        <v>0.152</v>
      </c>
      <c r="K3" s="1">
        <v>0.189</v>
      </c>
      <c r="L3" s="1">
        <v>1.0880000000000001</v>
      </c>
      <c r="M3" s="1">
        <v>0.11799999999999999</v>
      </c>
      <c r="N3" s="1">
        <v>0.28100000000000003</v>
      </c>
      <c r="O3" s="1">
        <v>0.34899999999999998</v>
      </c>
      <c r="P3" s="1">
        <v>0.32700000000000001</v>
      </c>
      <c r="Q3" s="1">
        <v>0.186</v>
      </c>
      <c r="R3" s="1">
        <v>0.35399999999999998</v>
      </c>
      <c r="S3" s="1">
        <v>0.23400000000000001</v>
      </c>
    </row>
    <row r="4" spans="1:19" x14ac:dyDescent="0.2">
      <c r="A4">
        <v>3</v>
      </c>
      <c r="B4">
        <v>0.34443677792946115</v>
      </c>
      <c r="C4">
        <v>0.29543958490519728</v>
      </c>
      <c r="D4">
        <v>0.50173819840752143</v>
      </c>
      <c r="E4">
        <v>0.30814607977376701</v>
      </c>
      <c r="F4">
        <v>0.52500000000000002</v>
      </c>
      <c r="G4">
        <v>1.0229999999999999</v>
      </c>
      <c r="H4">
        <v>0.44</v>
      </c>
      <c r="I4">
        <v>0.86199999999999999</v>
      </c>
      <c r="J4">
        <v>0.14000000000000001</v>
      </c>
      <c r="K4">
        <v>0.14399999999999999</v>
      </c>
      <c r="L4">
        <v>0.92500000000000004</v>
      </c>
      <c r="M4">
        <v>0.13100000000000001</v>
      </c>
      <c r="N4">
        <v>0.30599999999999999</v>
      </c>
      <c r="O4">
        <v>0.40200000000000002</v>
      </c>
      <c r="P4">
        <v>0.31</v>
      </c>
      <c r="Q4">
        <v>0.184</v>
      </c>
      <c r="R4">
        <v>0.36299999999999999</v>
      </c>
      <c r="S4">
        <v>0.20799999999999999</v>
      </c>
    </row>
    <row r="5" spans="1:19" x14ac:dyDescent="0.2">
      <c r="A5" t="s">
        <v>5</v>
      </c>
      <c r="B5">
        <f>AVERAGE(B2:B4)</f>
        <v>0.34466385654087484</v>
      </c>
      <c r="C5">
        <f>AVERAGE(C2:C4)</f>
        <v>0.26610801463210743</v>
      </c>
      <c r="D5">
        <f>AVERAGE(D2:D4)</f>
        <v>0.49255258350269182</v>
      </c>
      <c r="E5">
        <f t="shared" ref="E5:S5" si="0">AVERAGE(E2:E4)</f>
        <v>0.29370013562258662</v>
      </c>
      <c r="F5">
        <f t="shared" si="0"/>
        <v>0.53699999999999992</v>
      </c>
      <c r="G5">
        <f t="shared" si="0"/>
        <v>0.8933333333333332</v>
      </c>
      <c r="H5">
        <f t="shared" si="0"/>
        <v>0.42099999999999999</v>
      </c>
      <c r="I5" s="1">
        <f t="shared" si="0"/>
        <v>0.81199999999999994</v>
      </c>
      <c r="J5" s="1">
        <f t="shared" si="0"/>
        <v>0.14766666666666667</v>
      </c>
      <c r="K5" s="1">
        <f t="shared" si="0"/>
        <v>0.17366666666666666</v>
      </c>
      <c r="L5" s="1">
        <f t="shared" si="0"/>
        <v>0.8610000000000001</v>
      </c>
      <c r="M5" s="1">
        <f t="shared" si="0"/>
        <v>0.126</v>
      </c>
      <c r="N5" s="1">
        <f t="shared" si="0"/>
        <v>0.29533333333333339</v>
      </c>
      <c r="O5" s="1">
        <f t="shared" si="0"/>
        <v>0.38599999999999995</v>
      </c>
      <c r="P5" s="1">
        <f t="shared" si="0"/>
        <v>0.32</v>
      </c>
      <c r="Q5" s="1">
        <f t="shared" si="0"/>
        <v>0.19099999999999998</v>
      </c>
      <c r="R5" s="1">
        <f t="shared" si="0"/>
        <v>0.36933333333333335</v>
      </c>
      <c r="S5" s="1">
        <f t="shared" si="0"/>
        <v>0.21633333333333335</v>
      </c>
    </row>
    <row r="6" spans="1:19" x14ac:dyDescent="0.2">
      <c r="A6" t="s">
        <v>6</v>
      </c>
      <c r="B6">
        <f>B5/$B$5</f>
        <v>1</v>
      </c>
      <c r="C6">
        <f>C5/$B$5</f>
        <v>0.77207983831791427</v>
      </c>
      <c r="D6">
        <f>D5/$B$5</f>
        <v>1.4290810427471625</v>
      </c>
      <c r="E6">
        <f>E5/$B$5</f>
        <v>0.85213500066478753</v>
      </c>
      <c r="F6">
        <f>F5/$F$5</f>
        <v>1</v>
      </c>
      <c r="G6">
        <f>G5/$F$5</f>
        <v>1.6635630043451273</v>
      </c>
      <c r="H6">
        <f>H5/$F$5</f>
        <v>0.78398510242085673</v>
      </c>
      <c r="I6" s="1">
        <f>I5/$F$5</f>
        <v>1.5121042830540039</v>
      </c>
      <c r="J6" s="1">
        <f>J5/$J$5</f>
        <v>1</v>
      </c>
      <c r="K6" s="1">
        <f>K5/$J$5</f>
        <v>1.1760722347629797</v>
      </c>
      <c r="L6">
        <f>L5/$J$5</f>
        <v>5.8306997742663667</v>
      </c>
      <c r="M6">
        <f t="shared" ref="M6:S6" si="1">M5/$M$5</f>
        <v>1</v>
      </c>
      <c r="N6">
        <f t="shared" si="1"/>
        <v>2.3439153439153442</v>
      </c>
      <c r="O6">
        <f t="shared" si="1"/>
        <v>3.0634920634920633</v>
      </c>
      <c r="P6">
        <f t="shared" si="1"/>
        <v>2.5396825396825395</v>
      </c>
      <c r="Q6">
        <f t="shared" si="1"/>
        <v>1.5158730158730156</v>
      </c>
      <c r="R6">
        <f t="shared" si="1"/>
        <v>2.9312169312169312</v>
      </c>
      <c r="S6">
        <f t="shared" si="1"/>
        <v>1.716931216931217</v>
      </c>
    </row>
    <row r="7" spans="1:19" x14ac:dyDescent="0.2">
      <c r="A7" t="s">
        <v>7</v>
      </c>
      <c r="B7">
        <f>_xlfn.STDEV.P(B2:B4)</f>
        <v>1.6640492934801018E-2</v>
      </c>
      <c r="C7">
        <f>_xlfn.STDEV.P(C2:C4)</f>
        <v>2.5893722706157283E-2</v>
      </c>
      <c r="D7">
        <f>_xlfn.STDEV.P(D2:D4)</f>
        <v>6.021048645902808E-2</v>
      </c>
      <c r="E7">
        <f t="shared" ref="E7:S7" si="2">_xlfn.STDEV.P(E2:E4)</f>
        <v>1.6912056204312177E-2</v>
      </c>
      <c r="F7">
        <f t="shared" si="2"/>
        <v>2.2861904265976299E-2</v>
      </c>
      <c r="G7">
        <f t="shared" si="2"/>
        <v>0.11623634925826365</v>
      </c>
      <c r="H7">
        <f t="shared" si="2"/>
        <v>2.8296053906272278E-2</v>
      </c>
      <c r="I7">
        <f t="shared" si="2"/>
        <v>4.546060565661951E-2</v>
      </c>
      <c r="J7">
        <f t="shared" si="2"/>
        <v>5.4365021434333548E-3</v>
      </c>
      <c r="K7">
        <f t="shared" si="2"/>
        <v>2.0981473309141383E-2</v>
      </c>
      <c r="L7">
        <f t="shared" si="2"/>
        <v>0.21626064521004881</v>
      </c>
      <c r="M7">
        <f t="shared" si="2"/>
        <v>5.7154760664940877E-3</v>
      </c>
      <c r="N7">
        <f t="shared" si="2"/>
        <v>1.0530379332620861E-2</v>
      </c>
      <c r="O7">
        <f t="shared" si="2"/>
        <v>2.6242459234352773E-2</v>
      </c>
      <c r="P7">
        <f t="shared" si="2"/>
        <v>7.2571803523590874E-3</v>
      </c>
      <c r="Q7">
        <f t="shared" si="2"/>
        <v>8.5244745683629563E-3</v>
      </c>
      <c r="R7">
        <f t="shared" si="2"/>
        <v>1.5755069730795313E-2</v>
      </c>
      <c r="S7">
        <f t="shared" si="2"/>
        <v>1.2498888839501794E-2</v>
      </c>
    </row>
    <row r="8" spans="1:19" x14ac:dyDescent="0.2">
      <c r="A8" t="s">
        <v>38</v>
      </c>
      <c r="B8">
        <f>_xlfn.VAR.S(B2:B4)</f>
        <v>4.1535900766974393E-4</v>
      </c>
      <c r="C8">
        <f t="shared" ref="C8:S8" si="3">_xlfn.VAR.S(C2:C4)</f>
        <v>1.005727313375048E-3</v>
      </c>
      <c r="D8">
        <f t="shared" si="3"/>
        <v>5.4379540194491871E-3</v>
      </c>
      <c r="E8">
        <f t="shared" si="3"/>
        <v>4.2902646758672097E-4</v>
      </c>
      <c r="F8">
        <f t="shared" si="3"/>
        <v>7.8399999999999791E-4</v>
      </c>
      <c r="G8">
        <f t="shared" si="3"/>
        <v>2.0266333333333497E-2</v>
      </c>
      <c r="H8">
        <f t="shared" si="3"/>
        <v>1.2009999999999998E-3</v>
      </c>
      <c r="I8">
        <f t="shared" si="3"/>
        <v>3.0999999999999986E-3</v>
      </c>
      <c r="J8">
        <f t="shared" si="3"/>
        <v>4.4333333333333196E-5</v>
      </c>
      <c r="K8">
        <f t="shared" si="3"/>
        <v>6.6033333333332528E-4</v>
      </c>
      <c r="L8">
        <f t="shared" si="3"/>
        <v>7.015299999999991E-2</v>
      </c>
      <c r="M8">
        <f t="shared" si="3"/>
        <v>4.9000000000000093E-5</v>
      </c>
      <c r="N8">
        <f t="shared" si="3"/>
        <v>1.6633333333333284E-4</v>
      </c>
      <c r="O8">
        <f t="shared" si="3"/>
        <v>1.0330000000000007E-3</v>
      </c>
      <c r="P8">
        <f t="shared" si="3"/>
        <v>7.9000000000000145E-5</v>
      </c>
      <c r="Q8">
        <f t="shared" si="3"/>
        <v>1.090000000000002E-4</v>
      </c>
      <c r="R8">
        <f t="shared" si="3"/>
        <v>3.72333333333334E-4</v>
      </c>
      <c r="S8">
        <f t="shared" si="3"/>
        <v>2.3433333333333373E-4</v>
      </c>
    </row>
    <row r="10" spans="1:19" x14ac:dyDescent="0.2">
      <c r="A10" t="s">
        <v>43</v>
      </c>
      <c r="C10" s="9">
        <v>0.217</v>
      </c>
      <c r="D10" s="7"/>
      <c r="E10" s="9">
        <v>0.42030000000000001</v>
      </c>
      <c r="G10" s="4"/>
      <c r="H10" s="9">
        <v>7.17E-2</v>
      </c>
      <c r="I10" s="4"/>
      <c r="K10" s="4"/>
      <c r="N10" s="4"/>
    </row>
    <row r="11" spans="1:19" x14ac:dyDescent="0.2">
      <c r="A11" t="s">
        <v>45</v>
      </c>
      <c r="C11">
        <f>_xlfn.T.TEST(B2:B4,C2:C4,2,1)</f>
        <v>3.3715572913359616E-2</v>
      </c>
      <c r="E11">
        <f>_xlfn.T.TEST(B2:B4,E2:E4,2,1)</f>
        <v>2.1905381871690104E-2</v>
      </c>
      <c r="H11">
        <f>_xlfn.T.TEST(F2:F4,H2:H4,2,2)</f>
        <v>1.0743313118811324E-2</v>
      </c>
    </row>
    <row r="15" spans="1:19" x14ac:dyDescent="0.2">
      <c r="B15" t="s">
        <v>27</v>
      </c>
      <c r="F15" t="s">
        <v>0</v>
      </c>
      <c r="K15" t="s">
        <v>1</v>
      </c>
      <c r="P15" t="s">
        <v>4</v>
      </c>
    </row>
    <row r="16" spans="1:19" x14ac:dyDescent="0.2">
      <c r="B16" t="s">
        <v>30</v>
      </c>
      <c r="C16" t="s">
        <v>7</v>
      </c>
      <c r="D16" t="s">
        <v>10</v>
      </c>
      <c r="F16" t="s">
        <v>30</v>
      </c>
      <c r="G16" t="s">
        <v>7</v>
      </c>
      <c r="H16" t="s">
        <v>10</v>
      </c>
      <c r="I16" t="s">
        <v>43</v>
      </c>
      <c r="K16" t="s">
        <v>30</v>
      </c>
      <c r="L16" t="s">
        <v>7</v>
      </c>
      <c r="M16" t="s">
        <v>10</v>
      </c>
      <c r="N16" t="s">
        <v>43</v>
      </c>
      <c r="P16" t="s">
        <v>30</v>
      </c>
      <c r="Q16" t="s">
        <v>7</v>
      </c>
      <c r="R16" t="s">
        <v>10</v>
      </c>
      <c r="S16" t="s">
        <v>43</v>
      </c>
    </row>
    <row r="17" spans="2:34" x14ac:dyDescent="0.2">
      <c r="B17">
        <f>B6</f>
        <v>1</v>
      </c>
      <c r="C17">
        <f>B7</f>
        <v>1.6640492934801018E-2</v>
      </c>
      <c r="D17">
        <v>3</v>
      </c>
      <c r="F17">
        <f>C6</f>
        <v>0.77207983831791427</v>
      </c>
      <c r="G17">
        <f>C7</f>
        <v>2.5893722706157283E-2</v>
      </c>
      <c r="H17">
        <v>3</v>
      </c>
      <c r="I17" s="9">
        <v>0.217</v>
      </c>
      <c r="K17">
        <f>D6</f>
        <v>1.4290810427471625</v>
      </c>
      <c r="L17">
        <f>D7</f>
        <v>6.021048645902808E-2</v>
      </c>
      <c r="M17">
        <v>3</v>
      </c>
      <c r="P17">
        <f>E6</f>
        <v>0.85213500066478753</v>
      </c>
      <c r="Q17">
        <f>E7</f>
        <v>1.6912056204312177E-2</v>
      </c>
      <c r="R17">
        <v>3</v>
      </c>
      <c r="S17" s="9">
        <v>0.42030000000000001</v>
      </c>
    </row>
    <row r="20" spans="2:34" x14ac:dyDescent="0.2">
      <c r="B20" t="s">
        <v>21</v>
      </c>
      <c r="F20" t="s">
        <v>2</v>
      </c>
      <c r="K20" t="s">
        <v>25</v>
      </c>
      <c r="P20" t="s">
        <v>26</v>
      </c>
    </row>
    <row r="21" spans="2:34" x14ac:dyDescent="0.2">
      <c r="B21" t="s">
        <v>30</v>
      </c>
      <c r="C21" t="s">
        <v>7</v>
      </c>
      <c r="D21" t="s">
        <v>10</v>
      </c>
      <c r="F21" t="s">
        <v>30</v>
      </c>
      <c r="G21" t="s">
        <v>7</v>
      </c>
      <c r="H21" t="s">
        <v>10</v>
      </c>
      <c r="I21" t="s">
        <v>43</v>
      </c>
      <c r="K21" t="s">
        <v>30</v>
      </c>
      <c r="L21" t="s">
        <v>7</v>
      </c>
      <c r="M21" t="s">
        <v>10</v>
      </c>
      <c r="N21" t="s">
        <v>43</v>
      </c>
      <c r="P21" t="s">
        <v>30</v>
      </c>
      <c r="Q21" t="s">
        <v>7</v>
      </c>
      <c r="R21" t="s">
        <v>10</v>
      </c>
      <c r="S21" t="s">
        <v>43</v>
      </c>
    </row>
    <row r="22" spans="2:34" x14ac:dyDescent="0.2">
      <c r="B22">
        <f>F6</f>
        <v>1</v>
      </c>
      <c r="C22">
        <f>F7</f>
        <v>2.2861904265976299E-2</v>
      </c>
      <c r="D22">
        <v>3</v>
      </c>
      <c r="F22">
        <f>G6</f>
        <v>1.6635630043451273</v>
      </c>
      <c r="G22">
        <f>G7</f>
        <v>0.11623634925826365</v>
      </c>
      <c r="H22">
        <v>3</v>
      </c>
      <c r="K22">
        <f>H6</f>
        <v>0.78398510242085673</v>
      </c>
      <c r="L22">
        <f>H7</f>
        <v>2.8296053906272278E-2</v>
      </c>
      <c r="M22">
        <v>3</v>
      </c>
      <c r="N22" s="9">
        <v>7.17E-2</v>
      </c>
      <c r="P22" s="1">
        <f>I6</f>
        <v>1.5121042830540039</v>
      </c>
      <c r="Q22">
        <f>I7</f>
        <v>4.546060565661951E-2</v>
      </c>
      <c r="R22">
        <v>3</v>
      </c>
    </row>
    <row r="25" spans="2:34" ht="16" thickBot="1" x14ac:dyDescent="0.25">
      <c r="B25" t="s">
        <v>22</v>
      </c>
      <c r="F25" t="s">
        <v>3</v>
      </c>
      <c r="K25" t="s">
        <v>17</v>
      </c>
    </row>
    <row r="26" spans="2:34" x14ac:dyDescent="0.2">
      <c r="B26" t="s">
        <v>30</v>
      </c>
      <c r="C26" t="s">
        <v>7</v>
      </c>
      <c r="D26" t="s">
        <v>10</v>
      </c>
      <c r="F26" t="s">
        <v>30</v>
      </c>
      <c r="G26" t="s">
        <v>7</v>
      </c>
      <c r="H26" t="s">
        <v>34</v>
      </c>
      <c r="I26" t="s">
        <v>43</v>
      </c>
      <c r="K26" t="s">
        <v>30</v>
      </c>
      <c r="L26" t="s">
        <v>7</v>
      </c>
      <c r="M26" t="s">
        <v>10</v>
      </c>
      <c r="N26" t="s">
        <v>43</v>
      </c>
      <c r="Q26" s="6"/>
      <c r="R26" s="6"/>
      <c r="S26" s="6"/>
      <c r="T26" s="6"/>
      <c r="U26" s="6"/>
    </row>
    <row r="27" spans="2:34" x14ac:dyDescent="0.2">
      <c r="B27" s="1">
        <f>J6</f>
        <v>1</v>
      </c>
      <c r="C27">
        <f>J7</f>
        <v>5.4365021434333548E-3</v>
      </c>
      <c r="D27">
        <v>3</v>
      </c>
      <c r="F27" s="1">
        <f>K6</f>
        <v>1.1760722347629797</v>
      </c>
      <c r="G27">
        <f>K7</f>
        <v>2.0981473309141383E-2</v>
      </c>
      <c r="H27">
        <v>3</v>
      </c>
      <c r="K27">
        <f>L6</f>
        <v>5.8306997742663667</v>
      </c>
      <c r="L27">
        <f>L7</f>
        <v>0.21626064521004881</v>
      </c>
      <c r="M27">
        <v>3</v>
      </c>
    </row>
    <row r="30" spans="2:34" x14ac:dyDescent="0.2">
      <c r="B30" t="s">
        <v>23</v>
      </c>
      <c r="F30" t="s">
        <v>11</v>
      </c>
      <c r="K30" t="s">
        <v>12</v>
      </c>
      <c r="P30" t="s">
        <v>13</v>
      </c>
      <c r="U30" t="s">
        <v>14</v>
      </c>
      <c r="Z30" t="s">
        <v>15</v>
      </c>
      <c r="AE30" t="s">
        <v>16</v>
      </c>
    </row>
    <row r="31" spans="2:34" x14ac:dyDescent="0.2">
      <c r="B31" t="s">
        <v>30</v>
      </c>
      <c r="C31" t="s">
        <v>7</v>
      </c>
      <c r="D31" t="s">
        <v>10</v>
      </c>
      <c r="F31" t="s">
        <v>30</v>
      </c>
      <c r="G31" t="s">
        <v>7</v>
      </c>
      <c r="H31" t="s">
        <v>10</v>
      </c>
      <c r="I31" t="s">
        <v>43</v>
      </c>
      <c r="K31" t="s">
        <v>30</v>
      </c>
      <c r="L31" t="s">
        <v>7</v>
      </c>
      <c r="M31" t="s">
        <v>10</v>
      </c>
      <c r="N31" t="s">
        <v>43</v>
      </c>
      <c r="P31" t="s">
        <v>30</v>
      </c>
      <c r="Q31" t="s">
        <v>7</v>
      </c>
      <c r="R31" t="s">
        <v>10</v>
      </c>
      <c r="S31" t="s">
        <v>43</v>
      </c>
      <c r="U31" t="s">
        <v>30</v>
      </c>
      <c r="V31" t="s">
        <v>7</v>
      </c>
      <c r="W31" t="s">
        <v>10</v>
      </c>
      <c r="X31" t="s">
        <v>43</v>
      </c>
      <c r="Z31" t="s">
        <v>30</v>
      </c>
      <c r="AA31" t="s">
        <v>7</v>
      </c>
      <c r="AB31" t="s">
        <v>10</v>
      </c>
      <c r="AC31" t="s">
        <v>43</v>
      </c>
      <c r="AE31" t="s">
        <v>30</v>
      </c>
      <c r="AF31" t="s">
        <v>7</v>
      </c>
      <c r="AG31" t="s">
        <v>10</v>
      </c>
      <c r="AH31" t="s">
        <v>43</v>
      </c>
    </row>
    <row r="32" spans="2:34" x14ac:dyDescent="0.2">
      <c r="B32">
        <f>M6</f>
        <v>1</v>
      </c>
      <c r="C32">
        <f>M7</f>
        <v>5.7154760664940877E-3</v>
      </c>
      <c r="D32">
        <v>3</v>
      </c>
      <c r="F32">
        <f>N6</f>
        <v>2.3439153439153442</v>
      </c>
      <c r="G32">
        <f>N7</f>
        <v>1.0530379332620861E-2</v>
      </c>
      <c r="H32">
        <v>3</v>
      </c>
      <c r="K32">
        <f>O6</f>
        <v>3.0634920634920633</v>
      </c>
      <c r="L32">
        <f>O7</f>
        <v>2.6242459234352773E-2</v>
      </c>
      <c r="M32">
        <v>3</v>
      </c>
      <c r="P32">
        <f>P6</f>
        <v>2.5396825396825395</v>
      </c>
      <c r="Q32">
        <f>P7</f>
        <v>7.2571803523590874E-3</v>
      </c>
      <c r="R32">
        <v>3</v>
      </c>
      <c r="U32">
        <f>Q6</f>
        <v>1.5158730158730156</v>
      </c>
      <c r="V32">
        <f>Q7</f>
        <v>8.5244745683629563E-3</v>
      </c>
      <c r="W32">
        <v>3</v>
      </c>
      <c r="Z32">
        <v>2.9312169312169312</v>
      </c>
      <c r="AA32">
        <v>1.5755069730795313E-2</v>
      </c>
      <c r="AB32">
        <v>3</v>
      </c>
      <c r="AE32">
        <v>1.716931216931217</v>
      </c>
      <c r="AF32">
        <v>1.2498888839501794E-2</v>
      </c>
      <c r="AG32">
        <v>3</v>
      </c>
    </row>
    <row r="34" spans="17:23" ht="16" thickBot="1" x14ac:dyDescent="0.25"/>
    <row r="35" spans="17:23" x14ac:dyDescent="0.2">
      <c r="Q35" s="6"/>
      <c r="R35" s="6"/>
      <c r="S35" s="6"/>
      <c r="T35" s="6"/>
      <c r="U35" s="6"/>
      <c r="V35" s="6"/>
      <c r="W35" s="6"/>
    </row>
    <row r="39" spans="17:23" ht="16" thickBot="1" x14ac:dyDescent="0.25">
      <c r="Q39" s="5"/>
      <c r="R39" s="5"/>
      <c r="S39" s="5"/>
      <c r="T39" s="5"/>
      <c r="U39" s="5"/>
      <c r="V39" s="5"/>
      <c r="W39" s="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F467-4075-4954-B6AA-AD20E69D087E}">
  <dimension ref="A1:AG35"/>
  <sheetViews>
    <sheetView topLeftCell="F1" workbookViewId="0">
      <selection activeCell="V10" sqref="V10"/>
    </sheetView>
  </sheetViews>
  <sheetFormatPr baseColWidth="10" defaultColWidth="8.83203125" defaultRowHeight="15" x14ac:dyDescent="0.2"/>
  <sheetData>
    <row r="1" spans="1:33" x14ac:dyDescent="0.2">
      <c r="A1" t="s">
        <v>47</v>
      </c>
      <c r="B1" t="s">
        <v>27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17</v>
      </c>
      <c r="I1" t="s">
        <v>21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22</v>
      </c>
      <c r="P1" t="s">
        <v>16</v>
      </c>
      <c r="Q1" t="s">
        <v>23</v>
      </c>
      <c r="R1" t="s">
        <v>37</v>
      </c>
      <c r="S1" t="s">
        <v>19</v>
      </c>
      <c r="T1" t="s">
        <v>24</v>
      </c>
      <c r="U1" t="s">
        <v>37</v>
      </c>
      <c r="V1" t="s">
        <v>19</v>
      </c>
    </row>
    <row r="2" spans="1:33" x14ac:dyDescent="0.2">
      <c r="A2">
        <v>1</v>
      </c>
      <c r="B2">
        <v>1.2406118237587667</v>
      </c>
      <c r="C2">
        <v>0.76121000359760305</v>
      </c>
      <c r="D2">
        <v>1.13590054156955</v>
      </c>
      <c r="E2">
        <v>0.939986204163343</v>
      </c>
      <c r="F2">
        <v>0.77030002582107204</v>
      </c>
      <c r="G2">
        <v>0.76088291923812601</v>
      </c>
      <c r="H2">
        <v>1.1001899150158101</v>
      </c>
      <c r="I2">
        <v>0.78600000000000003</v>
      </c>
      <c r="J2">
        <v>0.32100000000000001</v>
      </c>
      <c r="K2">
        <v>0.85299999999999998</v>
      </c>
      <c r="L2">
        <v>1.0589999999999999</v>
      </c>
      <c r="M2">
        <v>0.73799999999999999</v>
      </c>
      <c r="N2">
        <v>0.39800000000000002</v>
      </c>
      <c r="O2">
        <v>0.79900000000000004</v>
      </c>
      <c r="P2">
        <v>0.67</v>
      </c>
      <c r="Q2" s="3">
        <v>1.01653116202328</v>
      </c>
      <c r="R2" s="3">
        <v>0.37883022733097294</v>
      </c>
      <c r="S2" s="3">
        <v>0.45434095681481251</v>
      </c>
      <c r="T2" s="3">
        <v>0.51968278947476487</v>
      </c>
      <c r="U2" s="3">
        <v>0.213670461853602</v>
      </c>
      <c r="V2" s="3">
        <v>0.24059620351980979</v>
      </c>
    </row>
    <row r="3" spans="1:33" x14ac:dyDescent="0.2">
      <c r="A3">
        <v>2</v>
      </c>
      <c r="B3">
        <v>1.2304824814987374</v>
      </c>
      <c r="C3">
        <v>0.73810278294037801</v>
      </c>
      <c r="D3">
        <v>1.23090890730383</v>
      </c>
      <c r="E3">
        <v>0.89559009949978896</v>
      </c>
      <c r="F3">
        <v>0.78370030772461996</v>
      </c>
      <c r="G3">
        <v>0.76498994419960598</v>
      </c>
      <c r="H3">
        <v>1.1095899563873399</v>
      </c>
      <c r="I3">
        <v>0.80200000000000005</v>
      </c>
      <c r="J3">
        <v>0.28000000000000003</v>
      </c>
      <c r="K3">
        <v>0.79800000000000004</v>
      </c>
      <c r="L3">
        <v>1.0529999999999999</v>
      </c>
      <c r="M3">
        <v>0.85499999999999998</v>
      </c>
      <c r="N3">
        <v>0.313</v>
      </c>
      <c r="O3">
        <v>0.83399999999999996</v>
      </c>
      <c r="P3">
        <v>0.74299999999999999</v>
      </c>
      <c r="Q3" s="3">
        <v>1.2317261661052092</v>
      </c>
      <c r="R3" s="3">
        <v>0.39112055508729143</v>
      </c>
      <c r="S3" s="3">
        <v>0.43546584585832948</v>
      </c>
      <c r="T3" s="3">
        <v>0.63874109582352123</v>
      </c>
      <c r="U3" s="3">
        <v>0.21389869536401196</v>
      </c>
      <c r="V3" s="3">
        <v>0.22989005572614918</v>
      </c>
    </row>
    <row r="4" spans="1:33" x14ac:dyDescent="0.2">
      <c r="A4">
        <v>3</v>
      </c>
      <c r="B4">
        <v>1.2404140597420359</v>
      </c>
      <c r="C4">
        <v>0.76900049244263002</v>
      </c>
      <c r="D4">
        <v>1.0107034031467399</v>
      </c>
      <c r="E4">
        <v>0.98048332585771802</v>
      </c>
      <c r="F4">
        <v>0.79129022203160004</v>
      </c>
      <c r="G4">
        <v>0.77945333729718003</v>
      </c>
      <c r="H4">
        <v>1.0557184067190299</v>
      </c>
      <c r="I4">
        <v>0.55100000000000005</v>
      </c>
      <c r="J4">
        <v>0.34399999999999997</v>
      </c>
      <c r="K4">
        <v>0.77300000000000002</v>
      </c>
      <c r="L4">
        <v>2.2000000000000002</v>
      </c>
      <c r="M4">
        <v>0.66500000000000004</v>
      </c>
      <c r="N4">
        <v>0.39</v>
      </c>
      <c r="O4">
        <v>0.56899999999999995</v>
      </c>
      <c r="P4">
        <v>0.75700000000000001</v>
      </c>
      <c r="Q4" s="3">
        <v>1.5493329533011344</v>
      </c>
      <c r="R4" s="3">
        <v>0.38321446625089217</v>
      </c>
      <c r="S4" s="3">
        <v>0.40232298848910947</v>
      </c>
      <c r="T4" s="3">
        <v>0.78923681194132711</v>
      </c>
      <c r="U4" s="3">
        <v>0.21006941664216888</v>
      </c>
      <c r="V4" s="3">
        <v>0.21613386598885451</v>
      </c>
    </row>
    <row r="5" spans="1:33" x14ac:dyDescent="0.2">
      <c r="A5" t="s">
        <v>5</v>
      </c>
      <c r="B5">
        <f t="shared" ref="B5:H5" si="0">AVERAGE(B2:B4)</f>
        <v>1.2371694549998467</v>
      </c>
      <c r="C5">
        <f t="shared" si="0"/>
        <v>0.75610442632687036</v>
      </c>
      <c r="D5">
        <f t="shared" si="0"/>
        <v>1.12583761734004</v>
      </c>
      <c r="E5">
        <f t="shared" si="0"/>
        <v>0.93868654317361677</v>
      </c>
      <c r="F5">
        <f t="shared" si="0"/>
        <v>0.78176351852576398</v>
      </c>
      <c r="G5">
        <f t="shared" si="0"/>
        <v>0.76844206691163741</v>
      </c>
      <c r="H5">
        <f t="shared" si="0"/>
        <v>1.0884994260407266</v>
      </c>
      <c r="I5">
        <f t="shared" ref="I5:V5" si="1">AVERAGE(I2:I4)</f>
        <v>0.71300000000000008</v>
      </c>
      <c r="J5">
        <f t="shared" si="1"/>
        <v>0.315</v>
      </c>
      <c r="K5">
        <f t="shared" si="1"/>
        <v>0.80799999999999994</v>
      </c>
      <c r="L5">
        <f t="shared" si="1"/>
        <v>1.4373333333333334</v>
      </c>
      <c r="M5">
        <f t="shared" si="1"/>
        <v>0.75266666666666671</v>
      </c>
      <c r="N5">
        <f t="shared" si="1"/>
        <v>0.36699999999999999</v>
      </c>
      <c r="O5">
        <f t="shared" si="1"/>
        <v>0.73399999999999999</v>
      </c>
      <c r="P5">
        <f t="shared" si="1"/>
        <v>0.72333333333333327</v>
      </c>
      <c r="Q5">
        <f t="shared" si="1"/>
        <v>1.2658634271432081</v>
      </c>
      <c r="R5">
        <f t="shared" si="1"/>
        <v>0.38438841622305214</v>
      </c>
      <c r="S5">
        <f t="shared" si="1"/>
        <v>0.43070993038741717</v>
      </c>
      <c r="T5">
        <f t="shared" si="1"/>
        <v>0.64922023241320448</v>
      </c>
      <c r="U5">
        <f t="shared" si="1"/>
        <v>0.21254619128659427</v>
      </c>
      <c r="V5">
        <f t="shared" si="1"/>
        <v>0.22887337507827119</v>
      </c>
    </row>
    <row r="6" spans="1:33" x14ac:dyDescent="0.2">
      <c r="A6" t="s">
        <v>6</v>
      </c>
      <c r="B6">
        <f>B5/$B$5</f>
        <v>1</v>
      </c>
      <c r="C6">
        <f t="shared" ref="C6:H6" si="2">C5/$B$5</f>
        <v>0.61115672010101807</v>
      </c>
      <c r="D6">
        <f t="shared" si="2"/>
        <v>0.91001084191832027</v>
      </c>
      <c r="E6">
        <f t="shared" si="2"/>
        <v>0.7587372444252054</v>
      </c>
      <c r="F6">
        <f t="shared" si="2"/>
        <v>0.63189687990305332</v>
      </c>
      <c r="G6">
        <f t="shared" si="2"/>
        <v>0.62112919439296432</v>
      </c>
      <c r="H6">
        <f t="shared" si="2"/>
        <v>0.8798305047394348</v>
      </c>
      <c r="I6">
        <f t="shared" ref="I6:N6" si="3">I5/$I$5</f>
        <v>1</v>
      </c>
      <c r="J6">
        <f t="shared" si="3"/>
        <v>0.44179523141654975</v>
      </c>
      <c r="K6">
        <f t="shared" si="3"/>
        <v>1.1332398316970544</v>
      </c>
      <c r="L6">
        <f t="shared" si="3"/>
        <v>2.0158952781673678</v>
      </c>
      <c r="M6">
        <f t="shared" si="3"/>
        <v>1.0556334735857877</v>
      </c>
      <c r="N6">
        <f t="shared" si="3"/>
        <v>0.51472650771388495</v>
      </c>
      <c r="O6">
        <f>O5/$O$5</f>
        <v>1</v>
      </c>
      <c r="P6">
        <f>P5/$O$5</f>
        <v>0.98546775658492269</v>
      </c>
      <c r="Q6">
        <f>Q5/$Q$5</f>
        <v>1</v>
      </c>
      <c r="R6">
        <f>R5/$Q$5</f>
        <v>0.30365709916316747</v>
      </c>
      <c r="S6">
        <f>S5/$Q$5</f>
        <v>0.34024992045108721</v>
      </c>
      <c r="T6">
        <f>T5/$T$5</f>
        <v>1</v>
      </c>
      <c r="U6">
        <f>U5/$T$5</f>
        <v>0.32738688764603463</v>
      </c>
      <c r="V6">
        <f>V5/$T$5</f>
        <v>0.35253580164550663</v>
      </c>
    </row>
    <row r="7" spans="1:33" x14ac:dyDescent="0.2">
      <c r="A7" t="s">
        <v>7</v>
      </c>
      <c r="B7">
        <f>_xlfn.STDEV.P(B2:B4)</f>
        <v>4.7290935428107401E-3</v>
      </c>
      <c r="C7">
        <f t="shared" ref="C7:H7" si="4">_xlfn.STDEV.P(C2:C4)</f>
        <v>1.3120398941392884E-2</v>
      </c>
      <c r="D7">
        <f t="shared" si="4"/>
        <v>9.0179683034506894E-2</v>
      </c>
      <c r="E7">
        <f t="shared" si="4"/>
        <v>3.4669696752647527E-2</v>
      </c>
      <c r="F7">
        <f t="shared" si="4"/>
        <v>8.6779586132423175E-3</v>
      </c>
      <c r="G7">
        <f t="shared" si="4"/>
        <v>7.9646288943135725E-3</v>
      </c>
      <c r="H7">
        <f t="shared" si="4"/>
        <v>2.3495199726379683E-2</v>
      </c>
      <c r="I7">
        <f t="shared" ref="I7:V7" si="5">_xlfn.STDEV.P(I2:I4)</f>
        <v>0.11473738129601306</v>
      </c>
      <c r="J7">
        <f t="shared" si="5"/>
        <v>2.6470108928122404E-2</v>
      </c>
      <c r="K7">
        <f t="shared" si="5"/>
        <v>3.3416562759605681E-2</v>
      </c>
      <c r="L7">
        <f t="shared" si="5"/>
        <v>0.53929233465924808</v>
      </c>
      <c r="M7">
        <f t="shared" si="5"/>
        <v>7.8257410014785478E-2</v>
      </c>
      <c r="N7">
        <f t="shared" si="5"/>
        <v>3.8323187063012985E-2</v>
      </c>
      <c r="O7">
        <f t="shared" si="5"/>
        <v>0.11754431788337</v>
      </c>
      <c r="P7">
        <f t="shared" si="5"/>
        <v>3.8143005766311702E-2</v>
      </c>
      <c r="Q7">
        <f>_xlfn.STDEV.P(Q2:Q4)</f>
        <v>0.21885071264921566</v>
      </c>
      <c r="R7">
        <f>_xlfn.STDEV.P(R2:R4)</f>
        <v>5.0857092584538025E-3</v>
      </c>
      <c r="S7">
        <f t="shared" si="5"/>
        <v>2.1500872945972974E-2</v>
      </c>
      <c r="T7">
        <f t="shared" si="5"/>
        <v>0.11029415815513463</v>
      </c>
      <c r="U7">
        <f t="shared" si="5"/>
        <v>1.7538209930073503E-3</v>
      </c>
      <c r="V7">
        <f t="shared" si="5"/>
        <v>1.0012549426408944E-2</v>
      </c>
    </row>
    <row r="8" spans="1:33" x14ac:dyDescent="0.2">
      <c r="A8" t="s">
        <v>38</v>
      </c>
      <c r="B8">
        <f>_xlfn.VAR.S(B2:B4)</f>
        <v>3.3546488604981352E-5</v>
      </c>
      <c r="C8">
        <f>_xlfn.VAR.S(C2:C4)</f>
        <v>2.5821730257195527E-4</v>
      </c>
      <c r="D8">
        <f t="shared" ref="D8:V8" si="6">_xlfn.VAR.S(D2:D4)</f>
        <v>1.2198562848306196E-2</v>
      </c>
      <c r="E8">
        <f t="shared" si="6"/>
        <v>1.802981809380808E-3</v>
      </c>
      <c r="F8">
        <f t="shared" si="6"/>
        <v>1.1296044853971979E-4</v>
      </c>
      <c r="G8">
        <f t="shared" si="6"/>
        <v>9.5152970136201963E-5</v>
      </c>
      <c r="H8">
        <f t="shared" si="6"/>
        <v>8.2803661527370794E-4</v>
      </c>
      <c r="I8">
        <f t="shared" si="6"/>
        <v>1.9746999999999959E-2</v>
      </c>
      <c r="J8">
        <f t="shared" si="6"/>
        <v>1.0509999999999983E-3</v>
      </c>
      <c r="K8">
        <f t="shared" si="6"/>
        <v>1.6749999999999981E-3</v>
      </c>
      <c r="L8">
        <f t="shared" si="6"/>
        <v>0.4362543333333333</v>
      </c>
      <c r="M8">
        <f t="shared" si="6"/>
        <v>9.1863333333334074E-3</v>
      </c>
      <c r="N8">
        <f t="shared" si="6"/>
        <v>2.2030000000000383E-3</v>
      </c>
      <c r="O8">
        <f t="shared" si="6"/>
        <v>2.0725000000000104E-2</v>
      </c>
      <c r="P8">
        <f t="shared" si="6"/>
        <v>2.1823333333333313E-3</v>
      </c>
      <c r="Q8">
        <f t="shared" si="6"/>
        <v>7.184345164060435E-2</v>
      </c>
      <c r="R8">
        <f t="shared" si="6"/>
        <v>3.8796657992284085E-5</v>
      </c>
      <c r="S8">
        <f t="shared" si="6"/>
        <v>6.9343130615830877E-4</v>
      </c>
      <c r="T8">
        <f t="shared" si="6"/>
        <v>1.8247201984724737E-2</v>
      </c>
      <c r="U8">
        <f t="shared" si="6"/>
        <v>4.6138321132699321E-6</v>
      </c>
      <c r="V8">
        <f t="shared" si="6"/>
        <v>1.5037671902442309E-4</v>
      </c>
    </row>
    <row r="10" spans="1:33" x14ac:dyDescent="0.2">
      <c r="A10" t="s">
        <v>46</v>
      </c>
      <c r="C10" s="9">
        <v>1.1999999999999999E-3</v>
      </c>
      <c r="D10" s="9">
        <v>0.42399999999999999</v>
      </c>
      <c r="E10" s="9">
        <v>3.6200000000000003E-2</v>
      </c>
      <c r="F10" s="9">
        <v>2E-3</v>
      </c>
      <c r="G10" s="9">
        <v>1.5E-3</v>
      </c>
      <c r="H10" s="9">
        <v>0.28720000000000001</v>
      </c>
      <c r="J10" s="9">
        <v>6.1000000000000004E-3</v>
      </c>
      <c r="N10" s="9">
        <v>1.61E-2</v>
      </c>
      <c r="P10" s="9">
        <v>0.99980000000000002</v>
      </c>
      <c r="R10" s="9" t="s">
        <v>36</v>
      </c>
      <c r="S10" s="9" t="s">
        <v>36</v>
      </c>
      <c r="U10" s="9">
        <v>2.8999999999999998E-3</v>
      </c>
      <c r="V10" s="9">
        <v>4.0000000000000001E-3</v>
      </c>
    </row>
    <row r="13" spans="1:33" x14ac:dyDescent="0.2">
      <c r="B13" t="s">
        <v>27</v>
      </c>
      <c r="F13" t="s">
        <v>0</v>
      </c>
      <c r="K13" t="s">
        <v>1</v>
      </c>
      <c r="O13" t="s">
        <v>2</v>
      </c>
      <c r="T13" t="s">
        <v>3</v>
      </c>
      <c r="Y13" t="s">
        <v>4</v>
      </c>
      <c r="AD13" t="s">
        <v>17</v>
      </c>
    </row>
    <row r="14" spans="1:33" x14ac:dyDescent="0.2">
      <c r="B14" t="s">
        <v>30</v>
      </c>
      <c r="C14" t="s">
        <v>7</v>
      </c>
      <c r="D14" t="s">
        <v>10</v>
      </c>
      <c r="F14" t="s">
        <v>30</v>
      </c>
      <c r="G14" t="s">
        <v>7</v>
      </c>
      <c r="H14" t="s">
        <v>10</v>
      </c>
      <c r="I14" t="s">
        <v>43</v>
      </c>
      <c r="K14" t="s">
        <v>30</v>
      </c>
      <c r="L14" t="s">
        <v>10</v>
      </c>
      <c r="M14" t="s">
        <v>43</v>
      </c>
      <c r="O14" t="s">
        <v>30</v>
      </c>
      <c r="P14" t="s">
        <v>7</v>
      </c>
      <c r="Q14" t="s">
        <v>10</v>
      </c>
      <c r="R14" t="s">
        <v>43</v>
      </c>
      <c r="T14" t="s">
        <v>30</v>
      </c>
      <c r="U14" t="s">
        <v>7</v>
      </c>
      <c r="V14" t="s">
        <v>10</v>
      </c>
      <c r="W14" t="s">
        <v>43</v>
      </c>
      <c r="Y14" t="s">
        <v>30</v>
      </c>
      <c r="Z14" t="s">
        <v>7</v>
      </c>
      <c r="AA14" t="s">
        <v>10</v>
      </c>
      <c r="AB14" t="s">
        <v>43</v>
      </c>
      <c r="AD14" t="s">
        <v>30</v>
      </c>
      <c r="AE14" t="s">
        <v>7</v>
      </c>
      <c r="AF14" t="s">
        <v>10</v>
      </c>
      <c r="AG14" t="s">
        <v>43</v>
      </c>
    </row>
    <row r="15" spans="1:33" x14ac:dyDescent="0.2">
      <c r="B15">
        <f>B6</f>
        <v>1</v>
      </c>
      <c r="C15">
        <f>B7</f>
        <v>4.7290935428107401E-3</v>
      </c>
      <c r="D15">
        <v>3</v>
      </c>
      <c r="F15">
        <f>C6</f>
        <v>0.61115672010101807</v>
      </c>
      <c r="G15">
        <f>C7</f>
        <v>1.3120398941392884E-2</v>
      </c>
      <c r="H15">
        <v>3</v>
      </c>
      <c r="I15" s="9">
        <v>1.1999999999999999E-3</v>
      </c>
      <c r="K15">
        <f>D6</f>
        <v>0.91001084191832027</v>
      </c>
      <c r="L15">
        <v>3</v>
      </c>
      <c r="M15" s="9">
        <v>0.42399999999999999</v>
      </c>
      <c r="O15">
        <f>E6</f>
        <v>0.7587372444252054</v>
      </c>
      <c r="P15">
        <f>E7</f>
        <v>3.4669696752647527E-2</v>
      </c>
      <c r="Q15">
        <v>3</v>
      </c>
      <c r="R15" s="9">
        <v>3.6200000000000003E-2</v>
      </c>
      <c r="T15">
        <f>F6</f>
        <v>0.63189687990305332</v>
      </c>
      <c r="U15">
        <f>F7</f>
        <v>8.6779586132423175E-3</v>
      </c>
      <c r="V15">
        <v>3</v>
      </c>
      <c r="W15" s="9">
        <v>2E-3</v>
      </c>
      <c r="Y15">
        <f>G6</f>
        <v>0.62112919439296432</v>
      </c>
      <c r="Z15">
        <f>G7</f>
        <v>7.9646288943135725E-3</v>
      </c>
      <c r="AA15">
        <v>3</v>
      </c>
      <c r="AB15" s="9">
        <v>1.5E-3</v>
      </c>
      <c r="AD15">
        <f>H6</f>
        <v>0.8798305047394348</v>
      </c>
      <c r="AE15">
        <f>H7</f>
        <v>2.3495199726379683E-2</v>
      </c>
      <c r="AF15">
        <v>3</v>
      </c>
      <c r="AG15" s="9">
        <v>0.28720000000000001</v>
      </c>
    </row>
    <row r="18" spans="2:28" x14ac:dyDescent="0.2">
      <c r="B18" t="s">
        <v>21</v>
      </c>
      <c r="F18" t="s">
        <v>11</v>
      </c>
      <c r="J18" t="s">
        <v>12</v>
      </c>
      <c r="O18" t="s">
        <v>13</v>
      </c>
      <c r="T18" t="s">
        <v>14</v>
      </c>
      <c r="Y18" t="s">
        <v>15</v>
      </c>
    </row>
    <row r="19" spans="2:28" x14ac:dyDescent="0.2">
      <c r="B19" t="s">
        <v>30</v>
      </c>
      <c r="C19" t="s">
        <v>7</v>
      </c>
      <c r="D19" t="s">
        <v>10</v>
      </c>
      <c r="F19" t="s">
        <v>30</v>
      </c>
      <c r="G19" t="s">
        <v>7</v>
      </c>
      <c r="H19" t="s">
        <v>10</v>
      </c>
      <c r="I19" t="s">
        <v>43</v>
      </c>
      <c r="J19" t="s">
        <v>30</v>
      </c>
      <c r="K19" t="s">
        <v>7</v>
      </c>
      <c r="L19" t="s">
        <v>10</v>
      </c>
      <c r="M19" t="s">
        <v>43</v>
      </c>
      <c r="O19" t="s">
        <v>30</v>
      </c>
      <c r="P19" t="s">
        <v>7</v>
      </c>
      <c r="Q19" t="s">
        <v>10</v>
      </c>
      <c r="R19" t="s">
        <v>43</v>
      </c>
      <c r="T19" t="s">
        <v>30</v>
      </c>
      <c r="U19" t="s">
        <v>7</v>
      </c>
      <c r="V19" t="s">
        <v>10</v>
      </c>
      <c r="W19" t="s">
        <v>43</v>
      </c>
      <c r="Y19" t="s">
        <v>30</v>
      </c>
      <c r="Z19" t="s">
        <v>7</v>
      </c>
      <c r="AA19" t="s">
        <v>10</v>
      </c>
      <c r="AB19" t="s">
        <v>43</v>
      </c>
    </row>
    <row r="20" spans="2:28" x14ac:dyDescent="0.2">
      <c r="B20">
        <v>1</v>
      </c>
      <c r="C20">
        <v>0.11473738129601306</v>
      </c>
      <c r="D20">
        <v>3</v>
      </c>
      <c r="F20">
        <v>0.44179523141654975</v>
      </c>
      <c r="G20">
        <v>2.6470108928122404E-2</v>
      </c>
      <c r="H20">
        <v>3</v>
      </c>
      <c r="I20" s="9">
        <v>6.1000000000000004E-3</v>
      </c>
      <c r="J20">
        <v>1.1332398316970544</v>
      </c>
      <c r="K20">
        <v>3.3416562759605681E-2</v>
      </c>
      <c r="L20">
        <v>3</v>
      </c>
      <c r="O20">
        <v>2.0158952781673678</v>
      </c>
      <c r="P20">
        <v>0.53929233465924808</v>
      </c>
      <c r="Q20">
        <v>3</v>
      </c>
      <c r="T20">
        <v>1.0556334735857877</v>
      </c>
      <c r="U20">
        <v>7.8257410014785478E-2</v>
      </c>
      <c r="V20">
        <v>3</v>
      </c>
      <c r="Y20">
        <v>0.51472650771388495</v>
      </c>
      <c r="Z20">
        <v>3.8323187063012985E-2</v>
      </c>
      <c r="AA20">
        <v>3</v>
      </c>
      <c r="AB20" s="9">
        <v>1.61E-2</v>
      </c>
    </row>
    <row r="23" spans="2:28" x14ac:dyDescent="0.2">
      <c r="B23" t="s">
        <v>48</v>
      </c>
      <c r="F23" t="s">
        <v>16</v>
      </c>
    </row>
    <row r="24" spans="2:28" x14ac:dyDescent="0.2">
      <c r="B24" t="s">
        <v>30</v>
      </c>
      <c r="C24" t="s">
        <v>7</v>
      </c>
      <c r="D24" t="s">
        <v>10</v>
      </c>
      <c r="F24" t="s">
        <v>30</v>
      </c>
      <c r="G24" t="s">
        <v>7</v>
      </c>
      <c r="H24" t="s">
        <v>10</v>
      </c>
      <c r="I24" t="s">
        <v>43</v>
      </c>
    </row>
    <row r="25" spans="2:28" x14ac:dyDescent="0.2">
      <c r="B25">
        <v>1</v>
      </c>
      <c r="C25">
        <v>0.11754431788337</v>
      </c>
      <c r="D25">
        <v>3</v>
      </c>
      <c r="F25">
        <v>0.98546775658492269</v>
      </c>
      <c r="G25">
        <v>3.8143005766311702E-2</v>
      </c>
      <c r="H25">
        <v>3</v>
      </c>
      <c r="I25" s="10">
        <v>0.99980000000000002</v>
      </c>
    </row>
    <row r="28" spans="2:28" x14ac:dyDescent="0.2">
      <c r="B28" t="s">
        <v>23</v>
      </c>
      <c r="F28" t="s">
        <v>49</v>
      </c>
      <c r="K28" t="s">
        <v>19</v>
      </c>
    </row>
    <row r="29" spans="2:28" x14ac:dyDescent="0.2">
      <c r="B29" t="s">
        <v>30</v>
      </c>
      <c r="C29" t="s">
        <v>7</v>
      </c>
      <c r="D29" t="s">
        <v>10</v>
      </c>
      <c r="F29" t="s">
        <v>30</v>
      </c>
      <c r="G29" t="s">
        <v>7</v>
      </c>
      <c r="H29" t="s">
        <v>10</v>
      </c>
      <c r="I29" t="s">
        <v>43</v>
      </c>
      <c r="K29" t="s">
        <v>30</v>
      </c>
      <c r="L29" t="s">
        <v>7</v>
      </c>
      <c r="M29" t="s">
        <v>10</v>
      </c>
      <c r="N29" t="s">
        <v>43</v>
      </c>
    </row>
    <row r="30" spans="2:28" x14ac:dyDescent="0.2">
      <c r="B30">
        <v>1</v>
      </c>
      <c r="C30">
        <v>0.21885071264921566</v>
      </c>
      <c r="D30">
        <v>3</v>
      </c>
      <c r="F30">
        <v>0.30365709916316747</v>
      </c>
      <c r="G30">
        <v>5.0857092584538025E-3</v>
      </c>
      <c r="H30">
        <v>3</v>
      </c>
      <c r="I30" s="10" t="s">
        <v>36</v>
      </c>
      <c r="K30">
        <v>0.34024992045108721</v>
      </c>
      <c r="L30">
        <v>2.1500872945972974E-2</v>
      </c>
      <c r="M30">
        <v>3</v>
      </c>
      <c r="N30" s="10" t="s">
        <v>36</v>
      </c>
    </row>
    <row r="33" spans="2:14" x14ac:dyDescent="0.2">
      <c r="B33" t="s">
        <v>24</v>
      </c>
      <c r="F33" t="s">
        <v>37</v>
      </c>
      <c r="K33" t="s">
        <v>19</v>
      </c>
    </row>
    <row r="34" spans="2:14" x14ac:dyDescent="0.2">
      <c r="B34" t="s">
        <v>30</v>
      </c>
      <c r="C34" t="s">
        <v>7</v>
      </c>
      <c r="D34" t="s">
        <v>10</v>
      </c>
      <c r="F34" t="s">
        <v>30</v>
      </c>
      <c r="G34" t="s">
        <v>7</v>
      </c>
      <c r="H34" t="s">
        <v>10</v>
      </c>
      <c r="I34" t="s">
        <v>43</v>
      </c>
      <c r="K34" t="s">
        <v>30</v>
      </c>
      <c r="L34" t="s">
        <v>7</v>
      </c>
      <c r="M34" t="s">
        <v>10</v>
      </c>
      <c r="N34" t="s">
        <v>43</v>
      </c>
    </row>
    <row r="35" spans="2:14" x14ac:dyDescent="0.2">
      <c r="B35">
        <v>1</v>
      </c>
      <c r="C35">
        <v>0.11029415815513463</v>
      </c>
      <c r="D35">
        <v>3</v>
      </c>
      <c r="F35">
        <v>0.32738688764603463</v>
      </c>
      <c r="G35">
        <v>1.7538209930073503E-3</v>
      </c>
      <c r="H35">
        <v>3</v>
      </c>
      <c r="I35" s="9">
        <v>2.8999999999999998E-3</v>
      </c>
      <c r="K35">
        <v>0.35253580164550663</v>
      </c>
      <c r="L35">
        <v>1.0012549426408944E-2</v>
      </c>
      <c r="M35">
        <v>3</v>
      </c>
      <c r="N35" s="9">
        <v>4.0000000000000001E-3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8B97-1669-45C4-81D4-FC02E633278A}">
  <dimension ref="A1:AC56"/>
  <sheetViews>
    <sheetView topLeftCell="A39" workbookViewId="0">
      <selection activeCell="K10" sqref="K10"/>
    </sheetView>
  </sheetViews>
  <sheetFormatPr baseColWidth="10" defaultColWidth="8.83203125" defaultRowHeight="15" x14ac:dyDescent="0.2"/>
  <sheetData>
    <row r="1" spans="1:25" x14ac:dyDescent="0.2">
      <c r="B1" t="s">
        <v>27</v>
      </c>
      <c r="C1" t="s">
        <v>1</v>
      </c>
      <c r="D1" t="s">
        <v>2</v>
      </c>
      <c r="E1" t="s">
        <v>3</v>
      </c>
      <c r="F1" t="s">
        <v>21</v>
      </c>
      <c r="G1" t="s">
        <v>11</v>
      </c>
      <c r="H1" t="s">
        <v>12</v>
      </c>
      <c r="I1" s="1" t="s">
        <v>13</v>
      </c>
      <c r="J1" s="1" t="s">
        <v>14</v>
      </c>
      <c r="K1" s="1" t="s">
        <v>15</v>
      </c>
      <c r="L1" s="1" t="s">
        <v>22</v>
      </c>
      <c r="M1" s="1" t="s">
        <v>20</v>
      </c>
      <c r="N1" s="1" t="s">
        <v>19</v>
      </c>
      <c r="O1" s="1" t="s">
        <v>23</v>
      </c>
      <c r="P1" s="1" t="s">
        <v>16</v>
      </c>
      <c r="Q1" s="1" t="s">
        <v>24</v>
      </c>
      <c r="R1" s="1" t="s">
        <v>0</v>
      </c>
      <c r="S1" s="1" t="s">
        <v>1</v>
      </c>
      <c r="T1" s="1" t="s">
        <v>25</v>
      </c>
      <c r="U1" s="1" t="s">
        <v>26</v>
      </c>
      <c r="V1" s="1" t="s">
        <v>28</v>
      </c>
      <c r="W1" s="1" t="s">
        <v>17</v>
      </c>
      <c r="X1" s="1" t="s">
        <v>29</v>
      </c>
      <c r="Y1" s="1" t="s">
        <v>4</v>
      </c>
    </row>
    <row r="2" spans="1:25" x14ac:dyDescent="0.2">
      <c r="A2">
        <v>1</v>
      </c>
      <c r="B2" s="1">
        <v>1.6429984795830077</v>
      </c>
      <c r="C2" s="1">
        <v>1.5165606484335796</v>
      </c>
      <c r="D2" s="1">
        <v>0.84281595770383055</v>
      </c>
      <c r="E2" s="1">
        <v>1.8608371833770887</v>
      </c>
      <c r="F2" s="1">
        <v>0.224</v>
      </c>
      <c r="G2" s="1">
        <v>0.38</v>
      </c>
      <c r="H2" s="1">
        <v>0.19</v>
      </c>
      <c r="I2" s="1">
        <v>0.122</v>
      </c>
      <c r="J2" s="1">
        <v>0.19500000000000001</v>
      </c>
      <c r="K2" s="1">
        <v>0.14000000000000001</v>
      </c>
      <c r="L2" s="1">
        <v>0.86799999999999999</v>
      </c>
      <c r="M2" s="1">
        <v>0.33800000000000002</v>
      </c>
      <c r="N2" s="1">
        <v>0.32200000000000001</v>
      </c>
      <c r="O2" s="1">
        <v>0.25800000000000001</v>
      </c>
      <c r="P2" s="1">
        <v>0.123</v>
      </c>
      <c r="Q2" s="3">
        <v>0.125</v>
      </c>
      <c r="R2" s="3">
        <v>0.309</v>
      </c>
      <c r="S2" s="3">
        <v>0.26500000000000001</v>
      </c>
      <c r="T2" s="3">
        <v>0.17499999999999999</v>
      </c>
      <c r="U2" s="3">
        <v>0.54300000000000004</v>
      </c>
      <c r="V2" s="3">
        <v>0.59599999999999997</v>
      </c>
      <c r="W2" s="3">
        <v>0.70599999999999996</v>
      </c>
      <c r="X2" s="3">
        <v>0.51</v>
      </c>
      <c r="Y2" s="3">
        <v>1.498</v>
      </c>
    </row>
    <row r="3" spans="1:25" x14ac:dyDescent="0.2">
      <c r="A3">
        <v>2</v>
      </c>
      <c r="B3" s="1">
        <v>1.712744550486452</v>
      </c>
      <c r="C3" s="1">
        <v>1.3809626962655892</v>
      </c>
      <c r="D3" s="1">
        <v>0.7174894913939428</v>
      </c>
      <c r="E3" s="1">
        <v>1.6994939077763158</v>
      </c>
      <c r="F3" s="1">
        <v>0.25800000000000001</v>
      </c>
      <c r="G3" s="1">
        <v>0.44</v>
      </c>
      <c r="H3" s="1">
        <v>0.23400000000000001</v>
      </c>
      <c r="I3" s="1">
        <v>0.11700000000000001</v>
      </c>
      <c r="J3" s="1">
        <v>0.17699999999999999</v>
      </c>
      <c r="K3" s="1">
        <v>0.14099999999999999</v>
      </c>
      <c r="L3" s="1">
        <v>0.95399999999999996</v>
      </c>
      <c r="M3" s="1">
        <v>0.28299999999999997</v>
      </c>
      <c r="N3" s="1">
        <v>0.27500000000000002</v>
      </c>
      <c r="O3" s="1">
        <v>0.47099999999999997</v>
      </c>
      <c r="P3" s="1">
        <v>0.12</v>
      </c>
      <c r="Q3" s="3">
        <v>0.114</v>
      </c>
      <c r="R3" s="3">
        <v>0.316</v>
      </c>
      <c r="S3" s="3">
        <v>0.247</v>
      </c>
      <c r="T3" s="3">
        <v>0.17100000000000001</v>
      </c>
      <c r="U3" s="3">
        <v>0.48299999999999998</v>
      </c>
      <c r="V3" s="3">
        <v>0.71399999999999997</v>
      </c>
      <c r="W3" s="3">
        <v>0.92900000000000005</v>
      </c>
      <c r="X3" s="3">
        <v>0.67600000000000005</v>
      </c>
      <c r="Y3" s="3">
        <v>1.7949999999999999</v>
      </c>
    </row>
    <row r="4" spans="1:25" x14ac:dyDescent="0.2">
      <c r="A4">
        <v>3</v>
      </c>
      <c r="B4" s="1">
        <v>1.6507137403896528</v>
      </c>
      <c r="C4" s="1">
        <v>1.1960938183670167</v>
      </c>
      <c r="D4" s="1">
        <v>0.78216746996841802</v>
      </c>
      <c r="E4" s="1">
        <v>1.6247634153925605</v>
      </c>
      <c r="F4" s="1">
        <v>0.224</v>
      </c>
      <c r="G4" s="1">
        <v>0.48499999999999999</v>
      </c>
      <c r="H4" s="1">
        <v>0.20899999999999999</v>
      </c>
      <c r="I4" s="1">
        <v>0.12</v>
      </c>
      <c r="J4" s="1">
        <v>0.21199999999999999</v>
      </c>
      <c r="K4" s="1">
        <v>0.13200000000000001</v>
      </c>
      <c r="L4" s="1">
        <v>1.248</v>
      </c>
      <c r="M4" s="1">
        <v>0.23400000000000001</v>
      </c>
      <c r="N4" s="1">
        <v>0.31</v>
      </c>
      <c r="O4" s="1">
        <v>0.64300000000000002</v>
      </c>
      <c r="P4" s="1">
        <v>0.11799999999999999</v>
      </c>
      <c r="Q4" s="3">
        <v>0.13700000000000001</v>
      </c>
      <c r="R4" s="3">
        <v>0.30199999999999999</v>
      </c>
      <c r="S4" s="3">
        <v>0.28299999999999997</v>
      </c>
      <c r="T4" s="3">
        <v>0.19400000000000001</v>
      </c>
      <c r="U4" s="3">
        <v>0.28799999999999998</v>
      </c>
      <c r="V4" s="3">
        <v>0.58399999999999996</v>
      </c>
      <c r="W4" s="3">
        <v>0.78200000000000003</v>
      </c>
      <c r="X4" s="3">
        <v>0.47899999999999998</v>
      </c>
      <c r="Y4" s="3">
        <v>1.4370000000000001</v>
      </c>
    </row>
    <row r="5" spans="1:25" x14ac:dyDescent="0.2">
      <c r="A5" t="s">
        <v>5</v>
      </c>
      <c r="B5" s="1">
        <f>AVERAGE(B2:B4)</f>
        <v>1.6688189234863708</v>
      </c>
      <c r="C5">
        <f>AVERAGE(C2:C4)</f>
        <v>1.3645390543553952</v>
      </c>
      <c r="D5">
        <f>AVERAGE(D2:D4)</f>
        <v>0.78082430635539701</v>
      </c>
      <c r="E5">
        <f>AVERAGE(E2:E4)</f>
        <v>1.7283648355153218</v>
      </c>
      <c r="F5" s="1">
        <f t="shared" ref="F5:U5" si="0">AVERAGE(F2:F4)</f>
        <v>0.23533333333333331</v>
      </c>
      <c r="G5" s="1">
        <f t="shared" si="0"/>
        <v>0.43500000000000005</v>
      </c>
      <c r="H5" s="1">
        <f t="shared" si="0"/>
        <v>0.21099999999999999</v>
      </c>
      <c r="I5" s="1">
        <f t="shared" si="0"/>
        <v>0.11966666666666666</v>
      </c>
      <c r="J5" s="1">
        <f t="shared" si="0"/>
        <v>0.19466666666666665</v>
      </c>
      <c r="K5" s="1">
        <f t="shared" si="0"/>
        <v>0.13766666666666669</v>
      </c>
      <c r="L5" s="1">
        <f t="shared" si="0"/>
        <v>1.0233333333333334</v>
      </c>
      <c r="M5" s="1">
        <f t="shared" si="0"/>
        <v>0.28499999999999998</v>
      </c>
      <c r="N5" s="1">
        <f t="shared" si="0"/>
        <v>0.30233333333333334</v>
      </c>
      <c r="O5" s="1">
        <f t="shared" si="0"/>
        <v>0.45733333333333331</v>
      </c>
      <c r="P5" s="1">
        <f t="shared" si="0"/>
        <v>0.12033333333333333</v>
      </c>
      <c r="Q5" s="1">
        <f t="shared" si="0"/>
        <v>0.12533333333333332</v>
      </c>
      <c r="R5" s="1">
        <f t="shared" si="0"/>
        <v>0.309</v>
      </c>
      <c r="S5" s="1">
        <f t="shared" si="0"/>
        <v>0.26499999999999996</v>
      </c>
      <c r="T5" s="1">
        <f t="shared" si="0"/>
        <v>0.18000000000000002</v>
      </c>
      <c r="U5" s="1">
        <f t="shared" si="0"/>
        <v>0.438</v>
      </c>
      <c r="V5" s="1">
        <f>AVERAGE(V2:V4)</f>
        <v>0.63133333333333341</v>
      </c>
      <c r="W5" s="1">
        <f>AVERAGE(W2:W4)</f>
        <v>0.80566666666666664</v>
      </c>
      <c r="X5" s="1">
        <f>AVERAGE(X2:X4)</f>
        <v>0.55500000000000005</v>
      </c>
      <c r="Y5" s="1">
        <f>AVERAGE(Y2:Y4)</f>
        <v>1.5766666666666669</v>
      </c>
    </row>
    <row r="6" spans="1:25" x14ac:dyDescent="0.2">
      <c r="A6" t="s">
        <v>6</v>
      </c>
      <c r="B6">
        <f>B5/$B$5</f>
        <v>1</v>
      </c>
      <c r="C6">
        <f>C5/$B$5</f>
        <v>0.81766753429707217</v>
      </c>
      <c r="D6">
        <f>D5/$B$5</f>
        <v>0.46789037166726133</v>
      </c>
      <c r="E6">
        <f>E5/$B$5</f>
        <v>1.0356814698053352</v>
      </c>
      <c r="F6">
        <f t="shared" ref="F6:K6" si="1">F5/$F$5</f>
        <v>1</v>
      </c>
      <c r="G6">
        <f t="shared" si="1"/>
        <v>1.8484419263456096</v>
      </c>
      <c r="H6">
        <f t="shared" si="1"/>
        <v>0.89660056657223797</v>
      </c>
      <c r="I6" s="1">
        <f t="shared" si="1"/>
        <v>0.50849858356940514</v>
      </c>
      <c r="J6" s="1">
        <f t="shared" si="1"/>
        <v>0.82719546742209638</v>
      </c>
      <c r="K6" s="1">
        <f t="shared" si="1"/>
        <v>0.58498583569405116</v>
      </c>
      <c r="L6" s="1">
        <f>L5/$L$5</f>
        <v>1</v>
      </c>
      <c r="M6" s="1">
        <f>M5/$L$5</f>
        <v>0.27850162866449507</v>
      </c>
      <c r="N6">
        <f>N5/$L$5</f>
        <v>0.29543973941368079</v>
      </c>
      <c r="O6">
        <f>O5/$O$5</f>
        <v>1</v>
      </c>
      <c r="P6">
        <f>P5/$O$5</f>
        <v>0.26311953352769679</v>
      </c>
      <c r="Q6">
        <f>Q5/$Q$5</f>
        <v>1</v>
      </c>
      <c r="R6">
        <f>R5/$Q$5</f>
        <v>2.4654255319148937</v>
      </c>
      <c r="S6">
        <f>S5/$Q$5</f>
        <v>2.1143617021276593</v>
      </c>
      <c r="T6">
        <f>T5/$Q$5</f>
        <v>1.4361702127659577</v>
      </c>
      <c r="U6">
        <f>U5/$Q$5</f>
        <v>3.4946808510638299</v>
      </c>
      <c r="V6">
        <f>V5/$V$5</f>
        <v>1</v>
      </c>
      <c r="W6">
        <f>W5/$V$5</f>
        <v>1.2761351636747622</v>
      </c>
      <c r="X6">
        <f>X5/$X$5</f>
        <v>1</v>
      </c>
      <c r="Y6">
        <f>Y5/$X$5</f>
        <v>2.840840840840841</v>
      </c>
    </row>
    <row r="7" spans="1:25" x14ac:dyDescent="0.2">
      <c r="A7" t="s">
        <v>7</v>
      </c>
      <c r="B7">
        <f>_xlfn.STDEV.P(B2:B4)</f>
        <v>3.1219404679796336E-2</v>
      </c>
      <c r="C7">
        <v>1.3645390543553952</v>
      </c>
      <c r="D7">
        <f>_xlfn.STDEV.P(D2:D4)</f>
        <v>5.1173130031292563E-2</v>
      </c>
      <c r="E7">
        <f>_xlfn.STDEV.P(E2:E4)</f>
        <v>9.8515155632644943E-2</v>
      </c>
      <c r="F7">
        <f t="shared" ref="F7:U7" si="2">_xlfn.STDEV.P(F2:F4)</f>
        <v>1.6027753706895079E-2</v>
      </c>
      <c r="G7">
        <f t="shared" si="2"/>
        <v>4.3011626335213125E-2</v>
      </c>
      <c r="H7">
        <f t="shared" si="2"/>
        <v>1.8018509002319445E-2</v>
      </c>
      <c r="I7">
        <f t="shared" si="2"/>
        <v>2.0548046676563212E-3</v>
      </c>
      <c r="J7">
        <f t="shared" si="2"/>
        <v>1.4290634073484012E-2</v>
      </c>
      <c r="K7">
        <f t="shared" si="2"/>
        <v>4.0276819911981869E-3</v>
      </c>
      <c r="L7">
        <f t="shared" si="2"/>
        <v>0.16269671853550771</v>
      </c>
      <c r="M7">
        <f t="shared" si="2"/>
        <v>4.248136846508907E-2</v>
      </c>
      <c r="N7">
        <f t="shared" si="2"/>
        <v>1.9938795238317566E-2</v>
      </c>
      <c r="O7">
        <f t="shared" si="2"/>
        <v>0.15747239617010847</v>
      </c>
      <c r="P7">
        <f t="shared" si="2"/>
        <v>2.0548046676563273E-3</v>
      </c>
      <c r="Q7">
        <f t="shared" si="2"/>
        <v>9.3926685357369165E-3</v>
      </c>
      <c r="R7">
        <f t="shared" si="2"/>
        <v>5.7154760664940869E-3</v>
      </c>
      <c r="S7">
        <f t="shared" si="2"/>
        <v>1.4696938456699058E-2</v>
      </c>
      <c r="T7">
        <f t="shared" si="2"/>
        <v>1.0033277962194942E-2</v>
      </c>
      <c r="U7">
        <f t="shared" si="2"/>
        <v>0.10885770528538605</v>
      </c>
      <c r="V7">
        <f>_xlfn.STDEV.P(V2:V4)</f>
        <v>5.8659090419890494E-2</v>
      </c>
      <c r="W7">
        <f>_xlfn.STDEV.P(W2:W4)</f>
        <v>9.2564692092732159E-2</v>
      </c>
      <c r="X7">
        <f>_xlfn.STDEV.P(X2:X4)</f>
        <v>8.6490847299969642E-2</v>
      </c>
      <c r="Y7">
        <f>_xlfn.STDEV.P(Y2:Y4)</f>
        <v>0.15638058987255699</v>
      </c>
    </row>
    <row r="8" spans="1:25" x14ac:dyDescent="0.2">
      <c r="A8" t="s">
        <v>38</v>
      </c>
      <c r="B8">
        <f>_xlfn.VAR.S(B2:B4)</f>
        <v>1.4619768428413341E-3</v>
      </c>
      <c r="C8">
        <f t="shared" ref="C8:Y8" si="3">_xlfn.VAR.S(C2:C4)</f>
        <v>2.5877049303423546E-2</v>
      </c>
      <c r="D8">
        <f t="shared" si="3"/>
        <v>3.9280338557993654E-3</v>
      </c>
      <c r="E8">
        <f t="shared" si="3"/>
        <v>1.4557853833986382E-2</v>
      </c>
      <c r="F8">
        <f t="shared" si="3"/>
        <v>3.8533333333333339E-4</v>
      </c>
      <c r="G8">
        <f t="shared" si="3"/>
        <v>2.7749999999999993E-3</v>
      </c>
      <c r="H8">
        <f t="shared" si="3"/>
        <v>4.8700000000000029E-4</v>
      </c>
      <c r="I8">
        <f t="shared" si="3"/>
        <v>6.333333333333308E-6</v>
      </c>
      <c r="J8">
        <f t="shared" si="3"/>
        <v>3.0633333333333337E-4</v>
      </c>
      <c r="K8">
        <f t="shared" si="3"/>
        <v>2.4333333333333282E-5</v>
      </c>
      <c r="L8">
        <f t="shared" si="3"/>
        <v>3.9705333333333259E-2</v>
      </c>
      <c r="M8">
        <f t="shared" si="3"/>
        <v>2.7070000000000011E-3</v>
      </c>
      <c r="N8">
        <f t="shared" si="3"/>
        <v>5.9633333333333283E-4</v>
      </c>
      <c r="O8">
        <f t="shared" si="3"/>
        <v>3.7196333333333387E-2</v>
      </c>
      <c r="P8">
        <f t="shared" si="3"/>
        <v>6.3333333333333444E-6</v>
      </c>
      <c r="Q8">
        <f t="shared" si="3"/>
        <v>1.3233333333333342E-4</v>
      </c>
      <c r="R8">
        <f t="shared" si="3"/>
        <v>4.9000000000000087E-5</v>
      </c>
      <c r="S8">
        <f t="shared" si="3"/>
        <v>3.2399999999999953E-4</v>
      </c>
      <c r="T8">
        <f t="shared" si="3"/>
        <v>1.5100000000000001E-4</v>
      </c>
      <c r="U8">
        <f t="shared" si="3"/>
        <v>1.7774999999999985E-2</v>
      </c>
      <c r="V8">
        <f t="shared" si="3"/>
        <v>5.1613333333333337E-3</v>
      </c>
      <c r="W8">
        <f t="shared" si="3"/>
        <v>1.2852333333333466E-2</v>
      </c>
      <c r="X8">
        <f t="shared" si="3"/>
        <v>1.1220999999999981E-2</v>
      </c>
      <c r="Y8">
        <f t="shared" si="3"/>
        <v>3.6682333333333317E-2</v>
      </c>
    </row>
    <row r="10" spans="1:25" x14ac:dyDescent="0.2">
      <c r="A10" t="s">
        <v>43</v>
      </c>
      <c r="C10" s="9">
        <v>2.9999999999999997E-4</v>
      </c>
      <c r="D10" s="9" t="s">
        <v>36</v>
      </c>
      <c r="E10" s="4"/>
      <c r="G10" s="4"/>
      <c r="H10" s="9">
        <v>0.754</v>
      </c>
      <c r="I10" s="9">
        <v>0.1406</v>
      </c>
      <c r="J10" s="9">
        <v>0.60070000000000001</v>
      </c>
      <c r="K10" s="9">
        <v>0.21190000000000001</v>
      </c>
      <c r="M10" s="9" t="s">
        <v>36</v>
      </c>
      <c r="N10" s="9" t="s">
        <v>36</v>
      </c>
      <c r="P10" s="9" t="s">
        <v>36</v>
      </c>
    </row>
    <row r="11" spans="1:25" x14ac:dyDescent="0.2">
      <c r="C11" s="4"/>
    </row>
    <row r="13" spans="1:25" x14ac:dyDescent="0.2">
      <c r="B13" t="s">
        <v>27</v>
      </c>
      <c r="F13" t="s">
        <v>1</v>
      </c>
      <c r="K13" t="s">
        <v>50</v>
      </c>
      <c r="P13" t="s">
        <v>51</v>
      </c>
    </row>
    <row r="14" spans="1:25" x14ac:dyDescent="0.2">
      <c r="B14" t="s">
        <v>30</v>
      </c>
      <c r="C14" t="s">
        <v>7</v>
      </c>
      <c r="D14" t="s">
        <v>10</v>
      </c>
      <c r="F14" t="s">
        <v>30</v>
      </c>
      <c r="G14" t="s">
        <v>7</v>
      </c>
      <c r="H14" t="s">
        <v>10</v>
      </c>
      <c r="I14" t="s">
        <v>43</v>
      </c>
      <c r="K14" t="s">
        <v>30</v>
      </c>
      <c r="L14" t="s">
        <v>7</v>
      </c>
      <c r="M14" t="s">
        <v>10</v>
      </c>
      <c r="N14" t="s">
        <v>43</v>
      </c>
      <c r="P14" t="s">
        <v>30</v>
      </c>
      <c r="Q14" t="s">
        <v>7</v>
      </c>
      <c r="R14" t="s">
        <v>10</v>
      </c>
      <c r="S14" t="s">
        <v>43</v>
      </c>
    </row>
    <row r="15" spans="1:25" x14ac:dyDescent="0.2">
      <c r="B15">
        <v>1</v>
      </c>
      <c r="C15">
        <v>3.1219404679796336E-2</v>
      </c>
      <c r="D15">
        <v>3</v>
      </c>
      <c r="F15">
        <v>0.81766753429707217</v>
      </c>
      <c r="G15">
        <v>1.3645390543553952</v>
      </c>
      <c r="H15">
        <v>3</v>
      </c>
      <c r="I15" s="9">
        <v>2.9999999999999997E-4</v>
      </c>
      <c r="K15">
        <v>0.46789037166726133</v>
      </c>
      <c r="L15">
        <v>5.1173130031292563E-2</v>
      </c>
      <c r="M15">
        <v>3</v>
      </c>
      <c r="N15" s="9" t="s">
        <v>36</v>
      </c>
      <c r="P15">
        <v>1.0356814698053352</v>
      </c>
      <c r="Q15">
        <v>9.8515155632644943E-2</v>
      </c>
      <c r="R15">
        <v>3</v>
      </c>
    </row>
    <row r="18" spans="2:29" x14ac:dyDescent="0.2">
      <c r="B18" t="s">
        <v>21</v>
      </c>
      <c r="F18" t="s">
        <v>11</v>
      </c>
      <c r="K18" t="s">
        <v>12</v>
      </c>
      <c r="P18" t="s">
        <v>13</v>
      </c>
      <c r="U18" t="s">
        <v>14</v>
      </c>
      <c r="Z18" t="s">
        <v>15</v>
      </c>
    </row>
    <row r="19" spans="2:29" x14ac:dyDescent="0.2">
      <c r="B19" t="s">
        <v>9</v>
      </c>
      <c r="C19" t="s">
        <v>7</v>
      </c>
      <c r="D19" t="s">
        <v>10</v>
      </c>
      <c r="F19" t="s">
        <v>30</v>
      </c>
      <c r="G19" t="s">
        <v>7</v>
      </c>
      <c r="H19" t="s">
        <v>10</v>
      </c>
      <c r="I19" t="s">
        <v>43</v>
      </c>
      <c r="K19" t="s">
        <v>30</v>
      </c>
      <c r="L19" t="s">
        <v>7</v>
      </c>
      <c r="M19" t="s">
        <v>10</v>
      </c>
      <c r="N19" t="s">
        <v>43</v>
      </c>
      <c r="P19" t="s">
        <v>30</v>
      </c>
      <c r="Q19" t="s">
        <v>7</v>
      </c>
      <c r="R19" t="s">
        <v>10</v>
      </c>
      <c r="S19" t="s">
        <v>43</v>
      </c>
      <c r="U19" t="s">
        <v>30</v>
      </c>
      <c r="V19" t="s">
        <v>7</v>
      </c>
      <c r="W19" t="s">
        <v>10</v>
      </c>
      <c r="X19" t="s">
        <v>43</v>
      </c>
      <c r="Z19" t="s">
        <v>30</v>
      </c>
      <c r="AA19" t="s">
        <v>7</v>
      </c>
      <c r="AB19" t="s">
        <v>10</v>
      </c>
      <c r="AC19" t="s">
        <v>43</v>
      </c>
    </row>
    <row r="20" spans="2:29" x14ac:dyDescent="0.2">
      <c r="B20">
        <v>1</v>
      </c>
      <c r="C20">
        <v>1.6027753706895079E-2</v>
      </c>
      <c r="D20">
        <v>3</v>
      </c>
      <c r="F20">
        <v>1.8484419263456096</v>
      </c>
      <c r="G20">
        <v>4.3011626335213125E-2</v>
      </c>
      <c r="H20">
        <v>3</v>
      </c>
      <c r="K20">
        <v>0.89660056657223797</v>
      </c>
      <c r="L20">
        <v>1.8018509002319445E-2</v>
      </c>
      <c r="M20">
        <v>3</v>
      </c>
      <c r="N20" s="9">
        <v>0.754</v>
      </c>
      <c r="P20">
        <v>0.50849858356940514</v>
      </c>
      <c r="Q20">
        <v>2.0548046676563212E-3</v>
      </c>
      <c r="R20">
        <v>3</v>
      </c>
      <c r="S20" s="9">
        <v>0.1406</v>
      </c>
      <c r="U20">
        <v>0.82719546742209638</v>
      </c>
      <c r="V20">
        <v>1.4290634073484012E-2</v>
      </c>
      <c r="W20">
        <v>3</v>
      </c>
      <c r="X20" s="9">
        <v>0.60070000000000001</v>
      </c>
      <c r="Z20">
        <v>0.58498583569405116</v>
      </c>
      <c r="AA20">
        <v>4.0276819911981869E-3</v>
      </c>
      <c r="AB20">
        <v>3</v>
      </c>
      <c r="AC20" s="9">
        <v>0.21190000000000001</v>
      </c>
    </row>
    <row r="23" spans="2:29" x14ac:dyDescent="0.2">
      <c r="B23" t="s">
        <v>22</v>
      </c>
      <c r="F23" t="s">
        <v>37</v>
      </c>
      <c r="K23" t="s">
        <v>19</v>
      </c>
    </row>
    <row r="24" spans="2:29" x14ac:dyDescent="0.2">
      <c r="B24" t="s">
        <v>30</v>
      </c>
      <c r="C24" t="s">
        <v>7</v>
      </c>
      <c r="D24" t="s">
        <v>10</v>
      </c>
      <c r="F24" t="s">
        <v>30</v>
      </c>
      <c r="G24" t="s">
        <v>7</v>
      </c>
      <c r="H24" t="s">
        <v>10</v>
      </c>
      <c r="I24" t="s">
        <v>43</v>
      </c>
      <c r="K24" t="s">
        <v>30</v>
      </c>
      <c r="L24" t="s">
        <v>7</v>
      </c>
      <c r="M24" t="s">
        <v>10</v>
      </c>
      <c r="N24" t="s">
        <v>43</v>
      </c>
    </row>
    <row r="25" spans="2:29" x14ac:dyDescent="0.2">
      <c r="B25">
        <v>1</v>
      </c>
      <c r="C25">
        <v>0.16269671853550771</v>
      </c>
      <c r="D25">
        <v>3</v>
      </c>
      <c r="F25">
        <v>0.27850162866449507</v>
      </c>
      <c r="G25">
        <v>4.248136846508907E-2</v>
      </c>
      <c r="H25">
        <v>3</v>
      </c>
      <c r="I25" s="10" t="s">
        <v>36</v>
      </c>
      <c r="K25">
        <v>0.29543973941368079</v>
      </c>
      <c r="L25">
        <v>1.9938795238317566E-2</v>
      </c>
      <c r="M25">
        <v>3</v>
      </c>
      <c r="N25" s="10" t="s">
        <v>36</v>
      </c>
    </row>
    <row r="28" spans="2:29" x14ac:dyDescent="0.2">
      <c r="B28" t="s">
        <v>23</v>
      </c>
      <c r="F28" t="s">
        <v>16</v>
      </c>
    </row>
    <row r="29" spans="2:29" x14ac:dyDescent="0.2">
      <c r="B29" t="s">
        <v>30</v>
      </c>
      <c r="C29" t="s">
        <v>7</v>
      </c>
      <c r="D29" t="s">
        <v>10</v>
      </c>
      <c r="F29" t="s">
        <v>30</v>
      </c>
      <c r="G29" t="s">
        <v>7</v>
      </c>
      <c r="H29" t="s">
        <v>10</v>
      </c>
      <c r="I29" t="s">
        <v>43</v>
      </c>
    </row>
    <row r="30" spans="2:29" x14ac:dyDescent="0.2">
      <c r="B30">
        <v>1</v>
      </c>
      <c r="C30">
        <v>0.15747239617010847</v>
      </c>
      <c r="D30">
        <v>3</v>
      </c>
      <c r="F30">
        <v>0.26311953352769679</v>
      </c>
      <c r="G30">
        <v>2.0548046676563273E-3</v>
      </c>
      <c r="H30">
        <v>3</v>
      </c>
      <c r="I30" s="9" t="s">
        <v>36</v>
      </c>
    </row>
    <row r="33" spans="2:24" x14ac:dyDescent="0.2">
      <c r="B33" t="s">
        <v>24</v>
      </c>
      <c r="F33" t="s">
        <v>0</v>
      </c>
      <c r="G33" t="s">
        <v>7</v>
      </c>
      <c r="H33" t="s">
        <v>10</v>
      </c>
      <c r="K33" t="s">
        <v>1</v>
      </c>
      <c r="P33" t="s">
        <v>25</v>
      </c>
      <c r="U33" t="s">
        <v>26</v>
      </c>
    </row>
    <row r="34" spans="2:24" x14ac:dyDescent="0.2">
      <c r="B34" t="s">
        <v>30</v>
      </c>
      <c r="C34" t="s">
        <v>7</v>
      </c>
      <c r="D34" t="s">
        <v>10</v>
      </c>
      <c r="F34" t="s">
        <v>30</v>
      </c>
      <c r="I34" t="s">
        <v>43</v>
      </c>
      <c r="K34" t="s">
        <v>30</v>
      </c>
      <c r="L34" t="s">
        <v>7</v>
      </c>
      <c r="M34" t="s">
        <v>10</v>
      </c>
      <c r="N34" t="s">
        <v>43</v>
      </c>
      <c r="P34" t="s">
        <v>30</v>
      </c>
      <c r="Q34" t="s">
        <v>7</v>
      </c>
      <c r="R34" t="s">
        <v>10</v>
      </c>
      <c r="S34" t="s">
        <v>43</v>
      </c>
      <c r="U34" t="s">
        <v>30</v>
      </c>
      <c r="V34" t="s">
        <v>7</v>
      </c>
      <c r="W34" t="s">
        <v>10</v>
      </c>
      <c r="X34" t="s">
        <v>43</v>
      </c>
    </row>
    <row r="35" spans="2:24" x14ac:dyDescent="0.2">
      <c r="B35">
        <v>1</v>
      </c>
      <c r="C35">
        <v>9.3926685357369165E-3</v>
      </c>
      <c r="D35">
        <v>3</v>
      </c>
      <c r="F35">
        <v>2.4654255319148937</v>
      </c>
      <c r="G35">
        <v>5.7154760664940869E-3</v>
      </c>
      <c r="H35">
        <v>3</v>
      </c>
      <c r="K35">
        <v>2.1143617021276593</v>
      </c>
      <c r="L35">
        <v>1.4696938456699058E-2</v>
      </c>
      <c r="M35">
        <v>3</v>
      </c>
      <c r="P35">
        <v>1.4361702127659577</v>
      </c>
      <c r="Q35">
        <v>1.0033277962194942E-2</v>
      </c>
      <c r="R35">
        <v>3</v>
      </c>
      <c r="U35">
        <v>3.4946808510638299</v>
      </c>
      <c r="V35">
        <v>0.10885770528538605</v>
      </c>
      <c r="W35">
        <v>3</v>
      </c>
    </row>
    <row r="38" spans="2:24" x14ac:dyDescent="0.2">
      <c r="B38" t="s">
        <v>52</v>
      </c>
      <c r="F38" t="s">
        <v>53</v>
      </c>
    </row>
    <row r="39" spans="2:24" x14ac:dyDescent="0.2">
      <c r="B39" t="s">
        <v>30</v>
      </c>
      <c r="C39" t="s">
        <v>7</v>
      </c>
      <c r="D39" t="s">
        <v>10</v>
      </c>
      <c r="F39" t="s">
        <v>30</v>
      </c>
      <c r="G39" t="s">
        <v>7</v>
      </c>
      <c r="H39" t="s">
        <v>10</v>
      </c>
      <c r="I39" t="s">
        <v>43</v>
      </c>
    </row>
    <row r="40" spans="2:24" x14ac:dyDescent="0.2">
      <c r="B40">
        <v>1</v>
      </c>
      <c r="C40">
        <v>5.8659090419890494E-2</v>
      </c>
      <c r="D40">
        <v>3</v>
      </c>
      <c r="F40">
        <v>1.2761351636747622</v>
      </c>
      <c r="G40">
        <v>9.2564692092732159E-2</v>
      </c>
      <c r="H40">
        <v>3</v>
      </c>
    </row>
    <row r="43" spans="2:24" x14ac:dyDescent="0.2">
      <c r="B43" t="s">
        <v>29</v>
      </c>
      <c r="F43" t="s">
        <v>54</v>
      </c>
    </row>
    <row r="44" spans="2:24" x14ac:dyDescent="0.2">
      <c r="B44" t="s">
        <v>30</v>
      </c>
      <c r="C44" t="s">
        <v>7</v>
      </c>
      <c r="D44" t="s">
        <v>10</v>
      </c>
      <c r="F44" t="s">
        <v>30</v>
      </c>
      <c r="G44" t="s">
        <v>7</v>
      </c>
      <c r="H44" t="s">
        <v>10</v>
      </c>
      <c r="I44" t="s">
        <v>43</v>
      </c>
    </row>
    <row r="45" spans="2:24" x14ac:dyDescent="0.2">
      <c r="B45">
        <v>1</v>
      </c>
      <c r="C45">
        <v>8.6490847299969642E-2</v>
      </c>
      <c r="D45">
        <v>3</v>
      </c>
      <c r="F45">
        <v>2.840840840840841</v>
      </c>
      <c r="G45">
        <v>0.15638058987255699</v>
      </c>
      <c r="H45">
        <v>3</v>
      </c>
    </row>
    <row r="51" spans="2:17" x14ac:dyDescent="0.2">
      <c r="K51" s="1"/>
      <c r="N51" s="1"/>
      <c r="Q51" s="1"/>
    </row>
    <row r="55" spans="2:17" x14ac:dyDescent="0.2">
      <c r="E55" s="1"/>
    </row>
    <row r="56" spans="2:17" x14ac:dyDescent="0.2">
      <c r="B56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OVCAR8</vt:lpstr>
      <vt:lpstr>OVCAR3</vt:lpstr>
      <vt:lpstr>OVCAR4</vt:lpstr>
      <vt:lpstr>COV318</vt:lpstr>
      <vt:lpstr>iOvCa147</vt:lpstr>
      <vt:lpstr>TOV1946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Piru Perampalam</dc:creator>
  <cp:lastModifiedBy>Frederick Andrew Dick</cp:lastModifiedBy>
  <cp:lastPrinted>2022-11-29T22:13:38Z</cp:lastPrinted>
  <dcterms:created xsi:type="dcterms:W3CDTF">2019-03-04T18:45:01Z</dcterms:created>
  <dcterms:modified xsi:type="dcterms:W3CDTF">2024-03-08T20:32:51Z</dcterms:modified>
</cp:coreProperties>
</file>