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omilazakirova/Documents/Lab data/Alu qPCR Dec 22 2023/Alu qPCR Feb 14 2024/"/>
    </mc:Choice>
  </mc:AlternateContent>
  <xr:revisionPtr revIDLastSave="0" documentId="13_ncr:1_{0C7FF225-4C81-FC44-86E0-D5D894C591CF}" xr6:coauthVersionLast="47" xr6:coauthVersionMax="47" xr10:uidLastSave="{00000000-0000-0000-0000-000000000000}"/>
  <bookViews>
    <workbookView xWindow="2920" yWindow="760" windowWidth="25600" windowHeight="16280" activeTab="1" xr2:uid="{C8EFEC80-EFD6-1A42-9C55-E44585714B23}"/>
  </bookViews>
  <sheets>
    <sheet name="Standard Curve" sheetId="1" r:id="rId1"/>
    <sheet name="Calculations" sheetId="3" r:id="rId2"/>
    <sheet name="Statistics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E3" i="3" s="1"/>
  <c r="D4" i="3"/>
  <c r="E4" i="3" s="1"/>
  <c r="D5" i="3"/>
  <c r="E5" i="3" s="1"/>
  <c r="D6" i="3"/>
  <c r="E6" i="3" s="1"/>
  <c r="D7" i="3"/>
  <c r="E7" i="3" s="1"/>
  <c r="D8" i="3"/>
  <c r="E8" i="3" s="1"/>
  <c r="D9" i="3"/>
  <c r="E9" i="3" s="1"/>
  <c r="D10" i="3"/>
  <c r="E10" i="3" s="1"/>
  <c r="D11" i="3"/>
  <c r="E11" i="3" s="1"/>
  <c r="D12" i="3"/>
  <c r="E12" i="3" s="1"/>
  <c r="D13" i="3"/>
  <c r="E13" i="3" s="1"/>
  <c r="D2" i="3"/>
  <c r="E2" i="3" s="1"/>
</calcChain>
</file>

<file path=xl/sharedStrings.xml><?xml version="1.0" encoding="utf-8"?>
<sst xmlns="http://schemas.openxmlformats.org/spreadsheetml/2006/main" count="43" uniqueCount="43">
  <si>
    <t>NTC</t>
  </si>
  <si>
    <t>Mouse</t>
  </si>
  <si>
    <t xml:space="preserve">Mean Threshold Cycle (Cт) </t>
  </si>
  <si>
    <t>Log10 ng Human DNA</t>
  </si>
  <si>
    <t>Amount Human DNA (ng/uL)</t>
  </si>
  <si>
    <r>
      <rPr>
        <b/>
        <sz val="12"/>
        <color theme="1"/>
        <rFont val="Calibri"/>
        <family val="2"/>
        <scheme val="minor"/>
      </rPr>
      <t>*</t>
    </r>
    <r>
      <rPr>
        <sz val="12"/>
        <color theme="1"/>
        <rFont val="Calibri"/>
        <family val="2"/>
        <scheme val="minor"/>
      </rPr>
      <t>10-fold serial dilutions of</t>
    </r>
    <r>
      <rPr>
        <b/>
        <sz val="12"/>
        <color theme="1"/>
        <rFont val="Calibri"/>
        <family val="2"/>
        <scheme val="minor"/>
      </rPr>
      <t xml:space="preserve"> Human gDNA</t>
    </r>
    <r>
      <rPr>
        <sz val="12"/>
        <color theme="1"/>
        <rFont val="Calibri"/>
        <family val="2"/>
        <scheme val="minor"/>
      </rPr>
      <t xml:space="preserve"> in</t>
    </r>
    <r>
      <rPr>
        <b/>
        <sz val="12"/>
        <color theme="1"/>
        <rFont val="Calibri"/>
        <family val="2"/>
        <scheme val="minor"/>
      </rPr>
      <t xml:space="preserve"> Mouse gDNA</t>
    </r>
    <r>
      <rPr>
        <sz val="12"/>
        <color theme="1"/>
        <rFont val="Calibri"/>
        <family val="2"/>
        <scheme val="minor"/>
      </rPr>
      <t xml:space="preserve"> to make standards</t>
    </r>
  </si>
  <si>
    <t>qPCR was performed for duplicate samples in one run, and the mean CT values were plotted.</t>
  </si>
  <si>
    <t>Total amount of gDNA (Human + Mouse) = 100 ng/uL in each standard</t>
  </si>
  <si>
    <t>Control</t>
  </si>
  <si>
    <t>Xenograft cells</t>
  </si>
  <si>
    <t>OVCAR8</t>
  </si>
  <si>
    <t>UNC5 KO</t>
  </si>
  <si>
    <t>y=⍺ + βx</t>
  </si>
  <si>
    <r>
      <rPr>
        <b/>
        <sz val="14"/>
        <color theme="9" tint="-0.249977111117893"/>
        <rFont val="Hand"/>
      </rPr>
      <t>⍺</t>
    </r>
    <r>
      <rPr>
        <sz val="12"/>
        <color theme="9" tint="-0.249977111117893"/>
        <rFont val="Calibri (Body)"/>
      </rPr>
      <t>(y intercept)=</t>
    </r>
  </si>
  <si>
    <r>
      <t>β</t>
    </r>
    <r>
      <rPr>
        <sz val="12"/>
        <color theme="9" tint="-0.249977111117893"/>
        <rFont val="Calibri (Body)"/>
      </rPr>
      <t>(slope)=</t>
    </r>
  </si>
  <si>
    <t>Mouse ID</t>
  </si>
  <si>
    <t>DNA conc (ng)</t>
  </si>
  <si>
    <t>Calculated # of human cells</t>
  </si>
  <si>
    <t>Cт mean</t>
  </si>
  <si>
    <t xml:space="preserve">1 NN </t>
  </si>
  <si>
    <t>1 LN</t>
  </si>
  <si>
    <t>1 RN</t>
  </si>
  <si>
    <t>1 BN</t>
  </si>
  <si>
    <t xml:space="preserve">2 NN </t>
  </si>
  <si>
    <t>2 LN</t>
  </si>
  <si>
    <t>2 RN</t>
  </si>
  <si>
    <t xml:space="preserve">2 BN </t>
  </si>
  <si>
    <t>3 NN</t>
  </si>
  <si>
    <t>3 LN</t>
  </si>
  <si>
    <t>3 RN</t>
  </si>
  <si>
    <t>3 BN</t>
  </si>
  <si>
    <t>*Each diploid human cell contains ~6pg genomic DNA</t>
  </si>
  <si>
    <t>*1NN--&gt; Cage 1 No Notch mouse gDNA (average of two technical replicates)</t>
  </si>
  <si>
    <t>Dunnett's multiple comparisons test</t>
  </si>
  <si>
    <t>Mean Diff.</t>
  </si>
  <si>
    <t>95.00% CI of diff.</t>
  </si>
  <si>
    <t>Below threshold?</t>
  </si>
  <si>
    <t>Summary</t>
  </si>
  <si>
    <t>Adjusted P Value</t>
  </si>
  <si>
    <t>OVCAR8-EV vs. UNC5 KO</t>
  </si>
  <si>
    <t>3156 to 24117</t>
  </si>
  <si>
    <t>Yes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</si>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</sst>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color theme="1"/>
      <name val="Times"/>
    </font>
    <font>
      <sz val="12"/>
      <color rgb="FFC00000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6"/>
      <color rgb="FF222222"/>
      <name val="Arial"/>
      <family val="2"/>
    </font>
    <font>
      <b/>
      <sz val="10"/>
      <name val="Verdana"/>
      <family val="2"/>
    </font>
    <font>
      <sz val="12"/>
      <color rgb="FF000000"/>
      <name val="Hand"/>
    </font>
    <font>
      <b/>
      <sz val="14"/>
      <color theme="9" tint="-0.249977111117893"/>
      <name val="Hand"/>
    </font>
    <font>
      <sz val="14"/>
      <color theme="9" tint="-0.249977111117893"/>
      <name val="Calibri"/>
      <family val="2"/>
      <scheme val="minor"/>
    </font>
    <font>
      <sz val="14"/>
      <color theme="9" tint="-0.249977111117893"/>
      <name val="Hand"/>
    </font>
    <font>
      <b/>
      <sz val="14"/>
      <color theme="1"/>
      <name val="Calibri"/>
      <family val="2"/>
      <scheme val="minor"/>
    </font>
    <font>
      <sz val="12"/>
      <color theme="9" tint="-0.249977111117893"/>
      <name val="Calibri (Body)"/>
    </font>
    <font>
      <sz val="14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left"/>
    </xf>
    <xf numFmtId="0" fontId="15" fillId="0" borderId="0" xfId="0" applyFont="1"/>
    <xf numFmtId="0" fontId="17" fillId="0" borderId="0" xfId="0" applyFont="1"/>
    <xf numFmtId="0" fontId="18" fillId="0" borderId="0" xfId="0" applyFont="1"/>
    <xf numFmtId="49" fontId="15" fillId="0" borderId="0" xfId="0" applyNumberFormat="1" applyFont="1" applyAlignment="1">
      <alignment wrapText="1"/>
    </xf>
    <xf numFmtId="164" fontId="0" fillId="0" borderId="0" xfId="0" applyNumberFormat="1"/>
    <xf numFmtId="0" fontId="15" fillId="0" borderId="0" xfId="0" applyFont="1" applyAlignment="1">
      <alignment wrapText="1"/>
    </xf>
    <xf numFmtId="0" fontId="19" fillId="0" borderId="0" xfId="0" applyFont="1"/>
    <xf numFmtId="0" fontId="2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5000"/>
                </a:schemeClr>
              </a:solidFill>
              <a:ln w="25400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1709504351579635E-2"/>
                  <c:y val="-0.193638169987050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Human</a:t>
                    </a:r>
                    <a:r>
                      <a:rPr lang="en-US" baseline="0"/>
                      <a:t> 100ng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841F-4A47-8764-DD1ACD46A2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41F-4A47-8764-DD1ACD46A26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1F-4A47-8764-DD1ACD46A2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41F-4A47-8764-DD1ACD46A2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1F-4A47-8764-DD1ACD46A2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1F-4A47-8764-DD1ACD46A26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1F-4A47-8764-DD1ACD46A2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1F-4A47-8764-DD1ACD46A2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1F-4A47-8764-DD1ACD46A2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1F-4A47-8764-DD1ACD46A262}"/>
                </c:ext>
              </c:extLst>
            </c:dLbl>
            <c:dLbl>
              <c:idx val="10"/>
              <c:layout>
                <c:manualLayout>
                  <c:x val="0.15295238057004779"/>
                  <c:y val="-4.4096275711253671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tx1"/>
                        </a:solidFill>
                      </a:rPr>
                      <a:t>Mouse</a:t>
                    </a:r>
                    <a:r>
                      <a:rPr lang="en-US" baseline="0">
                        <a:solidFill>
                          <a:schemeClr val="tx1"/>
                        </a:solidFill>
                      </a:rPr>
                      <a:t> 100ng</a:t>
                    </a:r>
                    <a:endParaRPr lang="en-US">
                      <a:solidFill>
                        <a:schemeClr val="tx1"/>
                      </a:solidFill>
                    </a:endParaRP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841F-4A47-8764-DD1ACD46A262}"/>
                </c:ext>
              </c:extLst>
            </c:dLbl>
            <c:dLbl>
              <c:idx val="11"/>
              <c:layout>
                <c:manualLayout>
                  <c:x val="5.330158716834997E-2"/>
                  <c:y val="-3.207001869909358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tx1"/>
                        </a:solidFill>
                      </a:rPr>
                      <a:t>NTC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841F-4A47-8764-DD1ACD46A26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1475"/>
                  <c:y val="1.003536016331283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'Standard Curve'!$B$2:$B$13</c:f>
              <c:numCache>
                <c:formatCode>General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-1</c:v>
                </c:pt>
                <c:pt idx="4">
                  <c:v>-2</c:v>
                </c:pt>
                <c:pt idx="5">
                  <c:v>-3</c:v>
                </c:pt>
                <c:pt idx="6">
                  <c:v>-4</c:v>
                </c:pt>
                <c:pt idx="7">
                  <c:v>-5</c:v>
                </c:pt>
                <c:pt idx="8">
                  <c:v>-6</c:v>
                </c:pt>
                <c:pt idx="9">
                  <c:v>-7</c:v>
                </c:pt>
                <c:pt idx="10">
                  <c:v>-8</c:v>
                </c:pt>
                <c:pt idx="11">
                  <c:v>-9</c:v>
                </c:pt>
              </c:numCache>
            </c:numRef>
          </c:xVal>
          <c:yVal>
            <c:numRef>
              <c:f>'Standard Curve'!$C$2:$C$13</c:f>
              <c:numCache>
                <c:formatCode>General</c:formatCode>
                <c:ptCount val="12"/>
                <c:pt idx="0">
                  <c:v>9.3428688049316406</c:v>
                </c:pt>
                <c:pt idx="1">
                  <c:v>12.522680282592773</c:v>
                </c:pt>
                <c:pt idx="2">
                  <c:v>16.204296112060547</c:v>
                </c:pt>
                <c:pt idx="3">
                  <c:v>19.150379180908203</c:v>
                </c:pt>
                <c:pt idx="4">
                  <c:v>21.392711639404297</c:v>
                </c:pt>
                <c:pt idx="5">
                  <c:v>23.125284194946289</c:v>
                </c:pt>
                <c:pt idx="6">
                  <c:v>24.971824645996094</c:v>
                </c:pt>
                <c:pt idx="7">
                  <c:v>27.066705703735352</c:v>
                </c:pt>
                <c:pt idx="8">
                  <c:v>29.438690185546875</c:v>
                </c:pt>
                <c:pt idx="9">
                  <c:v>31.299369812011719</c:v>
                </c:pt>
                <c:pt idx="10">
                  <c:v>34.299713134765625</c:v>
                </c:pt>
                <c:pt idx="11">
                  <c:v>36.58164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90-194F-9A9D-1135E9977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2263231"/>
        <c:axId val="1304634655"/>
      </c:scatterChart>
      <c:valAx>
        <c:axId val="1292263231"/>
        <c:scaling>
          <c:orientation val="minMax"/>
          <c:max val="2"/>
          <c:min val="-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 b="1">
                    <a:solidFill>
                      <a:schemeClr val="tx1"/>
                    </a:solidFill>
                  </a:rPr>
                  <a:t>Amount of human DNA (Log</a:t>
                </a:r>
                <a:r>
                  <a:rPr lang="en-US" sz="1050" b="1" baseline="0">
                    <a:solidFill>
                      <a:schemeClr val="tx1"/>
                    </a:solidFill>
                  </a:rPr>
                  <a:t>10 ng)</a:t>
                </a:r>
                <a:endParaRPr lang="en-US" sz="105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4634655"/>
        <c:crossesAt val="5"/>
        <c:crossBetween val="midCat"/>
        <c:majorUnit val="1"/>
      </c:valAx>
      <c:valAx>
        <c:axId val="1304634655"/>
        <c:scaling>
          <c:orientation val="minMax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 b="1">
                    <a:solidFill>
                      <a:schemeClr val="tx1"/>
                    </a:solidFill>
                  </a:rPr>
                  <a:t>Mean</a:t>
                </a:r>
                <a:r>
                  <a:rPr lang="en-US" sz="1050" b="1" baseline="0">
                    <a:solidFill>
                      <a:schemeClr val="tx1"/>
                    </a:solidFill>
                  </a:rPr>
                  <a:t> Threshold Cycle (Ct)   </a:t>
                </a:r>
                <a:endParaRPr lang="en-US" sz="105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2263231"/>
        <c:crossesAt val="5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20320</xdr:colOff>
      <xdr:row>0</xdr:row>
      <xdr:rowOff>0</xdr:rowOff>
    </xdr:from>
    <xdr:to>
      <xdr:col>13</xdr:col>
      <xdr:colOff>162560</xdr:colOff>
      <xdr:row>18</xdr:row>
      <xdr:rowOff>193040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0D68BAC-B812-B7FE-9772-A1F7586BB6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289560</xdr:colOff>
      <xdr:row>8</xdr:row>
      <xdr:rowOff>147320</xdr:rowOff>
    </xdr:from>
    <xdr:ext cx="65" cy="172098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B78157A-E0C1-EDB1-F97F-3831B4C4C622}"/>
            </a:ext>
          </a:extLst>
        </xdr:cNvPr>
        <xdr:cNvSpPr txBox="1"/>
      </xdr:nvSpPr>
      <xdr:spPr>
        <a:xfrm>
          <a:off x="6710680" y="2443480"/>
          <a:ext cx="65" cy="1720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720994</xdr:colOff>
      <xdr:row>1</xdr:row>
      <xdr:rowOff>121920</xdr:rowOff>
    </xdr:from>
    <xdr:to>
      <xdr:col>0</xdr:col>
      <xdr:colOff>974994</xdr:colOff>
      <xdr:row>6</xdr:row>
      <xdr:rowOff>182880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0FC71EAC-2135-794E-B9F6-CBE077BCCEC6}"/>
            </a:ext>
          </a:extLst>
        </xdr:cNvPr>
        <xdr:cNvSpPr/>
      </xdr:nvSpPr>
      <xdr:spPr>
        <a:xfrm>
          <a:off x="720994" y="325120"/>
          <a:ext cx="254000" cy="1076960"/>
        </a:xfrm>
        <a:prstGeom prst="leftBrace">
          <a:avLst>
            <a:gd name="adj1" fmla="val 8333"/>
            <a:gd name="adj2" fmla="val 52830"/>
          </a:avLst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400"/>
        </a:p>
      </xdr:txBody>
    </xdr:sp>
    <xdr:clientData/>
  </xdr:twoCellAnchor>
  <xdr:twoCellAnchor>
    <xdr:from>
      <xdr:col>0</xdr:col>
      <xdr:colOff>716745</xdr:colOff>
      <xdr:row>7</xdr:row>
      <xdr:rowOff>93511</xdr:rowOff>
    </xdr:from>
    <xdr:to>
      <xdr:col>0</xdr:col>
      <xdr:colOff>970745</xdr:colOff>
      <xdr:row>12</xdr:row>
      <xdr:rowOff>154471</xdr:rowOff>
    </xdr:to>
    <xdr:sp macro="" textlink="">
      <xdr:nvSpPr>
        <xdr:cNvPr id="3" name="Left Brace 2">
          <a:extLst>
            <a:ext uri="{FF2B5EF4-FFF2-40B4-BE49-F238E27FC236}">
              <a16:creationId xmlns:a16="http://schemas.microsoft.com/office/drawing/2014/main" id="{CDB084A7-BEA5-6442-BD60-97D576523F8F}"/>
            </a:ext>
          </a:extLst>
        </xdr:cNvPr>
        <xdr:cNvSpPr/>
      </xdr:nvSpPr>
      <xdr:spPr>
        <a:xfrm>
          <a:off x="716745" y="1515911"/>
          <a:ext cx="254000" cy="1076960"/>
        </a:xfrm>
        <a:prstGeom prst="leftBrace">
          <a:avLst>
            <a:gd name="adj1" fmla="val 8333"/>
            <a:gd name="adj2" fmla="val 52830"/>
          </a:avLst>
        </a:prstGeom>
        <a:ln w="12700">
          <a:solidFill>
            <a:srgbClr val="C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D0ABC-6570-0643-BD11-91C165660BFC}">
  <dimension ref="A1:J24"/>
  <sheetViews>
    <sheetView workbookViewId="0">
      <selection activeCell="L25" sqref="L25"/>
    </sheetView>
  </sheetViews>
  <sheetFormatPr baseColWidth="10" defaultRowHeight="16"/>
  <cols>
    <col min="1" max="1" width="8.6640625" customWidth="1"/>
    <col min="9" max="9" width="13.5" customWidth="1"/>
  </cols>
  <sheetData>
    <row r="1" spans="1:4" ht="69" customHeight="1">
      <c r="A1" s="2" t="s">
        <v>4</v>
      </c>
      <c r="B1" s="2" t="s">
        <v>3</v>
      </c>
      <c r="C1" s="2" t="s">
        <v>2</v>
      </c>
      <c r="D1" s="3"/>
    </row>
    <row r="2" spans="1:4">
      <c r="A2">
        <v>100</v>
      </c>
      <c r="B2" s="1">
        <v>2</v>
      </c>
      <c r="C2">
        <v>9.3428688049316406</v>
      </c>
    </row>
    <row r="3" spans="1:4">
      <c r="A3">
        <v>10</v>
      </c>
      <c r="B3" s="1">
        <v>1</v>
      </c>
      <c r="C3">
        <v>12.522680282592773</v>
      </c>
    </row>
    <row r="4" spans="1:4">
      <c r="A4">
        <v>1</v>
      </c>
      <c r="B4" s="1">
        <v>0</v>
      </c>
      <c r="C4">
        <v>16.204296112060547</v>
      </c>
    </row>
    <row r="5" spans="1:4">
      <c r="A5">
        <v>0.1</v>
      </c>
      <c r="B5" s="1">
        <v>-1</v>
      </c>
      <c r="C5">
        <v>19.150379180908203</v>
      </c>
    </row>
    <row r="6" spans="1:4">
      <c r="A6">
        <v>0.01</v>
      </c>
      <c r="B6" s="1">
        <v>-2</v>
      </c>
      <c r="C6">
        <v>21.392711639404297</v>
      </c>
    </row>
    <row r="7" spans="1:4">
      <c r="A7">
        <v>1E-3</v>
      </c>
      <c r="B7" s="1">
        <v>-3</v>
      </c>
      <c r="C7">
        <v>23.125284194946289</v>
      </c>
    </row>
    <row r="8" spans="1:4">
      <c r="A8">
        <v>1E-4</v>
      </c>
      <c r="B8" s="1">
        <v>-4</v>
      </c>
      <c r="C8">
        <v>24.971824645996094</v>
      </c>
    </row>
    <row r="9" spans="1:4">
      <c r="A9">
        <v>1.0000000000000001E-5</v>
      </c>
      <c r="B9" s="1">
        <v>-5</v>
      </c>
      <c r="C9">
        <v>27.066705703735352</v>
      </c>
    </row>
    <row r="10" spans="1:4">
      <c r="A10">
        <v>9.9999999999999995E-7</v>
      </c>
      <c r="B10" s="1">
        <v>-6</v>
      </c>
      <c r="C10">
        <v>29.438690185546875</v>
      </c>
    </row>
    <row r="11" spans="1:4">
      <c r="A11">
        <v>9.9999999999999995E-8</v>
      </c>
      <c r="B11" s="1">
        <v>-7</v>
      </c>
      <c r="C11">
        <v>31.299369812011719</v>
      </c>
    </row>
    <row r="12" spans="1:4">
      <c r="A12" t="s">
        <v>1</v>
      </c>
      <c r="B12" s="1">
        <v>-8</v>
      </c>
      <c r="C12">
        <v>34.299713134765625</v>
      </c>
    </row>
    <row r="13" spans="1:4">
      <c r="A13" t="s">
        <v>0</v>
      </c>
      <c r="B13" s="1">
        <v>-9</v>
      </c>
      <c r="C13">
        <v>36.58164</v>
      </c>
    </row>
    <row r="17" spans="1:10" ht="20">
      <c r="I17" s="11"/>
    </row>
    <row r="18" spans="1:10">
      <c r="I18" s="12"/>
    </row>
    <row r="19" spans="1:10">
      <c r="I19" s="12"/>
    </row>
    <row r="20" spans="1:10">
      <c r="A20" s="4"/>
    </row>
    <row r="21" spans="1:10" ht="19">
      <c r="A21" t="s">
        <v>5</v>
      </c>
      <c r="I21" s="14" t="s">
        <v>12</v>
      </c>
      <c r="J21" s="15"/>
    </row>
    <row r="22" spans="1:10" ht="19">
      <c r="A22" t="s">
        <v>7</v>
      </c>
      <c r="I22" s="16" t="s">
        <v>13</v>
      </c>
      <c r="J22" s="17">
        <v>15.564</v>
      </c>
    </row>
    <row r="23" spans="1:10" ht="19">
      <c r="A23" t="s">
        <v>6</v>
      </c>
      <c r="I23" s="16" t="s">
        <v>14</v>
      </c>
      <c r="J23" s="17">
        <v>-2.3481999999999998</v>
      </c>
    </row>
    <row r="24" spans="1:10">
      <c r="I24" s="1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B33CB-0377-EA4A-BF1B-EEB65957DEE2}">
  <dimension ref="A1:F27"/>
  <sheetViews>
    <sheetView tabSelected="1" topLeftCell="B1" zoomScale="113" workbookViewId="0">
      <selection activeCell="G4" sqref="G4"/>
    </sheetView>
  </sheetViews>
  <sheetFormatPr baseColWidth="10" defaultRowHeight="16"/>
  <cols>
    <col min="1" max="1" width="13.1640625" customWidth="1"/>
    <col min="4" max="4" width="15.83203125" customWidth="1"/>
    <col min="5" max="5" width="17" customWidth="1"/>
    <col min="6" max="6" width="12.5" bestFit="1" customWidth="1"/>
  </cols>
  <sheetData>
    <row r="1" spans="1:6" ht="40">
      <c r="A1" s="23" t="s">
        <v>9</v>
      </c>
      <c r="B1" s="18" t="s">
        <v>15</v>
      </c>
      <c r="C1" s="18" t="s">
        <v>18</v>
      </c>
      <c r="D1" s="18" t="s">
        <v>16</v>
      </c>
      <c r="E1" s="21" t="s">
        <v>17</v>
      </c>
      <c r="F1" s="19"/>
    </row>
    <row r="2" spans="1:6">
      <c r="B2" t="s">
        <v>19</v>
      </c>
      <c r="C2">
        <v>11.30334</v>
      </c>
      <c r="D2">
        <f>10^((C2-'Standard Curve'!$J$22)/('Standard Curve'!$J$23))</f>
        <v>65.228379568857719</v>
      </c>
      <c r="E2" s="22">
        <f>D2/0.006</f>
        <v>10871.396594809619</v>
      </c>
    </row>
    <row r="3" spans="1:6">
      <c r="B3" t="s">
        <v>20</v>
      </c>
      <c r="C3">
        <v>12.60792</v>
      </c>
      <c r="D3">
        <f>10^((C3-'Standard Curve'!$J$22)/('Standard Curve'!$J$23))</f>
        <v>18.149749038577845</v>
      </c>
      <c r="E3" s="22">
        <f t="shared" ref="E3:E13" si="0">D3/0.006</f>
        <v>3024.9581730963073</v>
      </c>
    </row>
    <row r="4" spans="1:6">
      <c r="A4" s="9" t="s">
        <v>8</v>
      </c>
      <c r="B4" t="s">
        <v>21</v>
      </c>
      <c r="C4">
        <v>10.568440000000001</v>
      </c>
      <c r="D4">
        <f>10^((C4-'Standard Curve'!$J$22)/('Standard Curve'!$J$23))</f>
        <v>134.09102495479831</v>
      </c>
      <c r="E4" s="22">
        <f t="shared" si="0"/>
        <v>22348.504159133052</v>
      </c>
    </row>
    <row r="5" spans="1:6">
      <c r="A5" s="8" t="s">
        <v>10</v>
      </c>
      <c r="B5" t="s">
        <v>22</v>
      </c>
      <c r="C5">
        <v>10.022779999999999</v>
      </c>
      <c r="D5">
        <f>10^((C5-'Standard Curve'!$J$22)/('Standard Curve'!$J$23))</f>
        <v>228.96728974727381</v>
      </c>
      <c r="E5" s="22">
        <f t="shared" si="0"/>
        <v>38161.214957878969</v>
      </c>
    </row>
    <row r="6" spans="1:6">
      <c r="B6" t="s">
        <v>23</v>
      </c>
      <c r="C6">
        <v>31.538360595703125</v>
      </c>
      <c r="D6">
        <f>10^((C6-'Standard Curve'!$J$22)/('Standard Curve'!$J$23))</f>
        <v>1.5746682932258533E-7</v>
      </c>
      <c r="E6" s="22">
        <f t="shared" si="0"/>
        <v>2.6244471553764222E-5</v>
      </c>
    </row>
    <row r="7" spans="1:6">
      <c r="B7" t="s">
        <v>24</v>
      </c>
      <c r="C7">
        <v>11.55697</v>
      </c>
      <c r="D7">
        <f>10^((C7-'Standard Curve'!$J$22)/('Standard Curve'!$J$23))</f>
        <v>50.865837416917145</v>
      </c>
      <c r="E7" s="22">
        <f t="shared" si="0"/>
        <v>8477.6395694861912</v>
      </c>
    </row>
    <row r="8" spans="1:6">
      <c r="B8" s="6" t="s">
        <v>25</v>
      </c>
      <c r="C8">
        <v>18.146159999999998</v>
      </c>
      <c r="D8">
        <f>10^((C8-'Standard Curve'!$J$22)/('Standard Curve'!$J$23))</f>
        <v>7.9499836955006911E-2</v>
      </c>
      <c r="E8" s="22">
        <f t="shared" si="0"/>
        <v>13.249972825834485</v>
      </c>
    </row>
    <row r="9" spans="1:6">
      <c r="B9" s="6" t="s">
        <v>26</v>
      </c>
      <c r="C9">
        <v>17.173200000000001</v>
      </c>
      <c r="D9">
        <f>10^((C9-'Standard Curve'!$J$22)/('Standard Curve'!$J$23))</f>
        <v>0.20639973669055983</v>
      </c>
      <c r="E9" s="22">
        <f t="shared" si="0"/>
        <v>34.399956115093303</v>
      </c>
    </row>
    <row r="10" spans="1:6">
      <c r="B10" s="6" t="s">
        <v>27</v>
      </c>
      <c r="C10">
        <v>13.723269999999999</v>
      </c>
      <c r="D10">
        <f>10^((C10-'Standard Curve'!$J$22)/('Standard Curve'!$J$23))</f>
        <v>6.0798069280625162</v>
      </c>
      <c r="E10" s="22">
        <f t="shared" si="0"/>
        <v>1013.3011546770861</v>
      </c>
    </row>
    <row r="11" spans="1:6">
      <c r="A11" s="10" t="s">
        <v>11</v>
      </c>
      <c r="B11" s="6" t="s">
        <v>28</v>
      </c>
      <c r="C11">
        <v>33.049205780029297</v>
      </c>
      <c r="D11">
        <f>10^((C11-'Standard Curve'!$J$22)/('Standard Curve'!$J$23))</f>
        <v>3.5791789871001534E-8</v>
      </c>
      <c r="E11" s="22">
        <f t="shared" si="0"/>
        <v>5.9652983118335886E-6</v>
      </c>
    </row>
    <row r="12" spans="1:6">
      <c r="B12" s="6" t="s">
        <v>29</v>
      </c>
      <c r="C12">
        <v>19.73133</v>
      </c>
      <c r="D12">
        <f>10^((C12-'Standard Curve'!$J$22)/('Standard Curve'!$J$23))</f>
        <v>1.6799979319835609E-2</v>
      </c>
      <c r="E12" s="22">
        <f t="shared" si="0"/>
        <v>2.7999965533059346</v>
      </c>
    </row>
    <row r="13" spans="1:6">
      <c r="B13" s="6" t="s">
        <v>30</v>
      </c>
      <c r="C13">
        <v>33.049205780029297</v>
      </c>
      <c r="D13">
        <f>10^((C13-'Standard Curve'!$J$22)/('Standard Curve'!$J$23))</f>
        <v>3.5791789871001534E-8</v>
      </c>
      <c r="E13" s="22">
        <f t="shared" si="0"/>
        <v>5.9652983118335886E-6</v>
      </c>
    </row>
    <row r="14" spans="1:6">
      <c r="B14" s="20"/>
      <c r="E14" s="22"/>
    </row>
    <row r="15" spans="1:6">
      <c r="B15" s="20"/>
      <c r="E15" s="22"/>
    </row>
    <row r="16" spans="1:6" ht="19">
      <c r="A16" s="18" t="s">
        <v>32</v>
      </c>
      <c r="B16" s="20"/>
      <c r="E16" s="22"/>
    </row>
    <row r="17" spans="1:5">
      <c r="A17" s="8"/>
      <c r="B17" s="20"/>
      <c r="E17" s="22"/>
    </row>
    <row r="18" spans="1:5" ht="19">
      <c r="A18" s="18" t="s">
        <v>31</v>
      </c>
      <c r="B18" s="20"/>
      <c r="E18" s="22"/>
    </row>
    <row r="19" spans="1:5">
      <c r="B19" s="20"/>
      <c r="E19" s="22"/>
    </row>
    <row r="20" spans="1:5">
      <c r="B20" s="7"/>
      <c r="E20" s="22"/>
    </row>
    <row r="21" spans="1:5">
      <c r="B21" s="7"/>
      <c r="E21" s="22"/>
    </row>
    <row r="22" spans="1:5">
      <c r="B22" s="7"/>
      <c r="E22" s="22"/>
    </row>
    <row r="23" spans="1:5">
      <c r="A23" s="10"/>
      <c r="B23" s="7"/>
      <c r="E23" s="22"/>
    </row>
    <row r="24" spans="1:5">
      <c r="B24" s="7"/>
      <c r="E24" s="22"/>
    </row>
    <row r="25" spans="1:5">
      <c r="B25" s="7"/>
      <c r="E25" s="22"/>
    </row>
    <row r="27" spans="1:5" ht="19">
      <c r="A27" s="5"/>
      <c r="B27" s="18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9EE8A-58D6-7D4D-A5E5-32C53562C012}">
  <dimension ref="A1:H4"/>
  <sheetViews>
    <sheetView workbookViewId="0">
      <selection activeCell="G8" sqref="G8"/>
    </sheetView>
  </sheetViews>
  <sheetFormatPr baseColWidth="10" defaultRowHeight="16"/>
  <cols>
    <col min="1" max="1" width="26.5" customWidth="1"/>
    <col min="3" max="3" width="14.1640625" customWidth="1"/>
    <col min="6" max="6" width="14" customWidth="1"/>
  </cols>
  <sheetData>
    <row r="1" spans="1:8" ht="19">
      <c r="A1" s="24" t="s">
        <v>33</v>
      </c>
      <c r="B1" s="25" t="s">
        <v>34</v>
      </c>
      <c r="C1" s="25" t="s">
        <v>35</v>
      </c>
      <c r="D1" s="25" t="s">
        <v>36</v>
      </c>
      <c r="E1" s="25" t="s">
        <v>37</v>
      </c>
      <c r="F1" s="25" t="s">
        <v>38</v>
      </c>
      <c r="G1" s="25"/>
      <c r="H1" s="19"/>
    </row>
    <row r="2" spans="1:8" ht="19">
      <c r="A2" s="24" t="s">
        <v>39</v>
      </c>
      <c r="B2" s="25">
        <v>13637</v>
      </c>
      <c r="C2" s="25" t="s">
        <v>40</v>
      </c>
      <c r="D2" s="25" t="s">
        <v>41</v>
      </c>
      <c r="E2" s="25" t="s">
        <v>42</v>
      </c>
      <c r="F2" s="25">
        <v>9.5999999999999992E-3</v>
      </c>
      <c r="G2" s="25"/>
      <c r="H2" s="25"/>
    </row>
    <row r="3" spans="1:8" ht="19">
      <c r="A3" s="24"/>
      <c r="B3" s="25"/>
      <c r="C3" s="25"/>
      <c r="D3" s="25"/>
      <c r="E3" s="25"/>
      <c r="F3" s="25"/>
      <c r="G3" s="25"/>
      <c r="H3" s="25"/>
    </row>
    <row r="4" spans="1:8" ht="19">
      <c r="A4" s="24"/>
      <c r="B4" s="25"/>
      <c r="C4" s="25"/>
      <c r="D4" s="25"/>
      <c r="E4" s="25"/>
      <c r="F4" s="25"/>
      <c r="G4" s="25"/>
      <c r="H4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Standard Curve</vt:lpstr>
      <vt:lpstr>Calculations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Komila</dc:creator>
  <cp:lastModifiedBy>Komila Zakirova</cp:lastModifiedBy>
  <dcterms:created xsi:type="dcterms:W3CDTF">2023-12-28T06:45:47Z</dcterms:created>
  <dcterms:modified xsi:type="dcterms:W3CDTF">2024-06-19T20:55:23Z</dcterms:modified>
</cp:coreProperties>
</file>