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nweaver/Desktop/Lab/Faculty/Manuscripts/In prep/Auxin/eLife/Version of Record/To upload/Source Data/Figure 1-supp 1/"/>
    </mc:Choice>
  </mc:AlternateContent>
  <xr:revisionPtr revIDLastSave="0" documentId="13_ncr:1_{BECE1890-F6E8-D94E-92C0-EAA69258DCB7}" xr6:coauthVersionLast="47" xr6:coauthVersionMax="47" xr10:uidLastSave="{00000000-0000-0000-0000-000000000000}"/>
  <bookViews>
    <workbookView xWindow="20760" yWindow="7480" windowWidth="26840" windowHeight="15940" xr2:uid="{556603E4-4F43-F84C-AE68-19B37F796172}"/>
  </bookViews>
  <sheets>
    <sheet name="ts" sheetId="1" r:id="rId1"/>
    <sheet name="AGE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37" i="1" s="1"/>
  <c r="D36" i="1"/>
  <c r="E36" i="1" s="1"/>
  <c r="D35" i="1"/>
  <c r="E35" i="1" s="1"/>
  <c r="D34" i="1"/>
  <c r="E34" i="1" s="1"/>
  <c r="E33" i="1"/>
  <c r="D33" i="1"/>
  <c r="D32" i="1"/>
  <c r="E32" i="1" s="1"/>
  <c r="J25" i="1"/>
  <c r="H25" i="1"/>
  <c r="J24" i="1"/>
  <c r="G24" i="1"/>
  <c r="I24" i="1" s="1"/>
  <c r="J23" i="1"/>
  <c r="H23" i="1"/>
  <c r="J22" i="1"/>
  <c r="G22" i="1"/>
  <c r="I22" i="1" s="1"/>
  <c r="J21" i="1"/>
  <c r="H21" i="1"/>
  <c r="J20" i="1"/>
  <c r="G20" i="1"/>
  <c r="I20" i="1" s="1"/>
  <c r="J19" i="1"/>
  <c r="H19" i="1"/>
  <c r="J18" i="1"/>
  <c r="G18" i="1"/>
  <c r="I18" i="1" s="1"/>
  <c r="J17" i="1"/>
  <c r="H17" i="1"/>
  <c r="J16" i="1"/>
  <c r="I16" i="1"/>
  <c r="G16" i="1"/>
  <c r="J15" i="1"/>
  <c r="H15" i="1"/>
  <c r="J14" i="1"/>
  <c r="G14" i="1"/>
  <c r="I14" i="1" s="1"/>
  <c r="J13" i="1"/>
  <c r="H13" i="1"/>
  <c r="J12" i="1"/>
  <c r="G12" i="1"/>
  <c r="I12" i="1" s="1"/>
  <c r="J11" i="1"/>
  <c r="H11" i="1"/>
  <c r="J10" i="1"/>
  <c r="G10" i="1"/>
  <c r="I10" i="1" s="1"/>
  <c r="J9" i="1"/>
  <c r="H9" i="1"/>
  <c r="J8" i="1"/>
  <c r="G8" i="1"/>
  <c r="I8" i="1" s="1"/>
  <c r="J7" i="1"/>
  <c r="H7" i="1"/>
  <c r="J6" i="1"/>
  <c r="G6" i="1"/>
  <c r="I6" i="1" s="1"/>
  <c r="J5" i="1"/>
  <c r="H5" i="1"/>
  <c r="J4" i="1"/>
  <c r="G4" i="1"/>
  <c r="I4" i="1" s="1"/>
  <c r="J3" i="1"/>
  <c r="H3" i="1"/>
  <c r="J2" i="1"/>
  <c r="G2" i="1"/>
  <c r="I2" i="1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J25" i="2"/>
  <c r="H25" i="2"/>
  <c r="J24" i="2"/>
  <c r="G24" i="2"/>
  <c r="I24" i="2" s="1"/>
  <c r="J23" i="2"/>
  <c r="H23" i="2"/>
  <c r="J22" i="2"/>
  <c r="G22" i="2"/>
  <c r="I22" i="2" s="1"/>
  <c r="J21" i="2"/>
  <c r="H21" i="2"/>
  <c r="J20" i="2"/>
  <c r="G20" i="2"/>
  <c r="I20" i="2" s="1"/>
  <c r="J19" i="2"/>
  <c r="H19" i="2"/>
  <c r="J18" i="2"/>
  <c r="G18" i="2"/>
  <c r="I18" i="2" s="1"/>
  <c r="J17" i="2"/>
  <c r="H17" i="2"/>
  <c r="J16" i="2"/>
  <c r="I16" i="2"/>
  <c r="G16" i="2"/>
  <c r="J15" i="2"/>
  <c r="H15" i="2"/>
  <c r="J14" i="2"/>
  <c r="G14" i="2"/>
  <c r="I14" i="2" s="1"/>
  <c r="J13" i="2"/>
  <c r="H13" i="2"/>
  <c r="J12" i="2"/>
  <c r="G12" i="2"/>
  <c r="I12" i="2" s="1"/>
  <c r="J11" i="2"/>
  <c r="H11" i="2"/>
  <c r="J10" i="2"/>
  <c r="G10" i="2"/>
  <c r="I10" i="2" s="1"/>
  <c r="J9" i="2"/>
  <c r="H9" i="2"/>
  <c r="J8" i="2"/>
  <c r="I8" i="2"/>
  <c r="G8" i="2"/>
  <c r="J7" i="2"/>
  <c r="H7" i="2"/>
  <c r="I6" i="2" s="1"/>
  <c r="J6" i="2"/>
  <c r="G6" i="2"/>
  <c r="J5" i="2"/>
  <c r="H5" i="2"/>
  <c r="J4" i="2"/>
  <c r="G4" i="2"/>
  <c r="I4" i="2" s="1"/>
  <c r="J3" i="2"/>
  <c r="H3" i="2"/>
  <c r="J2" i="2"/>
  <c r="G2" i="2"/>
  <c r="I2" i="2" s="1"/>
</calcChain>
</file>

<file path=xl/sharedStrings.xml><?xml version="1.0" encoding="utf-8"?>
<sst xmlns="http://schemas.openxmlformats.org/spreadsheetml/2006/main" count="110" uniqueCount="28">
  <si>
    <t>Condition</t>
  </si>
  <si>
    <t>PCR Transcript</t>
  </si>
  <si>
    <t>Read 1</t>
  </si>
  <si>
    <t>Read 2</t>
  </si>
  <si>
    <t>Read 3</t>
  </si>
  <si>
    <t>Ave Mean</t>
  </si>
  <si>
    <t>Ave Bkgrd</t>
  </si>
  <si>
    <t>Adj Mean</t>
  </si>
  <si>
    <t>Std. Dev.</t>
  </si>
  <si>
    <t>GFP</t>
  </si>
  <si>
    <t>Bkgrnd.</t>
  </si>
  <si>
    <t>Rp49</t>
  </si>
  <si>
    <t>Rp49 Intensity</t>
  </si>
  <si>
    <t>GFP Intensity</t>
  </si>
  <si>
    <t>Adjusted</t>
  </si>
  <si>
    <t>Normalized</t>
  </si>
  <si>
    <t>3.1Lsp2-Gal4[AGES] - pre</t>
  </si>
  <si>
    <t>3.1Lsp2-Gal4[AGES] + Auxin</t>
  </si>
  <si>
    <t>3.1Lsp2-Gal4[AGES] - Auxin, 24 hr</t>
  </si>
  <si>
    <t>3.1Lsp2-Gal4[AGES] - Auxin, 48 hr</t>
  </si>
  <si>
    <t>3.1Lsp2-Gal4[AGES] - Auxin, 72 hr</t>
  </si>
  <si>
    <t>3.1Lsp2-Gal4[AGES] - Auxin, 96 hr</t>
  </si>
  <si>
    <t>3.1Lsp2-Gal4[ts] - pre</t>
  </si>
  <si>
    <t>3.1Lsp2-Gal4[ts] + Auxin</t>
  </si>
  <si>
    <t>3.1Lsp2-Gal4[ts] - Auxin, 24 hr</t>
  </si>
  <si>
    <t>3.1Lsp2-Gal4[ts] - Auxin, 48 hr</t>
  </si>
  <si>
    <t>3.1Lsp2-Gal4[ts] - Auxin, 72 hr</t>
  </si>
  <si>
    <t>3.1Lsp2-Gal4[ts] - Auxin, 96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</si>
</sst>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5" xfId="0" applyNumberForma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6" xfId="0" applyBorder="1"/>
    <xf numFmtId="0" fontId="1" fillId="0" borderId="0" xfId="0" applyFon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9F597-F047-B14F-AD04-F0358A195A9A}">
  <dimension ref="A1:J38"/>
  <sheetViews>
    <sheetView tabSelected="1" workbookViewId="0">
      <selection activeCell="I29" sqref="I29"/>
    </sheetView>
  </sheetViews>
  <sheetFormatPr baseColWidth="10" defaultRowHeight="16" x14ac:dyDescent="0.2"/>
  <cols>
    <col min="1" max="1" width="32" bestFit="1" customWidth="1"/>
    <col min="2" max="2" width="15.6640625" bestFit="1" customWidth="1"/>
    <col min="3" max="3" width="16.83203125" bestFit="1" customWidth="1"/>
    <col min="4" max="4" width="11.6640625" bestFit="1" customWidth="1"/>
    <col min="5" max="5" width="11.83203125" bestFit="1" customWidth="1"/>
    <col min="6" max="6" width="11.6640625" bestFit="1" customWidth="1"/>
  </cols>
  <sheetData>
    <row r="1" spans="1:10" x14ac:dyDescent="0.2">
      <c r="A1" s="1" t="s">
        <v>0</v>
      </c>
      <c r="B1" s="2" t="s">
        <v>1</v>
      </c>
      <c r="C1" s="3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4" t="s">
        <v>8</v>
      </c>
    </row>
    <row r="2" spans="1:10" x14ac:dyDescent="0.2">
      <c r="A2" s="5" t="s">
        <v>22</v>
      </c>
      <c r="B2" s="6" t="s">
        <v>9</v>
      </c>
      <c r="C2" s="6"/>
      <c r="D2">
        <v>61229.800999999999</v>
      </c>
      <c r="E2">
        <v>61239.021999999997</v>
      </c>
      <c r="F2">
        <v>61249.374000000003</v>
      </c>
      <c r="G2" s="7">
        <f>AVERAGE(D2:F2)</f>
        <v>61239.399000000005</v>
      </c>
      <c r="H2" s="7"/>
      <c r="I2" s="7">
        <f>ABS(G2-H3)</f>
        <v>3.6773333333258051</v>
      </c>
      <c r="J2" s="8">
        <f t="shared" ref="J2:J25" si="0">STDEV(D2:F2)</f>
        <v>9.7919445974760464</v>
      </c>
    </row>
    <row r="3" spans="1:10" x14ac:dyDescent="0.2">
      <c r="A3" s="5"/>
      <c r="B3" s="6"/>
      <c r="C3" s="6" t="s">
        <v>10</v>
      </c>
      <c r="D3">
        <v>61250.896000000001</v>
      </c>
      <c r="E3">
        <v>61250.896000000001</v>
      </c>
      <c r="F3">
        <v>61227.436999999998</v>
      </c>
      <c r="G3" s="7"/>
      <c r="H3" s="7">
        <f>AVERAGE(D3:F3)</f>
        <v>61243.076333333331</v>
      </c>
      <c r="I3" s="7"/>
      <c r="J3" s="8">
        <f t="shared" si="0"/>
        <v>13.54405996492091</v>
      </c>
    </row>
    <row r="4" spans="1:10" x14ac:dyDescent="0.2">
      <c r="A4" s="5" t="s">
        <v>23</v>
      </c>
      <c r="B4" s="6" t="s">
        <v>9</v>
      </c>
      <c r="C4" s="6"/>
      <c r="D4">
        <v>40427.764000000003</v>
      </c>
      <c r="E4">
        <v>40398.017</v>
      </c>
      <c r="F4">
        <v>40417.957000000002</v>
      </c>
      <c r="G4" s="7">
        <f>AVERAGE(D4:F4)</f>
        <v>40414.579333333335</v>
      </c>
      <c r="H4" s="7"/>
      <c r="I4" s="7">
        <f>ABS(G4-H5)</f>
        <v>19208.684999999998</v>
      </c>
      <c r="J4" s="8">
        <f t="shared" si="0"/>
        <v>15.158412724734115</v>
      </c>
    </row>
    <row r="5" spans="1:10" x14ac:dyDescent="0.2">
      <c r="A5" s="5"/>
      <c r="B5" s="6"/>
      <c r="C5" s="6" t="s">
        <v>10</v>
      </c>
      <c r="D5">
        <v>59657.262999999999</v>
      </c>
      <c r="E5">
        <v>59608.027000000002</v>
      </c>
      <c r="F5">
        <v>59604.502999999997</v>
      </c>
      <c r="G5" s="7"/>
      <c r="H5" s="7">
        <f>AVERAGE(D5:F5)</f>
        <v>59623.264333333333</v>
      </c>
      <c r="I5" s="7"/>
      <c r="J5" s="8">
        <f t="shared" si="0"/>
        <v>29.496383597541715</v>
      </c>
    </row>
    <row r="6" spans="1:10" x14ac:dyDescent="0.2">
      <c r="A6" s="5" t="s">
        <v>24</v>
      </c>
      <c r="B6" s="6" t="s">
        <v>9</v>
      </c>
      <c r="C6" s="6"/>
      <c r="D6">
        <v>51201.118000000002</v>
      </c>
      <c r="E6">
        <v>51239.101999999999</v>
      </c>
      <c r="F6">
        <v>51165.945</v>
      </c>
      <c r="G6" s="7">
        <f>AVERAGE(D6:F6)</f>
        <v>51202.055</v>
      </c>
      <c r="H6" s="7"/>
      <c r="I6" s="7">
        <f>ABS(G6-H7)</f>
        <v>8397.8613333333342</v>
      </c>
      <c r="J6" s="8">
        <f t="shared" si="0"/>
        <v>36.587499764263335</v>
      </c>
    </row>
    <row r="7" spans="1:10" x14ac:dyDescent="0.2">
      <c r="A7" s="5"/>
      <c r="B7" s="6"/>
      <c r="C7" s="6" t="s">
        <v>10</v>
      </c>
      <c r="D7">
        <v>59635.322</v>
      </c>
      <c r="E7">
        <v>59584.703000000001</v>
      </c>
      <c r="F7">
        <v>59579.724000000002</v>
      </c>
      <c r="G7" s="7"/>
      <c r="H7" s="7">
        <f>AVERAGE(D7:F7)</f>
        <v>59599.916333333334</v>
      </c>
      <c r="I7" s="7"/>
      <c r="J7" s="8">
        <f t="shared" si="0"/>
        <v>30.763103457441954</v>
      </c>
    </row>
    <row r="8" spans="1:10" x14ac:dyDescent="0.2">
      <c r="A8" s="5" t="s">
        <v>25</v>
      </c>
      <c r="B8" s="6" t="s">
        <v>9</v>
      </c>
      <c r="C8" s="6"/>
      <c r="D8">
        <v>57423.021999999997</v>
      </c>
      <c r="E8">
        <v>57446.260999999999</v>
      </c>
      <c r="F8">
        <v>57449.913</v>
      </c>
      <c r="G8" s="7">
        <f>AVERAGE(D8:F8)</f>
        <v>57439.731999999996</v>
      </c>
      <c r="H8" s="7"/>
      <c r="I8" s="7">
        <f>ABS(G8-H9)</f>
        <v>2423.9986666666737</v>
      </c>
      <c r="J8" s="8">
        <f t="shared" si="0"/>
        <v>14.586032736835685</v>
      </c>
    </row>
    <row r="9" spans="1:10" x14ac:dyDescent="0.2">
      <c r="A9" s="5"/>
      <c r="B9" s="6"/>
      <c r="C9" s="6" t="s">
        <v>10</v>
      </c>
      <c r="D9">
        <v>59867.506000000001</v>
      </c>
      <c r="E9">
        <v>59866.817000000003</v>
      </c>
      <c r="F9">
        <v>59856.868999999999</v>
      </c>
      <c r="G9" s="7"/>
      <c r="H9" s="7">
        <f>AVERAGE(D9:F9)</f>
        <v>59863.73066666667</v>
      </c>
      <c r="I9" s="7"/>
      <c r="J9" s="8">
        <f t="shared" si="0"/>
        <v>5.9523551921365359</v>
      </c>
    </row>
    <row r="10" spans="1:10" x14ac:dyDescent="0.2">
      <c r="A10" s="5" t="s">
        <v>26</v>
      </c>
      <c r="B10" s="6" t="s">
        <v>9</v>
      </c>
      <c r="C10" s="6"/>
      <c r="D10">
        <v>59458.063000000002</v>
      </c>
      <c r="E10">
        <v>59462.502999999997</v>
      </c>
      <c r="F10">
        <v>59447.438999999998</v>
      </c>
      <c r="G10" s="7">
        <f>AVERAGE(D10:F10)</f>
        <v>59456.001666666671</v>
      </c>
      <c r="H10" s="7"/>
      <c r="I10" s="7">
        <f>ABS(G10-H11)</f>
        <v>607.54233333332377</v>
      </c>
      <c r="J10" s="8">
        <f t="shared" si="0"/>
        <v>7.7406618149438993</v>
      </c>
    </row>
    <row r="11" spans="1:10" x14ac:dyDescent="0.2">
      <c r="A11" s="5"/>
      <c r="B11" s="6"/>
      <c r="C11" s="6" t="s">
        <v>10</v>
      </c>
      <c r="D11">
        <v>60062.712</v>
      </c>
      <c r="E11">
        <v>60057.010999999999</v>
      </c>
      <c r="F11">
        <v>60070.909</v>
      </c>
      <c r="G11" s="7"/>
      <c r="H11" s="7">
        <f>AVERAGE(D11:F11)</f>
        <v>60063.543999999994</v>
      </c>
      <c r="I11" s="7"/>
      <c r="J11" s="8">
        <f t="shared" si="0"/>
        <v>6.9862557210573781</v>
      </c>
    </row>
    <row r="12" spans="1:10" x14ac:dyDescent="0.2">
      <c r="A12" s="5" t="s">
        <v>27</v>
      </c>
      <c r="B12" s="6" t="s">
        <v>9</v>
      </c>
      <c r="C12" s="6"/>
      <c r="D12">
        <v>59266.49</v>
      </c>
      <c r="E12">
        <v>59271.908000000003</v>
      </c>
      <c r="F12">
        <v>59261.648999999998</v>
      </c>
      <c r="G12" s="7">
        <f>AVERAGE(D12:F12)</f>
        <v>59266.68233333333</v>
      </c>
      <c r="H12" s="7"/>
      <c r="I12" s="7">
        <f>ABS(G12-H13)</f>
        <v>690.52366666667513</v>
      </c>
      <c r="J12" s="8">
        <f t="shared" si="0"/>
        <v>5.132203652755984</v>
      </c>
    </row>
    <row r="13" spans="1:10" ht="17" thickBot="1" x14ac:dyDescent="0.25">
      <c r="A13" s="9"/>
      <c r="B13" s="10"/>
      <c r="C13" s="10" t="s">
        <v>10</v>
      </c>
      <c r="D13" s="11">
        <v>59971.415000000001</v>
      </c>
      <c r="E13" s="11">
        <v>59935.008999999998</v>
      </c>
      <c r="F13" s="11">
        <v>59965.194000000003</v>
      </c>
      <c r="G13" s="12"/>
      <c r="H13" s="12">
        <f>AVERAGE(D13:F13)</f>
        <v>59957.206000000006</v>
      </c>
      <c r="I13" s="12"/>
      <c r="J13" s="13">
        <f t="shared" si="0"/>
        <v>19.473194832899853</v>
      </c>
    </row>
    <row r="14" spans="1:10" x14ac:dyDescent="0.2">
      <c r="A14" s="5" t="s">
        <v>22</v>
      </c>
      <c r="B14" s="6" t="s">
        <v>11</v>
      </c>
      <c r="C14" s="6"/>
      <c r="D14">
        <v>39331.142999999996</v>
      </c>
      <c r="E14">
        <v>39332.612999999998</v>
      </c>
      <c r="F14">
        <v>39018.364999999998</v>
      </c>
      <c r="G14" s="7">
        <f>AVERAGE(D14:F14)</f>
        <v>39227.373666666659</v>
      </c>
      <c r="H14" s="7"/>
      <c r="I14" s="7">
        <f>ABS(G14-H15)</f>
        <v>24262.592666666678</v>
      </c>
      <c r="J14" s="8">
        <f t="shared" si="0"/>
        <v>181.00830721636265</v>
      </c>
    </row>
    <row r="15" spans="1:10" x14ac:dyDescent="0.2">
      <c r="A15" s="5"/>
      <c r="B15" s="6"/>
      <c r="C15" s="6" t="s">
        <v>10</v>
      </c>
      <c r="D15">
        <v>63322.889000000003</v>
      </c>
      <c r="E15">
        <v>63478.326000000001</v>
      </c>
      <c r="F15">
        <v>63668.684000000001</v>
      </c>
      <c r="G15" s="7"/>
      <c r="H15" s="7">
        <f>AVERAGE(D15:F15)</f>
        <v>63489.966333333337</v>
      </c>
      <c r="I15" s="7"/>
      <c r="J15" s="8">
        <f t="shared" si="0"/>
        <v>173.19113293218288</v>
      </c>
    </row>
    <row r="16" spans="1:10" x14ac:dyDescent="0.2">
      <c r="A16" s="5" t="s">
        <v>23</v>
      </c>
      <c r="B16" s="6" t="s">
        <v>11</v>
      </c>
      <c r="C16" s="6"/>
      <c r="D16">
        <v>34757.324999999997</v>
      </c>
      <c r="E16">
        <v>34757.324999999997</v>
      </c>
      <c r="F16">
        <v>34757.324999999997</v>
      </c>
      <c r="G16" s="7">
        <f>AVERAGE(D16:F16)</f>
        <v>34757.324999999997</v>
      </c>
      <c r="H16" s="7"/>
      <c r="I16" s="7">
        <f>ABS(G16-H17)</f>
        <v>27795.001333333334</v>
      </c>
      <c r="J16" s="8">
        <f t="shared" si="0"/>
        <v>0</v>
      </c>
    </row>
    <row r="17" spans="1:10" x14ac:dyDescent="0.2">
      <c r="A17" s="5"/>
      <c r="B17" s="6"/>
      <c r="C17" s="6" t="s">
        <v>10</v>
      </c>
      <c r="D17">
        <v>62517.733999999997</v>
      </c>
      <c r="E17">
        <v>62634.997000000003</v>
      </c>
      <c r="F17">
        <v>62504.248</v>
      </c>
      <c r="G17" s="7"/>
      <c r="H17" s="7">
        <f>AVERAGE(D17:F17)</f>
        <v>62552.326333333331</v>
      </c>
      <c r="I17" s="7"/>
      <c r="J17" s="8">
        <f t="shared" si="0"/>
        <v>71.911733356481648</v>
      </c>
    </row>
    <row r="18" spans="1:10" x14ac:dyDescent="0.2">
      <c r="A18" s="5" t="s">
        <v>24</v>
      </c>
      <c r="B18" s="6" t="s">
        <v>11</v>
      </c>
      <c r="C18" s="6"/>
      <c r="D18">
        <v>42858.923000000003</v>
      </c>
      <c r="E18">
        <v>42417.146000000001</v>
      </c>
      <c r="F18">
        <v>41854.089</v>
      </c>
      <c r="G18" s="7">
        <f>AVERAGE(D18:F18)</f>
        <v>42376.719333333334</v>
      </c>
      <c r="H18" s="7"/>
      <c r="I18" s="7">
        <f>ABS(G18-H19)</f>
        <v>20545.210999999996</v>
      </c>
      <c r="J18" s="8">
        <f t="shared" si="0"/>
        <v>503.6353625613819</v>
      </c>
    </row>
    <row r="19" spans="1:10" x14ac:dyDescent="0.2">
      <c r="A19" s="5"/>
      <c r="B19" s="6"/>
      <c r="C19" s="6" t="s">
        <v>10</v>
      </c>
      <c r="D19">
        <v>62967.019</v>
      </c>
      <c r="E19">
        <v>62847.945</v>
      </c>
      <c r="F19">
        <v>62950.826999999997</v>
      </c>
      <c r="G19" s="7"/>
      <c r="H19" s="7">
        <f>AVERAGE(D19:F19)</f>
        <v>62921.93033333333</v>
      </c>
      <c r="I19" s="7"/>
      <c r="J19" s="8">
        <f t="shared" si="0"/>
        <v>64.582639906814691</v>
      </c>
    </row>
    <row r="20" spans="1:10" x14ac:dyDescent="0.2">
      <c r="A20" s="5" t="s">
        <v>25</v>
      </c>
      <c r="B20" s="6" t="s">
        <v>11</v>
      </c>
      <c r="C20" s="6"/>
      <c r="D20">
        <v>39100.129000000001</v>
      </c>
      <c r="E20">
        <v>39088.792999999998</v>
      </c>
      <c r="F20">
        <v>39088.792999999998</v>
      </c>
      <c r="G20" s="7">
        <f>AVERAGE(D20:F20)</f>
        <v>39092.571666666663</v>
      </c>
      <c r="H20" s="7"/>
      <c r="I20" s="7">
        <f>ABS(G20-H21)</f>
        <v>23550.099000000009</v>
      </c>
      <c r="J20" s="8">
        <f t="shared" si="0"/>
        <v>6.544842651535312</v>
      </c>
    </row>
    <row r="21" spans="1:10" x14ac:dyDescent="0.2">
      <c r="A21" s="5"/>
      <c r="B21" s="6"/>
      <c r="C21" s="6" t="s">
        <v>10</v>
      </c>
      <c r="D21">
        <v>62780.597999999998</v>
      </c>
      <c r="E21">
        <v>62700.635000000002</v>
      </c>
      <c r="F21">
        <v>62446.779000000002</v>
      </c>
      <c r="G21" s="7"/>
      <c r="H21" s="7">
        <f>AVERAGE(D21:F21)</f>
        <v>62642.670666666672</v>
      </c>
      <c r="I21" s="7"/>
      <c r="J21" s="8">
        <f t="shared" si="0"/>
        <v>174.29480527064698</v>
      </c>
    </row>
    <row r="22" spans="1:10" x14ac:dyDescent="0.2">
      <c r="A22" s="5" t="s">
        <v>26</v>
      </c>
      <c r="B22" s="6" t="s">
        <v>11</v>
      </c>
      <c r="C22" s="6"/>
      <c r="D22">
        <v>37754.982000000004</v>
      </c>
      <c r="E22">
        <v>37900.078999999998</v>
      </c>
      <c r="F22">
        <v>37686.000999999997</v>
      </c>
      <c r="G22" s="7">
        <f>AVERAGE(D22:F22)</f>
        <v>37780.353999999999</v>
      </c>
      <c r="H22" s="7"/>
      <c r="I22" s="7">
        <f>ABS(G22-H23)</f>
        <v>24602.978333333333</v>
      </c>
      <c r="J22" s="8">
        <f t="shared" si="0"/>
        <v>109.27099939599702</v>
      </c>
    </row>
    <row r="23" spans="1:10" x14ac:dyDescent="0.2">
      <c r="A23" s="5"/>
      <c r="B23" s="6"/>
      <c r="C23" s="6" t="s">
        <v>10</v>
      </c>
      <c r="D23">
        <v>62335.589</v>
      </c>
      <c r="E23">
        <v>62440.940999999999</v>
      </c>
      <c r="F23">
        <v>62373.466999999997</v>
      </c>
      <c r="G23" s="7"/>
      <c r="H23" s="7">
        <f>AVERAGE(D23:F23)</f>
        <v>62383.332333333332</v>
      </c>
      <c r="I23" s="7"/>
      <c r="J23" s="8">
        <f t="shared" si="0"/>
        <v>53.364356806142645</v>
      </c>
    </row>
    <row r="24" spans="1:10" x14ac:dyDescent="0.2">
      <c r="A24" s="5" t="s">
        <v>27</v>
      </c>
      <c r="B24" s="6" t="s">
        <v>11</v>
      </c>
      <c r="C24" s="6"/>
      <c r="D24">
        <v>38443.218000000001</v>
      </c>
      <c r="E24">
        <v>38425.235999999997</v>
      </c>
      <c r="F24">
        <v>38224.589999999997</v>
      </c>
      <c r="G24" s="7">
        <f>AVERAGE(D24:F24)</f>
        <v>38364.347999999998</v>
      </c>
      <c r="H24" s="7"/>
      <c r="I24" s="7">
        <f>ABS(G24-H25)</f>
        <v>24036.010333333339</v>
      </c>
      <c r="J24" s="8">
        <f t="shared" si="0"/>
        <v>121.3674668269894</v>
      </c>
    </row>
    <row r="25" spans="1:10" ht="17" thickBot="1" x14ac:dyDescent="0.25">
      <c r="A25" s="14"/>
      <c r="B25" s="11"/>
      <c r="C25" s="10" t="s">
        <v>10</v>
      </c>
      <c r="D25" s="11">
        <v>62230.699000000001</v>
      </c>
      <c r="E25" s="11">
        <v>62471.504000000001</v>
      </c>
      <c r="F25" s="11">
        <v>62498.872000000003</v>
      </c>
      <c r="G25" s="12"/>
      <c r="H25" s="12">
        <f>AVERAGE(D25:F25)</f>
        <v>62400.358333333337</v>
      </c>
      <c r="I25" s="12"/>
      <c r="J25" s="13">
        <f t="shared" si="0"/>
        <v>147.56513441979985</v>
      </c>
    </row>
    <row r="31" spans="1:10" x14ac:dyDescent="0.2">
      <c r="B31" s="15" t="s">
        <v>12</v>
      </c>
      <c r="C31" s="15" t="s">
        <v>13</v>
      </c>
      <c r="D31" s="15" t="s">
        <v>14</v>
      </c>
      <c r="E31" s="15" t="s">
        <v>15</v>
      </c>
    </row>
    <row r="32" spans="1:10" x14ac:dyDescent="0.2">
      <c r="A32" s="5" t="s">
        <v>22</v>
      </c>
      <c r="B32" s="7">
        <v>24262.592666666678</v>
      </c>
      <c r="C32" s="7">
        <v>3.6773333333258051</v>
      </c>
      <c r="D32" s="7">
        <f>C32/B32</f>
        <v>1.5156390678634825E-4</v>
      </c>
      <c r="E32" s="7">
        <f>(D32/D33)*100</f>
        <v>2.1931324248441575E-2</v>
      </c>
    </row>
    <row r="33" spans="1:5" x14ac:dyDescent="0.2">
      <c r="A33" s="5" t="s">
        <v>23</v>
      </c>
      <c r="B33" s="7">
        <v>27795.001333333334</v>
      </c>
      <c r="C33" s="7">
        <v>19208.684999999998</v>
      </c>
      <c r="D33" s="7">
        <f t="shared" ref="D33:D37" si="1">C33/B33</f>
        <v>0.69108415465207618</v>
      </c>
      <c r="E33" s="7">
        <f>(D33/D33)*100</f>
        <v>100</v>
      </c>
    </row>
    <row r="34" spans="1:5" x14ac:dyDescent="0.2">
      <c r="A34" s="5" t="s">
        <v>24</v>
      </c>
      <c r="B34" s="7">
        <v>20545.210999999996</v>
      </c>
      <c r="C34" s="7">
        <v>8397.8613333333342</v>
      </c>
      <c r="D34" s="7">
        <f t="shared" si="1"/>
        <v>0.4087503084457656</v>
      </c>
      <c r="E34" s="7">
        <f>(D34/D33)*100</f>
        <v>59.146242276608042</v>
      </c>
    </row>
    <row r="35" spans="1:5" x14ac:dyDescent="0.2">
      <c r="A35" s="5" t="s">
        <v>25</v>
      </c>
      <c r="B35" s="7">
        <v>23550.099000000009</v>
      </c>
      <c r="C35" s="7">
        <v>2423.9986666666737</v>
      </c>
      <c r="D35" s="7">
        <f t="shared" si="1"/>
        <v>0.10292944699156775</v>
      </c>
      <c r="E35" s="7">
        <f>(D35/D33)*100</f>
        <v>14.893909272653952</v>
      </c>
    </row>
    <row r="36" spans="1:5" x14ac:dyDescent="0.2">
      <c r="A36" s="5" t="s">
        <v>26</v>
      </c>
      <c r="B36" s="7">
        <v>24602.978333333333</v>
      </c>
      <c r="C36" s="7">
        <v>607.54233333332377</v>
      </c>
      <c r="D36" s="7">
        <f t="shared" si="1"/>
        <v>2.4693853122253712E-2</v>
      </c>
      <c r="E36" s="7">
        <f>(D36/D33)*100</f>
        <v>3.5732049354663245</v>
      </c>
    </row>
    <row r="37" spans="1:5" x14ac:dyDescent="0.2">
      <c r="A37" s="5" t="s">
        <v>27</v>
      </c>
      <c r="B37" s="7">
        <v>24036.010333333339</v>
      </c>
      <c r="C37" s="7">
        <v>690.52366666667513</v>
      </c>
      <c r="D37" s="7">
        <f t="shared" si="1"/>
        <v>2.8728714004131174E-2</v>
      </c>
      <c r="E37" s="7">
        <f>(D37/D33)*100</f>
        <v>4.1570500221632978</v>
      </c>
    </row>
    <row r="38" spans="1:5" x14ac:dyDescent="0.2">
      <c r="B38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A8AD3-A25F-2642-80A3-D64E9174F9A5}">
  <dimension ref="A1:J43"/>
  <sheetViews>
    <sheetView workbookViewId="0">
      <selection activeCell="A40" sqref="A40"/>
    </sheetView>
  </sheetViews>
  <sheetFormatPr baseColWidth="10" defaultRowHeight="16" x14ac:dyDescent="0.2"/>
  <cols>
    <col min="1" max="1" width="34.33203125" bestFit="1" customWidth="1"/>
    <col min="2" max="2" width="15.6640625" bestFit="1" customWidth="1"/>
    <col min="3" max="3" width="16.83203125" bestFit="1" customWidth="1"/>
    <col min="4" max="4" width="11.6640625" bestFit="1" customWidth="1"/>
    <col min="5" max="5" width="11.83203125" bestFit="1" customWidth="1"/>
    <col min="6" max="6" width="11.6640625" bestFit="1" customWidth="1"/>
  </cols>
  <sheetData>
    <row r="1" spans="1:10" x14ac:dyDescent="0.2">
      <c r="A1" s="1" t="s">
        <v>0</v>
      </c>
      <c r="B1" s="2" t="s">
        <v>1</v>
      </c>
      <c r="C1" s="3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4" t="s">
        <v>8</v>
      </c>
    </row>
    <row r="2" spans="1:10" x14ac:dyDescent="0.2">
      <c r="A2" s="5" t="s">
        <v>16</v>
      </c>
      <c r="B2" s="6" t="s">
        <v>9</v>
      </c>
      <c r="C2" s="6"/>
      <c r="D2">
        <v>60019.178999999996</v>
      </c>
      <c r="E2">
        <v>59773.428</v>
      </c>
      <c r="F2">
        <v>59952.144</v>
      </c>
      <c r="G2" s="7">
        <f>AVERAGE(D2:F2)</f>
        <v>59914.916999999994</v>
      </c>
      <c r="H2" s="7"/>
      <c r="I2" s="7">
        <f>ABS(G2-H3)</f>
        <v>170.59833333334245</v>
      </c>
      <c r="J2" s="8">
        <f t="shared" ref="J2:J25" si="0">STDEV(D2:F2)</f>
        <v>127.03454509305591</v>
      </c>
    </row>
    <row r="3" spans="1:10" x14ac:dyDescent="0.2">
      <c r="A3" s="5"/>
      <c r="B3" s="6"/>
      <c r="C3" s="6" t="s">
        <v>10</v>
      </c>
      <c r="D3">
        <v>60077.042000000001</v>
      </c>
      <c r="E3">
        <v>60068.864999999998</v>
      </c>
      <c r="F3">
        <v>60110.639000000003</v>
      </c>
      <c r="G3" s="7"/>
      <c r="H3" s="7">
        <f>AVERAGE(D3:F3)</f>
        <v>60085.515333333336</v>
      </c>
      <c r="I3" s="7"/>
      <c r="J3" s="8">
        <f t="shared" si="0"/>
        <v>22.138536589698699</v>
      </c>
    </row>
    <row r="4" spans="1:10" x14ac:dyDescent="0.2">
      <c r="A4" s="5" t="s">
        <v>17</v>
      </c>
      <c r="B4" s="6" t="s">
        <v>9</v>
      </c>
      <c r="C4" s="6"/>
      <c r="D4">
        <v>36762.053999999996</v>
      </c>
      <c r="E4">
        <v>36728.184999999998</v>
      </c>
      <c r="F4">
        <v>36996.311999999998</v>
      </c>
      <c r="G4" s="7">
        <f>AVERAGE(D4:F4)</f>
        <v>36828.850333333336</v>
      </c>
      <c r="H4" s="7"/>
      <c r="I4" s="7">
        <f>ABS(G4-H5)</f>
        <v>22467.367333333328</v>
      </c>
      <c r="J4" s="8">
        <f t="shared" si="0"/>
        <v>146.01141956139418</v>
      </c>
    </row>
    <row r="5" spans="1:10" x14ac:dyDescent="0.2">
      <c r="A5" s="5"/>
      <c r="B5" s="6"/>
      <c r="C5" s="6" t="s">
        <v>10</v>
      </c>
      <c r="D5">
        <v>59224.428</v>
      </c>
      <c r="E5">
        <v>59342.444000000003</v>
      </c>
      <c r="F5">
        <v>59321.781000000003</v>
      </c>
      <c r="G5" s="7"/>
      <c r="H5" s="7">
        <f>AVERAGE(D5:F5)</f>
        <v>59296.217666666664</v>
      </c>
      <c r="I5" s="7"/>
      <c r="J5" s="8">
        <f t="shared" si="0"/>
        <v>63.024257808668843</v>
      </c>
    </row>
    <row r="6" spans="1:10" x14ac:dyDescent="0.2">
      <c r="A6" s="5" t="s">
        <v>18</v>
      </c>
      <c r="B6" s="6" t="s">
        <v>9</v>
      </c>
      <c r="C6" s="6"/>
      <c r="D6">
        <v>57813.798999999999</v>
      </c>
      <c r="E6">
        <v>57726.964999999997</v>
      </c>
      <c r="F6">
        <v>57793.59</v>
      </c>
      <c r="G6" s="7">
        <f>AVERAGE(D6:F6)</f>
        <v>57778.117999999995</v>
      </c>
      <c r="H6" s="7"/>
      <c r="I6" s="7">
        <f>ABS(G6-H7)</f>
        <v>2140.9903333333423</v>
      </c>
      <c r="J6" s="8">
        <f t="shared" si="0"/>
        <v>45.437572305307988</v>
      </c>
    </row>
    <row r="7" spans="1:10" x14ac:dyDescent="0.2">
      <c r="A7" s="5"/>
      <c r="B7" s="6"/>
      <c r="C7" s="6" t="s">
        <v>10</v>
      </c>
      <c r="D7">
        <v>59916.19</v>
      </c>
      <c r="E7">
        <v>59922.646999999997</v>
      </c>
      <c r="F7">
        <v>59918.487999999998</v>
      </c>
      <c r="G7" s="7"/>
      <c r="H7" s="7">
        <f>AVERAGE(D7:F7)</f>
        <v>59919.108333333337</v>
      </c>
      <c r="I7" s="7"/>
      <c r="J7" s="8">
        <f t="shared" si="0"/>
        <v>3.2728920442504923</v>
      </c>
    </row>
    <row r="8" spans="1:10" x14ac:dyDescent="0.2">
      <c r="A8" s="5" t="s">
        <v>19</v>
      </c>
      <c r="B8" s="6" t="s">
        <v>9</v>
      </c>
      <c r="C8" s="6"/>
      <c r="D8">
        <v>59801.464</v>
      </c>
      <c r="E8">
        <v>59805.673000000003</v>
      </c>
      <c r="F8">
        <v>59794.936000000002</v>
      </c>
      <c r="G8" s="7">
        <f>AVERAGE(D8:F8)</f>
        <v>59800.690999999999</v>
      </c>
      <c r="H8" s="7"/>
      <c r="I8" s="7">
        <f>ABS(G8-H9)</f>
        <v>253.24000000000524</v>
      </c>
      <c r="J8" s="8">
        <f t="shared" si="0"/>
        <v>5.4100775410342976</v>
      </c>
    </row>
    <row r="9" spans="1:10" x14ac:dyDescent="0.2">
      <c r="A9" s="5"/>
      <c r="B9" s="6"/>
      <c r="C9" s="6" t="s">
        <v>10</v>
      </c>
      <c r="D9">
        <v>60050.362999999998</v>
      </c>
      <c r="E9">
        <v>60048.91</v>
      </c>
      <c r="F9">
        <v>60062.52</v>
      </c>
      <c r="G9" s="7"/>
      <c r="H9" s="7">
        <f>AVERAGE(D9:F9)</f>
        <v>60053.931000000004</v>
      </c>
      <c r="I9" s="7"/>
      <c r="J9" s="8">
        <f t="shared" si="0"/>
        <v>7.4736867073729876</v>
      </c>
    </row>
    <row r="10" spans="1:10" x14ac:dyDescent="0.2">
      <c r="A10" s="5" t="s">
        <v>20</v>
      </c>
      <c r="B10" s="6" t="s">
        <v>9</v>
      </c>
      <c r="C10" s="6"/>
      <c r="D10">
        <v>60143.665000000001</v>
      </c>
      <c r="E10">
        <v>60149.701999999997</v>
      </c>
      <c r="F10">
        <v>60127.533000000003</v>
      </c>
      <c r="G10" s="7">
        <f>AVERAGE(D10:F10)</f>
        <v>60140.299999999996</v>
      </c>
      <c r="H10" s="7"/>
      <c r="I10" s="7">
        <f>ABS(G10-H11)</f>
        <v>20.45499999999447</v>
      </c>
      <c r="J10" s="8">
        <f t="shared" si="0"/>
        <v>11.461176161282053</v>
      </c>
    </row>
    <row r="11" spans="1:10" x14ac:dyDescent="0.2">
      <c r="A11" s="5"/>
      <c r="B11" s="6"/>
      <c r="C11" s="6" t="s">
        <v>10</v>
      </c>
      <c r="D11">
        <v>60123.580999999998</v>
      </c>
      <c r="E11">
        <v>60124.33</v>
      </c>
      <c r="F11">
        <v>60111.624000000003</v>
      </c>
      <c r="G11" s="7"/>
      <c r="H11" s="7">
        <f>AVERAGE(D11:F11)</f>
        <v>60119.845000000001</v>
      </c>
      <c r="I11" s="7"/>
      <c r="J11" s="8">
        <f t="shared" si="0"/>
        <v>7.1294376356044582</v>
      </c>
    </row>
    <row r="12" spans="1:10" x14ac:dyDescent="0.2">
      <c r="A12" s="5" t="s">
        <v>21</v>
      </c>
      <c r="B12" s="6" t="s">
        <v>9</v>
      </c>
      <c r="C12" s="6"/>
      <c r="D12">
        <v>59306.8</v>
      </c>
      <c r="E12">
        <v>59266.694000000003</v>
      </c>
      <c r="F12">
        <v>59266.694000000003</v>
      </c>
      <c r="G12" s="7">
        <f>AVERAGE(D12:F12)</f>
        <v>59280.062666666672</v>
      </c>
      <c r="H12" s="7"/>
      <c r="I12" s="7">
        <f>ABS(G12-H13)</f>
        <v>714.28566666665574</v>
      </c>
      <c r="J12" s="8">
        <f t="shared" si="0"/>
        <v>23.155209896118997</v>
      </c>
    </row>
    <row r="13" spans="1:10" ht="17" thickBot="1" x14ac:dyDescent="0.25">
      <c r="A13" s="9"/>
      <c r="B13" s="10"/>
      <c r="C13" s="10" t="s">
        <v>10</v>
      </c>
      <c r="D13" s="11">
        <v>59998.593999999997</v>
      </c>
      <c r="E13" s="11">
        <v>59995.199999999997</v>
      </c>
      <c r="F13" s="11">
        <v>59989.250999999997</v>
      </c>
      <c r="G13" s="12"/>
      <c r="H13" s="12">
        <f>AVERAGE(D13:F13)</f>
        <v>59994.348333333328</v>
      </c>
      <c r="I13" s="12"/>
      <c r="J13" s="13">
        <f t="shared" si="0"/>
        <v>4.7293672233541972</v>
      </c>
    </row>
    <row r="14" spans="1:10" x14ac:dyDescent="0.2">
      <c r="A14" s="5" t="s">
        <v>16</v>
      </c>
      <c r="B14" s="6" t="s">
        <v>11</v>
      </c>
      <c r="C14" s="6"/>
      <c r="D14">
        <v>46371.843999999997</v>
      </c>
      <c r="E14">
        <v>46314.26</v>
      </c>
      <c r="F14">
        <v>46286.067000000003</v>
      </c>
      <c r="G14" s="7">
        <f>AVERAGE(D14:F14)</f>
        <v>46324.057000000001</v>
      </c>
      <c r="H14" s="7"/>
      <c r="I14" s="7">
        <f>ABS(G14-H15)</f>
        <v>17061.772666666664</v>
      </c>
      <c r="J14" s="8">
        <f t="shared" si="0"/>
        <v>43.719667645119948</v>
      </c>
    </row>
    <row r="15" spans="1:10" x14ac:dyDescent="0.2">
      <c r="A15" s="5"/>
      <c r="B15" s="6"/>
      <c r="C15" s="6" t="s">
        <v>10</v>
      </c>
      <c r="D15">
        <v>63449.267</v>
      </c>
      <c r="E15">
        <v>63396.455000000002</v>
      </c>
      <c r="F15">
        <v>63311.767</v>
      </c>
      <c r="G15" s="7"/>
      <c r="H15" s="7">
        <f>AVERAGE(D15:F15)</f>
        <v>63385.829666666665</v>
      </c>
      <c r="I15" s="7"/>
      <c r="J15" s="8">
        <f t="shared" si="0"/>
        <v>69.363072173407616</v>
      </c>
    </row>
    <row r="16" spans="1:10" x14ac:dyDescent="0.2">
      <c r="A16" s="5" t="s">
        <v>17</v>
      </c>
      <c r="B16" s="6" t="s">
        <v>11</v>
      </c>
      <c r="C16" s="6"/>
      <c r="D16">
        <v>39255.849000000002</v>
      </c>
      <c r="E16">
        <v>39414.589</v>
      </c>
      <c r="F16">
        <v>39257.220999999998</v>
      </c>
      <c r="G16" s="7">
        <f>AVERAGE(D16:F16)</f>
        <v>39309.219666666664</v>
      </c>
      <c r="H16" s="7"/>
      <c r="I16" s="7">
        <f>ABS(G16-H17)</f>
        <v>23290.064666666673</v>
      </c>
      <c r="J16" s="8">
        <f t="shared" si="0"/>
        <v>91.255097947091926</v>
      </c>
    </row>
    <row r="17" spans="1:10" x14ac:dyDescent="0.2">
      <c r="A17" s="5"/>
      <c r="B17" s="6"/>
      <c r="C17" s="6" t="s">
        <v>10</v>
      </c>
      <c r="D17">
        <v>62720.031000000003</v>
      </c>
      <c r="E17">
        <v>62646.811999999998</v>
      </c>
      <c r="F17">
        <v>62431.01</v>
      </c>
      <c r="G17" s="7"/>
      <c r="H17" s="7">
        <f>AVERAGE(D17:F17)</f>
        <v>62599.284333333337</v>
      </c>
      <c r="I17" s="7"/>
      <c r="J17" s="8">
        <f t="shared" si="0"/>
        <v>150.25792469727918</v>
      </c>
    </row>
    <row r="18" spans="1:10" x14ac:dyDescent="0.2">
      <c r="A18" s="5" t="s">
        <v>18</v>
      </c>
      <c r="B18" s="6" t="s">
        <v>11</v>
      </c>
      <c r="C18" s="6"/>
      <c r="D18">
        <v>45860.286999999997</v>
      </c>
      <c r="E18">
        <v>45939.843999999997</v>
      </c>
      <c r="F18">
        <v>45815.233999999997</v>
      </c>
      <c r="G18" s="7">
        <f>AVERAGE(D18:F18)</f>
        <v>45871.78833333333</v>
      </c>
      <c r="H18" s="7"/>
      <c r="I18" s="7">
        <f>ABS(G18-H19)</f>
        <v>17067.499000000003</v>
      </c>
      <c r="J18" s="8">
        <f t="shared" si="0"/>
        <v>63.096145098836061</v>
      </c>
    </row>
    <row r="19" spans="1:10" x14ac:dyDescent="0.2">
      <c r="A19" s="5"/>
      <c r="B19" s="6"/>
      <c r="C19" s="6" t="s">
        <v>10</v>
      </c>
      <c r="D19">
        <v>62725.644</v>
      </c>
      <c r="E19">
        <v>62984.103999999999</v>
      </c>
      <c r="F19">
        <v>63108.114000000001</v>
      </c>
      <c r="G19" s="7"/>
      <c r="H19" s="7">
        <f>AVERAGE(D19:F19)</f>
        <v>62939.287333333334</v>
      </c>
      <c r="I19" s="7"/>
      <c r="J19" s="8">
        <f t="shared" si="0"/>
        <v>195.13386541893104</v>
      </c>
    </row>
    <row r="20" spans="1:10" x14ac:dyDescent="0.2">
      <c r="A20" s="5" t="s">
        <v>19</v>
      </c>
      <c r="B20" s="6" t="s">
        <v>11</v>
      </c>
      <c r="C20" s="6"/>
      <c r="D20">
        <v>39491.637000000002</v>
      </c>
      <c r="E20">
        <v>39566.703999999998</v>
      </c>
      <c r="F20">
        <v>39748.277000000002</v>
      </c>
      <c r="G20" s="7">
        <f>AVERAGE(D20:F20)</f>
        <v>39602.205999999998</v>
      </c>
      <c r="H20" s="7"/>
      <c r="I20" s="7">
        <f>ABS(G20-H21)</f>
        <v>23490.286</v>
      </c>
      <c r="J20" s="8">
        <f t="shared" si="0"/>
        <v>131.95194732553239</v>
      </c>
    </row>
    <row r="21" spans="1:10" x14ac:dyDescent="0.2">
      <c r="A21" s="5"/>
      <c r="B21" s="6"/>
      <c r="C21" s="6" t="s">
        <v>10</v>
      </c>
      <c r="D21">
        <v>63079.635000000002</v>
      </c>
      <c r="E21">
        <v>63104.360999999997</v>
      </c>
      <c r="F21">
        <v>63093.48</v>
      </c>
      <c r="G21" s="7"/>
      <c r="H21" s="7">
        <f>AVERAGE(D21:F21)</f>
        <v>63092.491999999998</v>
      </c>
      <c r="I21" s="7"/>
      <c r="J21" s="8">
        <f t="shared" si="0"/>
        <v>12.3925734615512</v>
      </c>
    </row>
    <row r="22" spans="1:10" x14ac:dyDescent="0.2">
      <c r="A22" s="5" t="s">
        <v>20</v>
      </c>
      <c r="B22" s="6" t="s">
        <v>11</v>
      </c>
      <c r="C22" s="6"/>
      <c r="D22">
        <v>46003.03</v>
      </c>
      <c r="E22">
        <v>45926.533000000003</v>
      </c>
      <c r="F22">
        <v>45979.713000000003</v>
      </c>
      <c r="G22" s="7">
        <f>AVERAGE(D22:F22)</f>
        <v>45969.758666666668</v>
      </c>
      <c r="H22" s="7"/>
      <c r="I22" s="7">
        <f>ABS(G22-H23)</f>
        <v>17145.562999999995</v>
      </c>
      <c r="J22" s="8">
        <f t="shared" si="0"/>
        <v>39.207962409862553</v>
      </c>
    </row>
    <row r="23" spans="1:10" x14ac:dyDescent="0.2">
      <c r="A23" s="5"/>
      <c r="B23" s="6"/>
      <c r="C23" s="6" t="s">
        <v>10</v>
      </c>
      <c r="D23">
        <v>63176.377999999997</v>
      </c>
      <c r="E23">
        <v>63104.256999999998</v>
      </c>
      <c r="F23">
        <v>63065.33</v>
      </c>
      <c r="G23" s="7"/>
      <c r="H23" s="7">
        <f>AVERAGE(D23:F23)</f>
        <v>63115.321666666663</v>
      </c>
      <c r="I23" s="7"/>
      <c r="J23" s="8">
        <f t="shared" si="0"/>
        <v>56.344784251366917</v>
      </c>
    </row>
    <row r="24" spans="1:10" x14ac:dyDescent="0.2">
      <c r="A24" s="5" t="s">
        <v>21</v>
      </c>
      <c r="B24" s="6" t="s">
        <v>11</v>
      </c>
      <c r="C24" s="6"/>
      <c r="D24">
        <v>39240.423999999999</v>
      </c>
      <c r="E24">
        <v>39148.660000000003</v>
      </c>
      <c r="F24">
        <v>39161.074999999997</v>
      </c>
      <c r="G24" s="7">
        <f>AVERAGE(D24:F24)</f>
        <v>39183.386333333336</v>
      </c>
      <c r="H24" s="7"/>
      <c r="I24" s="7">
        <f>ABS(G24-H25)</f>
        <v>23550.203333333331</v>
      </c>
      <c r="J24" s="8">
        <f t="shared" si="0"/>
        <v>49.78458215485216</v>
      </c>
    </row>
    <row r="25" spans="1:10" ht="17" thickBot="1" x14ac:dyDescent="0.25">
      <c r="A25" s="14"/>
      <c r="B25" s="11"/>
      <c r="C25" s="10" t="s">
        <v>10</v>
      </c>
      <c r="D25" s="11">
        <v>62755.197999999997</v>
      </c>
      <c r="E25" s="11">
        <v>62624.921999999999</v>
      </c>
      <c r="F25" s="11">
        <v>62820.648999999998</v>
      </c>
      <c r="G25" s="12"/>
      <c r="H25" s="12">
        <f>AVERAGE(D25:F25)</f>
        <v>62733.589666666667</v>
      </c>
      <c r="I25" s="12"/>
      <c r="J25" s="13">
        <f t="shared" si="0"/>
        <v>99.636613171731199</v>
      </c>
    </row>
    <row r="31" spans="1:10" x14ac:dyDescent="0.2">
      <c r="B31" s="15" t="s">
        <v>12</v>
      </c>
      <c r="C31" s="15" t="s">
        <v>13</v>
      </c>
      <c r="D31" s="15" t="s">
        <v>14</v>
      </c>
      <c r="E31" s="15" t="s">
        <v>15</v>
      </c>
    </row>
    <row r="32" spans="1:10" x14ac:dyDescent="0.2">
      <c r="A32" s="5" t="s">
        <v>16</v>
      </c>
      <c r="B32" s="7">
        <v>17061.772666666664</v>
      </c>
      <c r="C32" s="7">
        <v>170.59833333334245</v>
      </c>
      <c r="D32" s="7">
        <f>C32/B32</f>
        <v>9.9988633459311017E-3</v>
      </c>
      <c r="E32" s="7">
        <f>(D32/D33)*100</f>
        <v>1.036499606139428</v>
      </c>
    </row>
    <row r="33" spans="1:5" x14ac:dyDescent="0.2">
      <c r="A33" s="5" t="s">
        <v>17</v>
      </c>
      <c r="B33" s="7">
        <v>23290.064666666673</v>
      </c>
      <c r="C33" s="7">
        <v>22467.367333333328</v>
      </c>
      <c r="D33" s="7">
        <f t="shared" ref="D33:D37" si="1">C33/B33</f>
        <v>0.96467603911333022</v>
      </c>
      <c r="E33" s="7">
        <f>(D33/D33)*100</f>
        <v>100</v>
      </c>
    </row>
    <row r="34" spans="1:5" x14ac:dyDescent="0.2">
      <c r="A34" s="5" t="s">
        <v>18</v>
      </c>
      <c r="B34" s="7">
        <v>17067.499000000003</v>
      </c>
      <c r="C34" s="7">
        <v>2140.9903333333423</v>
      </c>
      <c r="D34" s="7">
        <f t="shared" si="1"/>
        <v>0.12544253457014071</v>
      </c>
      <c r="E34" s="7">
        <f>(D34/D33)*100</f>
        <v>13.003591826064181</v>
      </c>
    </row>
    <row r="35" spans="1:5" x14ac:dyDescent="0.2">
      <c r="A35" s="5" t="s">
        <v>19</v>
      </c>
      <c r="B35" s="16">
        <v>23490.286</v>
      </c>
      <c r="C35" s="16">
        <v>253.24000000000524</v>
      </c>
      <c r="D35" s="7">
        <f t="shared" si="1"/>
        <v>1.0780626510890725E-2</v>
      </c>
      <c r="E35" s="7">
        <f>(D35/D33)*100</f>
        <v>1.1175385387201699</v>
      </c>
    </row>
    <row r="36" spans="1:5" x14ac:dyDescent="0.2">
      <c r="A36" s="5" t="s">
        <v>20</v>
      </c>
      <c r="B36" s="16">
        <v>17145.562999999995</v>
      </c>
      <c r="C36" s="16">
        <v>20.45499999999447</v>
      </c>
      <c r="D36" s="7">
        <f t="shared" si="1"/>
        <v>1.1930200250638884E-3</v>
      </c>
      <c r="E36" s="7">
        <f>(D36/D33)*100</f>
        <v>0.12367053567127445</v>
      </c>
    </row>
    <row r="37" spans="1:5" x14ac:dyDescent="0.2">
      <c r="A37" s="5" t="s">
        <v>21</v>
      </c>
      <c r="B37" s="16">
        <v>23550.203333333331</v>
      </c>
      <c r="C37" s="16">
        <v>714.28566666665574</v>
      </c>
      <c r="D37" s="7">
        <f t="shared" si="1"/>
        <v>3.0330339681426212E-2</v>
      </c>
      <c r="E37" s="7">
        <f>(D37/D33)*100</f>
        <v>3.1440958883257806</v>
      </c>
    </row>
    <row r="39" spans="1:5" x14ac:dyDescent="0.2">
      <c r="B39" s="16"/>
      <c r="C39" s="16"/>
    </row>
    <row r="41" spans="1:5" x14ac:dyDescent="0.2">
      <c r="B41" s="16"/>
      <c r="C41" s="16"/>
    </row>
    <row r="43" spans="1:5" x14ac:dyDescent="0.2">
      <c r="B43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ts</vt:lpstr>
      <vt:lpstr>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Weaver, Lesley Nicole</dc:creator>
  <cp:lastModifiedBy>Weaver, Lesley Nicole</cp:lastModifiedBy>
  <dcterms:created xsi:type="dcterms:W3CDTF">2023-12-28T16:34:09Z</dcterms:created>
  <dcterms:modified xsi:type="dcterms:W3CDTF">2023-12-28T16:37:26Z</dcterms:modified>
</cp:coreProperties>
</file>