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phiefleck/Documents/Indiana University/Weaver Lab/Data/"/>
    </mc:Choice>
  </mc:AlternateContent>
  <xr:revisionPtr revIDLastSave="0" documentId="13_ncr:1_{AB167612-BF73-F948-9854-7513E7A81813}" xr6:coauthVersionLast="47" xr6:coauthVersionMax="47" xr10:uidLastSave="{00000000-0000-0000-0000-000000000000}"/>
  <bookViews>
    <workbookView xWindow="19080" yWindow="1660" windowWidth="27640" windowHeight="16940" firstSheet="7" activeTab="7" xr2:uid="{DD9B2E43-6AC0-BB40-B190-F3B9E9F6CB3C}"/>
  </bookViews>
  <sheets>
    <sheet name="Day 0A" sheetId="1" r:id="rId1"/>
    <sheet name="Day 0B" sheetId="2" r:id="rId2"/>
    <sheet name="Day 1" sheetId="3" r:id="rId3"/>
    <sheet name="Day 2" sheetId="4" r:id="rId4"/>
    <sheet name="Day 3" sheetId="5" r:id="rId5"/>
    <sheet name="Day 4" sheetId="6" r:id="rId6"/>
    <sheet name="Day 5" sheetId="7" r:id="rId7"/>
    <sheet name="Day 6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8" l="1"/>
  <c r="K35" i="8"/>
  <c r="J35" i="8"/>
  <c r="I35" i="8"/>
  <c r="H35" i="8"/>
  <c r="F35" i="8"/>
  <c r="E35" i="8"/>
  <c r="D35" i="8"/>
  <c r="C35" i="8"/>
  <c r="B35" i="8"/>
  <c r="L22" i="8"/>
  <c r="K22" i="8"/>
  <c r="J22" i="8"/>
  <c r="I22" i="8"/>
  <c r="H22" i="8"/>
  <c r="F22" i="8"/>
  <c r="E22" i="8"/>
  <c r="D22" i="8"/>
  <c r="C22" i="8"/>
  <c r="B22" i="8"/>
  <c r="L9" i="8"/>
  <c r="K9" i="8"/>
  <c r="J9" i="8"/>
  <c r="I9" i="8"/>
  <c r="H9" i="8"/>
  <c r="F9" i="8"/>
  <c r="E9" i="8"/>
  <c r="D9" i="8"/>
  <c r="C9" i="8"/>
  <c r="B9" i="8"/>
  <c r="L35" i="7"/>
  <c r="K35" i="7"/>
  <c r="J35" i="7"/>
  <c r="I35" i="7"/>
  <c r="H35" i="7"/>
  <c r="F35" i="7"/>
  <c r="E35" i="7"/>
  <c r="D35" i="7"/>
  <c r="C35" i="7"/>
  <c r="B35" i="7"/>
  <c r="L22" i="7"/>
  <c r="K22" i="7"/>
  <c r="J22" i="7"/>
  <c r="I22" i="7"/>
  <c r="H22" i="7"/>
  <c r="F22" i="7"/>
  <c r="E22" i="7"/>
  <c r="D22" i="7"/>
  <c r="C22" i="7"/>
  <c r="B22" i="7"/>
  <c r="L9" i="7"/>
  <c r="K9" i="7"/>
  <c r="J9" i="7"/>
  <c r="I9" i="7"/>
  <c r="H9" i="7"/>
  <c r="F9" i="7"/>
  <c r="E9" i="7"/>
  <c r="D9" i="7"/>
  <c r="C9" i="7"/>
  <c r="B9" i="7"/>
  <c r="L35" i="6"/>
  <c r="K35" i="6"/>
  <c r="J35" i="6"/>
  <c r="I35" i="6"/>
  <c r="H35" i="6"/>
  <c r="F35" i="6"/>
  <c r="E35" i="6"/>
  <c r="D35" i="6"/>
  <c r="C35" i="6"/>
  <c r="B35" i="6"/>
  <c r="L22" i="6"/>
  <c r="K22" i="6"/>
  <c r="J22" i="6"/>
  <c r="I22" i="6"/>
  <c r="H22" i="6"/>
  <c r="F22" i="6"/>
  <c r="E22" i="6"/>
  <c r="D22" i="6"/>
  <c r="C22" i="6"/>
  <c r="B22" i="6"/>
  <c r="L9" i="6"/>
  <c r="K9" i="6"/>
  <c r="J9" i="6"/>
  <c r="I9" i="6"/>
  <c r="H9" i="6"/>
  <c r="F9" i="6"/>
  <c r="E9" i="6"/>
  <c r="D9" i="6"/>
  <c r="C9" i="6"/>
  <c r="B9" i="6"/>
  <c r="L35" i="5"/>
  <c r="K35" i="5"/>
  <c r="J35" i="5"/>
  <c r="I35" i="5"/>
  <c r="H35" i="5"/>
  <c r="F35" i="5"/>
  <c r="E35" i="5"/>
  <c r="D35" i="5"/>
  <c r="C35" i="5"/>
  <c r="B35" i="5"/>
  <c r="L22" i="5"/>
  <c r="K22" i="5"/>
  <c r="J22" i="5"/>
  <c r="I22" i="5"/>
  <c r="H22" i="5"/>
  <c r="F22" i="5"/>
  <c r="E22" i="5"/>
  <c r="D22" i="5"/>
  <c r="C22" i="5"/>
  <c r="B22" i="5"/>
  <c r="L9" i="5"/>
  <c r="K9" i="5"/>
  <c r="J9" i="5"/>
  <c r="I9" i="5"/>
  <c r="H9" i="5"/>
  <c r="F9" i="5"/>
  <c r="E9" i="5"/>
  <c r="D9" i="5"/>
  <c r="C9" i="5"/>
  <c r="B9" i="5"/>
  <c r="L35" i="4"/>
  <c r="K35" i="4"/>
  <c r="J35" i="4"/>
  <c r="I35" i="4"/>
  <c r="H35" i="4"/>
  <c r="H38" i="4" s="1"/>
  <c r="H39" i="4" s="1"/>
  <c r="F35" i="4"/>
  <c r="E35" i="4"/>
  <c r="D35" i="4"/>
  <c r="C35" i="4"/>
  <c r="B35" i="4"/>
  <c r="L22" i="4"/>
  <c r="K22" i="4"/>
  <c r="J22" i="4"/>
  <c r="I22" i="4"/>
  <c r="H22" i="4"/>
  <c r="F22" i="4"/>
  <c r="E22" i="4"/>
  <c r="D22" i="4"/>
  <c r="C22" i="4"/>
  <c r="B22" i="4"/>
  <c r="L9" i="4"/>
  <c r="K9" i="4"/>
  <c r="J9" i="4"/>
  <c r="I9" i="4"/>
  <c r="H9" i="4"/>
  <c r="F9" i="4"/>
  <c r="E9" i="4"/>
  <c r="D9" i="4"/>
  <c r="C9" i="4"/>
  <c r="B9" i="4"/>
  <c r="J22" i="3"/>
  <c r="L35" i="3"/>
  <c r="K35" i="3"/>
  <c r="J35" i="3"/>
  <c r="I35" i="3"/>
  <c r="H35" i="3"/>
  <c r="H37" i="3" s="1"/>
  <c r="F35" i="3"/>
  <c r="E35" i="3"/>
  <c r="D35" i="3"/>
  <c r="C35" i="3"/>
  <c r="B35" i="3"/>
  <c r="L22" i="3"/>
  <c r="K22" i="3"/>
  <c r="I22" i="3"/>
  <c r="H22" i="3"/>
  <c r="F22" i="3"/>
  <c r="E22" i="3"/>
  <c r="D22" i="3"/>
  <c r="C22" i="3"/>
  <c r="B22" i="3"/>
  <c r="L9" i="3"/>
  <c r="K9" i="3"/>
  <c r="J9" i="3"/>
  <c r="I9" i="3"/>
  <c r="H9" i="3"/>
  <c r="F9" i="3"/>
  <c r="E9" i="3"/>
  <c r="D9" i="3"/>
  <c r="C9" i="3"/>
  <c r="B9" i="3"/>
  <c r="L35" i="2"/>
  <c r="K35" i="2"/>
  <c r="J35" i="2"/>
  <c r="I35" i="2"/>
  <c r="H35" i="2"/>
  <c r="F35" i="2"/>
  <c r="E35" i="2"/>
  <c r="D35" i="2"/>
  <c r="C35" i="2"/>
  <c r="B35" i="2"/>
  <c r="L22" i="2"/>
  <c r="K22" i="2"/>
  <c r="J22" i="2"/>
  <c r="I22" i="2"/>
  <c r="H22" i="2"/>
  <c r="F22" i="2"/>
  <c r="E22" i="2"/>
  <c r="D22" i="2"/>
  <c r="C22" i="2"/>
  <c r="B22" i="2"/>
  <c r="L9" i="2"/>
  <c r="K9" i="2"/>
  <c r="J9" i="2"/>
  <c r="I9" i="2"/>
  <c r="H9" i="2"/>
  <c r="F9" i="2"/>
  <c r="E9" i="2"/>
  <c r="D9" i="2"/>
  <c r="C9" i="2"/>
  <c r="B9" i="2"/>
  <c r="L35" i="1"/>
  <c r="K35" i="1"/>
  <c r="J35" i="1"/>
  <c r="I35" i="1"/>
  <c r="H35" i="1"/>
  <c r="F35" i="1"/>
  <c r="E35" i="1"/>
  <c r="D35" i="1"/>
  <c r="C35" i="1"/>
  <c r="B35" i="1"/>
  <c r="L22" i="1"/>
  <c r="K22" i="1"/>
  <c r="J22" i="1"/>
  <c r="I22" i="1"/>
  <c r="H22" i="1"/>
  <c r="F22" i="1"/>
  <c r="E22" i="1"/>
  <c r="D22" i="1"/>
  <c r="C22" i="1"/>
  <c r="B22" i="1"/>
  <c r="L9" i="1"/>
  <c r="K9" i="1"/>
  <c r="J9" i="1"/>
  <c r="I9" i="1"/>
  <c r="H9" i="1"/>
  <c r="F9" i="1"/>
  <c r="E9" i="1"/>
  <c r="D9" i="1"/>
  <c r="C9" i="1"/>
  <c r="B9" i="1"/>
  <c r="B11" i="8" l="1"/>
  <c r="H38" i="8"/>
  <c r="H39" i="8" s="1"/>
  <c r="B37" i="8"/>
  <c r="H25" i="8"/>
  <c r="H26" i="8" s="1"/>
  <c r="B25" i="8"/>
  <c r="B26" i="8" s="1"/>
  <c r="C43" i="8"/>
  <c r="H37" i="8"/>
  <c r="C45" i="8"/>
  <c r="B24" i="8"/>
  <c r="H12" i="8"/>
  <c r="H13" i="8" s="1"/>
  <c r="B38" i="8"/>
  <c r="B39" i="8" s="1"/>
  <c r="H11" i="8"/>
  <c r="B12" i="8"/>
  <c r="B13" i="8" s="1"/>
  <c r="B43" i="8"/>
  <c r="B44" i="8"/>
  <c r="H24" i="8"/>
  <c r="C44" i="8"/>
  <c r="B45" i="8"/>
  <c r="B37" i="7"/>
  <c r="H38" i="7"/>
  <c r="H39" i="7" s="1"/>
  <c r="H37" i="7"/>
  <c r="C45" i="7"/>
  <c r="H25" i="7"/>
  <c r="H26" i="7" s="1"/>
  <c r="B25" i="7"/>
  <c r="B26" i="7" s="1"/>
  <c r="B11" i="7"/>
  <c r="H12" i="7"/>
  <c r="H13" i="7" s="1"/>
  <c r="C43" i="7"/>
  <c r="B38" i="7"/>
  <c r="B39" i="7" s="1"/>
  <c r="H11" i="7"/>
  <c r="B44" i="7"/>
  <c r="B43" i="7"/>
  <c r="B12" i="7"/>
  <c r="B13" i="7" s="1"/>
  <c r="B24" i="7"/>
  <c r="H24" i="7"/>
  <c r="B45" i="7"/>
  <c r="C44" i="7"/>
  <c r="H38" i="6"/>
  <c r="H39" i="6" s="1"/>
  <c r="H37" i="6"/>
  <c r="B37" i="6"/>
  <c r="C45" i="6"/>
  <c r="H25" i="6"/>
  <c r="H26" i="6" s="1"/>
  <c r="B25" i="6"/>
  <c r="B26" i="6" s="1"/>
  <c r="B24" i="6"/>
  <c r="H12" i="6"/>
  <c r="H13" i="6" s="1"/>
  <c r="C43" i="6"/>
  <c r="B12" i="6"/>
  <c r="B13" i="6" s="1"/>
  <c r="B11" i="6"/>
  <c r="B38" i="6"/>
  <c r="B39" i="6" s="1"/>
  <c r="H11" i="6"/>
  <c r="B43" i="6"/>
  <c r="B44" i="6"/>
  <c r="B45" i="6"/>
  <c r="H24" i="6"/>
  <c r="C44" i="6"/>
  <c r="B37" i="5"/>
  <c r="H38" i="5"/>
  <c r="H39" i="5" s="1"/>
  <c r="H37" i="5"/>
  <c r="C45" i="5"/>
  <c r="B38" i="5"/>
  <c r="B39" i="5" s="1"/>
  <c r="H25" i="5"/>
  <c r="H26" i="5" s="1"/>
  <c r="B25" i="5"/>
  <c r="B26" i="5" s="1"/>
  <c r="B24" i="5"/>
  <c r="H12" i="5"/>
  <c r="H13" i="5" s="1"/>
  <c r="C43" i="5"/>
  <c r="B11" i="5"/>
  <c r="B12" i="5"/>
  <c r="B13" i="5" s="1"/>
  <c r="H11" i="5"/>
  <c r="B43" i="5"/>
  <c r="B44" i="5"/>
  <c r="B45" i="5"/>
  <c r="H24" i="5"/>
  <c r="C44" i="5"/>
  <c r="H37" i="4"/>
  <c r="B37" i="4"/>
  <c r="B25" i="4"/>
  <c r="B26" i="4" s="1"/>
  <c r="B24" i="4"/>
  <c r="H11" i="4"/>
  <c r="C43" i="4"/>
  <c r="B11" i="4"/>
  <c r="C45" i="4"/>
  <c r="H25" i="4"/>
  <c r="H26" i="4" s="1"/>
  <c r="B43" i="4"/>
  <c r="H12" i="4"/>
  <c r="H13" i="4" s="1"/>
  <c r="H24" i="4"/>
  <c r="C44" i="4"/>
  <c r="B38" i="4"/>
  <c r="B39" i="4" s="1"/>
  <c r="B12" i="4"/>
  <c r="B13" i="4" s="1"/>
  <c r="B45" i="4"/>
  <c r="B44" i="4"/>
  <c r="H38" i="3"/>
  <c r="H39" i="3" s="1"/>
  <c r="B37" i="3"/>
  <c r="C45" i="3"/>
  <c r="B38" i="3"/>
  <c r="B39" i="3" s="1"/>
  <c r="H25" i="3"/>
  <c r="H26" i="3" s="1"/>
  <c r="B25" i="3"/>
  <c r="B26" i="3" s="1"/>
  <c r="B24" i="3"/>
  <c r="B11" i="3"/>
  <c r="H12" i="3"/>
  <c r="H13" i="3" s="1"/>
  <c r="B43" i="3"/>
  <c r="H11" i="3"/>
  <c r="B12" i="3"/>
  <c r="B13" i="3" s="1"/>
  <c r="C43" i="3"/>
  <c r="C44" i="3"/>
  <c r="B45" i="3"/>
  <c r="B44" i="3"/>
  <c r="H24" i="3"/>
  <c r="H38" i="2"/>
  <c r="H39" i="2" s="1"/>
  <c r="H37" i="2"/>
  <c r="C45" i="2"/>
  <c r="B37" i="2"/>
  <c r="B38" i="2"/>
  <c r="B39" i="2" s="1"/>
  <c r="H25" i="2"/>
  <c r="H26" i="2" s="1"/>
  <c r="B24" i="2"/>
  <c r="B25" i="2"/>
  <c r="B26" i="2" s="1"/>
  <c r="H12" i="2"/>
  <c r="H13" i="2" s="1"/>
  <c r="B11" i="2"/>
  <c r="H11" i="2"/>
  <c r="B43" i="2"/>
  <c r="H24" i="2"/>
  <c r="C44" i="2"/>
  <c r="B12" i="2"/>
  <c r="B13" i="2" s="1"/>
  <c r="B44" i="2"/>
  <c r="B45" i="2"/>
  <c r="C45" i="1"/>
  <c r="B45" i="1"/>
  <c r="C44" i="1"/>
  <c r="B44" i="1"/>
  <c r="B43" i="1"/>
  <c r="B11" i="1"/>
  <c r="B25" i="1"/>
  <c r="B26" i="1" s="1"/>
  <c r="B12" i="1"/>
  <c r="B13" i="1" s="1"/>
  <c r="B38" i="1"/>
  <c r="B39" i="1" s="1"/>
  <c r="H12" i="1"/>
  <c r="H13" i="1" s="1"/>
  <c r="H25" i="1"/>
  <c r="H26" i="1" s="1"/>
  <c r="H38" i="1"/>
  <c r="H39" i="1" s="1"/>
  <c r="B37" i="1"/>
  <c r="H37" i="1"/>
  <c r="H11" i="1"/>
  <c r="B24" i="1"/>
  <c r="H24" i="1"/>
  <c r="C43" i="2"/>
  <c r="C43" i="1"/>
</calcChain>
</file>

<file path=xl/sharedStrings.xml><?xml version="1.0" encoding="utf-8"?>
<sst xmlns="http://schemas.openxmlformats.org/spreadsheetml/2006/main" count="728" uniqueCount="31">
  <si>
    <t>Egg Laying Counts - prefeed - 11/30/2022</t>
  </si>
  <si>
    <t xml:space="preserve">Oregon-R </t>
  </si>
  <si>
    <t>0 mM auxin</t>
  </si>
  <si>
    <t>10 mM auxin</t>
  </si>
  <si>
    <t>Bottle 1</t>
  </si>
  <si>
    <t>Bottle 2</t>
  </si>
  <si>
    <t>Bottle 3</t>
  </si>
  <si>
    <t>Bottle 4</t>
  </si>
  <si>
    <t>Bottle 5</t>
  </si>
  <si>
    <t>Eggs - AM</t>
  </si>
  <si>
    <t>Eggs- PM</t>
  </si>
  <si>
    <t>#Females</t>
  </si>
  <si>
    <t>Eggs/Females</t>
  </si>
  <si>
    <t>Average</t>
  </si>
  <si>
    <t>Std. Dev.</t>
  </si>
  <si>
    <t>Std. Error</t>
  </si>
  <si>
    <t xml:space="preserve">VK00040 </t>
  </si>
  <si>
    <t>AID-tub-AID</t>
  </si>
  <si>
    <t>F Test</t>
  </si>
  <si>
    <t>T Test</t>
  </si>
  <si>
    <t>Different?</t>
  </si>
  <si>
    <t>Oregon-R</t>
  </si>
  <si>
    <t>no</t>
  </si>
  <si>
    <t>VK00040</t>
  </si>
  <si>
    <t>Egg Laying Counts - prefeed - 12/01/2022</t>
  </si>
  <si>
    <t>Egg Laying Counts - Day 1 - 12/02/2022</t>
  </si>
  <si>
    <t>Egg Laying Counts - Day 2 - 12/03/2022</t>
  </si>
  <si>
    <t>Egg Laying Counts - Day 3 - 12/04/2022</t>
  </si>
  <si>
    <t>Egg Laying Counts - Day 4 - 12/05/2022</t>
  </si>
  <si>
    <t>Egg Laying Counts - Day 5 - 12/06/2022</t>
  </si>
  <si>
    <t>Egg Laying Counts - Day 6 - 12/07/2022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</si>
</sst>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/>
      <bottom style="medium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0C6E-EBAE-914D-8512-13E7483B03D8}">
  <dimension ref="A1:M45"/>
  <sheetViews>
    <sheetView topLeftCell="A8" workbookViewId="0">
      <selection activeCell="D46" sqref="D46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7</v>
      </c>
      <c r="C6" s="1">
        <v>3</v>
      </c>
      <c r="D6" s="1">
        <v>0</v>
      </c>
      <c r="E6" s="1">
        <v>1</v>
      </c>
      <c r="F6" s="1">
        <v>3</v>
      </c>
      <c r="G6" s="3" t="s">
        <v>9</v>
      </c>
      <c r="H6" s="1">
        <v>11</v>
      </c>
      <c r="I6" s="1">
        <v>6</v>
      </c>
      <c r="J6" s="1">
        <v>6</v>
      </c>
      <c r="K6" s="1">
        <v>7</v>
      </c>
      <c r="L6" s="1">
        <v>4</v>
      </c>
      <c r="M6" s="1"/>
    </row>
    <row r="7" spans="1:13">
      <c r="A7" s="2" t="s">
        <v>10</v>
      </c>
      <c r="B7" s="1">
        <v>77</v>
      </c>
      <c r="C7" s="1">
        <v>66</v>
      </c>
      <c r="D7" s="1">
        <v>105</v>
      </c>
      <c r="E7" s="1">
        <v>78</v>
      </c>
      <c r="F7" s="1">
        <v>63</v>
      </c>
      <c r="G7" s="3" t="s">
        <v>10</v>
      </c>
      <c r="H7" s="1">
        <v>113</v>
      </c>
      <c r="I7" s="1">
        <v>143</v>
      </c>
      <c r="J7" s="1">
        <v>83</v>
      </c>
      <c r="K7" s="1">
        <v>111</v>
      </c>
      <c r="L7" s="1">
        <v>777</v>
      </c>
    </row>
    <row r="8" spans="1:13">
      <c r="A8" s="2" t="s">
        <v>11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16.8</v>
      </c>
      <c r="C9" s="1">
        <f>SUM(C6:C7)/C8</f>
        <v>13.8</v>
      </c>
      <c r="D9" s="1">
        <f>SUM(D6:D7)/D8</f>
        <v>21</v>
      </c>
      <c r="E9" s="1">
        <f>SUM(E6:E7)/E8</f>
        <v>15.8</v>
      </c>
      <c r="F9" s="1">
        <f>SUM(F6:F7)/F8</f>
        <v>13.2</v>
      </c>
      <c r="G9" s="3" t="s">
        <v>12</v>
      </c>
      <c r="H9" s="1">
        <f>SUM(H6:H7)/H8</f>
        <v>24.8</v>
      </c>
      <c r="I9" s="1">
        <f>SUM(I6:I7)/I8</f>
        <v>29.8</v>
      </c>
      <c r="J9" s="1">
        <f>SUM(J6:J7)/J8</f>
        <v>17.8</v>
      </c>
      <c r="K9" s="1">
        <f>SUM(K6:K7)/K8</f>
        <v>23.6</v>
      </c>
      <c r="L9" s="1">
        <f>SUM(L6:L7)/L8</f>
        <v>156.19999999999999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16.12</v>
      </c>
      <c r="C11" s="1"/>
      <c r="D11" s="1"/>
      <c r="E11" s="1"/>
      <c r="F11" s="1"/>
      <c r="G11" s="3" t="s">
        <v>13</v>
      </c>
      <c r="H11" s="1">
        <f>AVERAGE(H9:L9)</f>
        <v>50.44</v>
      </c>
      <c r="I11" s="1"/>
      <c r="J11" s="1"/>
      <c r="K11" s="1"/>
      <c r="L11" s="1"/>
    </row>
    <row r="12" spans="1:13">
      <c r="A12" s="2" t="s">
        <v>14</v>
      </c>
      <c r="B12" s="1">
        <f>STDEV(B9:F9)</f>
        <v>3.0938648968563487</v>
      </c>
      <c r="C12" s="1"/>
      <c r="D12" s="1"/>
      <c r="E12" s="1"/>
      <c r="F12" s="1"/>
      <c r="G12" s="3" t="s">
        <v>14</v>
      </c>
      <c r="H12" s="1">
        <f>STDEV(H9:L9)</f>
        <v>59.27552614696895</v>
      </c>
      <c r="I12" s="1"/>
      <c r="J12" s="1"/>
      <c r="K12" s="1"/>
      <c r="L12" s="1"/>
    </row>
    <row r="13" spans="1:13">
      <c r="A13" s="2" t="s">
        <v>15</v>
      </c>
      <c r="B13" s="1">
        <f>B12/SQRT(5)</f>
        <v>1.3836184445142341</v>
      </c>
      <c r="C13" s="1"/>
      <c r="D13" s="1"/>
      <c r="E13" s="1"/>
      <c r="F13" s="1"/>
      <c r="G13" s="3" t="s">
        <v>15</v>
      </c>
      <c r="H13" s="1">
        <f>H12/SQRT(5)</f>
        <v>26.508821173337751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0</v>
      </c>
      <c r="C19" s="1">
        <v>17</v>
      </c>
      <c r="D19" s="1">
        <v>0</v>
      </c>
      <c r="E19" s="1">
        <v>20</v>
      </c>
      <c r="F19" s="1">
        <v>13</v>
      </c>
      <c r="G19" s="3" t="s">
        <v>9</v>
      </c>
      <c r="H19" s="1">
        <v>5</v>
      </c>
      <c r="I19" s="1">
        <v>6</v>
      </c>
      <c r="J19" s="1">
        <v>7</v>
      </c>
      <c r="K19" s="1">
        <v>46</v>
      </c>
      <c r="L19" s="1">
        <v>1</v>
      </c>
    </row>
    <row r="20" spans="1:13">
      <c r="A20" s="2" t="s">
        <v>10</v>
      </c>
      <c r="B20" s="1">
        <v>83</v>
      </c>
      <c r="C20" s="1">
        <v>76</v>
      </c>
      <c r="D20" s="1">
        <v>73</v>
      </c>
      <c r="E20" s="1">
        <v>31</v>
      </c>
      <c r="F20" s="1">
        <v>44</v>
      </c>
      <c r="G20" s="3" t="s">
        <v>10</v>
      </c>
      <c r="H20" s="1">
        <v>85</v>
      </c>
      <c r="I20" s="1">
        <v>67</v>
      </c>
      <c r="J20" s="1">
        <v>45</v>
      </c>
      <c r="K20" s="1">
        <v>100</v>
      </c>
      <c r="L20" s="1">
        <v>53</v>
      </c>
    </row>
    <row r="21" spans="1:13">
      <c r="A21" s="2" t="s">
        <v>11</v>
      </c>
      <c r="B21" s="1">
        <v>5</v>
      </c>
      <c r="C21" s="1">
        <v>5</v>
      </c>
      <c r="D21" s="1">
        <v>5</v>
      </c>
      <c r="E21" s="1">
        <v>5</v>
      </c>
      <c r="F21" s="1">
        <v>5</v>
      </c>
      <c r="G21" s="3" t="s">
        <v>11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</row>
    <row r="22" spans="1:13">
      <c r="A22" s="2" t="s">
        <v>12</v>
      </c>
      <c r="B22" s="1">
        <f>SUM(B19:B20)/B21</f>
        <v>16.600000000000001</v>
      </c>
      <c r="C22" s="1">
        <f>SUM(C19:C20)/C21</f>
        <v>18.600000000000001</v>
      </c>
      <c r="D22" s="1">
        <f>SUM(D19:D20)/D21</f>
        <v>14.6</v>
      </c>
      <c r="E22" s="1">
        <f>SUM(E19:E20)/E21</f>
        <v>10.199999999999999</v>
      </c>
      <c r="F22" s="1">
        <f>SUM(F19:F20)/F21</f>
        <v>11.4</v>
      </c>
      <c r="G22" s="3" t="s">
        <v>12</v>
      </c>
      <c r="H22" s="1">
        <f>SUM(H19:H20)/H21</f>
        <v>18</v>
      </c>
      <c r="I22" s="1">
        <f>SUM(I19:I20)/I21</f>
        <v>14.6</v>
      </c>
      <c r="J22" s="1">
        <f>SUM(J19:J20)/J21</f>
        <v>10.4</v>
      </c>
      <c r="K22" s="1">
        <f>SUM(K19:K20)/K21</f>
        <v>29.2</v>
      </c>
      <c r="L22" s="1">
        <f>SUM(L19:L20)/L21</f>
        <v>10.8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14.280000000000001</v>
      </c>
      <c r="C24" s="1"/>
      <c r="D24" s="1"/>
      <c r="E24" s="1"/>
      <c r="F24" s="1"/>
      <c r="G24" s="3" t="s">
        <v>13</v>
      </c>
      <c r="H24" s="1">
        <f>AVERAGE(H22:L22)</f>
        <v>16.600000000000001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3.5031414473298055</v>
      </c>
      <c r="C25" s="1"/>
      <c r="D25" s="1"/>
      <c r="E25" s="1"/>
      <c r="F25" s="1"/>
      <c r="G25" s="3" t="s">
        <v>14</v>
      </c>
      <c r="H25" s="1">
        <f>STDEV(H22:L22)</f>
        <v>7.6941536246685409</v>
      </c>
      <c r="I25" s="1"/>
      <c r="J25" s="1"/>
      <c r="K25" s="1"/>
      <c r="L25" s="1"/>
    </row>
    <row r="26" spans="1:13">
      <c r="A26" s="2" t="s">
        <v>15</v>
      </c>
      <c r="B26" s="1">
        <f>B25/SQRT(5)</f>
        <v>1.5666524822052887</v>
      </c>
      <c r="C26" s="1"/>
      <c r="D26" s="1"/>
      <c r="E26" s="1"/>
      <c r="F26" s="1"/>
      <c r="G26" s="3" t="s">
        <v>15</v>
      </c>
      <c r="H26" s="1">
        <f>H25/SQRT(5)</f>
        <v>3.4409301068170519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1</v>
      </c>
      <c r="C32" s="1">
        <v>3</v>
      </c>
      <c r="D32" s="1">
        <v>8</v>
      </c>
      <c r="E32" s="1">
        <v>4</v>
      </c>
      <c r="F32" s="1">
        <v>12</v>
      </c>
      <c r="G32" s="3" t="s">
        <v>9</v>
      </c>
      <c r="H32" s="1">
        <v>0</v>
      </c>
      <c r="I32" s="1">
        <v>0</v>
      </c>
      <c r="J32" s="1">
        <v>1</v>
      </c>
      <c r="K32" s="1">
        <v>0</v>
      </c>
      <c r="L32" s="1">
        <v>1</v>
      </c>
      <c r="M32" s="1"/>
    </row>
    <row r="33" spans="1:12">
      <c r="A33" s="2" t="s">
        <v>10</v>
      </c>
      <c r="B33" s="1">
        <v>80</v>
      </c>
      <c r="C33" s="1">
        <v>79</v>
      </c>
      <c r="D33" s="1">
        <v>102</v>
      </c>
      <c r="E33" s="1">
        <v>43</v>
      </c>
      <c r="F33" s="1">
        <v>38</v>
      </c>
      <c r="G33" s="3" t="s">
        <v>10</v>
      </c>
      <c r="H33" s="1">
        <v>20</v>
      </c>
      <c r="I33" s="1">
        <v>32</v>
      </c>
      <c r="J33" s="1">
        <v>129</v>
      </c>
      <c r="K33" s="1">
        <v>34</v>
      </c>
      <c r="L33" s="1">
        <v>25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16.2</v>
      </c>
      <c r="C35" s="1">
        <f>SUM(C32:C33)/C34</f>
        <v>16.399999999999999</v>
      </c>
      <c r="D35" s="1">
        <f>SUM(D32:D33)/D34</f>
        <v>22</v>
      </c>
      <c r="E35" s="1">
        <f>SUM(E32:E33)/E34</f>
        <v>9.4</v>
      </c>
      <c r="F35" s="1">
        <f>SUM(F32:F33)/F34</f>
        <v>10</v>
      </c>
      <c r="G35" s="3" t="s">
        <v>12</v>
      </c>
      <c r="H35" s="1">
        <f>SUM(H32:H33)/H34</f>
        <v>5</v>
      </c>
      <c r="I35" s="1">
        <f>SUM(I32:I33)/I34</f>
        <v>6.4</v>
      </c>
      <c r="J35" s="1">
        <f>SUM(J32:J33)/J34</f>
        <v>26</v>
      </c>
      <c r="K35" s="1">
        <f>SUM(K32:K33)/K34</f>
        <v>6.8</v>
      </c>
      <c r="L35" s="1">
        <f>SUM(L32:L33)/L34</f>
        <v>5.2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14.8</v>
      </c>
      <c r="C37" s="1"/>
      <c r="D37" s="1"/>
      <c r="E37" s="1"/>
      <c r="F37" s="1"/>
      <c r="G37" s="3" t="s">
        <v>13</v>
      </c>
      <c r="H37" s="1">
        <f>AVERAGE(H35:L35)</f>
        <v>9.879999999999999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5.2096065110524412</v>
      </c>
      <c r="C38" s="1"/>
      <c r="D38" s="1"/>
      <c r="E38" s="1"/>
      <c r="F38" s="1"/>
      <c r="G38" s="3" t="s">
        <v>14</v>
      </c>
      <c r="H38" s="1">
        <f>STDEV(H35:L35)</f>
        <v>9.0438929670800512</v>
      </c>
      <c r="I38" s="1"/>
      <c r="J38" s="1"/>
      <c r="K38" s="1"/>
      <c r="L38" s="1"/>
    </row>
    <row r="39" spans="1:12">
      <c r="A39" s="2" t="s">
        <v>15</v>
      </c>
      <c r="B39" s="1">
        <f>B38/SQRT(5)</f>
        <v>2.3298068589477534</v>
      </c>
      <c r="C39" s="1"/>
      <c r="D39" s="1"/>
      <c r="E39" s="1"/>
      <c r="F39" s="1"/>
      <c r="G39" s="3" t="s">
        <v>15</v>
      </c>
      <c r="H39" s="1">
        <f>H38/SQRT(5)</f>
        <v>4.0445518911246525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4.4208376553300125E-5</v>
      </c>
      <c r="C43" s="9">
        <f>TTEST(B9:F9,H9:L9,2,3)</f>
        <v>0.2653161539386642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0.15664401584731899</v>
      </c>
      <c r="C44" s="9">
        <f>TTEST(B22:F22,H22:L22,2,2)</f>
        <v>0.55650246057979036</v>
      </c>
      <c r="D44" s="8" t="s">
        <v>22</v>
      </c>
    </row>
    <row r="45" spans="1:12">
      <c r="A45" s="10" t="s">
        <v>17</v>
      </c>
      <c r="B45" s="9">
        <f>FTEST(B35:F35,H35:L35)</f>
        <v>0.31058126597889146</v>
      </c>
      <c r="C45" s="9">
        <f>TTEST(B35:F35,H35:L35,2,2)</f>
        <v>0.32263943670128986</v>
      </c>
      <c r="D45" s="8" t="s">
        <v>22</v>
      </c>
    </row>
  </sheetData>
  <mergeCells count="10">
    <mergeCell ref="A1:M1"/>
    <mergeCell ref="A3:L3"/>
    <mergeCell ref="A4:F4"/>
    <mergeCell ref="G4:L4"/>
    <mergeCell ref="A29:L29"/>
    <mergeCell ref="A30:F30"/>
    <mergeCell ref="G30:L30"/>
    <mergeCell ref="A16:L16"/>
    <mergeCell ref="A17:F17"/>
    <mergeCell ref="G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46A4-6C14-7F4A-89C9-B2642015D9DA}">
  <dimension ref="A1:M45"/>
  <sheetViews>
    <sheetView topLeftCell="A5" workbookViewId="0">
      <selection activeCell="J22" sqref="J22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26</v>
      </c>
      <c r="C6" s="1">
        <v>56</v>
      </c>
      <c r="D6" s="1">
        <v>68</v>
      </c>
      <c r="E6" s="1">
        <v>83</v>
      </c>
      <c r="F6" s="1">
        <v>34</v>
      </c>
      <c r="G6" s="3" t="s">
        <v>9</v>
      </c>
      <c r="H6" s="1">
        <v>51</v>
      </c>
      <c r="I6" s="1">
        <v>57</v>
      </c>
      <c r="J6" s="1">
        <v>47</v>
      </c>
      <c r="K6" s="1">
        <v>93</v>
      </c>
      <c r="L6" s="1">
        <v>27</v>
      </c>
      <c r="M6" s="1"/>
    </row>
    <row r="7" spans="1:13">
      <c r="A7" s="2" t="s">
        <v>10</v>
      </c>
      <c r="B7" s="1">
        <v>73</v>
      </c>
      <c r="C7" s="1">
        <v>120</v>
      </c>
      <c r="D7" s="1">
        <v>151</v>
      </c>
      <c r="E7" s="1">
        <v>86</v>
      </c>
      <c r="F7" s="1">
        <v>125</v>
      </c>
      <c r="G7" s="3" t="s">
        <v>10</v>
      </c>
      <c r="H7" s="1">
        <v>132</v>
      </c>
      <c r="I7" s="1">
        <v>87</v>
      </c>
      <c r="J7" s="1">
        <v>67</v>
      </c>
      <c r="K7" s="1">
        <v>117</v>
      </c>
      <c r="L7" s="1">
        <v>70</v>
      </c>
    </row>
    <row r="8" spans="1:13">
      <c r="A8" s="2" t="s">
        <v>11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19.8</v>
      </c>
      <c r="C9" s="1">
        <f>SUM(C6:C7)/C8</f>
        <v>35.200000000000003</v>
      </c>
      <c r="D9" s="1">
        <f>SUM(D6:D7)/D8</f>
        <v>43.8</v>
      </c>
      <c r="E9" s="1">
        <f>SUM(E6:E7)/E8</f>
        <v>33.799999999999997</v>
      </c>
      <c r="F9" s="1">
        <f>SUM(F6:F7)/F8</f>
        <v>31.8</v>
      </c>
      <c r="G9" s="3" t="s">
        <v>12</v>
      </c>
      <c r="H9" s="1">
        <f>SUM(H6:H7)/H8</f>
        <v>36.6</v>
      </c>
      <c r="I9" s="1">
        <f>SUM(I6:I7)/I8</f>
        <v>28.8</v>
      </c>
      <c r="J9" s="1">
        <f>SUM(J6:J7)/J8</f>
        <v>22.8</v>
      </c>
      <c r="K9" s="1">
        <f>SUM(K6:K7)/K8</f>
        <v>42</v>
      </c>
      <c r="L9" s="1">
        <f>SUM(L6:L7)/L8</f>
        <v>19.399999999999999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32.880000000000003</v>
      </c>
      <c r="C11" s="1"/>
      <c r="D11" s="1"/>
      <c r="E11" s="1"/>
      <c r="F11" s="1"/>
      <c r="G11" s="3" t="s">
        <v>13</v>
      </c>
      <c r="H11" s="1">
        <f>AVERAGE(H9:L9)</f>
        <v>29.919999999999998</v>
      </c>
      <c r="I11" s="1"/>
      <c r="J11" s="1"/>
      <c r="K11" s="1"/>
      <c r="L11" s="1"/>
    </row>
    <row r="12" spans="1:13">
      <c r="A12" s="2" t="s">
        <v>14</v>
      </c>
      <c r="B12" s="1">
        <f>STDEV(B9:F9)</f>
        <v>8.6273982173074639</v>
      </c>
      <c r="C12" s="1"/>
      <c r="D12" s="1"/>
      <c r="E12" s="1"/>
      <c r="F12" s="1"/>
      <c r="G12" s="3" t="s">
        <v>14</v>
      </c>
      <c r="H12" s="1">
        <f>STDEV(H9:L9)</f>
        <v>9.396382282559598</v>
      </c>
      <c r="I12" s="1"/>
      <c r="J12" s="1"/>
      <c r="K12" s="1"/>
      <c r="L12" s="1"/>
    </row>
    <row r="13" spans="1:13">
      <c r="A13" s="2" t="s">
        <v>15</v>
      </c>
      <c r="B13" s="1">
        <f>B12/SQRT(5)</f>
        <v>3.8582897765719983</v>
      </c>
      <c r="C13" s="1"/>
      <c r="D13" s="1"/>
      <c r="E13" s="1"/>
      <c r="F13" s="1"/>
      <c r="G13" s="3" t="s">
        <v>15</v>
      </c>
      <c r="H13" s="1">
        <f>H12/SQRT(5)</f>
        <v>4.2021899052755796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110</v>
      </c>
      <c r="C19" s="1">
        <v>80</v>
      </c>
      <c r="D19" s="1">
        <v>66</v>
      </c>
      <c r="E19" s="1">
        <v>33</v>
      </c>
      <c r="F19" s="1">
        <v>104</v>
      </c>
      <c r="G19" s="3" t="s">
        <v>9</v>
      </c>
      <c r="H19" s="1">
        <v>92</v>
      </c>
      <c r="I19" s="1">
        <v>30</v>
      </c>
      <c r="J19" s="1">
        <v>52</v>
      </c>
      <c r="K19" s="1">
        <v>90</v>
      </c>
      <c r="L19" s="1">
        <v>109</v>
      </c>
    </row>
    <row r="20" spans="1:13">
      <c r="A20" s="2" t="s">
        <v>10</v>
      </c>
      <c r="B20" s="1">
        <v>93</v>
      </c>
      <c r="C20" s="1">
        <v>62</v>
      </c>
      <c r="D20" s="1">
        <v>102</v>
      </c>
      <c r="E20" s="1">
        <v>81</v>
      </c>
      <c r="F20" s="1">
        <v>68</v>
      </c>
      <c r="G20" s="3" t="s">
        <v>10</v>
      </c>
      <c r="H20" s="1">
        <v>62</v>
      </c>
      <c r="I20" s="1">
        <v>77</v>
      </c>
      <c r="J20" s="1">
        <v>69</v>
      </c>
      <c r="K20" s="1">
        <v>64</v>
      </c>
      <c r="L20" s="1">
        <v>54</v>
      </c>
    </row>
    <row r="21" spans="1:13">
      <c r="A21" s="2" t="s">
        <v>11</v>
      </c>
      <c r="B21" s="1">
        <v>5</v>
      </c>
      <c r="C21" s="1">
        <v>5</v>
      </c>
      <c r="D21" s="1">
        <v>4</v>
      </c>
      <c r="E21" s="1">
        <v>5</v>
      </c>
      <c r="F21" s="1">
        <v>5</v>
      </c>
      <c r="G21" s="3" t="s">
        <v>11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</row>
    <row r="22" spans="1:13">
      <c r="A22" s="2" t="s">
        <v>12</v>
      </c>
      <c r="B22" s="1">
        <f>SUM(B19:B20)/B21</f>
        <v>40.6</v>
      </c>
      <c r="C22" s="1">
        <f>SUM(C19:C20)/C21</f>
        <v>28.4</v>
      </c>
      <c r="D22" s="1">
        <f>SUM(D19:D20)/D21</f>
        <v>42</v>
      </c>
      <c r="E22" s="1">
        <f>SUM(E19:E20)/E21</f>
        <v>22.8</v>
      </c>
      <c r="F22" s="1">
        <f>SUM(F19:F20)/F21</f>
        <v>34.4</v>
      </c>
      <c r="G22" s="3" t="s">
        <v>12</v>
      </c>
      <c r="H22" s="1">
        <f>SUM(H19:H20)/H21</f>
        <v>30.8</v>
      </c>
      <c r="I22" s="1">
        <f>SUM(I19:I20)/I21</f>
        <v>21.4</v>
      </c>
      <c r="J22" s="1">
        <f>SUM(J19:J20)/J21</f>
        <v>24.2</v>
      </c>
      <c r="K22" s="1">
        <f>SUM(K19:K20)/K21</f>
        <v>30.8</v>
      </c>
      <c r="L22" s="1">
        <f>SUM(L19:L20)/L21</f>
        <v>32.6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33.64</v>
      </c>
      <c r="C24" s="1"/>
      <c r="D24" s="1"/>
      <c r="E24" s="1"/>
      <c r="F24" s="1"/>
      <c r="G24" s="3" t="s">
        <v>13</v>
      </c>
      <c r="H24" s="1">
        <f>AVERAGE(H22:L22)</f>
        <v>27.96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8.1220687019994866</v>
      </c>
      <c r="C25" s="1"/>
      <c r="D25" s="1"/>
      <c r="E25" s="1"/>
      <c r="F25" s="1"/>
      <c r="G25" s="3" t="s">
        <v>14</v>
      </c>
      <c r="H25" s="1">
        <f>STDEV(H22:L22)</f>
        <v>4.8690861565595505</v>
      </c>
      <c r="I25" s="1"/>
      <c r="J25" s="1"/>
      <c r="K25" s="1"/>
      <c r="L25" s="1"/>
    </row>
    <row r="26" spans="1:13">
      <c r="A26" s="2" t="s">
        <v>15</v>
      </c>
      <c r="B26" s="1">
        <f>B25/SQRT(5)</f>
        <v>3.6322995471188668</v>
      </c>
      <c r="C26" s="1"/>
      <c r="D26" s="1"/>
      <c r="E26" s="1"/>
      <c r="F26" s="1"/>
      <c r="G26" s="3" t="s">
        <v>15</v>
      </c>
      <c r="H26" s="1">
        <f>H25/SQRT(5)</f>
        <v>2.1775215268740675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45</v>
      </c>
      <c r="C32" s="1">
        <v>38</v>
      </c>
      <c r="D32" s="1">
        <v>45</v>
      </c>
      <c r="E32" s="1">
        <v>39</v>
      </c>
      <c r="F32" s="1">
        <v>73</v>
      </c>
      <c r="G32" s="3" t="s">
        <v>9</v>
      </c>
      <c r="H32" s="1">
        <v>45</v>
      </c>
      <c r="I32" s="1">
        <v>43</v>
      </c>
      <c r="J32" s="1">
        <v>37</v>
      </c>
      <c r="K32" s="1">
        <v>40</v>
      </c>
      <c r="L32" s="1">
        <v>51</v>
      </c>
      <c r="M32" s="1"/>
    </row>
    <row r="33" spans="1:12">
      <c r="A33" s="2" t="s">
        <v>10</v>
      </c>
      <c r="B33" s="1">
        <v>84</v>
      </c>
      <c r="C33" s="1">
        <v>97</v>
      </c>
      <c r="D33" s="1">
        <v>39</v>
      </c>
      <c r="E33" s="1">
        <v>60</v>
      </c>
      <c r="F33" s="1">
        <v>16</v>
      </c>
      <c r="G33" s="3" t="s">
        <v>10</v>
      </c>
      <c r="H33" s="1">
        <v>54</v>
      </c>
      <c r="I33" s="1">
        <v>78</v>
      </c>
      <c r="J33" s="1">
        <v>95</v>
      </c>
      <c r="K33" s="1">
        <v>51</v>
      </c>
      <c r="L33" s="1">
        <v>19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25.8</v>
      </c>
      <c r="C35" s="1">
        <f>SUM(C32:C33)/C34</f>
        <v>27</v>
      </c>
      <c r="D35" s="1">
        <f>SUM(D32:D33)/D34</f>
        <v>16.8</v>
      </c>
      <c r="E35" s="1">
        <f>SUM(E32:E33)/E34</f>
        <v>19.8</v>
      </c>
      <c r="F35" s="1">
        <f>SUM(F32:F33)/F34</f>
        <v>17.8</v>
      </c>
      <c r="G35" s="3" t="s">
        <v>12</v>
      </c>
      <c r="H35" s="1">
        <f>SUM(H32:H33)/H34</f>
        <v>24.75</v>
      </c>
      <c r="I35" s="1">
        <f>SUM(I32:I33)/I34</f>
        <v>24.2</v>
      </c>
      <c r="J35" s="1">
        <f>SUM(J32:J33)/J34</f>
        <v>26.4</v>
      </c>
      <c r="K35" s="1">
        <f>SUM(K32:K33)/K34</f>
        <v>18.2</v>
      </c>
      <c r="L35" s="1">
        <f>SUM(L32:L33)/L34</f>
        <v>14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21.439999999999998</v>
      </c>
      <c r="C37" s="1"/>
      <c r="D37" s="1"/>
      <c r="E37" s="1"/>
      <c r="F37" s="1"/>
      <c r="G37" s="3" t="s">
        <v>13</v>
      </c>
      <c r="H37" s="1">
        <f>AVERAGE(H35:L35)</f>
        <v>21.509999999999998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4.6741844208375198</v>
      </c>
      <c r="C38" s="1"/>
      <c r="D38" s="1"/>
      <c r="E38" s="1"/>
      <c r="F38" s="1"/>
      <c r="G38" s="3" t="s">
        <v>14</v>
      </c>
      <c r="H38" s="1">
        <f>STDEV(H35:L35)</f>
        <v>5.2202011455498525</v>
      </c>
      <c r="I38" s="1"/>
      <c r="J38" s="1"/>
      <c r="K38" s="1"/>
      <c r="L38" s="1"/>
    </row>
    <row r="39" spans="1:12">
      <c r="A39" s="2" t="s">
        <v>15</v>
      </c>
      <c r="B39" s="1">
        <f>B38/SQRT(5)</f>
        <v>2.0903588208726358</v>
      </c>
      <c r="C39" s="1"/>
      <c r="D39" s="1"/>
      <c r="E39" s="1"/>
      <c r="F39" s="1"/>
      <c r="G39" s="3" t="s">
        <v>15</v>
      </c>
      <c r="H39" s="1">
        <f>H38/SQRT(5)</f>
        <v>2.3345449235343487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0.87254661579469905</v>
      </c>
      <c r="C43" s="9">
        <f>TTEST(B9:F9,H9:L9,2,2)</f>
        <v>0.61790127698517572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0.34544938277865694</v>
      </c>
      <c r="C44" s="9">
        <f>TTEST(B22:F22,H22:L22,2,2)</f>
        <v>0.21668249028769782</v>
      </c>
      <c r="D44" s="8" t="s">
        <v>22</v>
      </c>
    </row>
    <row r="45" spans="1:12">
      <c r="A45" s="10" t="s">
        <v>17</v>
      </c>
      <c r="B45" s="9">
        <f>FTEST(B35:F35,H35:L35)</f>
        <v>0.83561524854765956</v>
      </c>
      <c r="C45" s="9">
        <f>TTEST(B35:F35,H35:L35,2,2)</f>
        <v>0.98272526606515442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5128-56BB-A444-8996-7D9043A45179}">
  <dimension ref="A1:M45"/>
  <sheetViews>
    <sheetView topLeftCell="A6" workbookViewId="0">
      <selection activeCell="B34" sqref="B34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49</v>
      </c>
      <c r="C6" s="1">
        <v>82</v>
      </c>
      <c r="D6" s="1">
        <v>149</v>
      </c>
      <c r="E6" s="1">
        <v>93</v>
      </c>
      <c r="F6" s="1">
        <v>69</v>
      </c>
      <c r="G6" s="3" t="s">
        <v>9</v>
      </c>
      <c r="H6" s="1">
        <v>49</v>
      </c>
      <c r="I6" s="1">
        <v>51</v>
      </c>
      <c r="J6" s="1">
        <v>21</v>
      </c>
      <c r="K6" s="1">
        <v>118</v>
      </c>
      <c r="L6" s="1">
        <v>36</v>
      </c>
      <c r="M6" s="1"/>
    </row>
    <row r="7" spans="1:13">
      <c r="A7" s="2" t="s">
        <v>10</v>
      </c>
      <c r="B7" s="1">
        <v>79</v>
      </c>
      <c r="C7" s="1">
        <v>124</v>
      </c>
      <c r="D7" s="1">
        <v>134</v>
      </c>
      <c r="E7" s="1">
        <v>106</v>
      </c>
      <c r="F7" s="1">
        <v>129</v>
      </c>
      <c r="G7" s="3" t="s">
        <v>10</v>
      </c>
      <c r="H7" s="1">
        <v>152</v>
      </c>
      <c r="I7" s="1">
        <v>106</v>
      </c>
      <c r="J7" s="1">
        <v>54</v>
      </c>
      <c r="K7" s="1">
        <v>120</v>
      </c>
      <c r="L7" s="1">
        <v>37</v>
      </c>
    </row>
    <row r="8" spans="1:13">
      <c r="A8" s="2" t="s">
        <v>11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25.6</v>
      </c>
      <c r="C9" s="1">
        <f>SUM(C6:C7)/C8</f>
        <v>41.2</v>
      </c>
      <c r="D9" s="1">
        <f>SUM(D6:D7)/D8</f>
        <v>56.6</v>
      </c>
      <c r="E9" s="1">
        <f>SUM(E6:E7)/E8</f>
        <v>39.799999999999997</v>
      </c>
      <c r="F9" s="1">
        <f>SUM(F6:F7)/F8</f>
        <v>39.6</v>
      </c>
      <c r="G9" s="3" t="s">
        <v>12</v>
      </c>
      <c r="H9" s="1">
        <f>SUM(H6:H7)/H8</f>
        <v>40.200000000000003</v>
      </c>
      <c r="I9" s="1">
        <f>SUM(I6:I7)/I8</f>
        <v>31.4</v>
      </c>
      <c r="J9" s="1">
        <f>SUM(J6:J7)/J8</f>
        <v>15</v>
      </c>
      <c r="K9" s="1">
        <f>SUM(K6:K7)/K8</f>
        <v>47.6</v>
      </c>
      <c r="L9" s="1">
        <f>SUM(L6:L7)/L8</f>
        <v>14.6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40.559999999999995</v>
      </c>
      <c r="C11" s="1"/>
      <c r="D11" s="1"/>
      <c r="E11" s="1"/>
      <c r="F11" s="1"/>
      <c r="G11" s="3" t="s">
        <v>13</v>
      </c>
      <c r="H11" s="1">
        <f>AVERAGE(H9:L9)</f>
        <v>29.759999999999998</v>
      </c>
      <c r="I11" s="1"/>
      <c r="J11" s="1"/>
      <c r="K11" s="1"/>
      <c r="L11" s="1"/>
    </row>
    <row r="12" spans="1:13">
      <c r="A12" s="2" t="s">
        <v>14</v>
      </c>
      <c r="B12" s="1">
        <f>STDEV(B9:F9)</f>
        <v>10.988539484390111</v>
      </c>
      <c r="C12" s="1"/>
      <c r="D12" s="1"/>
      <c r="E12" s="1"/>
      <c r="F12" s="1"/>
      <c r="G12" s="3" t="s">
        <v>14</v>
      </c>
      <c r="H12" s="1">
        <f>STDEV(H9:L9)</f>
        <v>14.812427215011061</v>
      </c>
      <c r="I12" s="1"/>
      <c r="J12" s="1"/>
      <c r="K12" s="1"/>
      <c r="L12" s="1"/>
    </row>
    <row r="13" spans="1:13">
      <c r="A13" s="2" t="s">
        <v>15</v>
      </c>
      <c r="B13" s="1">
        <f>B12/SQRT(5)</f>
        <v>4.9142242521073554</v>
      </c>
      <c r="C13" s="1"/>
      <c r="D13" s="1"/>
      <c r="E13" s="1"/>
      <c r="F13" s="1"/>
      <c r="G13" s="3" t="s">
        <v>15</v>
      </c>
      <c r="H13" s="1">
        <f>H12/SQRT(5)</f>
        <v>6.6243188329065248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28</v>
      </c>
      <c r="C19" s="1">
        <v>40</v>
      </c>
      <c r="D19" s="1">
        <v>21</v>
      </c>
      <c r="E19" s="1">
        <v>7</v>
      </c>
      <c r="F19" s="1">
        <v>55</v>
      </c>
      <c r="G19" s="3" t="s">
        <v>9</v>
      </c>
      <c r="H19" s="1">
        <v>122</v>
      </c>
      <c r="I19" s="1">
        <v>14</v>
      </c>
      <c r="J19" s="1">
        <v>30</v>
      </c>
      <c r="K19" s="1">
        <v>74</v>
      </c>
      <c r="L19" s="1">
        <v>77</v>
      </c>
    </row>
    <row r="20" spans="1:13">
      <c r="A20" s="2" t="s">
        <v>10</v>
      </c>
      <c r="B20" s="1">
        <v>83</v>
      </c>
      <c r="C20" s="1">
        <v>28</v>
      </c>
      <c r="D20" s="1">
        <v>83</v>
      </c>
      <c r="E20" s="1">
        <v>63</v>
      </c>
      <c r="F20" s="1">
        <v>122</v>
      </c>
      <c r="G20" s="3" t="s">
        <v>10</v>
      </c>
      <c r="H20" s="1">
        <v>65</v>
      </c>
      <c r="I20" s="1">
        <v>49</v>
      </c>
      <c r="J20" s="1">
        <v>72</v>
      </c>
      <c r="K20" s="1">
        <v>106</v>
      </c>
      <c r="L20" s="1">
        <v>59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5</v>
      </c>
      <c r="G21" s="3" t="s">
        <v>11</v>
      </c>
      <c r="H21" s="1">
        <v>5</v>
      </c>
      <c r="I21" s="1">
        <v>5</v>
      </c>
      <c r="J21" s="1">
        <v>5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27.75</v>
      </c>
      <c r="C22" s="1">
        <f>SUM(C19:C20)/C21</f>
        <v>17</v>
      </c>
      <c r="D22" s="1">
        <f>SUM(D19:D20)/D21</f>
        <v>26</v>
      </c>
      <c r="E22" s="1">
        <f>SUM(E19:E20)/E21</f>
        <v>14</v>
      </c>
      <c r="F22" s="1">
        <f>SUM(F19:F20)/F21</f>
        <v>35.4</v>
      </c>
      <c r="G22" s="3" t="s">
        <v>12</v>
      </c>
      <c r="H22" s="1">
        <f>SUM(H19:H20)/H21</f>
        <v>37.4</v>
      </c>
      <c r="I22" s="1">
        <f>SUM(I19:I20)/I21</f>
        <v>12.6</v>
      </c>
      <c r="J22" s="1">
        <f>SUM(J19:J20)/J21</f>
        <v>20.399999999999999</v>
      </c>
      <c r="K22" s="1">
        <f>SUM(K19:K20)/K21</f>
        <v>45</v>
      </c>
      <c r="L22" s="1">
        <f>SUM(L19:L20)/L21</f>
        <v>27.2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24.03</v>
      </c>
      <c r="C24" s="1"/>
      <c r="D24" s="1"/>
      <c r="E24" s="1"/>
      <c r="F24" s="1"/>
      <c r="G24" s="3" t="s">
        <v>13</v>
      </c>
      <c r="H24" s="1">
        <f>AVERAGE(H22:L22)</f>
        <v>28.52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8.6171050823347795</v>
      </c>
      <c r="C25" s="1"/>
      <c r="D25" s="1"/>
      <c r="E25" s="1"/>
      <c r="F25" s="1"/>
      <c r="G25" s="3" t="s">
        <v>14</v>
      </c>
      <c r="H25" s="1">
        <f>STDEV(H22:L22)</f>
        <v>12.957314536585114</v>
      </c>
      <c r="I25" s="1"/>
      <c r="J25" s="1"/>
      <c r="K25" s="1"/>
      <c r="L25" s="1"/>
    </row>
    <row r="26" spans="1:13">
      <c r="A26" s="2" t="s">
        <v>15</v>
      </c>
      <c r="B26" s="1">
        <f>B25/SQRT(5)</f>
        <v>3.8536865466718977</v>
      </c>
      <c r="C26" s="1"/>
      <c r="D26" s="1"/>
      <c r="E26" s="1"/>
      <c r="F26" s="1"/>
      <c r="G26" s="3" t="s">
        <v>15</v>
      </c>
      <c r="H26" s="1">
        <f>H25/SQRT(5)</f>
        <v>5.7946872219300998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29</v>
      </c>
      <c r="C32" s="1">
        <v>16</v>
      </c>
      <c r="D32" s="1">
        <v>89</v>
      </c>
      <c r="E32" s="1">
        <v>71</v>
      </c>
      <c r="F32" s="1">
        <v>55</v>
      </c>
      <c r="G32" s="3" t="s">
        <v>9</v>
      </c>
      <c r="H32" s="1">
        <v>22</v>
      </c>
      <c r="I32" s="1">
        <v>20</v>
      </c>
      <c r="J32" s="1">
        <v>39</v>
      </c>
      <c r="K32" s="1">
        <v>15</v>
      </c>
      <c r="L32" s="1">
        <v>64</v>
      </c>
      <c r="M32" s="1"/>
    </row>
    <row r="33" spans="1:12">
      <c r="A33" s="2" t="s">
        <v>10</v>
      </c>
      <c r="B33" s="1">
        <v>93</v>
      </c>
      <c r="C33" s="1">
        <v>63</v>
      </c>
      <c r="D33" s="1">
        <v>139</v>
      </c>
      <c r="E33" s="1">
        <v>102</v>
      </c>
      <c r="F33" s="1">
        <v>47</v>
      </c>
      <c r="G33" s="3" t="s">
        <v>10</v>
      </c>
      <c r="H33" s="1">
        <v>81</v>
      </c>
      <c r="I33" s="1">
        <v>59</v>
      </c>
      <c r="J33" s="1">
        <v>110</v>
      </c>
      <c r="K33" s="1">
        <v>111</v>
      </c>
      <c r="L33" s="1">
        <v>61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24.4</v>
      </c>
      <c r="C35" s="1">
        <f>SUM(C32:C33)/C34</f>
        <v>15.8</v>
      </c>
      <c r="D35" s="1">
        <f>SUM(D32:D33)/D34</f>
        <v>45.6</v>
      </c>
      <c r="E35" s="1">
        <f>SUM(E32:E33)/E34</f>
        <v>34.6</v>
      </c>
      <c r="F35" s="1">
        <f>SUM(F32:F33)/F34</f>
        <v>20.399999999999999</v>
      </c>
      <c r="G35" s="3" t="s">
        <v>12</v>
      </c>
      <c r="H35" s="1">
        <f>SUM(H32:H33)/H34</f>
        <v>25.75</v>
      </c>
      <c r="I35" s="1">
        <f>SUM(I32:I33)/I34</f>
        <v>15.8</v>
      </c>
      <c r="J35" s="1">
        <f>SUM(J32:J33)/J34</f>
        <v>29.8</v>
      </c>
      <c r="K35" s="1">
        <f>SUM(K32:K33)/K34</f>
        <v>25.2</v>
      </c>
      <c r="L35" s="1">
        <f>SUM(L32:L33)/L34</f>
        <v>25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28.160000000000004</v>
      </c>
      <c r="C37" s="1"/>
      <c r="D37" s="1"/>
      <c r="E37" s="1"/>
      <c r="F37" s="1"/>
      <c r="G37" s="3" t="s">
        <v>13</v>
      </c>
      <c r="H37" s="1">
        <f>AVERAGE(H35:L35)</f>
        <v>24.31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11.9661188361139</v>
      </c>
      <c r="C38" s="1"/>
      <c r="D38" s="1"/>
      <c r="E38" s="1"/>
      <c r="F38" s="1"/>
      <c r="G38" s="3" t="s">
        <v>14</v>
      </c>
      <c r="H38" s="1">
        <f>STDEV(H35:L35)</f>
        <v>5.1454348698628003</v>
      </c>
      <c r="I38" s="1"/>
      <c r="J38" s="1"/>
      <c r="K38" s="1"/>
      <c r="L38" s="1"/>
    </row>
    <row r="39" spans="1:12">
      <c r="A39" s="2" t="s">
        <v>15</v>
      </c>
      <c r="B39" s="1">
        <f>B38/SQRT(5)</f>
        <v>5.3514110288782684</v>
      </c>
      <c r="C39" s="1"/>
      <c r="D39" s="1"/>
      <c r="E39" s="1"/>
      <c r="F39" s="1"/>
      <c r="G39" s="3" t="s">
        <v>15</v>
      </c>
      <c r="H39" s="1">
        <f>H38/SQRT(5)</f>
        <v>2.301108428562201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0.57713488691840109</v>
      </c>
      <c r="C43" s="9">
        <f>TTEST(B9:F9,H9:L9,2,2)</f>
        <v>0.22675470513705881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0.44886586340229789</v>
      </c>
      <c r="C44" s="9">
        <f>TTEST(B22:F22,H22:L22,2,2)</f>
        <v>0.53685993370606189</v>
      </c>
      <c r="D44" s="8" t="s">
        <v>22</v>
      </c>
    </row>
    <row r="45" spans="1:12">
      <c r="A45" s="10" t="s">
        <v>17</v>
      </c>
      <c r="B45" s="9">
        <f>FTEST(B35:F35,H35:L35)</f>
        <v>0.13090478818882664</v>
      </c>
      <c r="C45" s="9">
        <f>TTEST(B35:F35,H35:L35,2,2)</f>
        <v>0.52723171705851879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2E7C-4AE4-3846-B19B-E5FDDAD0BC20}">
  <dimension ref="A1:M45"/>
  <sheetViews>
    <sheetView topLeftCell="A9" workbookViewId="0">
      <selection activeCell="M33" sqref="M33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44</v>
      </c>
      <c r="C6" s="1">
        <v>42</v>
      </c>
      <c r="D6" s="1">
        <v>71</v>
      </c>
      <c r="E6" s="1">
        <v>73</v>
      </c>
      <c r="F6" s="1">
        <v>100</v>
      </c>
      <c r="G6" s="3" t="s">
        <v>9</v>
      </c>
      <c r="H6" s="1">
        <v>58</v>
      </c>
      <c r="I6" s="1">
        <v>37</v>
      </c>
      <c r="J6" s="1">
        <v>44</v>
      </c>
      <c r="K6" s="1">
        <v>77</v>
      </c>
      <c r="L6" s="1">
        <v>33</v>
      </c>
      <c r="M6" s="1"/>
    </row>
    <row r="7" spans="1:13">
      <c r="A7" s="2" t="s">
        <v>10</v>
      </c>
      <c r="B7" s="1">
        <v>139</v>
      </c>
      <c r="C7" s="1">
        <v>132</v>
      </c>
      <c r="D7" s="1">
        <v>175</v>
      </c>
      <c r="E7" s="1">
        <v>136</v>
      </c>
      <c r="F7" s="1">
        <v>192</v>
      </c>
      <c r="G7" s="3" t="s">
        <v>10</v>
      </c>
      <c r="H7" s="1">
        <v>107</v>
      </c>
      <c r="I7" s="1">
        <v>141</v>
      </c>
      <c r="J7" s="1">
        <v>78</v>
      </c>
      <c r="K7" s="1">
        <v>159</v>
      </c>
      <c r="L7" s="1">
        <v>65</v>
      </c>
    </row>
    <row r="8" spans="1:13">
      <c r="A8" s="2" t="s">
        <v>11</v>
      </c>
      <c r="B8" s="1">
        <v>4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45.75</v>
      </c>
      <c r="C9" s="1">
        <f>SUM(C6:C7)/C8</f>
        <v>34.799999999999997</v>
      </c>
      <c r="D9" s="1">
        <f>SUM(D6:D7)/D8</f>
        <v>49.2</v>
      </c>
      <c r="E9" s="1">
        <f>SUM(E6:E7)/E8</f>
        <v>41.8</v>
      </c>
      <c r="F9" s="1">
        <f>SUM(F6:F7)/F8</f>
        <v>58.4</v>
      </c>
      <c r="G9" s="3" t="s">
        <v>12</v>
      </c>
      <c r="H9" s="1">
        <f>SUM(H6:H7)/H8</f>
        <v>33</v>
      </c>
      <c r="I9" s="1">
        <f>SUM(I6:I7)/I8</f>
        <v>35.6</v>
      </c>
      <c r="J9" s="1">
        <f>SUM(J6:J7)/J8</f>
        <v>24.4</v>
      </c>
      <c r="K9" s="1">
        <f>SUM(K6:K7)/K8</f>
        <v>47.2</v>
      </c>
      <c r="L9" s="1">
        <f>SUM(L6:L7)/L8</f>
        <v>19.600000000000001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45.99</v>
      </c>
      <c r="C11" s="1"/>
      <c r="D11" s="1"/>
      <c r="E11" s="1"/>
      <c r="F11" s="1"/>
      <c r="G11" s="3" t="s">
        <v>13</v>
      </c>
      <c r="H11" s="1">
        <f>AVERAGE(H9:L9)</f>
        <v>31.959999999999997</v>
      </c>
      <c r="I11" s="1"/>
      <c r="J11" s="1"/>
      <c r="K11" s="1"/>
      <c r="L11" s="1"/>
    </row>
    <row r="12" spans="1:13">
      <c r="A12" s="2" t="s">
        <v>14</v>
      </c>
      <c r="B12" s="1">
        <f>STDEV(B9:F9)</f>
        <v>8.7627335917508926</v>
      </c>
      <c r="C12" s="1"/>
      <c r="D12" s="1"/>
      <c r="E12" s="1"/>
      <c r="F12" s="1"/>
      <c r="G12" s="3" t="s">
        <v>14</v>
      </c>
      <c r="H12" s="1">
        <f>STDEV(H9:L9)</f>
        <v>10.683070719601195</v>
      </c>
      <c r="I12" s="1"/>
      <c r="J12" s="1"/>
      <c r="K12" s="1"/>
      <c r="L12" s="1"/>
    </row>
    <row r="13" spans="1:13">
      <c r="A13" s="2" t="s">
        <v>15</v>
      </c>
      <c r="B13" s="1">
        <f>B12/SQRT(5)</f>
        <v>3.9188135959751769</v>
      </c>
      <c r="C13" s="1"/>
      <c r="D13" s="1"/>
      <c r="E13" s="1"/>
      <c r="F13" s="1"/>
      <c r="G13" s="3" t="s">
        <v>15</v>
      </c>
      <c r="H13" s="1">
        <f>H12/SQRT(5)</f>
        <v>4.7776144674931738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51</v>
      </c>
      <c r="C19" s="1">
        <v>51</v>
      </c>
      <c r="D19" s="1">
        <v>6</v>
      </c>
      <c r="E19" s="1">
        <v>58</v>
      </c>
      <c r="F19" s="1">
        <v>94</v>
      </c>
      <c r="G19" s="3" t="s">
        <v>9</v>
      </c>
      <c r="H19" s="1">
        <v>67</v>
      </c>
      <c r="I19" s="1">
        <v>22</v>
      </c>
      <c r="J19" s="1">
        <v>51</v>
      </c>
      <c r="K19" s="1">
        <v>19</v>
      </c>
      <c r="L19" s="1">
        <v>88</v>
      </c>
    </row>
    <row r="20" spans="1:13">
      <c r="A20" s="2" t="s">
        <v>10</v>
      </c>
      <c r="B20" s="1">
        <v>42</v>
      </c>
      <c r="C20" s="1">
        <v>31</v>
      </c>
      <c r="D20" s="1">
        <v>114</v>
      </c>
      <c r="E20" s="1">
        <v>36</v>
      </c>
      <c r="F20" s="1">
        <v>73</v>
      </c>
      <c r="G20" s="3" t="s">
        <v>10</v>
      </c>
      <c r="H20" s="1">
        <v>113</v>
      </c>
      <c r="I20" s="1">
        <v>54</v>
      </c>
      <c r="J20" s="1">
        <v>59</v>
      </c>
      <c r="K20" s="1">
        <v>114</v>
      </c>
      <c r="L20" s="1">
        <v>74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5</v>
      </c>
      <c r="G21" s="3" t="s">
        <v>11</v>
      </c>
      <c r="H21" s="1">
        <v>5</v>
      </c>
      <c r="I21" s="1">
        <v>5</v>
      </c>
      <c r="J21" s="1">
        <v>4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23.25</v>
      </c>
      <c r="C22" s="1">
        <f>SUM(C19:C20)/C21</f>
        <v>20.5</v>
      </c>
      <c r="D22" s="1">
        <f>SUM(D19:D20)/D21</f>
        <v>30</v>
      </c>
      <c r="E22" s="1">
        <f>SUM(E19:E20)/E21</f>
        <v>18.8</v>
      </c>
      <c r="F22" s="1">
        <f>SUM(F19:F20)/F21</f>
        <v>33.4</v>
      </c>
      <c r="G22" s="3" t="s">
        <v>12</v>
      </c>
      <c r="H22" s="1">
        <f>SUM(H19:H20)/H21</f>
        <v>36</v>
      </c>
      <c r="I22" s="1">
        <f>SUM(I19:I20)/I21</f>
        <v>15.2</v>
      </c>
      <c r="J22" s="1">
        <f>SUM(J19:J20)/J21</f>
        <v>27.5</v>
      </c>
      <c r="K22" s="1">
        <f>SUM(K19:K20)/K21</f>
        <v>33.25</v>
      </c>
      <c r="L22" s="1">
        <f>SUM(L19:L20)/L21</f>
        <v>32.4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25.189999999999998</v>
      </c>
      <c r="C24" s="1"/>
      <c r="D24" s="1"/>
      <c r="E24" s="1"/>
      <c r="F24" s="1"/>
      <c r="G24" s="3" t="s">
        <v>13</v>
      </c>
      <c r="H24" s="1">
        <f>AVERAGE(H22:L22)</f>
        <v>28.869999999999997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6.2676151764447159</v>
      </c>
      <c r="C25" s="1"/>
      <c r="D25" s="1"/>
      <c r="E25" s="1"/>
      <c r="F25" s="1"/>
      <c r="G25" s="3" t="s">
        <v>14</v>
      </c>
      <c r="H25" s="1">
        <f>STDEV(H22:L22)</f>
        <v>8.2345005920213676</v>
      </c>
      <c r="I25" s="1"/>
      <c r="J25" s="1"/>
      <c r="K25" s="1"/>
      <c r="L25" s="1"/>
    </row>
    <row r="26" spans="1:13">
      <c r="A26" s="2" t="s">
        <v>15</v>
      </c>
      <c r="B26" s="1">
        <f>B25/SQRT(5)</f>
        <v>2.8029627182679446</v>
      </c>
      <c r="C26" s="1"/>
      <c r="D26" s="1"/>
      <c r="E26" s="1"/>
      <c r="F26" s="1"/>
      <c r="G26" s="3" t="s">
        <v>15</v>
      </c>
      <c r="H26" s="1">
        <f>H25/SQRT(5)</f>
        <v>3.6825806169044077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6</v>
      </c>
      <c r="C32" s="1">
        <v>7</v>
      </c>
      <c r="D32" s="1">
        <v>79</v>
      </c>
      <c r="E32" s="1">
        <v>69</v>
      </c>
      <c r="F32" s="1">
        <v>25</v>
      </c>
      <c r="G32" s="3" t="s">
        <v>9</v>
      </c>
      <c r="H32" s="1">
        <v>9</v>
      </c>
      <c r="I32" s="1">
        <v>39</v>
      </c>
      <c r="J32" s="1">
        <v>12</v>
      </c>
      <c r="K32" s="1">
        <v>33</v>
      </c>
      <c r="L32" s="1">
        <v>9</v>
      </c>
      <c r="M32" s="1"/>
    </row>
    <row r="33" spans="1:12">
      <c r="A33" s="2" t="s">
        <v>10</v>
      </c>
      <c r="B33" s="1">
        <v>53</v>
      </c>
      <c r="C33" s="1">
        <v>82</v>
      </c>
      <c r="D33" s="1">
        <v>50</v>
      </c>
      <c r="E33" s="1">
        <v>122</v>
      </c>
      <c r="F33" s="1">
        <v>35</v>
      </c>
      <c r="G33" s="3" t="s">
        <v>10</v>
      </c>
      <c r="H33" s="1">
        <v>28</v>
      </c>
      <c r="I33" s="1">
        <v>45</v>
      </c>
      <c r="J33" s="1">
        <v>80</v>
      </c>
      <c r="K33" s="1">
        <v>48</v>
      </c>
      <c r="L33" s="1">
        <v>64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4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11.8</v>
      </c>
      <c r="C35" s="1">
        <f>SUM(C32:C33)/C34</f>
        <v>17.8</v>
      </c>
      <c r="D35" s="1">
        <f>SUM(D32:D33)/D34</f>
        <v>25.8</v>
      </c>
      <c r="E35" s="1">
        <f>SUM(E32:E33)/E34</f>
        <v>38.200000000000003</v>
      </c>
      <c r="F35" s="1">
        <f>SUM(F32:F33)/F34</f>
        <v>15</v>
      </c>
      <c r="G35" s="3" t="s">
        <v>12</v>
      </c>
      <c r="H35" s="1">
        <f>SUM(H32:H33)/H34</f>
        <v>9.25</v>
      </c>
      <c r="I35" s="1">
        <f>SUM(I32:I33)/I34</f>
        <v>16.8</v>
      </c>
      <c r="J35" s="1">
        <f>SUM(J32:J33)/J34</f>
        <v>18.399999999999999</v>
      </c>
      <c r="K35" s="1">
        <f>SUM(K32:K33)/K34</f>
        <v>16.2</v>
      </c>
      <c r="L35" s="1">
        <f>SUM(L32:L33)/L34</f>
        <v>14.6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21.720000000000002</v>
      </c>
      <c r="C37" s="1"/>
      <c r="D37" s="1"/>
      <c r="E37" s="1"/>
      <c r="F37" s="1"/>
      <c r="G37" s="3" t="s">
        <v>13</v>
      </c>
      <c r="H37" s="1">
        <f>AVERAGE(H35:L35)</f>
        <v>15.05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10.573173601147383</v>
      </c>
      <c r="C38" s="1"/>
      <c r="D38" s="1"/>
      <c r="E38" s="1"/>
      <c r="F38" s="1"/>
      <c r="G38" s="3" t="s">
        <v>14</v>
      </c>
      <c r="H38" s="1">
        <f>STDEV(H35:L35)</f>
        <v>3.5160346983498343</v>
      </c>
      <c r="I38" s="1"/>
      <c r="J38" s="1"/>
      <c r="K38" s="1"/>
      <c r="L38" s="1"/>
    </row>
    <row r="39" spans="1:12">
      <c r="A39" s="2" t="s">
        <v>15</v>
      </c>
      <c r="B39" s="1">
        <f>B38/SQRT(5)</f>
        <v>4.7284669820143588</v>
      </c>
      <c r="C39" s="1"/>
      <c r="D39" s="1"/>
      <c r="E39" s="1"/>
      <c r="F39" s="1"/>
      <c r="G39" s="3" t="s">
        <v>15</v>
      </c>
      <c r="H39" s="1">
        <f>H38/SQRT(5)</f>
        <v>1.5724185193516393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0.71034313008671313</v>
      </c>
      <c r="C43" s="9">
        <f>TTEST(B9:F9,H9:L9,2,2)</f>
        <v>5.2847947157691463E-2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0.60991521565857765</v>
      </c>
      <c r="C44" s="9">
        <f>TTEST(B22:F22,H22:L22,2,2)</f>
        <v>0.4494623472869661</v>
      </c>
      <c r="D44" s="8" t="s">
        <v>22</v>
      </c>
    </row>
    <row r="45" spans="1:12">
      <c r="A45" s="10" t="s">
        <v>17</v>
      </c>
      <c r="B45" s="9">
        <f>FTEST(B35:F35,H35:L35)</f>
        <v>5.5540269856399649E-2</v>
      </c>
      <c r="C45" s="9">
        <f>TTEST(B35:F35,H35:L35,2,2)</f>
        <v>0.21751299785257447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41C2-79AD-4A47-9C85-4427B38589D2}">
  <dimension ref="A1:M45"/>
  <sheetViews>
    <sheetView topLeftCell="A7" workbookViewId="0">
      <selection activeCell="A2" sqref="A2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34</v>
      </c>
      <c r="C6" s="1">
        <v>73</v>
      </c>
      <c r="D6" s="1">
        <v>53</v>
      </c>
      <c r="E6" s="1">
        <v>30</v>
      </c>
      <c r="F6" s="1">
        <v>46</v>
      </c>
      <c r="G6" s="3" t="s">
        <v>9</v>
      </c>
      <c r="H6" s="1">
        <v>86</v>
      </c>
      <c r="I6" s="1">
        <v>29</v>
      </c>
      <c r="J6" s="1">
        <v>49</v>
      </c>
      <c r="K6" s="1">
        <v>129</v>
      </c>
      <c r="L6" s="1">
        <v>12</v>
      </c>
      <c r="M6" s="1"/>
    </row>
    <row r="7" spans="1:13">
      <c r="A7" s="2" t="s">
        <v>10</v>
      </c>
      <c r="B7" s="1">
        <v>121</v>
      </c>
      <c r="C7" s="1">
        <v>145</v>
      </c>
      <c r="D7" s="1">
        <v>201</v>
      </c>
      <c r="E7" s="1">
        <v>152</v>
      </c>
      <c r="F7" s="1">
        <v>145</v>
      </c>
      <c r="G7" s="3" t="s">
        <v>10</v>
      </c>
      <c r="H7" s="1">
        <v>156</v>
      </c>
      <c r="I7" s="1">
        <v>143</v>
      </c>
      <c r="J7" s="1">
        <v>157</v>
      </c>
      <c r="K7" s="1">
        <v>157</v>
      </c>
      <c r="L7" s="1">
        <v>107</v>
      </c>
    </row>
    <row r="8" spans="1:13">
      <c r="A8" s="2" t="s">
        <v>11</v>
      </c>
      <c r="B8" s="1">
        <v>4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38.75</v>
      </c>
      <c r="C9" s="1">
        <f>SUM(C6:C7)/C8</f>
        <v>43.6</v>
      </c>
      <c r="D9" s="1">
        <f>SUM(D6:D7)/D8</f>
        <v>50.8</v>
      </c>
      <c r="E9" s="1">
        <f>SUM(E6:E7)/E8</f>
        <v>36.4</v>
      </c>
      <c r="F9" s="1">
        <f>SUM(F6:F7)/F8</f>
        <v>38.200000000000003</v>
      </c>
      <c r="G9" s="3" t="s">
        <v>12</v>
      </c>
      <c r="H9" s="1">
        <f>SUM(H6:H7)/H8</f>
        <v>48.4</v>
      </c>
      <c r="I9" s="1">
        <f>SUM(I6:I7)/I8</f>
        <v>34.4</v>
      </c>
      <c r="J9" s="1">
        <f>SUM(J6:J7)/J8</f>
        <v>41.2</v>
      </c>
      <c r="K9" s="1">
        <f>SUM(K6:K7)/K8</f>
        <v>57.2</v>
      </c>
      <c r="L9" s="1">
        <f>SUM(L6:L7)/L8</f>
        <v>23.8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41.55</v>
      </c>
      <c r="C11" s="1"/>
      <c r="D11" s="1"/>
      <c r="E11" s="1"/>
      <c r="F11" s="1"/>
      <c r="G11" s="3" t="s">
        <v>13</v>
      </c>
      <c r="H11" s="1">
        <f>AVERAGE(H9:L9)</f>
        <v>41</v>
      </c>
      <c r="I11" s="1"/>
      <c r="J11" s="1"/>
      <c r="K11" s="1"/>
      <c r="L11" s="1"/>
    </row>
    <row r="12" spans="1:13">
      <c r="A12" s="2" t="s">
        <v>14</v>
      </c>
      <c r="B12" s="1">
        <f>STDEV(B9:F9)</f>
        <v>5.8170009455044864</v>
      </c>
      <c r="C12" s="1"/>
      <c r="D12" s="1"/>
      <c r="E12" s="1"/>
      <c r="F12" s="1"/>
      <c r="G12" s="3" t="s">
        <v>14</v>
      </c>
      <c r="H12" s="1">
        <f>STDEV(H9:L9)</f>
        <v>12.812493902437586</v>
      </c>
      <c r="I12" s="1"/>
      <c r="J12" s="1"/>
      <c r="K12" s="1"/>
      <c r="L12" s="1"/>
    </row>
    <row r="13" spans="1:13">
      <c r="A13" s="2" t="s">
        <v>15</v>
      </c>
      <c r="B13" s="1">
        <f>B12/SQRT(5)</f>
        <v>2.6014419078657163</v>
      </c>
      <c r="C13" s="1"/>
      <c r="D13" s="1"/>
      <c r="E13" s="1"/>
      <c r="F13" s="1"/>
      <c r="G13" s="3" t="s">
        <v>15</v>
      </c>
      <c r="H13" s="1">
        <f>H12/SQRT(5)</f>
        <v>5.7299214654304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32</v>
      </c>
      <c r="C19" s="1">
        <v>42</v>
      </c>
      <c r="D19" s="1">
        <v>3</v>
      </c>
      <c r="E19" s="1">
        <v>34</v>
      </c>
      <c r="F19" s="1">
        <v>53</v>
      </c>
      <c r="G19" s="3" t="s">
        <v>9</v>
      </c>
      <c r="H19" s="1">
        <v>52</v>
      </c>
      <c r="I19" s="1">
        <v>22</v>
      </c>
      <c r="J19" s="1">
        <v>30</v>
      </c>
      <c r="K19" s="1">
        <v>63</v>
      </c>
      <c r="L19" s="1">
        <v>57</v>
      </c>
    </row>
    <row r="20" spans="1:13">
      <c r="A20" s="2" t="s">
        <v>10</v>
      </c>
      <c r="B20" s="1">
        <v>81</v>
      </c>
      <c r="C20" s="1">
        <v>26</v>
      </c>
      <c r="D20" s="1">
        <v>66</v>
      </c>
      <c r="E20" s="1">
        <v>62</v>
      </c>
      <c r="F20" s="1">
        <v>46</v>
      </c>
      <c r="G20" s="3" t="s">
        <v>10</v>
      </c>
      <c r="H20" s="1">
        <v>95</v>
      </c>
      <c r="I20" s="1">
        <v>54</v>
      </c>
      <c r="J20" s="1">
        <v>66</v>
      </c>
      <c r="K20" s="1">
        <v>105</v>
      </c>
      <c r="L20" s="1">
        <v>69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5</v>
      </c>
      <c r="G21" s="3" t="s">
        <v>11</v>
      </c>
      <c r="H21" s="1">
        <v>5</v>
      </c>
      <c r="I21" s="1">
        <v>5</v>
      </c>
      <c r="J21" s="1">
        <v>4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28.25</v>
      </c>
      <c r="C22" s="1">
        <f>SUM(C19:C20)/C21</f>
        <v>17</v>
      </c>
      <c r="D22" s="1">
        <f>SUM(D19:D20)/D21</f>
        <v>17.25</v>
      </c>
      <c r="E22" s="1">
        <f>SUM(E19:E20)/E21</f>
        <v>19.2</v>
      </c>
      <c r="F22" s="1">
        <f>SUM(F19:F20)/F21</f>
        <v>19.8</v>
      </c>
      <c r="G22" s="3" t="s">
        <v>12</v>
      </c>
      <c r="H22" s="1">
        <f>SUM(H19:H20)/H21</f>
        <v>29.4</v>
      </c>
      <c r="I22" s="1">
        <f>SUM(I19:I20)/I21</f>
        <v>15.2</v>
      </c>
      <c r="J22" s="1">
        <f>SUM(J19:J20)/J21</f>
        <v>24</v>
      </c>
      <c r="K22" s="1">
        <f>SUM(K19:K20)/K21</f>
        <v>42</v>
      </c>
      <c r="L22" s="1">
        <f>SUM(L19:L20)/L21</f>
        <v>25.2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20.3</v>
      </c>
      <c r="C24" s="1"/>
      <c r="D24" s="1"/>
      <c r="E24" s="1"/>
      <c r="F24" s="1"/>
      <c r="G24" s="3" t="s">
        <v>13</v>
      </c>
      <c r="H24" s="1">
        <f>AVERAGE(H22:L22)</f>
        <v>27.159999999999997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4.6058386858421345</v>
      </c>
      <c r="C25" s="1"/>
      <c r="D25" s="1"/>
      <c r="E25" s="1"/>
      <c r="F25" s="1"/>
      <c r="G25" s="3" t="s">
        <v>14</v>
      </c>
      <c r="H25" s="1">
        <f>STDEV(H22:L22)</f>
        <v>9.7738426424820304</v>
      </c>
      <c r="I25" s="1"/>
      <c r="J25" s="1"/>
      <c r="K25" s="1"/>
      <c r="L25" s="1"/>
    </row>
    <row r="26" spans="1:13">
      <c r="A26" s="2" t="s">
        <v>15</v>
      </c>
      <c r="B26" s="1">
        <f>B25/SQRT(5)</f>
        <v>2.059793678988262</v>
      </c>
      <c r="C26" s="1"/>
      <c r="D26" s="1"/>
      <c r="E26" s="1"/>
      <c r="F26" s="1"/>
      <c r="G26" s="3" t="s">
        <v>15</v>
      </c>
      <c r="H26" s="1">
        <f>H25/SQRT(5)</f>
        <v>4.3709953099951981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26</v>
      </c>
      <c r="C32" s="1">
        <v>17</v>
      </c>
      <c r="D32" s="1">
        <v>21</v>
      </c>
      <c r="E32" s="1">
        <v>15</v>
      </c>
      <c r="F32" s="1">
        <v>29</v>
      </c>
      <c r="G32" s="3" t="s">
        <v>9</v>
      </c>
      <c r="H32" s="1">
        <v>9</v>
      </c>
      <c r="I32" s="1">
        <v>60</v>
      </c>
      <c r="J32" s="1">
        <v>19</v>
      </c>
      <c r="K32" s="1">
        <v>44</v>
      </c>
      <c r="L32" s="1">
        <v>41</v>
      </c>
      <c r="M32" s="1"/>
    </row>
    <row r="33" spans="1:12">
      <c r="A33" s="2" t="s">
        <v>10</v>
      </c>
      <c r="B33" s="1">
        <v>54</v>
      </c>
      <c r="C33" s="1">
        <v>59</v>
      </c>
      <c r="D33" s="1">
        <v>84</v>
      </c>
      <c r="E33" s="1">
        <v>106</v>
      </c>
      <c r="F33" s="1">
        <v>5</v>
      </c>
      <c r="G33" s="3" t="s">
        <v>10</v>
      </c>
      <c r="H33" s="1">
        <v>70</v>
      </c>
      <c r="I33" s="1">
        <v>53</v>
      </c>
      <c r="J33" s="1">
        <v>53</v>
      </c>
      <c r="K33" s="1">
        <v>57</v>
      </c>
      <c r="L33" s="1">
        <v>49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4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16</v>
      </c>
      <c r="C35" s="1">
        <f>SUM(C32:C33)/C34</f>
        <v>15.2</v>
      </c>
      <c r="D35" s="1">
        <f>SUM(D32:D33)/D34</f>
        <v>21</v>
      </c>
      <c r="E35" s="1">
        <f>SUM(E32:E33)/E34</f>
        <v>24.2</v>
      </c>
      <c r="F35" s="1">
        <f>SUM(F32:F33)/F34</f>
        <v>8.5</v>
      </c>
      <c r="G35" s="3" t="s">
        <v>12</v>
      </c>
      <c r="H35" s="1">
        <f>SUM(H32:H33)/H34</f>
        <v>19.75</v>
      </c>
      <c r="I35" s="1">
        <f>SUM(I32:I33)/I34</f>
        <v>22.6</v>
      </c>
      <c r="J35" s="1">
        <f>SUM(J32:J33)/J34</f>
        <v>14.4</v>
      </c>
      <c r="K35" s="1">
        <f>SUM(K32:K33)/K34</f>
        <v>20.2</v>
      </c>
      <c r="L35" s="1">
        <f>SUM(L32:L33)/L34</f>
        <v>18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16.98</v>
      </c>
      <c r="C37" s="1"/>
      <c r="D37" s="1"/>
      <c r="E37" s="1"/>
      <c r="F37" s="1"/>
      <c r="G37" s="3" t="s">
        <v>13</v>
      </c>
      <c r="H37" s="1">
        <f>AVERAGE(H35:L35)</f>
        <v>18.990000000000002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6.0068294465549696</v>
      </c>
      <c r="C38" s="1"/>
      <c r="D38" s="1"/>
      <c r="E38" s="1"/>
      <c r="F38" s="1"/>
      <c r="G38" s="3" t="s">
        <v>14</v>
      </c>
      <c r="H38" s="1">
        <f>STDEV(H35:L35)</f>
        <v>3.0463913077607021</v>
      </c>
      <c r="I38" s="1"/>
      <c r="J38" s="1"/>
      <c r="K38" s="1"/>
      <c r="L38" s="1"/>
    </row>
    <row r="39" spans="1:12">
      <c r="A39" s="2" t="s">
        <v>15</v>
      </c>
      <c r="B39" s="1">
        <f>B38/SQRT(5)</f>
        <v>2.6863357943488704</v>
      </c>
      <c r="C39" s="1"/>
      <c r="D39" s="1"/>
      <c r="E39" s="1"/>
      <c r="F39" s="1"/>
      <c r="G39" s="3" t="s">
        <v>15</v>
      </c>
      <c r="H39" s="1">
        <f>H38/SQRT(5)</f>
        <v>1.3623876100434824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0.155272742430552</v>
      </c>
      <c r="C43" s="9">
        <f>TTEST(B9:F9,H9:L9,2,2)</f>
        <v>0.93250068020265142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0.17412123212262628</v>
      </c>
      <c r="C44" s="9">
        <f>TTEST(B22:F22,H22:L22,2,2)</f>
        <v>0.19346693854571248</v>
      </c>
      <c r="D44" s="8" t="s">
        <v>22</v>
      </c>
    </row>
    <row r="45" spans="1:12">
      <c r="A45" s="10" t="s">
        <v>17</v>
      </c>
      <c r="B45" s="9">
        <f>FTEST(B35:F35,H35:L35)</f>
        <v>0.21687905139470837</v>
      </c>
      <c r="C45" s="9">
        <f>TTEST(B35:F35,H35:L35,2,2)</f>
        <v>0.52334782950678149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CE85-2DA3-814C-A711-978908C803EF}">
  <dimension ref="A1:M45"/>
  <sheetViews>
    <sheetView topLeftCell="A9" workbookViewId="0">
      <selection activeCell="B34" sqref="B34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26</v>
      </c>
      <c r="C6" s="1">
        <v>29</v>
      </c>
      <c r="D6" s="1">
        <v>29</v>
      </c>
      <c r="E6" s="1">
        <v>64</v>
      </c>
      <c r="F6" s="1">
        <v>40</v>
      </c>
      <c r="G6" s="3" t="s">
        <v>9</v>
      </c>
      <c r="H6" s="1">
        <v>54</v>
      </c>
      <c r="I6" s="1">
        <v>12</v>
      </c>
      <c r="J6" s="1">
        <v>4</v>
      </c>
      <c r="K6" s="1">
        <v>53</v>
      </c>
      <c r="L6" s="1">
        <v>40</v>
      </c>
      <c r="M6" s="1"/>
    </row>
    <row r="7" spans="1:13">
      <c r="A7" s="2" t="s">
        <v>10</v>
      </c>
      <c r="B7" s="1">
        <v>97</v>
      </c>
      <c r="C7" s="1">
        <v>176</v>
      </c>
      <c r="D7" s="1">
        <v>230</v>
      </c>
      <c r="E7" s="1">
        <v>115</v>
      </c>
      <c r="F7" s="1">
        <v>159</v>
      </c>
      <c r="G7" s="3" t="s">
        <v>10</v>
      </c>
      <c r="H7" s="1">
        <v>166</v>
      </c>
      <c r="I7" s="1">
        <v>120</v>
      </c>
      <c r="J7" s="1">
        <v>139</v>
      </c>
      <c r="K7" s="1">
        <v>165</v>
      </c>
      <c r="L7" s="1">
        <v>89</v>
      </c>
    </row>
    <row r="8" spans="1:13">
      <c r="A8" s="2" t="s">
        <v>11</v>
      </c>
      <c r="B8" s="1">
        <v>4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30.75</v>
      </c>
      <c r="C9" s="1">
        <f>SUM(C6:C7)/C8</f>
        <v>41</v>
      </c>
      <c r="D9" s="1">
        <f>SUM(D6:D7)/D8</f>
        <v>51.8</v>
      </c>
      <c r="E9" s="1">
        <f>SUM(E6:E7)/E8</f>
        <v>35.799999999999997</v>
      </c>
      <c r="F9" s="1">
        <f>SUM(F6:F7)/F8</f>
        <v>39.799999999999997</v>
      </c>
      <c r="G9" s="3" t="s">
        <v>12</v>
      </c>
      <c r="H9" s="1">
        <f>SUM(H6:H7)/H8</f>
        <v>44</v>
      </c>
      <c r="I9" s="1">
        <f>SUM(I6:I7)/I8</f>
        <v>26.4</v>
      </c>
      <c r="J9" s="1">
        <f>SUM(J6:J7)/J8</f>
        <v>28.6</v>
      </c>
      <c r="K9" s="1">
        <f>SUM(K6:K7)/K8</f>
        <v>43.6</v>
      </c>
      <c r="L9" s="1">
        <f>SUM(L6:L7)/L8</f>
        <v>25.8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39.83</v>
      </c>
      <c r="C11" s="1"/>
      <c r="D11" s="1"/>
      <c r="E11" s="1"/>
      <c r="F11" s="1"/>
      <c r="G11" s="3" t="s">
        <v>13</v>
      </c>
      <c r="H11" s="1">
        <f>AVERAGE(H9:L9)</f>
        <v>33.68</v>
      </c>
      <c r="I11" s="1"/>
      <c r="J11" s="1"/>
      <c r="K11" s="1"/>
      <c r="L11" s="1"/>
    </row>
    <row r="12" spans="1:13">
      <c r="A12" s="2" t="s">
        <v>14</v>
      </c>
      <c r="B12" s="1">
        <f>STDEV(B9:F9)</f>
        <v>7.7996474279290595</v>
      </c>
      <c r="C12" s="1"/>
      <c r="D12" s="1"/>
      <c r="E12" s="1"/>
      <c r="F12" s="1"/>
      <c r="G12" s="3" t="s">
        <v>14</v>
      </c>
      <c r="H12" s="1">
        <f>STDEV(H9:L9)</f>
        <v>9.2979567647951562</v>
      </c>
      <c r="I12" s="1"/>
      <c r="J12" s="1"/>
      <c r="K12" s="1"/>
      <c r="L12" s="1"/>
    </row>
    <row r="13" spans="1:13">
      <c r="A13" s="2" t="s">
        <v>15</v>
      </c>
      <c r="B13" s="1">
        <f>B12/SQRT(5)</f>
        <v>3.4881083698761537</v>
      </c>
      <c r="C13" s="1"/>
      <c r="D13" s="1"/>
      <c r="E13" s="1"/>
      <c r="F13" s="1"/>
      <c r="G13" s="3" t="s">
        <v>15</v>
      </c>
      <c r="H13" s="1">
        <f>H12/SQRT(5)</f>
        <v>4.1581726755871982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54</v>
      </c>
      <c r="C19" s="1">
        <v>12</v>
      </c>
      <c r="D19" s="1">
        <v>4</v>
      </c>
      <c r="E19" s="1">
        <v>53</v>
      </c>
      <c r="F19" s="1">
        <v>40</v>
      </c>
      <c r="G19" s="3" t="s">
        <v>9</v>
      </c>
      <c r="H19" s="1">
        <v>68</v>
      </c>
      <c r="I19" s="1">
        <v>1</v>
      </c>
      <c r="J19" s="1">
        <v>37</v>
      </c>
      <c r="K19" s="1">
        <v>2</v>
      </c>
      <c r="L19" s="1">
        <v>40</v>
      </c>
    </row>
    <row r="20" spans="1:13">
      <c r="A20" s="2" t="s">
        <v>10</v>
      </c>
      <c r="B20" s="1">
        <v>84</v>
      </c>
      <c r="C20" s="1">
        <v>3</v>
      </c>
      <c r="D20" s="1">
        <v>74</v>
      </c>
      <c r="E20" s="1">
        <v>32</v>
      </c>
      <c r="F20" s="1">
        <v>67</v>
      </c>
      <c r="G20" s="3" t="s">
        <v>10</v>
      </c>
      <c r="H20" s="1">
        <v>89</v>
      </c>
      <c r="I20" s="1">
        <v>21</v>
      </c>
      <c r="J20" s="1">
        <v>38</v>
      </c>
      <c r="K20" s="1">
        <v>81</v>
      </c>
      <c r="L20" s="1">
        <v>45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5</v>
      </c>
      <c r="G21" s="3" t="s">
        <v>11</v>
      </c>
      <c r="H21" s="1">
        <v>5</v>
      </c>
      <c r="I21" s="1">
        <v>4</v>
      </c>
      <c r="J21" s="1">
        <v>4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34.5</v>
      </c>
      <c r="C22" s="1">
        <f>SUM(C19:C20)/C21</f>
        <v>3.75</v>
      </c>
      <c r="D22" s="1">
        <f>SUM(D19:D20)/D21</f>
        <v>19.5</v>
      </c>
      <c r="E22" s="1">
        <f>SUM(E19:E20)/E21</f>
        <v>17</v>
      </c>
      <c r="F22" s="1">
        <f>SUM(F19:F20)/F21</f>
        <v>21.4</v>
      </c>
      <c r="G22" s="3" t="s">
        <v>12</v>
      </c>
      <c r="H22" s="1">
        <f>SUM(H19:H20)/H21</f>
        <v>31.4</v>
      </c>
      <c r="I22" s="1">
        <f>SUM(I19:I20)/I21</f>
        <v>5.5</v>
      </c>
      <c r="J22" s="1">
        <f>SUM(J19:J20)/J21</f>
        <v>18.75</v>
      </c>
      <c r="K22" s="1">
        <f>SUM(K19:K20)/K21</f>
        <v>20.75</v>
      </c>
      <c r="L22" s="1">
        <f>SUM(L19:L20)/L21</f>
        <v>17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19.23</v>
      </c>
      <c r="C24" s="1"/>
      <c r="D24" s="1"/>
      <c r="E24" s="1"/>
      <c r="F24" s="1"/>
      <c r="G24" s="3" t="s">
        <v>13</v>
      </c>
      <c r="H24" s="1">
        <f>AVERAGE(H22:L22)</f>
        <v>18.68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10.983601413015679</v>
      </c>
      <c r="C25" s="1"/>
      <c r="D25" s="1"/>
      <c r="E25" s="1"/>
      <c r="F25" s="1"/>
      <c r="G25" s="3" t="s">
        <v>14</v>
      </c>
      <c r="H25" s="1">
        <f>STDEV(H22:L22)</f>
        <v>9.2550391679344042</v>
      </c>
      <c r="I25" s="1"/>
      <c r="J25" s="1"/>
      <c r="K25" s="1"/>
      <c r="L25" s="1"/>
    </row>
    <row r="26" spans="1:13">
      <c r="A26" s="2" t="s">
        <v>15</v>
      </c>
      <c r="B26" s="1">
        <f>B25/SQRT(5)</f>
        <v>4.9120158794531603</v>
      </c>
      <c r="C26" s="1"/>
      <c r="D26" s="1"/>
      <c r="E26" s="1"/>
      <c r="F26" s="1"/>
      <c r="G26" s="3" t="s">
        <v>15</v>
      </c>
      <c r="H26" s="1">
        <f>H25/SQRT(5)</f>
        <v>4.138979342784884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6</v>
      </c>
      <c r="C32" s="1">
        <v>19</v>
      </c>
      <c r="D32" s="1">
        <v>22</v>
      </c>
      <c r="E32" s="1">
        <v>48</v>
      </c>
      <c r="F32" s="1">
        <v>21</v>
      </c>
      <c r="G32" s="3" t="s">
        <v>9</v>
      </c>
      <c r="H32" s="1">
        <v>2</v>
      </c>
      <c r="I32" s="1">
        <v>40</v>
      </c>
      <c r="J32" s="1">
        <v>15</v>
      </c>
      <c r="K32" s="1">
        <v>34</v>
      </c>
      <c r="L32" s="1">
        <v>6</v>
      </c>
      <c r="M32" s="1"/>
    </row>
    <row r="33" spans="1:12">
      <c r="A33" s="2" t="s">
        <v>10</v>
      </c>
      <c r="B33" s="1">
        <v>39</v>
      </c>
      <c r="C33" s="1">
        <v>45</v>
      </c>
      <c r="D33" s="1">
        <v>79</v>
      </c>
      <c r="E33" s="1">
        <v>101</v>
      </c>
      <c r="F33" s="1">
        <v>14</v>
      </c>
      <c r="G33" s="3" t="s">
        <v>10</v>
      </c>
      <c r="H33" s="1">
        <v>22</v>
      </c>
      <c r="I33" s="1">
        <v>45</v>
      </c>
      <c r="J33" s="1">
        <v>23</v>
      </c>
      <c r="K33" s="1">
        <v>50</v>
      </c>
      <c r="L33" s="1">
        <v>76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4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9</v>
      </c>
      <c r="C35" s="1">
        <f>SUM(C32:C33)/C34</f>
        <v>12.8</v>
      </c>
      <c r="D35" s="1">
        <f>SUM(D32:D33)/D34</f>
        <v>20.2</v>
      </c>
      <c r="E35" s="1">
        <f>SUM(E32:E33)/E34</f>
        <v>29.8</v>
      </c>
      <c r="F35" s="1">
        <f>SUM(F32:F33)/F34</f>
        <v>8.75</v>
      </c>
      <c r="G35" s="3" t="s">
        <v>12</v>
      </c>
      <c r="H35" s="1">
        <f>SUM(H32:H33)/H34</f>
        <v>6</v>
      </c>
      <c r="I35" s="1">
        <f>SUM(I32:I33)/I34</f>
        <v>17</v>
      </c>
      <c r="J35" s="1">
        <f>SUM(J32:J33)/J34</f>
        <v>7.6</v>
      </c>
      <c r="K35" s="1">
        <f>SUM(K32:K33)/K34</f>
        <v>16.8</v>
      </c>
      <c r="L35" s="1">
        <f>SUM(L32:L33)/L34</f>
        <v>16.399999999999999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16.11</v>
      </c>
      <c r="C37" s="1"/>
      <c r="D37" s="1"/>
      <c r="E37" s="1"/>
      <c r="F37" s="1"/>
      <c r="G37" s="3" t="s">
        <v>13</v>
      </c>
      <c r="H37" s="1">
        <f>AVERAGE(H35:L35)</f>
        <v>12.760000000000002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8.9417839383425068</v>
      </c>
      <c r="C38" s="1"/>
      <c r="D38" s="1"/>
      <c r="E38" s="1"/>
      <c r="F38" s="1"/>
      <c r="G38" s="3" t="s">
        <v>14</v>
      </c>
      <c r="H38" s="1">
        <f>STDEV(H35:L35)</f>
        <v>5.4743036086793717</v>
      </c>
      <c r="I38" s="1"/>
      <c r="J38" s="1"/>
      <c r="K38" s="1"/>
      <c r="L38" s="1"/>
    </row>
    <row r="39" spans="1:12">
      <c r="A39" s="2" t="s">
        <v>15</v>
      </c>
      <c r="B39" s="1">
        <f>B38/SQRT(5)</f>
        <v>3.9988873452499263</v>
      </c>
      <c r="C39" s="1"/>
      <c r="D39" s="1"/>
      <c r="E39" s="1"/>
      <c r="F39" s="1"/>
      <c r="G39" s="3" t="s">
        <v>15</v>
      </c>
      <c r="H39" s="1">
        <f>H38/SQRT(5)</f>
        <v>2.4481829996958964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0.74173623867742267</v>
      </c>
      <c r="C43" s="9">
        <f>TTEST(B9:F9,H9:L9,2,2)</f>
        <v>0.28997539409926193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0.74806691491016841</v>
      </c>
      <c r="C44" s="9">
        <f>TTEST(B22:F22,H22:L22,2,2)</f>
        <v>0.93386831114101621</v>
      </c>
      <c r="D44" s="8" t="s">
        <v>22</v>
      </c>
    </row>
    <row r="45" spans="1:12">
      <c r="A45" s="10" t="s">
        <v>17</v>
      </c>
      <c r="B45" s="9">
        <f>FTEST(B35:F35,H35:L35)</f>
        <v>0.36489788638897164</v>
      </c>
      <c r="C45" s="9">
        <f>TTEST(B35:F35,H35:L35,2,2)</f>
        <v>0.4952523259515581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2F67-D435-CC43-9355-822A56995CF0}">
  <dimension ref="A1:M45"/>
  <sheetViews>
    <sheetView topLeftCell="A8" workbookViewId="0">
      <selection activeCell="H34" sqref="H34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58</v>
      </c>
      <c r="C6" s="1">
        <v>48</v>
      </c>
      <c r="D6" s="1">
        <v>74</v>
      </c>
      <c r="E6" s="1">
        <v>92</v>
      </c>
      <c r="F6" s="1">
        <v>50</v>
      </c>
      <c r="G6" s="3" t="s">
        <v>9</v>
      </c>
      <c r="H6" s="1">
        <v>55</v>
      </c>
      <c r="I6" s="1">
        <v>60</v>
      </c>
      <c r="J6" s="1">
        <v>69</v>
      </c>
      <c r="K6" s="1">
        <v>57</v>
      </c>
      <c r="L6" s="1">
        <v>9</v>
      </c>
      <c r="M6" s="1"/>
    </row>
    <row r="7" spans="1:13">
      <c r="A7" s="2" t="s">
        <v>10</v>
      </c>
      <c r="B7" s="1">
        <v>100</v>
      </c>
      <c r="C7" s="1">
        <v>174</v>
      </c>
      <c r="D7" s="1">
        <v>142</v>
      </c>
      <c r="E7" s="1">
        <v>105</v>
      </c>
      <c r="F7" s="1">
        <v>167</v>
      </c>
      <c r="G7" s="3" t="s">
        <v>10</v>
      </c>
      <c r="H7" s="1">
        <v>160</v>
      </c>
      <c r="I7" s="1">
        <v>119</v>
      </c>
      <c r="J7" s="1">
        <v>144</v>
      </c>
      <c r="K7" s="1">
        <v>218</v>
      </c>
      <c r="L7" s="1">
        <v>103</v>
      </c>
    </row>
    <row r="8" spans="1:13">
      <c r="A8" s="2" t="s">
        <v>11</v>
      </c>
      <c r="B8" s="1">
        <v>4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39.5</v>
      </c>
      <c r="C9" s="1">
        <f>SUM(C6:C7)/C8</f>
        <v>44.4</v>
      </c>
      <c r="D9" s="1">
        <f>SUM(D6:D7)/D8</f>
        <v>43.2</v>
      </c>
      <c r="E9" s="1">
        <f>SUM(E6:E7)/E8</f>
        <v>39.4</v>
      </c>
      <c r="F9" s="1">
        <f>SUM(F6:F7)/F8</f>
        <v>43.4</v>
      </c>
      <c r="G9" s="3" t="s">
        <v>12</v>
      </c>
      <c r="H9" s="1">
        <f>SUM(H6:H7)/H8</f>
        <v>43</v>
      </c>
      <c r="I9" s="1">
        <f>SUM(I6:I7)/I8</f>
        <v>44.75</v>
      </c>
      <c r="J9" s="1">
        <f>SUM(J6:J7)/J8</f>
        <v>42.6</v>
      </c>
      <c r="K9" s="1">
        <f>SUM(K6:K7)/K8</f>
        <v>55</v>
      </c>
      <c r="L9" s="1">
        <f>SUM(L6:L7)/L8</f>
        <v>22.4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41.980000000000004</v>
      </c>
      <c r="C11" s="1"/>
      <c r="D11" s="1"/>
      <c r="E11" s="1"/>
      <c r="F11" s="1"/>
      <c r="G11" s="3" t="s">
        <v>13</v>
      </c>
      <c r="H11" s="1">
        <f>AVERAGE(H9:L9)</f>
        <v>41.55</v>
      </c>
      <c r="I11" s="1"/>
      <c r="J11" s="1"/>
      <c r="K11" s="1"/>
      <c r="L11" s="1"/>
    </row>
    <row r="12" spans="1:13">
      <c r="A12" s="2" t="s">
        <v>14</v>
      </c>
      <c r="B12" s="1">
        <f>STDEV(B9:F9)</f>
        <v>2.3541452801388449</v>
      </c>
      <c r="C12" s="1"/>
      <c r="D12" s="1"/>
      <c r="E12" s="1"/>
      <c r="F12" s="1"/>
      <c r="G12" s="3" t="s">
        <v>14</v>
      </c>
      <c r="H12" s="1">
        <f>STDEV(H9:L9)</f>
        <v>11.843458109859634</v>
      </c>
      <c r="I12" s="1"/>
      <c r="J12" s="1"/>
      <c r="K12" s="1"/>
      <c r="L12" s="1"/>
    </row>
    <row r="13" spans="1:13">
      <c r="A13" s="2" t="s">
        <v>15</v>
      </c>
      <c r="B13" s="1">
        <f>B12/SQRT(5)</f>
        <v>1.0528057750601485</v>
      </c>
      <c r="C13" s="1"/>
      <c r="D13" s="1"/>
      <c r="E13" s="1"/>
      <c r="F13" s="1"/>
      <c r="G13" s="3" t="s">
        <v>15</v>
      </c>
      <c r="H13" s="1">
        <f>H12/SQRT(5)</f>
        <v>5.2965554844634628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78</v>
      </c>
      <c r="C19" s="1">
        <v>37</v>
      </c>
      <c r="D19" s="1">
        <v>17</v>
      </c>
      <c r="E19" s="1">
        <v>54</v>
      </c>
      <c r="F19" s="1">
        <v>75</v>
      </c>
      <c r="G19" s="3" t="s">
        <v>9</v>
      </c>
      <c r="H19" s="1">
        <v>31</v>
      </c>
      <c r="I19" s="1">
        <v>5</v>
      </c>
      <c r="J19" s="1">
        <v>33</v>
      </c>
      <c r="K19" s="1">
        <v>10</v>
      </c>
      <c r="L19" s="1">
        <v>44</v>
      </c>
    </row>
    <row r="20" spans="1:13">
      <c r="A20" s="2" t="s">
        <v>10</v>
      </c>
      <c r="B20" s="1">
        <v>55</v>
      </c>
      <c r="C20" s="1">
        <v>2</v>
      </c>
      <c r="D20" s="1">
        <v>48</v>
      </c>
      <c r="E20" s="1">
        <v>14</v>
      </c>
      <c r="F20" s="1">
        <v>30</v>
      </c>
      <c r="G20" s="3" t="s">
        <v>10</v>
      </c>
      <c r="H20" s="1">
        <v>47</v>
      </c>
      <c r="I20" s="1">
        <v>28</v>
      </c>
      <c r="J20" s="1">
        <v>63</v>
      </c>
      <c r="K20" s="1">
        <v>53</v>
      </c>
      <c r="L20" s="1">
        <v>37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4</v>
      </c>
      <c r="G21" s="3" t="s">
        <v>11</v>
      </c>
      <c r="H21" s="1">
        <v>5</v>
      </c>
      <c r="I21" s="1">
        <v>4</v>
      </c>
      <c r="J21" s="1">
        <v>4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33.25</v>
      </c>
      <c r="C22" s="1">
        <f>SUM(C19:C20)/C21</f>
        <v>9.75</v>
      </c>
      <c r="D22" s="1">
        <f>SUM(D19:D20)/D21</f>
        <v>16.25</v>
      </c>
      <c r="E22" s="1">
        <f>SUM(E19:E20)/E21</f>
        <v>13.6</v>
      </c>
      <c r="F22" s="1">
        <f>SUM(F19:F20)/F21</f>
        <v>26.25</v>
      </c>
      <c r="G22" s="3" t="s">
        <v>12</v>
      </c>
      <c r="H22" s="1">
        <f>SUM(H19:H20)/H21</f>
        <v>15.6</v>
      </c>
      <c r="I22" s="1">
        <f>SUM(I19:I20)/I21</f>
        <v>8.25</v>
      </c>
      <c r="J22" s="1">
        <f>SUM(J19:J20)/J21</f>
        <v>24</v>
      </c>
      <c r="K22" s="1">
        <f>SUM(K19:K20)/K21</f>
        <v>15.75</v>
      </c>
      <c r="L22" s="1">
        <f>SUM(L19:L20)/L21</f>
        <v>16.2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19.82</v>
      </c>
      <c r="C24" s="1"/>
      <c r="D24" s="1"/>
      <c r="E24" s="1"/>
      <c r="F24" s="1"/>
      <c r="G24" s="3" t="s">
        <v>13</v>
      </c>
      <c r="H24" s="1">
        <f>AVERAGE(H22:L22)</f>
        <v>15.959999999999999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9.6766213111808845</v>
      </c>
      <c r="C25" s="1"/>
      <c r="D25" s="1"/>
      <c r="E25" s="1"/>
      <c r="F25" s="1"/>
      <c r="G25" s="3" t="s">
        <v>14</v>
      </c>
      <c r="H25" s="1">
        <f>STDEV(H22:L22)</f>
        <v>5.5748766802504299</v>
      </c>
      <c r="I25" s="1"/>
      <c r="J25" s="1"/>
      <c r="K25" s="1"/>
      <c r="L25" s="1"/>
    </row>
    <row r="26" spans="1:13">
      <c r="A26" s="2" t="s">
        <v>15</v>
      </c>
      <c r="B26" s="1">
        <f>B25/SQRT(5)</f>
        <v>4.3275166088647206</v>
      </c>
      <c r="C26" s="1"/>
      <c r="D26" s="1"/>
      <c r="E26" s="1"/>
      <c r="F26" s="1"/>
      <c r="G26" s="3" t="s">
        <v>15</v>
      </c>
      <c r="H26" s="1">
        <f>H25/SQRT(5)</f>
        <v>2.4931606446436638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25</v>
      </c>
      <c r="C32" s="1">
        <v>29</v>
      </c>
      <c r="D32" s="1">
        <v>20</v>
      </c>
      <c r="E32" s="1">
        <v>27</v>
      </c>
      <c r="F32" s="1">
        <v>34</v>
      </c>
      <c r="G32" s="3" t="s">
        <v>9</v>
      </c>
      <c r="H32" s="1">
        <v>3</v>
      </c>
      <c r="I32" s="1">
        <v>23</v>
      </c>
      <c r="J32" s="1">
        <v>26</v>
      </c>
      <c r="K32" s="1">
        <v>16</v>
      </c>
      <c r="L32" s="1">
        <v>8</v>
      </c>
      <c r="M32" s="1"/>
    </row>
    <row r="33" spans="1:12">
      <c r="A33" s="2" t="s">
        <v>10</v>
      </c>
      <c r="B33" s="1">
        <v>56</v>
      </c>
      <c r="C33" s="1">
        <v>52</v>
      </c>
      <c r="D33" s="1">
        <v>60</v>
      </c>
      <c r="E33" s="1">
        <v>59</v>
      </c>
      <c r="F33" s="1">
        <v>29</v>
      </c>
      <c r="G33" s="3" t="s">
        <v>10</v>
      </c>
      <c r="H33" s="1">
        <v>36</v>
      </c>
      <c r="I33" s="1">
        <v>27</v>
      </c>
      <c r="J33" s="1">
        <v>53</v>
      </c>
      <c r="K33" s="1">
        <v>58</v>
      </c>
      <c r="L33" s="1">
        <v>32</v>
      </c>
    </row>
    <row r="34" spans="1:12">
      <c r="A34" s="2" t="s">
        <v>11</v>
      </c>
      <c r="B34" s="1">
        <v>5</v>
      </c>
      <c r="C34" s="1">
        <v>5</v>
      </c>
      <c r="D34" s="1">
        <v>5</v>
      </c>
      <c r="E34" s="1">
        <v>5</v>
      </c>
      <c r="F34" s="1">
        <v>4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16.2</v>
      </c>
      <c r="C35" s="1">
        <f>SUM(C32:C33)/C34</f>
        <v>16.2</v>
      </c>
      <c r="D35" s="1">
        <f>SUM(D32:D33)/D34</f>
        <v>16</v>
      </c>
      <c r="E35" s="1">
        <f>SUM(E32:E33)/E34</f>
        <v>17.2</v>
      </c>
      <c r="F35" s="1">
        <f>SUM(F32:F33)/F34</f>
        <v>15.75</v>
      </c>
      <c r="G35" s="3" t="s">
        <v>12</v>
      </c>
      <c r="H35" s="1">
        <f>SUM(H32:H33)/H34</f>
        <v>9.75</v>
      </c>
      <c r="I35" s="1">
        <f>SUM(I32:I33)/I34</f>
        <v>10</v>
      </c>
      <c r="J35" s="1">
        <f>SUM(J32:J33)/J34</f>
        <v>15.8</v>
      </c>
      <c r="K35" s="1">
        <f>SUM(K32:K33)/K34</f>
        <v>14.8</v>
      </c>
      <c r="L35" s="1">
        <f>SUM(L32:L33)/L34</f>
        <v>8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16.27</v>
      </c>
      <c r="C37" s="1"/>
      <c r="D37" s="1"/>
      <c r="E37" s="1"/>
      <c r="F37" s="1"/>
      <c r="G37" s="3" t="s">
        <v>13</v>
      </c>
      <c r="H37" s="1">
        <f>AVERAGE(H35:L35)</f>
        <v>11.669999999999998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0.55181518645285554</v>
      </c>
      <c r="C38" s="1"/>
      <c r="D38" s="1"/>
      <c r="E38" s="1"/>
      <c r="F38" s="1"/>
      <c r="G38" s="3" t="s">
        <v>14</v>
      </c>
      <c r="H38" s="1">
        <f>STDEV(H35:L35)</f>
        <v>3.4204531863482734</v>
      </c>
      <c r="I38" s="1"/>
      <c r="J38" s="1"/>
      <c r="K38" s="1"/>
      <c r="L38" s="1"/>
    </row>
    <row r="39" spans="1:12">
      <c r="A39" s="2" t="s">
        <v>15</v>
      </c>
      <c r="B39" s="1">
        <f>B38/SQRT(5)</f>
        <v>0.2467792535850612</v>
      </c>
      <c r="C39" s="1"/>
      <c r="D39" s="1"/>
      <c r="E39" s="1"/>
      <c r="F39" s="1"/>
      <c r="G39" s="3" t="s">
        <v>15</v>
      </c>
      <c r="H39" s="1">
        <f>H38/SQRT(5)</f>
        <v>1.5296731677060988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8.448239966808338E-3</v>
      </c>
      <c r="C43" s="9">
        <f>TTEST(B9:F9,H9:L9,2,2)</f>
        <v>0.93848972365169137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0.31070121095334313</v>
      </c>
      <c r="C44" s="9">
        <f>TTEST(B22:F22,H22:L22,2,2)</f>
        <v>0.4618168117075836</v>
      </c>
      <c r="D44" s="8" t="s">
        <v>22</v>
      </c>
    </row>
    <row r="45" spans="1:12">
      <c r="A45" s="10" t="s">
        <v>17</v>
      </c>
      <c r="B45" s="9">
        <f>FTEST(B35:F35,H35:L35)</f>
        <v>3.79547988762433E-3</v>
      </c>
      <c r="C45" s="9">
        <f>TTEST(B35:F35,H35:L35,2,2)</f>
        <v>1.7904128363869867E-2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0B07-E2A3-4041-93B3-5197DA8E519D}">
  <dimension ref="A1:M45"/>
  <sheetViews>
    <sheetView tabSelected="1" topLeftCell="A11" workbookViewId="0">
      <selection activeCell="B34" sqref="B34"/>
    </sheetView>
  </sheetViews>
  <sheetFormatPr defaultColWidth="11" defaultRowHeight="15.95"/>
  <cols>
    <col min="1" max="1" width="15.625" customWidth="1"/>
    <col min="7" max="7" width="15.625" customWidth="1"/>
  </cols>
  <sheetData>
    <row r="1" spans="1:13" ht="20.100000000000001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95" thickBo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13" t="s">
        <v>2</v>
      </c>
      <c r="B4" s="13"/>
      <c r="C4" s="13"/>
      <c r="D4" s="13"/>
      <c r="E4" s="13"/>
      <c r="F4" s="14"/>
      <c r="G4" s="15" t="s">
        <v>3</v>
      </c>
      <c r="H4" s="15"/>
      <c r="I4" s="15"/>
      <c r="J4" s="15"/>
      <c r="K4" s="15"/>
      <c r="L4" s="15"/>
    </row>
    <row r="5" spans="1:13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/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</row>
    <row r="6" spans="1:13">
      <c r="A6" s="2" t="s">
        <v>9</v>
      </c>
      <c r="B6" s="1">
        <v>19</v>
      </c>
      <c r="C6" s="1">
        <v>29</v>
      </c>
      <c r="D6" s="1">
        <v>42</v>
      </c>
      <c r="E6" s="1">
        <v>75</v>
      </c>
      <c r="F6" s="1">
        <v>50</v>
      </c>
      <c r="G6" s="3" t="s">
        <v>9</v>
      </c>
      <c r="H6" s="1">
        <v>37</v>
      </c>
      <c r="I6" s="1">
        <v>26</v>
      </c>
      <c r="J6" s="1">
        <v>26</v>
      </c>
      <c r="K6" s="1">
        <v>69</v>
      </c>
      <c r="L6" s="1">
        <v>21</v>
      </c>
      <c r="M6" s="1"/>
    </row>
    <row r="7" spans="1:13">
      <c r="A7" s="2" t="s">
        <v>10</v>
      </c>
      <c r="B7" s="1">
        <v>102</v>
      </c>
      <c r="C7" s="1">
        <v>220</v>
      </c>
      <c r="D7" s="1">
        <v>144</v>
      </c>
      <c r="E7" s="1">
        <v>96</v>
      </c>
      <c r="F7" s="1">
        <v>104</v>
      </c>
      <c r="G7" s="3" t="s">
        <v>10</v>
      </c>
      <c r="H7" s="1">
        <v>139</v>
      </c>
      <c r="I7" s="1">
        <v>124</v>
      </c>
      <c r="J7" s="1">
        <v>163</v>
      </c>
      <c r="K7" s="1">
        <v>183</v>
      </c>
      <c r="L7" s="1">
        <v>71</v>
      </c>
    </row>
    <row r="8" spans="1:13">
      <c r="A8" s="2" t="s">
        <v>11</v>
      </c>
      <c r="B8" s="1">
        <v>4</v>
      </c>
      <c r="C8" s="1">
        <v>5</v>
      </c>
      <c r="D8" s="1">
        <v>5</v>
      </c>
      <c r="E8" s="1">
        <v>5</v>
      </c>
      <c r="F8" s="1">
        <v>5</v>
      </c>
      <c r="G8" s="3" t="s">
        <v>11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>
      <c r="A9" s="2" t="s">
        <v>12</v>
      </c>
      <c r="B9" s="1">
        <f>SUM(B6:B7)/B8</f>
        <v>30.25</v>
      </c>
      <c r="C9" s="1">
        <f>SUM(C6:C7)/C8</f>
        <v>49.8</v>
      </c>
      <c r="D9" s="1">
        <f>SUM(D6:D7)/D8</f>
        <v>37.200000000000003</v>
      </c>
      <c r="E9" s="1">
        <f>SUM(E6:E7)/E8</f>
        <v>34.200000000000003</v>
      </c>
      <c r="F9" s="1">
        <f>SUM(F6:F7)/F8</f>
        <v>30.8</v>
      </c>
      <c r="G9" s="3" t="s">
        <v>12</v>
      </c>
      <c r="H9" s="1">
        <f>SUM(H6:H7)/H8</f>
        <v>35.200000000000003</v>
      </c>
      <c r="I9" s="1">
        <f>SUM(I6:I7)/I8</f>
        <v>37.5</v>
      </c>
      <c r="J9" s="1">
        <f>SUM(J6:J7)/J8</f>
        <v>37.799999999999997</v>
      </c>
      <c r="K9" s="1">
        <f>SUM(K6:K7)/K8</f>
        <v>50.4</v>
      </c>
      <c r="L9" s="1">
        <f>SUM(L6:L7)/L8</f>
        <v>18.399999999999999</v>
      </c>
    </row>
    <row r="10" spans="1:13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>
      <c r="A11" s="2" t="s">
        <v>13</v>
      </c>
      <c r="B11" s="1">
        <f>AVERAGE(B9:F9)</f>
        <v>36.450000000000003</v>
      </c>
      <c r="C11" s="1"/>
      <c r="D11" s="1"/>
      <c r="E11" s="1"/>
      <c r="F11" s="1"/>
      <c r="G11" s="3" t="s">
        <v>13</v>
      </c>
      <c r="H11" s="1">
        <f>AVERAGE(H9:L9)</f>
        <v>35.86</v>
      </c>
      <c r="I11" s="1"/>
      <c r="J11" s="1"/>
      <c r="K11" s="1"/>
      <c r="L11" s="1"/>
    </row>
    <row r="12" spans="1:13">
      <c r="A12" s="2" t="s">
        <v>14</v>
      </c>
      <c r="B12" s="1">
        <f>STDEV(B9:F9)</f>
        <v>7.9719821876368995</v>
      </c>
      <c r="C12" s="1"/>
      <c r="D12" s="1"/>
      <c r="E12" s="1"/>
      <c r="F12" s="1"/>
      <c r="G12" s="3" t="s">
        <v>14</v>
      </c>
      <c r="H12" s="1">
        <f>STDEV(H9:L9)</f>
        <v>11.43625812930083</v>
      </c>
      <c r="I12" s="1"/>
      <c r="J12" s="1"/>
      <c r="K12" s="1"/>
      <c r="L12" s="1"/>
    </row>
    <row r="13" spans="1:13">
      <c r="A13" s="2" t="s">
        <v>15</v>
      </c>
      <c r="B13" s="1">
        <f>B12/SQRT(5)</f>
        <v>3.5651788173947181</v>
      </c>
      <c r="C13" s="1"/>
      <c r="D13" s="1"/>
      <c r="E13" s="1"/>
      <c r="F13" s="1"/>
      <c r="G13" s="3" t="s">
        <v>15</v>
      </c>
      <c r="H13" s="1">
        <f>H12/SQRT(5)</f>
        <v>5.1144501170702465</v>
      </c>
      <c r="I13" s="1"/>
      <c r="J13" s="1"/>
      <c r="K13" s="1"/>
      <c r="L13" s="1"/>
    </row>
    <row r="14" spans="1:13" ht="17.100000000000001" thickBo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8.95" thickBot="1">
      <c r="A16" s="11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>
      <c r="A17" s="13" t="s">
        <v>2</v>
      </c>
      <c r="B17" s="13"/>
      <c r="C17" s="13"/>
      <c r="D17" s="13"/>
      <c r="E17" s="13"/>
      <c r="F17" s="14"/>
      <c r="G17" s="15" t="s">
        <v>3</v>
      </c>
      <c r="H17" s="15"/>
      <c r="I17" s="15"/>
      <c r="J17" s="15"/>
      <c r="K17" s="15"/>
      <c r="L17" s="15"/>
    </row>
    <row r="18" spans="1:13">
      <c r="A18" s="2"/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3"/>
      <c r="H18" s="2" t="s">
        <v>4</v>
      </c>
      <c r="I18" s="2" t="s">
        <v>5</v>
      </c>
      <c r="J18" s="2" t="s">
        <v>6</v>
      </c>
      <c r="K18" s="2" t="s">
        <v>7</v>
      </c>
      <c r="L18" s="2" t="s">
        <v>8</v>
      </c>
    </row>
    <row r="19" spans="1:13">
      <c r="A19" s="2" t="s">
        <v>9</v>
      </c>
      <c r="B19" s="1">
        <v>64</v>
      </c>
      <c r="C19" s="1">
        <v>3</v>
      </c>
      <c r="D19" s="1">
        <v>16</v>
      </c>
      <c r="E19" s="1">
        <v>13</v>
      </c>
      <c r="F19" s="1">
        <v>34</v>
      </c>
      <c r="G19" s="3" t="s">
        <v>9</v>
      </c>
      <c r="H19" s="1">
        <v>38</v>
      </c>
      <c r="I19" s="1">
        <v>2</v>
      </c>
      <c r="J19" s="1">
        <v>12</v>
      </c>
      <c r="K19" s="1">
        <v>4</v>
      </c>
      <c r="L19" s="1">
        <v>46</v>
      </c>
    </row>
    <row r="20" spans="1:13">
      <c r="A20" s="2" t="s">
        <v>10</v>
      </c>
      <c r="B20" s="1">
        <v>67</v>
      </c>
      <c r="C20" s="1">
        <v>6</v>
      </c>
      <c r="D20" s="1">
        <v>29</v>
      </c>
      <c r="E20" s="1">
        <v>7</v>
      </c>
      <c r="F20" s="1">
        <v>34</v>
      </c>
      <c r="G20" s="3" t="s">
        <v>10</v>
      </c>
      <c r="H20" s="1">
        <v>36</v>
      </c>
      <c r="I20" s="1">
        <v>26</v>
      </c>
      <c r="J20" s="1">
        <v>43</v>
      </c>
      <c r="K20" s="1">
        <v>39</v>
      </c>
      <c r="L20" s="1">
        <v>14</v>
      </c>
    </row>
    <row r="21" spans="1:13">
      <c r="A21" s="2" t="s">
        <v>11</v>
      </c>
      <c r="B21" s="1">
        <v>4</v>
      </c>
      <c r="C21" s="1">
        <v>4</v>
      </c>
      <c r="D21" s="1">
        <v>4</v>
      </c>
      <c r="E21" s="1">
        <v>5</v>
      </c>
      <c r="F21" s="1">
        <v>4</v>
      </c>
      <c r="G21" s="3" t="s">
        <v>11</v>
      </c>
      <c r="H21" s="1">
        <v>5</v>
      </c>
      <c r="I21" s="1">
        <v>4</v>
      </c>
      <c r="J21" s="1">
        <v>4</v>
      </c>
      <c r="K21" s="1">
        <v>4</v>
      </c>
      <c r="L21" s="1">
        <v>5</v>
      </c>
    </row>
    <row r="22" spans="1:13">
      <c r="A22" s="2" t="s">
        <v>12</v>
      </c>
      <c r="B22" s="1">
        <f>SUM(B19:B20)/B21</f>
        <v>32.75</v>
      </c>
      <c r="C22" s="1">
        <f>SUM(C19:C20)/C21</f>
        <v>2.25</v>
      </c>
      <c r="D22" s="1">
        <f>SUM(D19:D20)/D21</f>
        <v>11.25</v>
      </c>
      <c r="E22" s="1">
        <f>SUM(E19:E20)/E21</f>
        <v>4</v>
      </c>
      <c r="F22" s="1">
        <f>SUM(F19:F20)/F21</f>
        <v>17</v>
      </c>
      <c r="G22" s="3" t="s">
        <v>12</v>
      </c>
      <c r="H22" s="1">
        <f>SUM(H19:H20)/H21</f>
        <v>14.8</v>
      </c>
      <c r="I22" s="1">
        <f>SUM(I19:I20)/I21</f>
        <v>7</v>
      </c>
      <c r="J22" s="1">
        <f>SUM(J19:J20)/J21</f>
        <v>13.75</v>
      </c>
      <c r="K22" s="1">
        <f>SUM(K19:K20)/K21</f>
        <v>10.75</v>
      </c>
      <c r="L22" s="1">
        <f>SUM(L19:L20)/L21</f>
        <v>12</v>
      </c>
    </row>
    <row r="23" spans="1:13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>
      <c r="A24" s="2" t="s">
        <v>13</v>
      </c>
      <c r="B24" s="1">
        <f>AVERAGE(B22:F22)</f>
        <v>13.45</v>
      </c>
      <c r="C24" s="1"/>
      <c r="D24" s="1"/>
      <c r="E24" s="1"/>
      <c r="F24" s="1"/>
      <c r="G24" s="3" t="s">
        <v>13</v>
      </c>
      <c r="H24" s="1">
        <f>AVERAGE(H22:L22)</f>
        <v>11.66</v>
      </c>
      <c r="I24" s="1"/>
      <c r="J24" s="1"/>
      <c r="K24" s="1"/>
      <c r="L24" s="1"/>
    </row>
    <row r="25" spans="1:13">
      <c r="A25" s="2" t="s">
        <v>14</v>
      </c>
      <c r="B25" s="1">
        <f>STDEV(B22:F22)</f>
        <v>12.295070150267545</v>
      </c>
      <c r="C25" s="1"/>
      <c r="D25" s="1"/>
      <c r="E25" s="1"/>
      <c r="F25" s="1"/>
      <c r="G25" s="3" t="s">
        <v>14</v>
      </c>
      <c r="H25" s="1">
        <f>STDEV(H22:L22)</f>
        <v>3.036733442368623</v>
      </c>
      <c r="I25" s="1"/>
      <c r="J25" s="1"/>
      <c r="K25" s="1"/>
      <c r="L25" s="1"/>
    </row>
    <row r="26" spans="1:13">
      <c r="A26" s="2" t="s">
        <v>15</v>
      </c>
      <c r="B26" s="1">
        <f>B25/SQRT(5)</f>
        <v>5.4985225288253563</v>
      </c>
      <c r="C26" s="1"/>
      <c r="D26" s="1"/>
      <c r="E26" s="1"/>
      <c r="F26" s="1"/>
      <c r="G26" s="3" t="s">
        <v>15</v>
      </c>
      <c r="H26" s="1">
        <f>H25/SQRT(5)</f>
        <v>1.3580684813366362</v>
      </c>
      <c r="I26" s="1"/>
      <c r="J26" s="1"/>
      <c r="K26" s="1"/>
      <c r="L26" s="1"/>
    </row>
    <row r="27" spans="1:13" ht="17.100000000000001" thickBot="1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8.95" thickBot="1">
      <c r="A29" s="11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>
      <c r="A30" s="13" t="s">
        <v>2</v>
      </c>
      <c r="B30" s="13"/>
      <c r="C30" s="13"/>
      <c r="D30" s="13"/>
      <c r="E30" s="13"/>
      <c r="F30" s="14"/>
      <c r="G30" s="15" t="s">
        <v>3</v>
      </c>
      <c r="H30" s="15"/>
      <c r="I30" s="15"/>
      <c r="J30" s="15"/>
      <c r="K30" s="15"/>
      <c r="L30" s="15"/>
    </row>
    <row r="31" spans="1:13">
      <c r="A31" s="2"/>
      <c r="B31" s="2" t="s">
        <v>4</v>
      </c>
      <c r="C31" s="2" t="s">
        <v>5</v>
      </c>
      <c r="D31" s="2" t="s">
        <v>6</v>
      </c>
      <c r="E31" s="2" t="s">
        <v>7</v>
      </c>
      <c r="F31" s="2" t="s">
        <v>8</v>
      </c>
      <c r="G31" s="3"/>
      <c r="H31" s="2" t="s">
        <v>4</v>
      </c>
      <c r="I31" s="2" t="s">
        <v>5</v>
      </c>
      <c r="J31" s="2" t="s">
        <v>6</v>
      </c>
      <c r="K31" s="2" t="s">
        <v>7</v>
      </c>
      <c r="L31" s="2" t="s">
        <v>8</v>
      </c>
    </row>
    <row r="32" spans="1:13">
      <c r="A32" s="2" t="s">
        <v>9</v>
      </c>
      <c r="B32" s="1">
        <v>6</v>
      </c>
      <c r="C32" s="1">
        <v>1</v>
      </c>
      <c r="D32" s="1">
        <v>23</v>
      </c>
      <c r="E32" s="1">
        <v>2</v>
      </c>
      <c r="F32" s="1">
        <v>8</v>
      </c>
      <c r="G32" s="3" t="s">
        <v>9</v>
      </c>
      <c r="H32" s="1">
        <v>10</v>
      </c>
      <c r="I32" s="1">
        <v>6</v>
      </c>
      <c r="J32" s="1">
        <v>33</v>
      </c>
      <c r="K32" s="1">
        <v>18</v>
      </c>
      <c r="L32" s="1">
        <v>9</v>
      </c>
      <c r="M32" s="1"/>
    </row>
    <row r="33" spans="1:12">
      <c r="A33" s="2" t="s">
        <v>10</v>
      </c>
      <c r="B33" s="1">
        <v>49</v>
      </c>
      <c r="C33" s="1">
        <v>58</v>
      </c>
      <c r="D33" s="1">
        <v>61</v>
      </c>
      <c r="E33" s="1">
        <v>26</v>
      </c>
      <c r="F33" s="1">
        <v>22</v>
      </c>
      <c r="G33" s="3" t="s">
        <v>10</v>
      </c>
      <c r="H33" s="1">
        <v>19</v>
      </c>
      <c r="I33" s="1">
        <v>21</v>
      </c>
      <c r="J33" s="1">
        <v>47</v>
      </c>
      <c r="K33" s="1">
        <v>43</v>
      </c>
      <c r="L33" s="1">
        <v>29</v>
      </c>
    </row>
    <row r="34" spans="1:12">
      <c r="A34" s="2" t="s">
        <v>11</v>
      </c>
      <c r="B34" s="1">
        <v>5</v>
      </c>
      <c r="C34" s="1">
        <v>4</v>
      </c>
      <c r="D34" s="1">
        <v>5</v>
      </c>
      <c r="E34" s="1">
        <v>5</v>
      </c>
      <c r="F34" s="1">
        <v>4</v>
      </c>
      <c r="G34" s="3" t="s">
        <v>11</v>
      </c>
      <c r="H34" s="1">
        <v>4</v>
      </c>
      <c r="I34" s="1">
        <v>5</v>
      </c>
      <c r="J34" s="1">
        <v>5</v>
      </c>
      <c r="K34" s="1">
        <v>5</v>
      </c>
      <c r="L34" s="1">
        <v>5</v>
      </c>
    </row>
    <row r="35" spans="1:12">
      <c r="A35" s="2" t="s">
        <v>12</v>
      </c>
      <c r="B35" s="1">
        <f>SUM(B32:B33)/B34</f>
        <v>11</v>
      </c>
      <c r="C35" s="1">
        <f>SUM(C32:C33)/C34</f>
        <v>14.75</v>
      </c>
      <c r="D35" s="1">
        <f>SUM(D32:D33)/D34</f>
        <v>16.8</v>
      </c>
      <c r="E35" s="1">
        <f>SUM(E32:E33)/E34</f>
        <v>5.6</v>
      </c>
      <c r="F35" s="1">
        <f>SUM(F32:F33)/F34</f>
        <v>7.5</v>
      </c>
      <c r="G35" s="3" t="s">
        <v>12</v>
      </c>
      <c r="H35" s="1">
        <f>SUM(H32:H33)/H34</f>
        <v>7.25</v>
      </c>
      <c r="I35" s="1">
        <f>SUM(I32:I33)/I34</f>
        <v>5.4</v>
      </c>
      <c r="J35" s="1">
        <f>SUM(J32:J33)/J34</f>
        <v>16</v>
      </c>
      <c r="K35" s="1">
        <f>SUM(K32:K33)/K34</f>
        <v>12.2</v>
      </c>
      <c r="L35" s="1">
        <f>SUM(L32:L33)/L34</f>
        <v>7.6</v>
      </c>
    </row>
    <row r="36" spans="1:1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>
      <c r="A37" s="2" t="s">
        <v>13</v>
      </c>
      <c r="B37" s="1">
        <f>AVERAGE(B35:F35)</f>
        <v>11.129999999999999</v>
      </c>
      <c r="C37" s="1"/>
      <c r="D37" s="1"/>
      <c r="E37" s="1"/>
      <c r="F37" s="1"/>
      <c r="G37" s="3" t="s">
        <v>13</v>
      </c>
      <c r="H37" s="1">
        <f>AVERAGE(H35:L35)</f>
        <v>9.69</v>
      </c>
      <c r="I37" s="1"/>
      <c r="J37" s="1"/>
      <c r="K37" s="1"/>
      <c r="L37" s="1"/>
    </row>
    <row r="38" spans="1:12">
      <c r="A38" s="2" t="s">
        <v>14</v>
      </c>
      <c r="B38" s="1">
        <f>STDEV(B35:F35)</f>
        <v>4.7177325061940545</v>
      </c>
      <c r="C38" s="1"/>
      <c r="D38" s="1"/>
      <c r="E38" s="1"/>
      <c r="F38" s="1"/>
      <c r="G38" s="3" t="s">
        <v>14</v>
      </c>
      <c r="H38" s="1">
        <f>STDEV(H35:L35)</f>
        <v>4.3255635470999625</v>
      </c>
      <c r="I38" s="1"/>
      <c r="J38" s="1"/>
      <c r="K38" s="1"/>
      <c r="L38" s="1"/>
    </row>
    <row r="39" spans="1:12">
      <c r="A39" s="2" t="s">
        <v>15</v>
      </c>
      <c r="B39" s="1">
        <f>B38/SQRT(5)</f>
        <v>2.1098341167020704</v>
      </c>
      <c r="C39" s="1"/>
      <c r="D39" s="1"/>
      <c r="E39" s="1"/>
      <c r="F39" s="1"/>
      <c r="G39" s="3" t="s">
        <v>15</v>
      </c>
      <c r="H39" s="1">
        <f>H38/SQRT(5)</f>
        <v>1.9344508264621258</v>
      </c>
      <c r="I39" s="1"/>
      <c r="J39" s="1"/>
      <c r="K39" s="1"/>
      <c r="L39" s="1"/>
    </row>
    <row r="40" spans="1:12" ht="17.100000000000001" thickBot="1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2" spans="1:12" ht="17.100000000000001" thickBot="1">
      <c r="A42" s="6"/>
      <c r="B42" s="7" t="s">
        <v>18</v>
      </c>
      <c r="C42" s="7" t="s">
        <v>19</v>
      </c>
      <c r="D42" s="7" t="s">
        <v>20</v>
      </c>
    </row>
    <row r="43" spans="1:12" ht="17.100000000000001" thickBot="1">
      <c r="A43" s="10" t="s">
        <v>21</v>
      </c>
      <c r="B43" s="8">
        <f>FTEST(B9:F9,H9:L9)</f>
        <v>0.50175376155933249</v>
      </c>
      <c r="C43" s="9">
        <f>TTEST(B9:F9,H9:L9,2,2)</f>
        <v>0.92693155335549882</v>
      </c>
      <c r="D43" s="8" t="s">
        <v>22</v>
      </c>
    </row>
    <row r="44" spans="1:12" ht="17.100000000000001" thickBot="1">
      <c r="A44" s="10" t="s">
        <v>23</v>
      </c>
      <c r="B44" s="8">
        <f>FTEST(B22:F22,H22:L22)</f>
        <v>1.9074209152562745E-2</v>
      </c>
      <c r="C44" s="9">
        <f>TTEST(B22:F22,H22:L22,2,2)</f>
        <v>0.76005675114870119</v>
      </c>
      <c r="D44" s="8" t="s">
        <v>22</v>
      </c>
    </row>
    <row r="45" spans="1:12">
      <c r="A45" s="10" t="s">
        <v>17</v>
      </c>
      <c r="B45" s="9">
        <f>FTEST(B35:F35,H35:L35)</f>
        <v>0.87047144588575742</v>
      </c>
      <c r="C45" s="9">
        <f>TTEST(B35:F35,H35:L35,2,2)</f>
        <v>0.62847101940549399</v>
      </c>
      <c r="D45" s="8" t="s">
        <v>22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A5AAFA2E5F044AEC5DF647633202A" ma:contentTypeVersion="8" ma:contentTypeDescription="Create a new document." ma:contentTypeScope="" ma:versionID="bcd2d8baff9b0d9cd4031ce1aa82b9b5">
  <xsd:schema xmlns:xsd="http://www.w3.org/2001/XMLSchema" xmlns:xs="http://www.w3.org/2001/XMLSchema" xmlns:p="http://schemas.microsoft.com/office/2006/metadata/properties" xmlns:ns2="a75fb2f9-b630-41b4-b9c4-5142e60c0c4d" xmlns:ns3="49c47a27-146c-4513-984a-b0883a531bd2" targetNamespace="http://schemas.microsoft.com/office/2006/metadata/properties" ma:root="true" ma:fieldsID="5a2525fa1744cde044c823967c8172ed" ns2:_="" ns3:_="">
    <xsd:import namespace="a75fb2f9-b630-41b4-b9c4-5142e60c0c4d"/>
    <xsd:import namespace="49c47a27-146c-4513-984a-b0883a531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fb2f9-b630-41b4-b9c4-5142e60c0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47a27-146c-4513-984a-b0883a531b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ca8876-f905-4eee-8db1-75e3d1aa700b}" ma:internalName="TaxCatchAll" ma:showField="CatchAllData" ma:web="49c47a27-146c-4513-984a-b0883a531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c47a27-146c-4513-984a-b0883a531bd2" xsi:nil="true"/>
    <lcf76f155ced4ddcb4097134ff3c332f xmlns="a75fb2f9-b630-41b4-b9c4-5142e60c0c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5A8F2-13A8-4825-8FBE-E5D5A9DB80A1}"/>
</file>

<file path=customXml/itemProps2.xml><?xml version="1.0" encoding="utf-8"?>
<ds:datastoreItem xmlns:ds="http://schemas.openxmlformats.org/officeDocument/2006/customXml" ds:itemID="{BBBCCB13-A932-4CF8-9E50-9E745354D4CD}"/>
</file>

<file path=customXml/itemProps3.xml><?xml version="1.0" encoding="utf-8"?>
<ds:datastoreItem xmlns:ds="http://schemas.openxmlformats.org/officeDocument/2006/customXml" ds:itemID="{5D3E379C-82A8-4925-BEED-685644FA1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Fleck, Sophie</cp:lastModifiedBy>
  <cp:revision/>
  <dcterms:created xsi:type="dcterms:W3CDTF">2022-12-08T01:09:30Z</dcterms:created>
  <dcterms:modified xsi:type="dcterms:W3CDTF">2022-12-17T13:31:20Z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0x010100DCCA5AAFA2E5F044AEC5DF647633202A</vt:lpwstr>
  </property>
</Properties>
</file>