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C76317C-EA8F-41EB-AF41-4F357AB23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. 1B" sheetId="1" r:id="rId1"/>
  </sheets>
  <calcPr calcId="191029"/>
</workbook>
</file>

<file path=xl/calcChain.xml><?xml version="1.0" encoding="utf-8"?>
<calcChain xmlns="http://schemas.openxmlformats.org/spreadsheetml/2006/main">
  <c r="J7" i="1" l="1"/>
  <c r="K7" i="1"/>
  <c r="L7" i="1"/>
  <c r="J8" i="1"/>
  <c r="K8" i="1"/>
  <c r="L8" i="1"/>
  <c r="J9" i="1"/>
  <c r="N9" i="1" s="1"/>
  <c r="O9" i="1" s="1"/>
  <c r="K9" i="1"/>
  <c r="L9" i="1"/>
  <c r="N8" i="1" l="1"/>
  <c r="O8" i="1" s="1"/>
  <c r="P7" i="1"/>
  <c r="M7" i="1"/>
  <c r="N7" i="1"/>
  <c r="O7" i="1" s="1"/>
  <c r="M9" i="1"/>
  <c r="M8" i="1"/>
</calcChain>
</file>

<file path=xl/sharedStrings.xml><?xml version="1.0" encoding="utf-8"?>
<sst xmlns="http://schemas.openxmlformats.org/spreadsheetml/2006/main" count="26" uniqueCount="20">
  <si>
    <t>Rv CF</t>
  </si>
  <si>
    <t>Set1</t>
  </si>
  <si>
    <t>set2</t>
  </si>
  <si>
    <t>set3</t>
  </si>
  <si>
    <t>avg</t>
  </si>
  <si>
    <t>p value</t>
  </si>
  <si>
    <t>Stdev</t>
  </si>
  <si>
    <t>SE</t>
  </si>
  <si>
    <t>CF=culture filtrate</t>
  </si>
  <si>
    <t>Equal no. of cells were taken ie.6 x10^8 for all Mtb strain in sautons media for secretion studies.</t>
  </si>
  <si>
    <t>Conc. In nmol</t>
  </si>
  <si>
    <t>Concentrations in nmol / 10^8 cells</t>
  </si>
  <si>
    <t>WT-H37Rv</t>
  </si>
  <si>
    <t xml:space="preserve">phoP mutant complemented </t>
  </si>
  <si>
    <t xml:space="preserve">phoP mutant </t>
  </si>
  <si>
    <t>Culture filtrate (CF)</t>
  </si>
  <si>
    <t>WT-H37Rv CF</t>
  </si>
  <si>
    <t>phoP mutant CF</t>
  </si>
  <si>
    <t>phoP mutant compl CF</t>
  </si>
  <si>
    <t>Quantification of cAMP secretion of WT, phoPR-KO and the complemented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</si>
</sst>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9840902917952"/>
          <c:y val="4.9344531933508309E-2"/>
          <c:w val="0.652557488090733"/>
          <c:h val="0.78507016622922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1B'!$D$13</c:f>
              <c:strCache>
                <c:ptCount val="1"/>
                <c:pt idx="0">
                  <c:v>Concentrations in nmol / 10^8 cells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A40-4B3C-8C5F-B349FE4519E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A40-4B3C-8C5F-B349FE4519E4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A40-4B3C-8C5F-B349FE4519E4}"/>
              </c:ext>
            </c:extLst>
          </c:dPt>
          <c:errBars>
            <c:errBarType val="both"/>
            <c:errValType val="cust"/>
            <c:noEndCap val="0"/>
            <c:plus>
              <c:numRef>
                <c:f>'Fig. 1B'!$O$7:$O$9</c:f>
                <c:numCache>
                  <c:formatCode>General</c:formatCode>
                  <c:ptCount val="3"/>
                  <c:pt idx="0">
                    <c:v>1.0804677683090382</c:v>
                  </c:pt>
                  <c:pt idx="1">
                    <c:v>1.1152069507779314</c:v>
                  </c:pt>
                  <c:pt idx="2">
                    <c:v>0.50661044267420374</c:v>
                  </c:pt>
                </c:numCache>
              </c:numRef>
            </c:plus>
            <c:minus>
              <c:numRef>
                <c:f>'Fig. 1B'!$O$7:$O$9</c:f>
                <c:numCache>
                  <c:formatCode>General</c:formatCode>
                  <c:ptCount val="3"/>
                  <c:pt idx="0">
                    <c:v>1.0804677683090382</c:v>
                  </c:pt>
                  <c:pt idx="1">
                    <c:v>1.1152069507779314</c:v>
                  </c:pt>
                  <c:pt idx="2">
                    <c:v>0.50661044267420374</c:v>
                  </c:pt>
                </c:numCache>
              </c:numRef>
            </c:minus>
          </c:errBars>
          <c:cat>
            <c:strRef>
              <c:f>'Fig. 1B'!$E$16:$E$18</c:f>
              <c:strCache>
                <c:ptCount val="3"/>
                <c:pt idx="0">
                  <c:v>WT-H37Rv</c:v>
                </c:pt>
                <c:pt idx="1">
                  <c:v>phoP mutant </c:v>
                </c:pt>
                <c:pt idx="2">
                  <c:v>phoP mutant complemented </c:v>
                </c:pt>
              </c:strCache>
            </c:strRef>
          </c:cat>
          <c:val>
            <c:numRef>
              <c:f>'Fig. 1B'!$H$16:$H$18</c:f>
              <c:numCache>
                <c:formatCode>General</c:formatCode>
                <c:ptCount val="3"/>
                <c:pt idx="0">
                  <c:v>8.8318692252653719</c:v>
                </c:pt>
                <c:pt idx="1">
                  <c:v>7.1174648173651862</c:v>
                </c:pt>
                <c:pt idx="2">
                  <c:v>8.6351083092082312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5-4658-962F-D004CEFC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58"/>
        <c:axId val="202604040"/>
        <c:axId val="202604424"/>
      </c:barChart>
      <c:catAx>
        <c:axId val="202604040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02604424"/>
        <c:crosses val="autoZero"/>
        <c:auto val="1"/>
        <c:lblAlgn val="ctr"/>
        <c:lblOffset val="100"/>
        <c:noMultiLvlLbl val="0"/>
      </c:catAx>
      <c:valAx>
        <c:axId val="202604424"/>
        <c:scaling>
          <c:orientation val="minMax"/>
          <c:max val="10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baseline="0"/>
                  <a:t>cAMP (nM/ 10^8 cells)</a:t>
                </a:r>
                <a:endParaRPr lang="en-IN" sz="1400"/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20260404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594360</xdr:colOff>
      <xdr:row>19</xdr:row>
      <xdr:rowOff>152400</xdr:rowOff>
    </xdr:from>
    <xdr:to>
      <xdr:col>23</xdr:col>
      <xdr:colOff>289560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0"/>
  <sheetViews>
    <sheetView tabSelected="1" zoomScale="90" zoomScaleNormal="90" workbookViewId="0">
      <selection activeCell="V11" sqref="V11"/>
    </sheetView>
  </sheetViews>
  <sheetFormatPr defaultRowHeight="15" x14ac:dyDescent="0.25"/>
  <sheetData>
    <row r="1" spans="2:30" x14ac:dyDescent="0.25">
      <c r="R1" s="1"/>
      <c r="X1" s="1"/>
    </row>
    <row r="2" spans="2:30" x14ac:dyDescent="0.25">
      <c r="AD2" s="1"/>
    </row>
    <row r="3" spans="2:30" ht="20.25" x14ac:dyDescent="0.3">
      <c r="I3" s="2" t="s">
        <v>19</v>
      </c>
      <c r="J3" s="2"/>
      <c r="K3" s="2"/>
      <c r="L3" s="2"/>
      <c r="M3" s="2"/>
      <c r="N3" s="2"/>
      <c r="AD3" s="1"/>
    </row>
    <row r="5" spans="2:30" x14ac:dyDescent="0.25">
      <c r="C5" s="1" t="s">
        <v>10</v>
      </c>
      <c r="J5" s="1" t="s">
        <v>11</v>
      </c>
    </row>
    <row r="6" spans="2:30" x14ac:dyDescent="0.25">
      <c r="F6" t="s">
        <v>1</v>
      </c>
      <c r="G6" t="s">
        <v>2</v>
      </c>
      <c r="H6" t="s">
        <v>3</v>
      </c>
      <c r="J6" t="s">
        <v>1</v>
      </c>
      <c r="K6" t="s">
        <v>2</v>
      </c>
      <c r="L6" t="s">
        <v>3</v>
      </c>
      <c r="M6" t="s">
        <v>4</v>
      </c>
      <c r="N6" t="s">
        <v>6</v>
      </c>
      <c r="O6" t="s">
        <v>7</v>
      </c>
      <c r="P6" s="1" t="s">
        <v>5</v>
      </c>
    </row>
    <row r="7" spans="2:30" x14ac:dyDescent="0.25">
      <c r="C7" t="s">
        <v>16</v>
      </c>
      <c r="D7" t="s">
        <v>0</v>
      </c>
      <c r="F7">
        <v>39.282399129277657</v>
      </c>
      <c r="G7">
        <v>54.634251810278251</v>
      </c>
      <c r="H7">
        <v>65.056995115220801</v>
      </c>
      <c r="J7">
        <f>F7/6</f>
        <v>6.5470665215462764</v>
      </c>
      <c r="K7">
        <f t="shared" ref="K7:L7" si="0">G7/6</f>
        <v>9.1057086350463745</v>
      </c>
      <c r="L7">
        <f t="shared" si="0"/>
        <v>10.842832519203467</v>
      </c>
      <c r="M7">
        <f>AVERAGE(J7:L7)</f>
        <v>8.8318692252653719</v>
      </c>
      <c r="N7">
        <f>STDEV(J7:L7)</f>
        <v>2.1609355366180765</v>
      </c>
      <c r="O7">
        <f>N7/2</f>
        <v>1.0804677683090382</v>
      </c>
      <c r="P7" s="1">
        <f>TTEST(J7:L7,J8:L8,2,2)</f>
        <v>0.39313154068718731</v>
      </c>
    </row>
    <row r="8" spans="2:30" x14ac:dyDescent="0.25">
      <c r="C8" t="s">
        <v>17</v>
      </c>
      <c r="F8">
        <v>27.510853265490177</v>
      </c>
      <c r="G8">
        <v>47.862678607451102</v>
      </c>
      <c r="H8">
        <v>52.740834839632072</v>
      </c>
      <c r="J8">
        <f t="shared" ref="J8:J9" si="1">F8/6</f>
        <v>4.5851422109150297</v>
      </c>
      <c r="K8">
        <f t="shared" ref="K8:K9" si="2">G8/6</f>
        <v>7.9771131012418506</v>
      </c>
      <c r="L8">
        <f t="shared" ref="L8:L9" si="3">H8/6</f>
        <v>8.7901391399386792</v>
      </c>
      <c r="M8">
        <f t="shared" ref="M8:M9" si="4">AVERAGE(J8:L8)</f>
        <v>7.1174648173651862</v>
      </c>
      <c r="N8">
        <f t="shared" ref="N8:N9" si="5">STDEV(J8:L8)</f>
        <v>2.2304139015558628</v>
      </c>
      <c r="O8">
        <f t="shared" ref="O8:O9" si="6">N8/2</f>
        <v>1.1152069507779314</v>
      </c>
    </row>
    <row r="9" spans="2:30" x14ac:dyDescent="0.25">
      <c r="C9" t="s">
        <v>18</v>
      </c>
      <c r="F9">
        <v>46.447497310294189</v>
      </c>
      <c r="G9">
        <v>50.569772516162026</v>
      </c>
      <c r="H9">
        <v>58.414679739291948</v>
      </c>
      <c r="J9">
        <f t="shared" si="1"/>
        <v>7.7412495517156978</v>
      </c>
      <c r="K9">
        <f t="shared" si="2"/>
        <v>8.428295419360337</v>
      </c>
      <c r="L9">
        <f t="shared" si="3"/>
        <v>9.735779956548658</v>
      </c>
      <c r="M9">
        <f t="shared" si="4"/>
        <v>8.6351083092082312</v>
      </c>
      <c r="N9">
        <f t="shared" si="5"/>
        <v>1.0132208853484075</v>
      </c>
      <c r="O9">
        <f t="shared" si="6"/>
        <v>0.50661044267420374</v>
      </c>
      <c r="T9" s="1"/>
    </row>
    <row r="10" spans="2:30" x14ac:dyDescent="0.25">
      <c r="C10" s="1" t="s">
        <v>8</v>
      </c>
    </row>
    <row r="11" spans="2:30" x14ac:dyDescent="0.25">
      <c r="J11" t="s">
        <v>9</v>
      </c>
    </row>
    <row r="13" spans="2:30" x14ac:dyDescent="0.25">
      <c r="D13" s="1" t="s">
        <v>11</v>
      </c>
    </row>
    <row r="14" spans="2:30" x14ac:dyDescent="0.25">
      <c r="S14" s="1"/>
      <c r="T14" s="1"/>
    </row>
    <row r="16" spans="2:30" x14ac:dyDescent="0.25">
      <c r="B16" t="s">
        <v>15</v>
      </c>
      <c r="E16" s="1" t="s">
        <v>12</v>
      </c>
      <c r="H16">
        <v>8.8318692252653719</v>
      </c>
    </row>
    <row r="17" spans="2:8" x14ac:dyDescent="0.25">
      <c r="B17" t="s">
        <v>15</v>
      </c>
      <c r="E17" s="1" t="s">
        <v>14</v>
      </c>
      <c r="H17">
        <v>7.1174648173651862</v>
      </c>
    </row>
    <row r="18" spans="2:8" x14ac:dyDescent="0.25">
      <c r="B18" t="s">
        <v>15</v>
      </c>
      <c r="E18" s="1" t="s">
        <v>13</v>
      </c>
      <c r="H18">
        <v>8.6351083092082312</v>
      </c>
    </row>
    <row r="20" spans="2:8" x14ac:dyDescent="0.25">
      <c r="E20" s="1"/>
      <c r="H2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2024-04-25T05:53:10Z</dcterms:modified>
</cp:coreProperties>
</file>