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Source Data - Main Figures April 2024\"/>
    </mc:Choice>
  </mc:AlternateContent>
  <xr:revisionPtr revIDLastSave="0" documentId="13_ncr:1_{77D55E81-3EEC-4991-96DA-37403D005B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. 3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14" i="1" l="1"/>
  <c r="G14" i="1"/>
  <c r="F14" i="1"/>
  <c r="I12" i="1"/>
  <c r="I13" i="1" s="1"/>
  <c r="H12" i="1"/>
  <c r="H13" i="1" s="1"/>
  <c r="G12" i="1"/>
  <c r="G13" i="1" s="1"/>
  <c r="F12" i="1"/>
  <c r="F13" i="1" s="1"/>
  <c r="I11" i="1"/>
  <c r="I14" i="1" s="1"/>
  <c r="H11" i="1"/>
  <c r="G11" i="1"/>
  <c r="F11" i="1"/>
</calcChain>
</file>

<file path=xl/sharedStrings.xml><?xml version="1.0" encoding="utf-8"?>
<sst xmlns="http://schemas.openxmlformats.org/spreadsheetml/2006/main" count="23" uniqueCount="18">
  <si>
    <t>WT</t>
  </si>
  <si>
    <t>ΔphoP</t>
  </si>
  <si>
    <t>Rv: pde</t>
  </si>
  <si>
    <t>Rv: pdeM</t>
  </si>
  <si>
    <t>Conc.</t>
  </si>
  <si>
    <t>SET1</t>
  </si>
  <si>
    <t>SET2</t>
  </si>
  <si>
    <t>SET3</t>
  </si>
  <si>
    <t>avg</t>
  </si>
  <si>
    <t>stdev</t>
  </si>
  <si>
    <t>SE</t>
  </si>
  <si>
    <t>p values</t>
  </si>
  <si>
    <t>**</t>
  </si>
  <si>
    <t>*</t>
  </si>
  <si>
    <t>Rv::pde stands for WT-H37Rv expressing WT Rv0805</t>
  </si>
  <si>
    <t>Rv::pdeM stands for WT-H37Rv expressing mutant Rv0805</t>
  </si>
  <si>
    <t>p values (WT withRv::pdeM)</t>
  </si>
  <si>
    <t>Intrabacterial cAMP levels in indicated mycobacterial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</si>
</sst>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5.0925925925925923E-2"/>
          <c:w val="0.76675240594925642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18-4871-9CC2-07A0446FA2B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18-4871-9CC2-07A0446FA2B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18-4871-9CC2-07A0446FA2BC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18-4871-9CC2-07A0446FA2BC}"/>
              </c:ext>
            </c:extLst>
          </c:dPt>
          <c:errBars>
            <c:errBarType val="both"/>
            <c:errValType val="cust"/>
            <c:noEndCap val="0"/>
            <c:plus>
              <c:numRef>
                <c:f>'Fig. 3C'!$F$13:$I$13</c:f>
                <c:numCache>
                  <c:formatCode>General</c:formatCode>
                  <c:ptCount val="4"/>
                  <c:pt idx="0">
                    <c:v>0.67958049302453383</c:v>
                  </c:pt>
                  <c:pt idx="1">
                    <c:v>0.96354597405443276</c:v>
                  </c:pt>
                  <c:pt idx="2">
                    <c:v>0.95451179500886463</c:v>
                  </c:pt>
                  <c:pt idx="3">
                    <c:v>7.0698565123727954</c:v>
                  </c:pt>
                </c:numCache>
              </c:numRef>
            </c:plus>
            <c:minus>
              <c:numRef>
                <c:f>'Fig. 3C'!$F$13:$I$13</c:f>
                <c:numCache>
                  <c:formatCode>General</c:formatCode>
                  <c:ptCount val="4"/>
                  <c:pt idx="0">
                    <c:v>0.67958049302453383</c:v>
                  </c:pt>
                  <c:pt idx="1">
                    <c:v>0.96354597405443276</c:v>
                  </c:pt>
                  <c:pt idx="2">
                    <c:v>0.95451179500886463</c:v>
                  </c:pt>
                  <c:pt idx="3">
                    <c:v>7.0698565123727954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'Fig. 3C'!$L$12:$O$12</c:f>
              <c:strCache>
                <c:ptCount val="4"/>
                <c:pt idx="0">
                  <c:v>WT</c:v>
                </c:pt>
                <c:pt idx="1">
                  <c:v>ΔphoP</c:v>
                </c:pt>
                <c:pt idx="2">
                  <c:v>Rv: pde</c:v>
                </c:pt>
                <c:pt idx="3">
                  <c:v>Rv: pdeM</c:v>
                </c:pt>
              </c:strCache>
            </c:strRef>
          </c:cat>
          <c:val>
            <c:numRef>
              <c:f>'Fig. 3C'!$L$13:$O$13</c:f>
              <c:numCache>
                <c:formatCode>General</c:formatCode>
                <c:ptCount val="4"/>
                <c:pt idx="0">
                  <c:v>18.101277951728395</c:v>
                </c:pt>
                <c:pt idx="1">
                  <c:v>8.288421185905781</c:v>
                </c:pt>
                <c:pt idx="2">
                  <c:v>8.7697696514547356</c:v>
                </c:pt>
                <c:pt idx="3">
                  <c:v>28.702696376303848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18-4871-9CC2-07A0446FA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27"/>
        <c:axId val="198465056"/>
        <c:axId val="198472328"/>
      </c:barChart>
      <c:catAx>
        <c:axId val="19846505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72328"/>
        <c:crosses val="autoZero"/>
        <c:auto val="1"/>
        <c:lblAlgn val="ctr"/>
        <c:lblOffset val="100"/>
        <c:noMultiLvlLbl val="0"/>
      </c:catAx>
      <c:valAx>
        <c:axId val="198472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6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14</xdr:row>
      <xdr:rowOff>185737</xdr:rowOff>
    </xdr:from>
    <xdr:to>
      <xdr:col>16</xdr:col>
      <xdr:colOff>38100</xdr:colOff>
      <xdr:row>29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O27"/>
  <sheetViews>
    <sheetView tabSelected="1" workbookViewId="0">
      <selection activeCell="E8" sqref="E8"/>
    </sheetView>
  </sheetViews>
  <sheetFormatPr defaultRowHeight="14.5" x14ac:dyDescent="0.35"/>
  <cols>
    <col min="5" max="5" width="32.1796875" customWidth="1"/>
  </cols>
  <sheetData>
    <row r="3" spans="4:15" ht="20" x14ac:dyDescent="0.4">
      <c r="E3" s="3" t="s">
        <v>17</v>
      </c>
      <c r="F3" s="3"/>
      <c r="G3" s="3"/>
    </row>
    <row r="6" spans="4:15" x14ac:dyDescent="0.35">
      <c r="F6" t="s">
        <v>0</v>
      </c>
      <c r="G6" s="1" t="s">
        <v>1</v>
      </c>
      <c r="H6" t="s">
        <v>2</v>
      </c>
      <c r="I6" t="s">
        <v>3</v>
      </c>
    </row>
    <row r="7" spans="4:15" x14ac:dyDescent="0.35">
      <c r="E7" t="s">
        <v>4</v>
      </c>
    </row>
    <row r="8" spans="4:15" x14ac:dyDescent="0.35">
      <c r="D8" t="s">
        <v>5</v>
      </c>
      <c r="F8">
        <v>16.847633083898611</v>
      </c>
      <c r="G8">
        <v>6.2013835894519262</v>
      </c>
      <c r="H8">
        <v>8.8882445591096957</v>
      </c>
    </row>
    <row r="9" spans="4:15" x14ac:dyDescent="0.35">
      <c r="D9" t="s">
        <v>6</v>
      </c>
      <c r="F9">
        <v>17.910421050560817</v>
      </c>
      <c r="G9">
        <v>8.6634424675276769</v>
      </c>
      <c r="H9">
        <v>10.616796565294102</v>
      </c>
      <c r="I9">
        <v>38.700983340133206</v>
      </c>
    </row>
    <row r="10" spans="4:15" x14ac:dyDescent="0.35">
      <c r="D10" t="s">
        <v>7</v>
      </c>
      <c r="F10">
        <v>19.545779720725754</v>
      </c>
      <c r="G10">
        <v>10.000437500737739</v>
      </c>
      <c r="H10">
        <v>6.8042678299604091</v>
      </c>
      <c r="I10">
        <v>18.70440941247449</v>
      </c>
    </row>
    <row r="11" spans="4:15" x14ac:dyDescent="0.35">
      <c r="E11" t="s">
        <v>8</v>
      </c>
      <c r="F11">
        <f>AVERAGE(F8:F10)</f>
        <v>18.101277951728395</v>
      </c>
      <c r="G11">
        <f t="shared" ref="G11:I11" si="0">AVERAGE(G8:G10)</f>
        <v>8.288421185905781</v>
      </c>
      <c r="H11">
        <f>AVERAGE(H8:H10)</f>
        <v>8.7697696514547356</v>
      </c>
      <c r="I11">
        <f t="shared" si="0"/>
        <v>28.702696376303848</v>
      </c>
    </row>
    <row r="12" spans="4:15" x14ac:dyDescent="0.35">
      <c r="E12" t="s">
        <v>9</v>
      </c>
      <c r="F12">
        <f>STDEV(F8:F10)</f>
        <v>1.3591609860490677</v>
      </c>
      <c r="G12">
        <f t="shared" ref="G12:I12" si="1">STDEV(G8:G10)</f>
        <v>1.9270919481088655</v>
      </c>
      <c r="H12">
        <f t="shared" si="1"/>
        <v>1.9090235900177293</v>
      </c>
      <c r="I12">
        <f t="shared" si="1"/>
        <v>14.139713024745591</v>
      </c>
      <c r="L12" t="s">
        <v>0</v>
      </c>
      <c r="M12" s="1" t="s">
        <v>1</v>
      </c>
      <c r="N12" t="s">
        <v>2</v>
      </c>
      <c r="O12" t="s">
        <v>3</v>
      </c>
    </row>
    <row r="13" spans="4:15" x14ac:dyDescent="0.35">
      <c r="E13" t="s">
        <v>10</v>
      </c>
      <c r="F13">
        <f>F12/2</f>
        <v>0.67958049302453383</v>
      </c>
      <c r="G13">
        <f t="shared" ref="G13:I13" si="2">G12/2</f>
        <v>0.96354597405443276</v>
      </c>
      <c r="H13">
        <f>H12/2</f>
        <v>0.95451179500886463</v>
      </c>
      <c r="I13">
        <f t="shared" si="2"/>
        <v>7.0698565123727954</v>
      </c>
      <c r="L13">
        <v>18.101277951728395</v>
      </c>
      <c r="M13">
        <v>8.288421185905781</v>
      </c>
      <c r="N13">
        <v>8.7697696514547356</v>
      </c>
      <c r="O13">
        <v>28.702696376303848</v>
      </c>
    </row>
    <row r="14" spans="4:15" x14ac:dyDescent="0.35">
      <c r="E14" t="s">
        <v>11</v>
      </c>
      <c r="F14">
        <f>TTEST(F8:F10,I8:I10,2,2)</f>
        <v>0.25343737420994045</v>
      </c>
      <c r="G14">
        <f>TTEST(G8:G10,F8:F10,2,2)</f>
        <v>1.9645166020363695E-3</v>
      </c>
      <c r="H14">
        <f>TTEST(H8:H10,F8:F10,2,2)</f>
        <v>2.3172499274366461E-3</v>
      </c>
      <c r="I14">
        <f>TTEST(H8:H10,I9:I11,2,2)</f>
        <v>2.7484238265109599E-2</v>
      </c>
    </row>
    <row r="15" spans="4:15" x14ac:dyDescent="0.35">
      <c r="G15" t="s">
        <v>12</v>
      </c>
      <c r="H15" t="s">
        <v>12</v>
      </c>
      <c r="I15" t="s">
        <v>13</v>
      </c>
    </row>
    <row r="17" spans="5:6" x14ac:dyDescent="0.35">
      <c r="E17" s="2" t="s">
        <v>16</v>
      </c>
      <c r="F17">
        <f>TTEST(F8:F10,I9:I10,2,2)</f>
        <v>0.25343737420994045</v>
      </c>
    </row>
    <row r="24" spans="5:6" x14ac:dyDescent="0.35">
      <c r="E24" t="s">
        <v>14</v>
      </c>
    </row>
    <row r="27" spans="5:6" x14ac:dyDescent="0.35">
      <c r="E27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drsarkar</dc:creator>
  <cp:lastModifiedBy>Khushboo Mehta</cp:lastModifiedBy>
  <dcterms:created xsi:type="dcterms:W3CDTF">2022-10-25T06:30:05Z</dcterms:created>
  <dcterms:modified xsi:type="dcterms:W3CDTF">2024-04-24T12:33:36Z</dcterms:modified>
</cp:coreProperties>
</file>