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urce Data Supplemental Figures April 2024\"/>
    </mc:Choice>
  </mc:AlternateContent>
  <xr:revisionPtr revIDLastSave="0" documentId="13_ncr:1_{DD42EB34-918A-4790-BCA5-3A8555885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. S3B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I26" i="3"/>
  <c r="I27" i="3"/>
  <c r="I24" i="3"/>
  <c r="H25" i="3" l="1"/>
  <c r="J25" i="3" s="1"/>
  <c r="H26" i="3"/>
  <c r="J26" i="3" s="1"/>
  <c r="H27" i="3"/>
  <c r="J27" i="3" s="1"/>
  <c r="H24" i="3"/>
  <c r="J24" i="3" s="1"/>
  <c r="H18" i="3"/>
  <c r="I18" i="3" s="1"/>
  <c r="J18" i="3" s="1"/>
  <c r="H19" i="3"/>
  <c r="I19" i="3" s="1"/>
  <c r="J19" i="3" s="1"/>
  <c r="H17" i="3"/>
  <c r="I17" i="3" s="1"/>
  <c r="J17" i="3" s="1"/>
  <c r="H16" i="3"/>
  <c r="I16" i="3" s="1"/>
  <c r="J16" i="3" s="1"/>
  <c r="H11" i="3"/>
  <c r="I11" i="3" s="1"/>
  <c r="J11" i="3" s="1"/>
  <c r="H12" i="3"/>
  <c r="I12" i="3" s="1"/>
  <c r="J12" i="3" s="1"/>
  <c r="H13" i="3"/>
  <c r="I13" i="3" s="1"/>
  <c r="J13" i="3" s="1"/>
  <c r="H10" i="3"/>
  <c r="I10" i="3" s="1"/>
  <c r="J10" i="3" s="1"/>
  <c r="H5" i="3"/>
  <c r="I5" i="3" s="1"/>
  <c r="J5" i="3" s="1"/>
  <c r="H6" i="3"/>
  <c r="I6" i="3" s="1"/>
  <c r="J6" i="3" s="1"/>
  <c r="H7" i="3"/>
  <c r="I7" i="3" s="1"/>
  <c r="J7" i="3" s="1"/>
  <c r="H4" i="3"/>
  <c r="I4" i="3" s="1"/>
  <c r="J4" i="3" s="1"/>
</calcChain>
</file>

<file path=xl/sharedStrings.xml><?xml version="1.0" encoding="utf-8"?>
<sst xmlns="http://schemas.openxmlformats.org/spreadsheetml/2006/main" count="45" uniqueCount="19">
  <si>
    <t>Rv</t>
  </si>
  <si>
    <t>ST100</t>
  </si>
  <si>
    <t>PDE</t>
  </si>
  <si>
    <t>24 hr. Normal</t>
  </si>
  <si>
    <t>pdeM</t>
  </si>
  <si>
    <t>SET1</t>
  </si>
  <si>
    <t>Set2</t>
  </si>
  <si>
    <t>Set3</t>
  </si>
  <si>
    <t>Avg</t>
  </si>
  <si>
    <t>dilution=5</t>
  </si>
  <si>
    <t>STDev</t>
  </si>
  <si>
    <t>SE</t>
  </si>
  <si>
    <t>volume plated=50ul</t>
  </si>
  <si>
    <t>Set1</t>
  </si>
  <si>
    <t>Rv stands for WT-H37Rv</t>
  </si>
  <si>
    <t>ST100 stands for phoP mutant of H37Rv</t>
  </si>
  <si>
    <t>PDE stands for WT-H37Rv expressing Rv0805 (PDE)</t>
  </si>
  <si>
    <t>pdeM stands for WT-H37Rv expressing mutant Rv0805</t>
  </si>
  <si>
    <t xml:space="preserve">CFU enumeration of indicated mycobacterial strains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</si>
</sst>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Times New Roman"/>
      <family val="1"/>
    </font>
    <font>
      <u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83-4951-8F2D-BCE366AD8240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83-4951-8F2D-BCE366AD82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83-4951-8F2D-BCE366AD8240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83-4951-8F2D-BCE366AD8240}"/>
              </c:ext>
            </c:extLst>
          </c:dPt>
          <c:errBars>
            <c:errBarType val="both"/>
            <c:errValType val="cust"/>
            <c:noEndCap val="0"/>
            <c:plus>
              <c:numRef>
                <c:f>'Fig. S3B'!$G$49:$G$52</c:f>
                <c:numCache>
                  <c:formatCode>General</c:formatCode>
                  <c:ptCount val="4"/>
                  <c:pt idx="0">
                    <c:v>19803354.24886838</c:v>
                  </c:pt>
                  <c:pt idx="1">
                    <c:v>36733608.925497077</c:v>
                  </c:pt>
                  <c:pt idx="2">
                    <c:v>15890831.272105265</c:v>
                  </c:pt>
                  <c:pt idx="3">
                    <c:v>27317520.267774038</c:v>
                  </c:pt>
                </c:numCache>
              </c:numRef>
            </c:plus>
            <c:minus>
              <c:numRef>
                <c:f>'Fig. S3B'!$G$49:$G$52</c:f>
                <c:numCache>
                  <c:formatCode>General</c:formatCode>
                  <c:ptCount val="4"/>
                  <c:pt idx="0">
                    <c:v>19803354.24886838</c:v>
                  </c:pt>
                  <c:pt idx="1">
                    <c:v>36733608.925497077</c:v>
                  </c:pt>
                  <c:pt idx="2">
                    <c:v>15890831.272105265</c:v>
                  </c:pt>
                  <c:pt idx="3">
                    <c:v>27317520.267774038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'Fig. S3B'!$E$30:$E$33</c:f>
              <c:strCache>
                <c:ptCount val="4"/>
                <c:pt idx="0">
                  <c:v>Rv</c:v>
                </c:pt>
                <c:pt idx="1">
                  <c:v>ST100</c:v>
                </c:pt>
                <c:pt idx="2">
                  <c:v>PDE</c:v>
                </c:pt>
                <c:pt idx="3">
                  <c:v>pdeM</c:v>
                </c:pt>
              </c:strCache>
            </c:strRef>
          </c:cat>
          <c:val>
            <c:numRef>
              <c:f>'Fig. S3B'!$F$30:$F$33</c:f>
              <c:numCache>
                <c:formatCode>General</c:formatCode>
                <c:ptCount val="4"/>
                <c:pt idx="0">
                  <c:v>196444444.44444445</c:v>
                </c:pt>
                <c:pt idx="1">
                  <c:v>177777777.77777776</c:v>
                </c:pt>
                <c:pt idx="2">
                  <c:v>180000000</c:v>
                </c:pt>
                <c:pt idx="3">
                  <c:v>187111111.11111113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83-4951-8F2D-BCE366AD8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-27"/>
        <c:axId val="194862520"/>
        <c:axId val="194864136"/>
      </c:barChart>
      <c:catAx>
        <c:axId val="19486252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64136"/>
        <c:crosses val="autoZero"/>
        <c:auto val="1"/>
        <c:lblAlgn val="ctr"/>
        <c:lblOffset val="100"/>
        <c:noMultiLvlLbl val="0"/>
      </c:catAx>
      <c:valAx>
        <c:axId val="1948641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625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290512</xdr:colOff>
      <xdr:row>33</xdr:row>
      <xdr:rowOff>14287</xdr:rowOff>
    </xdr:from>
    <xdr:to>
      <xdr:col>18</xdr:col>
      <xdr:colOff>595312</xdr:colOff>
      <xdr:row>47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2"/>
  <sheetViews>
    <sheetView tabSelected="1" workbookViewId="0">
      <selection activeCell="P9" sqref="P9"/>
    </sheetView>
  </sheetViews>
  <sheetFormatPr defaultRowHeight="15" x14ac:dyDescent="0.25"/>
  <cols>
    <col min="7" max="7" width="10" bestFit="1" customWidth="1"/>
    <col min="8" max="8" width="9" bestFit="1" customWidth="1"/>
    <col min="9" max="9" width="13.85546875" customWidth="1"/>
    <col min="12" max="12" width="11" bestFit="1" customWidth="1"/>
  </cols>
  <sheetData>
    <row r="2" spans="2:12" ht="20.25" x14ac:dyDescent="0.3">
      <c r="H2" s="2" t="s">
        <v>18</v>
      </c>
      <c r="I2" s="2"/>
      <c r="J2" s="2"/>
      <c r="K2" s="3"/>
      <c r="L2" s="3"/>
    </row>
    <row r="3" spans="2:12" x14ac:dyDescent="0.25">
      <c r="D3" t="s">
        <v>3</v>
      </c>
      <c r="H3" t="s">
        <v>8</v>
      </c>
      <c r="I3" t="s">
        <v>12</v>
      </c>
      <c r="J3" t="s">
        <v>9</v>
      </c>
    </row>
    <row r="4" spans="2:12" x14ac:dyDescent="0.25">
      <c r="B4" t="s">
        <v>5</v>
      </c>
      <c r="D4" t="s">
        <v>0</v>
      </c>
      <c r="E4">
        <v>100</v>
      </c>
      <c r="F4">
        <v>99</v>
      </c>
      <c r="G4">
        <v>40</v>
      </c>
      <c r="H4">
        <f>AVERAGE(E4:G4)</f>
        <v>79.666666666666671</v>
      </c>
      <c r="I4">
        <f>H4/50</f>
        <v>1.5933333333333335</v>
      </c>
      <c r="J4">
        <f>I4*100000000</f>
        <v>159333333.33333334</v>
      </c>
    </row>
    <row r="5" spans="2:12" x14ac:dyDescent="0.25">
      <c r="D5" t="s">
        <v>1</v>
      </c>
      <c r="E5">
        <v>97</v>
      </c>
      <c r="F5">
        <v>9</v>
      </c>
      <c r="G5">
        <v>56</v>
      </c>
      <c r="H5">
        <f t="shared" ref="H5:H7" si="0">AVERAGE(E5:G5)</f>
        <v>54</v>
      </c>
      <c r="I5">
        <f t="shared" ref="I5:I19" si="1">H5/50</f>
        <v>1.08</v>
      </c>
      <c r="J5">
        <f t="shared" ref="J5:J19" si="2">I5*100000000</f>
        <v>108000000</v>
      </c>
    </row>
    <row r="6" spans="2:12" x14ac:dyDescent="0.25">
      <c r="D6" t="s">
        <v>2</v>
      </c>
      <c r="E6">
        <v>95</v>
      </c>
      <c r="F6">
        <v>77</v>
      </c>
      <c r="G6">
        <v>58</v>
      </c>
      <c r="H6">
        <f t="shared" si="0"/>
        <v>76.666666666666671</v>
      </c>
      <c r="I6">
        <f t="shared" si="1"/>
        <v>1.5333333333333334</v>
      </c>
      <c r="J6">
        <f t="shared" si="2"/>
        <v>153333333.33333334</v>
      </c>
    </row>
    <row r="7" spans="2:12" x14ac:dyDescent="0.25">
      <c r="D7" t="s">
        <v>4</v>
      </c>
      <c r="E7">
        <v>42</v>
      </c>
      <c r="F7">
        <v>107</v>
      </c>
      <c r="G7">
        <v>54</v>
      </c>
      <c r="H7">
        <f t="shared" si="0"/>
        <v>67.666666666666671</v>
      </c>
      <c r="I7">
        <f t="shared" si="1"/>
        <v>1.3533333333333335</v>
      </c>
      <c r="J7">
        <f t="shared" si="2"/>
        <v>135333333.33333334</v>
      </c>
    </row>
    <row r="10" spans="2:12" x14ac:dyDescent="0.25">
      <c r="B10" t="s">
        <v>6</v>
      </c>
      <c r="D10" t="s">
        <v>0</v>
      </c>
      <c r="E10">
        <v>150</v>
      </c>
      <c r="F10">
        <v>127</v>
      </c>
      <c r="G10">
        <v>100</v>
      </c>
      <c r="H10">
        <f>AVERAGE(E10:G10)</f>
        <v>125.66666666666667</v>
      </c>
      <c r="I10">
        <f t="shared" si="1"/>
        <v>2.5133333333333336</v>
      </c>
      <c r="J10">
        <f t="shared" si="2"/>
        <v>251333333.33333337</v>
      </c>
    </row>
    <row r="11" spans="2:12" x14ac:dyDescent="0.25">
      <c r="D11" t="s">
        <v>1</v>
      </c>
      <c r="E11">
        <v>140</v>
      </c>
      <c r="F11">
        <v>190</v>
      </c>
      <c r="G11">
        <v>89</v>
      </c>
      <c r="H11">
        <f t="shared" ref="H11:H19" si="3">AVERAGE(E11:G11)</f>
        <v>139.66666666666666</v>
      </c>
      <c r="I11">
        <f t="shared" si="1"/>
        <v>2.793333333333333</v>
      </c>
      <c r="J11">
        <f t="shared" si="2"/>
        <v>279333333.33333331</v>
      </c>
    </row>
    <row r="12" spans="2:12" x14ac:dyDescent="0.25">
      <c r="D12" t="s">
        <v>2</v>
      </c>
      <c r="E12">
        <v>99</v>
      </c>
      <c r="F12">
        <v>160</v>
      </c>
      <c r="G12">
        <v>78</v>
      </c>
      <c r="H12">
        <f t="shared" si="3"/>
        <v>112.33333333333333</v>
      </c>
      <c r="I12">
        <f t="shared" si="1"/>
        <v>2.2466666666666666</v>
      </c>
      <c r="J12">
        <f t="shared" si="2"/>
        <v>224666666.66666666</v>
      </c>
    </row>
    <row r="13" spans="2:12" x14ac:dyDescent="0.25">
      <c r="D13" t="s">
        <v>4</v>
      </c>
      <c r="E13">
        <v>115</v>
      </c>
      <c r="F13">
        <v>109</v>
      </c>
      <c r="G13">
        <v>170</v>
      </c>
      <c r="H13">
        <f t="shared" si="3"/>
        <v>131.33333333333334</v>
      </c>
      <c r="I13">
        <f t="shared" si="1"/>
        <v>2.6266666666666669</v>
      </c>
      <c r="J13">
        <f t="shared" si="2"/>
        <v>262666666.66666669</v>
      </c>
    </row>
    <row r="16" spans="2:12" x14ac:dyDescent="0.25">
      <c r="B16" t="s">
        <v>7</v>
      </c>
      <c r="D16" t="s">
        <v>0</v>
      </c>
      <c r="E16">
        <v>89</v>
      </c>
      <c r="F16">
        <v>100</v>
      </c>
      <c r="G16">
        <v>79</v>
      </c>
      <c r="H16">
        <f t="shared" si="3"/>
        <v>89.333333333333329</v>
      </c>
      <c r="I16">
        <f t="shared" si="1"/>
        <v>1.7866666666666666</v>
      </c>
      <c r="J16">
        <f t="shared" si="2"/>
        <v>178666666.66666666</v>
      </c>
    </row>
    <row r="17" spans="4:10" x14ac:dyDescent="0.25">
      <c r="D17" t="s">
        <v>1</v>
      </c>
      <c r="E17">
        <v>60</v>
      </c>
      <c r="F17">
        <v>57</v>
      </c>
      <c r="G17">
        <v>102</v>
      </c>
      <c r="H17">
        <f t="shared" si="3"/>
        <v>73</v>
      </c>
      <c r="I17">
        <f t="shared" si="1"/>
        <v>1.46</v>
      </c>
      <c r="J17">
        <f t="shared" si="2"/>
        <v>146000000</v>
      </c>
    </row>
    <row r="18" spans="4:10" x14ac:dyDescent="0.25">
      <c r="D18" t="s">
        <v>2</v>
      </c>
      <c r="E18">
        <v>75</v>
      </c>
      <c r="F18">
        <v>78</v>
      </c>
      <c r="G18">
        <v>90</v>
      </c>
      <c r="H18">
        <f t="shared" si="3"/>
        <v>81</v>
      </c>
      <c r="I18">
        <f t="shared" si="1"/>
        <v>1.62</v>
      </c>
      <c r="J18">
        <f t="shared" si="2"/>
        <v>162000000</v>
      </c>
    </row>
    <row r="19" spans="4:10" x14ac:dyDescent="0.25">
      <c r="D19" t="s">
        <v>4</v>
      </c>
      <c r="E19">
        <v>63</v>
      </c>
      <c r="F19">
        <v>87</v>
      </c>
      <c r="G19">
        <v>95</v>
      </c>
      <c r="H19">
        <f t="shared" si="3"/>
        <v>81.666666666666671</v>
      </c>
      <c r="I19">
        <f t="shared" si="1"/>
        <v>1.6333333333333335</v>
      </c>
      <c r="J19">
        <f t="shared" si="2"/>
        <v>163333333.33333334</v>
      </c>
    </row>
    <row r="23" spans="4:10" x14ac:dyDescent="0.25">
      <c r="D23" t="s">
        <v>3</v>
      </c>
      <c r="E23" t="s">
        <v>13</v>
      </c>
      <c r="F23" t="s">
        <v>6</v>
      </c>
      <c r="G23" t="s">
        <v>7</v>
      </c>
      <c r="H23" t="s">
        <v>8</v>
      </c>
      <c r="I23" t="s">
        <v>10</v>
      </c>
      <c r="J23" t="s">
        <v>11</v>
      </c>
    </row>
    <row r="24" spans="4:10" x14ac:dyDescent="0.25">
      <c r="D24" t="s">
        <v>0</v>
      </c>
      <c r="E24">
        <v>159333333.33333334</v>
      </c>
      <c r="F24">
        <v>251333333.33333337</v>
      </c>
      <c r="G24">
        <v>178666666.66666666</v>
      </c>
      <c r="H24">
        <f>AVERAGE(E24:G24)</f>
        <v>196444444.44444445</v>
      </c>
      <c r="I24">
        <f>STDEV(E24:G24)</f>
        <v>48508113.105304763</v>
      </c>
      <c r="J24">
        <f>I24/2</f>
        <v>24254056.552652381</v>
      </c>
    </row>
    <row r="25" spans="4:10" x14ac:dyDescent="0.25">
      <c r="D25" t="s">
        <v>1</v>
      </c>
      <c r="E25">
        <v>108000000</v>
      </c>
      <c r="F25">
        <v>279333333.33333331</v>
      </c>
      <c r="G25">
        <v>146000000</v>
      </c>
      <c r="H25">
        <f t="shared" ref="H25:H27" si="4">AVERAGE(E25:G25)</f>
        <v>177777777.77777776</v>
      </c>
      <c r="I25">
        <f t="shared" ref="I25:I27" si="5">STDEV(E25:G25)</f>
        <v>89978598.278413698</v>
      </c>
      <c r="J25">
        <f t="shared" ref="J25:J27" si="6">I25/2</f>
        <v>44989299.139206849</v>
      </c>
    </row>
    <row r="26" spans="4:10" x14ac:dyDescent="0.25">
      <c r="D26" t="s">
        <v>2</v>
      </c>
      <c r="E26">
        <v>153333333.33333334</v>
      </c>
      <c r="F26">
        <v>224666666.66666666</v>
      </c>
      <c r="G26">
        <v>162000000</v>
      </c>
      <c r="H26">
        <f t="shared" si="4"/>
        <v>180000000</v>
      </c>
      <c r="I26">
        <f t="shared" si="5"/>
        <v>38924428.205320008</v>
      </c>
      <c r="J26">
        <f t="shared" si="6"/>
        <v>19462214.102660004</v>
      </c>
    </row>
    <row r="27" spans="4:10" x14ac:dyDescent="0.25">
      <c r="D27" t="s">
        <v>4</v>
      </c>
      <c r="E27">
        <v>135333333.33333334</v>
      </c>
      <c r="F27">
        <v>262666666.66666669</v>
      </c>
      <c r="G27">
        <v>163333333.33333334</v>
      </c>
      <c r="H27">
        <f t="shared" si="4"/>
        <v>187111111.11111113</v>
      </c>
      <c r="I27">
        <f t="shared" si="5"/>
        <v>66913985.69418408</v>
      </c>
      <c r="J27">
        <f t="shared" si="6"/>
        <v>33456992.84709204</v>
      </c>
    </row>
    <row r="30" spans="4:10" x14ac:dyDescent="0.25">
      <c r="E30" t="s">
        <v>0</v>
      </c>
      <c r="F30">
        <v>196444444.44444445</v>
      </c>
    </row>
    <row r="31" spans="4:10" x14ac:dyDescent="0.25">
      <c r="E31" t="s">
        <v>1</v>
      </c>
      <c r="F31">
        <v>177777777.77777776</v>
      </c>
    </row>
    <row r="32" spans="4:10" x14ac:dyDescent="0.25">
      <c r="E32" t="s">
        <v>2</v>
      </c>
      <c r="F32">
        <v>180000000</v>
      </c>
    </row>
    <row r="33" spans="3:11" x14ac:dyDescent="0.25">
      <c r="E33" t="s">
        <v>4</v>
      </c>
      <c r="F33">
        <v>187111111.11111113</v>
      </c>
    </row>
    <row r="36" spans="3:11" x14ac:dyDescent="0.25">
      <c r="C36" t="s">
        <v>14</v>
      </c>
    </row>
    <row r="37" spans="3:11" x14ac:dyDescent="0.25">
      <c r="C37" t="s">
        <v>15</v>
      </c>
    </row>
    <row r="38" spans="3:11" x14ac:dyDescent="0.25">
      <c r="C38" t="s">
        <v>16</v>
      </c>
    </row>
    <row r="39" spans="3:11" x14ac:dyDescent="0.25">
      <c r="C39" t="s">
        <v>17</v>
      </c>
    </row>
    <row r="47" spans="3:11" x14ac:dyDescent="0.25">
      <c r="J47" s="1"/>
      <c r="K47" s="1"/>
    </row>
    <row r="48" spans="3:11" x14ac:dyDescent="0.25">
      <c r="D48" t="s">
        <v>3</v>
      </c>
      <c r="G48" t="s">
        <v>11</v>
      </c>
    </row>
    <row r="49" spans="4:7" x14ac:dyDescent="0.25">
      <c r="D49" t="s">
        <v>0</v>
      </c>
      <c r="E49">
        <v>196444444.44444445</v>
      </c>
      <c r="G49">
        <v>19803354.24886838</v>
      </c>
    </row>
    <row r="50" spans="4:7" x14ac:dyDescent="0.25">
      <c r="D50" t="s">
        <v>1</v>
      </c>
      <c r="E50">
        <v>177777777.77777776</v>
      </c>
      <c r="G50">
        <v>36733608.925497077</v>
      </c>
    </row>
    <row r="51" spans="4:7" x14ac:dyDescent="0.25">
      <c r="D51" t="s">
        <v>2</v>
      </c>
      <c r="E51">
        <v>180000000</v>
      </c>
      <c r="G51">
        <v>15890831.272105265</v>
      </c>
    </row>
    <row r="52" spans="4:7" x14ac:dyDescent="0.25">
      <c r="D52" t="s">
        <v>4</v>
      </c>
      <c r="E52">
        <v>187111111.11111113</v>
      </c>
      <c r="G52">
        <v>27317520.267774038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DIBYENDU SARKAR</cp:lastModifiedBy>
  <dcterms:created xsi:type="dcterms:W3CDTF">2019-12-19T09:26:18Z</dcterms:created>
  <dcterms:modified xsi:type="dcterms:W3CDTF">2024-04-25T05:28:53Z</dcterms:modified>
</cp:coreProperties>
</file>