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ource Data - Main Figures April 2024\"/>
    </mc:Choice>
  </mc:AlternateContent>
  <xr:revisionPtr revIDLastSave="0" documentId="13_ncr:1_{0BB1423D-4405-486C-B02C-FA6901B197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g. 4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8" i="1" l="1"/>
  <c r="Y38" i="1"/>
  <c r="V38" i="1"/>
  <c r="W35" i="1"/>
  <c r="X35" i="1"/>
  <c r="Y35" i="1"/>
  <c r="Y34" i="1"/>
  <c r="V35" i="1" l="1"/>
  <c r="Y36" i="1" l="1"/>
  <c r="X36" i="1"/>
  <c r="W36" i="1"/>
  <c r="X34" i="1"/>
  <c r="W34" i="1"/>
  <c r="V34" i="1"/>
  <c r="V36" i="1" s="1"/>
</calcChain>
</file>

<file path=xl/sharedStrings.xml><?xml version="1.0" encoding="utf-8"?>
<sst xmlns="http://schemas.openxmlformats.org/spreadsheetml/2006/main" count="29" uniqueCount="24">
  <si>
    <t>pde</t>
  </si>
  <si>
    <t>st100</t>
  </si>
  <si>
    <t>Rv</t>
  </si>
  <si>
    <t>mpde</t>
  </si>
  <si>
    <t>avg</t>
  </si>
  <si>
    <t>Fluorescence</t>
  </si>
  <si>
    <t>stdev</t>
  </si>
  <si>
    <t>se</t>
  </si>
  <si>
    <t>pvalue</t>
  </si>
  <si>
    <t>ST100</t>
  </si>
  <si>
    <t>H37Rv</t>
  </si>
  <si>
    <t>Strains</t>
  </si>
  <si>
    <r>
      <t>H37Rv::</t>
    </r>
    <r>
      <rPr>
        <i/>
        <sz val="11"/>
        <color theme="1"/>
        <rFont val="Calibri"/>
        <family val="2"/>
        <scheme val="minor"/>
      </rPr>
      <t>Mpde</t>
    </r>
  </si>
  <si>
    <r>
      <t>H37Rv::</t>
    </r>
    <r>
      <rPr>
        <i/>
        <sz val="11"/>
        <color theme="1"/>
        <rFont val="Calibri"/>
        <family val="2"/>
        <scheme val="minor"/>
      </rPr>
      <t>pde</t>
    </r>
  </si>
  <si>
    <t xml:space="preserve">se </t>
  </si>
  <si>
    <t>pde with Mpde</t>
  </si>
  <si>
    <t>pde with Rv</t>
  </si>
  <si>
    <t>St100 with Rv</t>
  </si>
  <si>
    <t>***</t>
  </si>
  <si>
    <t>**</t>
  </si>
  <si>
    <t>set1</t>
  </si>
  <si>
    <t>set2</t>
  </si>
  <si>
    <t>set3</t>
  </si>
  <si>
    <t>Relative flouresence intensity of indicated mycobacterial strains (Alamar Blue assays)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</si>
</sst>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0" fillId="2" borderId="0" xfId="0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4B'!$Q$32</c:f>
              <c:strCache>
                <c:ptCount val="1"/>
                <c:pt idx="0">
                  <c:v>Fluorescence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27-4C3E-A279-049E5DD835F2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27-4C3E-A279-049E5DD835F2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527-4C3E-A279-049E5DD835F2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527-4C3E-A279-049E5DD835F2}"/>
              </c:ext>
            </c:extLst>
          </c:dPt>
          <c:errBars>
            <c:errBarType val="both"/>
            <c:errValType val="cust"/>
            <c:noEndCap val="0"/>
            <c:plus>
              <c:numRef>
                <c:f>'Fig. 4B'!$V$44:$Y$44</c:f>
                <c:numCache>
                  <c:formatCode>General</c:formatCode>
                  <c:ptCount val="4"/>
                  <c:pt idx="0">
                    <c:v>4262.2907304445171</c:v>
                  </c:pt>
                  <c:pt idx="1">
                    <c:v>525.45821273754336</c:v>
                  </c:pt>
                  <c:pt idx="2">
                    <c:v>1024.7917268076162</c:v>
                  </c:pt>
                  <c:pt idx="3">
                    <c:v>7329.9480045904829</c:v>
                  </c:pt>
                </c:numCache>
              </c:numRef>
            </c:plus>
            <c:minus>
              <c:numRef>
                <c:f>'Fig. 4B'!$V$44:$Y$44</c:f>
                <c:numCache>
                  <c:formatCode>General</c:formatCode>
                  <c:ptCount val="4"/>
                  <c:pt idx="0">
                    <c:v>4262.2907304445171</c:v>
                  </c:pt>
                  <c:pt idx="1">
                    <c:v>525.45821273754336</c:v>
                  </c:pt>
                  <c:pt idx="2">
                    <c:v>1024.7917268076162</c:v>
                  </c:pt>
                  <c:pt idx="3">
                    <c:v>7329.9480045904829</c:v>
                  </c:pt>
                </c:numCache>
              </c:numRef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'Fig. 4B'!$P$33:$P$36</c:f>
              <c:strCache>
                <c:ptCount val="4"/>
                <c:pt idx="0">
                  <c:v>H37Rv</c:v>
                </c:pt>
                <c:pt idx="1">
                  <c:v>ST100</c:v>
                </c:pt>
                <c:pt idx="2">
                  <c:v>H37Rv::pde</c:v>
                </c:pt>
                <c:pt idx="3">
                  <c:v>H37Rv::Mpde</c:v>
                </c:pt>
              </c:strCache>
            </c:strRef>
          </c:cat>
          <c:val>
            <c:numRef>
              <c:f>'Fig. 4B'!$Q$33:$Q$36</c:f>
              <c:numCache>
                <c:formatCode>General</c:formatCode>
                <c:ptCount val="4"/>
                <c:pt idx="0">
                  <c:v>56292.333333333336</c:v>
                </c:pt>
                <c:pt idx="1">
                  <c:v>14416.333333333334</c:v>
                </c:pt>
                <c:pt idx="2">
                  <c:v>9799.8333333333339</c:v>
                </c:pt>
                <c:pt idx="3">
                  <c:v>52423.5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527-4C3E-A279-049E5DD83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-27"/>
        <c:axId val="194732696"/>
        <c:axId val="194733080"/>
      </c:barChart>
      <c:catAx>
        <c:axId val="19473269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733080"/>
        <c:crossesAt val="0"/>
        <c:auto val="1"/>
        <c:lblAlgn val="ctr"/>
        <c:lblOffset val="100"/>
        <c:noMultiLvlLbl val="0"/>
      </c:catAx>
      <c:valAx>
        <c:axId val="194733080"/>
        <c:scaling>
          <c:orientation val="minMax"/>
          <c:max val="80000"/>
          <c:min val="0"/>
        </c:scaling>
        <c:delete val="0"/>
        <c:axPos val="l"/>
        <c:numFmt formatCode="General" sourceLinked="1"/>
        <c:majorTickMark val="out"/>
        <c:minorTickMark val="out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732696"/>
        <c:crosses val="autoZero"/>
        <c:crossBetween val="between"/>
        <c:majorUnit val="20000"/>
        <c:min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552450</xdr:colOff>
      <xdr:row>7</xdr:row>
      <xdr:rowOff>33337</xdr:rowOff>
    </xdr:from>
    <xdr:to>
      <xdr:col>25</xdr:col>
      <xdr:colOff>428625</xdr:colOff>
      <xdr:row>21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P3:Z44"/>
  <sheetViews>
    <sheetView tabSelected="1" topLeftCell="L1" zoomScaleNormal="100" workbookViewId="0">
      <selection activeCell="S5" sqref="S5"/>
    </sheetView>
  </sheetViews>
  <sheetFormatPr defaultRowHeight="14.5" x14ac:dyDescent="0.35"/>
  <cols>
    <col min="21" max="21" width="14.26953125" customWidth="1"/>
  </cols>
  <sheetData>
    <row r="3" spans="17:23" ht="20" x14ac:dyDescent="0.4">
      <c r="Q3" s="3" t="s">
        <v>23</v>
      </c>
      <c r="R3" s="3"/>
      <c r="S3" s="3"/>
      <c r="T3" s="3"/>
      <c r="U3" s="3"/>
      <c r="V3" s="3"/>
      <c r="W3" s="3"/>
    </row>
    <row r="26" spans="16:26" x14ac:dyDescent="0.35">
      <c r="U26" s="2"/>
      <c r="V26" s="2"/>
      <c r="W26" s="2"/>
      <c r="X26" s="2"/>
      <c r="Y26" s="2"/>
      <c r="Z26" s="2"/>
    </row>
    <row r="30" spans="16:26" x14ac:dyDescent="0.35">
      <c r="V30" t="s">
        <v>0</v>
      </c>
      <c r="W30" t="s">
        <v>1</v>
      </c>
      <c r="X30" t="s">
        <v>2</v>
      </c>
      <c r="Y30" t="s">
        <v>3</v>
      </c>
    </row>
    <row r="31" spans="16:26" x14ac:dyDescent="0.35">
      <c r="U31" t="s">
        <v>20</v>
      </c>
      <c r="V31">
        <v>10391.5</v>
      </c>
      <c r="W31">
        <v>14115</v>
      </c>
      <c r="X31">
        <v>56567.5</v>
      </c>
      <c r="Y31">
        <v>48912</v>
      </c>
    </row>
    <row r="32" spans="16:26" x14ac:dyDescent="0.35">
      <c r="P32" t="s">
        <v>11</v>
      </c>
      <c r="Q32" t="s">
        <v>5</v>
      </c>
      <c r="U32" t="s">
        <v>21</v>
      </c>
      <c r="V32">
        <v>11488.5</v>
      </c>
      <c r="W32">
        <v>15585</v>
      </c>
      <c r="X32">
        <v>64676</v>
      </c>
      <c r="Y32">
        <v>55935</v>
      </c>
    </row>
    <row r="33" spans="16:25" x14ac:dyDescent="0.35">
      <c r="P33" t="s">
        <v>10</v>
      </c>
      <c r="Q33">
        <v>56292.333333333336</v>
      </c>
      <c r="U33" t="s">
        <v>22</v>
      </c>
      <c r="V33">
        <v>7519.5</v>
      </c>
      <c r="W33">
        <v>13549</v>
      </c>
      <c r="X33">
        <v>47633.5</v>
      </c>
      <c r="Y33">
        <v>27771</v>
      </c>
    </row>
    <row r="34" spans="16:25" x14ac:dyDescent="0.35">
      <c r="P34" t="s">
        <v>9</v>
      </c>
      <c r="Q34">
        <v>14416.333333333334</v>
      </c>
      <c r="U34" t="s">
        <v>4</v>
      </c>
      <c r="V34">
        <f>AVERAGE(V31:V33)</f>
        <v>9799.8333333333339</v>
      </c>
      <c r="W34">
        <f>AVERAGE(W31:W33)</f>
        <v>14416.333333333334</v>
      </c>
      <c r="X34">
        <f>AVERAGE(X31:X33)</f>
        <v>56292.333333333336</v>
      </c>
      <c r="Y34">
        <f>AVERAGE(Y31:Y33)</f>
        <v>44206</v>
      </c>
    </row>
    <row r="35" spans="16:25" x14ac:dyDescent="0.35">
      <c r="P35" t="s">
        <v>13</v>
      </c>
      <c r="Q35">
        <v>9799.8333333333339</v>
      </c>
      <c r="U35" t="s">
        <v>6</v>
      </c>
      <c r="V35">
        <f>STDEV(V31:V33)</f>
        <v>2049.5834536152324</v>
      </c>
      <c r="W35">
        <f t="shared" ref="W35:Y35" si="0">STDEV(W31:W33)</f>
        <v>1050.9164254750867</v>
      </c>
      <c r="X35">
        <f t="shared" si="0"/>
        <v>8524.5814608890341</v>
      </c>
      <c r="Y35">
        <f t="shared" si="0"/>
        <v>14659.896009180966</v>
      </c>
    </row>
    <row r="36" spans="16:25" x14ac:dyDescent="0.35">
      <c r="P36" t="s">
        <v>12</v>
      </c>
      <c r="Q36">
        <v>52423.5</v>
      </c>
      <c r="U36" t="s">
        <v>7</v>
      </c>
      <c r="V36">
        <f>V35/2</f>
        <v>1024.7917268076162</v>
      </c>
      <c r="W36">
        <f>W35/2</f>
        <v>525.45821273754336</v>
      </c>
      <c r="X36">
        <f>X35/2</f>
        <v>4262.2907304445171</v>
      </c>
      <c r="Y36">
        <f>Y35/2</f>
        <v>7329.9480045904829</v>
      </c>
    </row>
    <row r="38" spans="16:25" x14ac:dyDescent="0.35">
      <c r="U38" s="1" t="s">
        <v>8</v>
      </c>
      <c r="V38">
        <f>TTEST(V31:V33,X31:X33,2,2)</f>
        <v>7.8040184231160134E-4</v>
      </c>
      <c r="W38">
        <f>_xlfn.T.TEST(W31:W33,X31:X33,2,2)</f>
        <v>1.0771930119455018E-3</v>
      </c>
      <c r="Y38">
        <f>TTEST(V31:V33,Y31:Y33,2,2)</f>
        <v>1.5787118710483248E-2</v>
      </c>
    </row>
    <row r="39" spans="16:25" x14ac:dyDescent="0.35">
      <c r="V39" t="s">
        <v>16</v>
      </c>
      <c r="W39" t="s">
        <v>17</v>
      </c>
      <c r="Y39" t="s">
        <v>15</v>
      </c>
    </row>
    <row r="40" spans="16:25" x14ac:dyDescent="0.35">
      <c r="V40" t="s">
        <v>18</v>
      </c>
      <c r="W40" t="s">
        <v>18</v>
      </c>
      <c r="Y40" t="s">
        <v>19</v>
      </c>
    </row>
    <row r="43" spans="16:25" x14ac:dyDescent="0.35">
      <c r="V43" t="s">
        <v>10</v>
      </c>
      <c r="W43" t="s">
        <v>9</v>
      </c>
      <c r="X43" t="s">
        <v>13</v>
      </c>
      <c r="Y43" t="s">
        <v>12</v>
      </c>
    </row>
    <row r="44" spans="16:25" x14ac:dyDescent="0.35">
      <c r="U44" t="s">
        <v>14</v>
      </c>
      <c r="V44">
        <v>4262.2907304445171</v>
      </c>
      <c r="W44">
        <v>525.45821273754336</v>
      </c>
      <c r="X44">
        <v>1024.7917268076162</v>
      </c>
      <c r="Y44">
        <v>7329.9480045904829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4B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Khushboo Mehta</cp:lastModifiedBy>
  <dcterms:created xsi:type="dcterms:W3CDTF">2021-02-12T09:28:42Z</dcterms:created>
  <dcterms:modified xsi:type="dcterms:W3CDTF">2024-04-24T12:40:50Z</dcterms:modified>
</cp:coreProperties>
</file>