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hill\OneDrive - Baylor College of Medicine\Rodriguez Lab\Phillip Erice\Elife Tc17 Manuscript\Version of Record - Source Data\AR final version\"/>
    </mc:Choice>
  </mc:AlternateContent>
  <xr:revisionPtr revIDLastSave="0" documentId="13_ncr:1_{A969277C-676B-4868-BFD4-9735CAAC4D2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FIG 1A" sheetId="2" r:id="rId1"/>
    <sheet name="FIG 1B" sheetId="4" r:id="rId2"/>
    <sheet name="FIG 1C" sheetId="5" r:id="rId3"/>
    <sheet name="FIG 1D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7" l="1"/>
  <c r="I21" i="7"/>
  <c r="I20" i="7"/>
  <c r="I19" i="7"/>
  <c r="I18" i="7"/>
  <c r="I17" i="7"/>
  <c r="H16" i="7"/>
  <c r="H15" i="7"/>
  <c r="H14" i="7"/>
  <c r="H13" i="7"/>
  <c r="H12" i="7"/>
  <c r="H11" i="7"/>
  <c r="H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<sst xmlns="http://schemas.openxmlformats.org/spreadsheetml/2006/main" count="292" uniqueCount="35">
  <si>
    <t>WT PBS 1</t>
  </si>
  <si>
    <t>WT PBS 2</t>
  </si>
  <si>
    <t>WT PBS 3</t>
  </si>
  <si>
    <t>WT PBS 4</t>
  </si>
  <si>
    <t>WT PBS 5</t>
  </si>
  <si>
    <t>WT nCB 1</t>
  </si>
  <si>
    <t>WT nCB 2</t>
  </si>
  <si>
    <t>WT nCB 3</t>
  </si>
  <si>
    <t>WT nCB 4</t>
  </si>
  <si>
    <t>WT nCB 5</t>
  </si>
  <si>
    <t>WT nCB 6</t>
  </si>
  <si>
    <t>KO nCB 1</t>
  </si>
  <si>
    <t>KO nCB 2</t>
  </si>
  <si>
    <t>KO nCB 5</t>
  </si>
  <si>
    <t>KO nCB 4</t>
  </si>
  <si>
    <t>KO nCB 3</t>
  </si>
  <si>
    <t>KO nCB 6</t>
  </si>
  <si>
    <t>WT PBS 6</t>
  </si>
  <si>
    <t>WT nCB 7</t>
  </si>
  <si>
    <t>CD8+IL17a+ Cells (x10^3)</t>
  </si>
  <si>
    <t>CD8+IL17a+ %</t>
  </si>
  <si>
    <t>CD8+IFNg+ %</t>
  </si>
  <si>
    <t>CD8+IFNg+ Cells (x10^3)</t>
  </si>
  <si>
    <t>CD8+IFNg+GzmA+ %</t>
  </si>
  <si>
    <t>CD8+IFNg+GzmA+ Cells (x10^3)</t>
  </si>
  <si>
    <t>Ctrl</t>
  </si>
  <si>
    <r>
      <t>let-7bc2</t>
    </r>
    <r>
      <rPr>
        <b/>
        <i/>
        <vertAlign val="superscript"/>
        <sz val="11"/>
        <color theme="1"/>
        <rFont val="Calibri"/>
        <family val="2"/>
        <scheme val="minor"/>
      </rPr>
      <t>LOF</t>
    </r>
  </si>
  <si>
    <t>nCB</t>
  </si>
  <si>
    <t>PBS</t>
  </si>
  <si>
    <t>CD4+IL17a+ %</t>
  </si>
  <si>
    <t>CD4+IL17a+ Cells (x10^3)</t>
  </si>
  <si>
    <t>CD4+IFNg+ %</t>
  </si>
  <si>
    <t>CD4+IFNg+ Cells (x10^3)</t>
  </si>
  <si>
    <t>CD4+Foxp3+CD25+ %</t>
  </si>
  <si>
    <t>CD4+Foxp3+CD25+ Cells (x10^3)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</si>
</sst>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B3B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7" fillId="0" borderId="0" xfId="0" applyFont="1"/>
    <xf numFmtId="2" fontId="2" fillId="3" borderId="1" xfId="0" applyNumberFormat="1" applyFont="1" applyFill="1" applyBorder="1"/>
    <xf numFmtId="2" fontId="0" fillId="0" borderId="0" xfId="0" applyNumberFormat="1"/>
    <xf numFmtId="2" fontId="0" fillId="3" borderId="1" xfId="0" applyNumberFormat="1" applyFill="1" applyBorder="1"/>
    <xf numFmtId="2" fontId="6" fillId="3" borderId="1" xfId="0" applyNumberFormat="1" applyFont="1" applyFill="1" applyBorder="1"/>
    <xf numFmtId="0" fontId="3" fillId="0" borderId="0" xfId="0" applyFont="1" applyAlignment="1">
      <alignment horizontal="left"/>
    </xf>
    <xf numFmtId="2" fontId="2" fillId="0" borderId="0" xfId="0" applyNumberFormat="1" applyFont="1"/>
    <xf numFmtId="0" fontId="1" fillId="4" borderId="3" xfId="0" applyFont="1" applyFill="1" applyBorder="1"/>
    <xf numFmtId="0" fontId="1" fillId="4" borderId="6" xfId="0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0" fontId="1" fillId="0" borderId="9" xfId="0" applyFont="1" applyBorder="1"/>
    <xf numFmtId="0" fontId="3" fillId="2" borderId="10" xfId="0" applyFont="1" applyFill="1" applyBorder="1" applyAlignment="1">
      <alignment horizontal="left"/>
    </xf>
    <xf numFmtId="0" fontId="1" fillId="0" borderId="11" xfId="0" applyFont="1" applyBorder="1"/>
    <xf numFmtId="0" fontId="1" fillId="2" borderId="13" xfId="0" applyFont="1" applyFill="1" applyBorder="1" applyAlignment="1">
      <alignment horizontal="left"/>
    </xf>
    <xf numFmtId="0" fontId="0" fillId="0" borderId="3" xfId="0" applyBorder="1"/>
    <xf numFmtId="2" fontId="2" fillId="0" borderId="5" xfId="0" applyNumberFormat="1" applyFont="1" applyBorder="1"/>
    <xf numFmtId="2" fontId="2" fillId="0" borderId="14" xfId="0" applyNumberFormat="1" applyFont="1" applyBorder="1"/>
    <xf numFmtId="2" fontId="2" fillId="3" borderId="15" xfId="0" applyNumberFormat="1" applyFont="1" applyFill="1" applyBorder="1"/>
    <xf numFmtId="2" fontId="2" fillId="2" borderId="16" xfId="0" applyNumberFormat="1" applyFont="1" applyFill="1" applyBorder="1"/>
    <xf numFmtId="2" fontId="2" fillId="0" borderId="17" xfId="0" applyNumberFormat="1" applyFont="1" applyBorder="1"/>
    <xf numFmtId="2" fontId="2" fillId="2" borderId="18" xfId="0" applyNumberFormat="1" applyFont="1" applyFill="1" applyBorder="1"/>
    <xf numFmtId="2" fontId="2" fillId="0" borderId="11" xfId="0" applyNumberFormat="1" applyFont="1" applyBorder="1"/>
    <xf numFmtId="2" fontId="2" fillId="3" borderId="12" xfId="0" applyNumberFormat="1" applyFont="1" applyFill="1" applyBorder="1"/>
    <xf numFmtId="2" fontId="2" fillId="2" borderId="13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7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7" fillId="3" borderId="2" xfId="0" applyFont="1" applyFill="1" applyBorder="1"/>
    <xf numFmtId="0" fontId="1" fillId="3" borderId="12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2" fontId="6" fillId="0" borderId="14" xfId="0" applyNumberFormat="1" applyFont="1" applyBorder="1"/>
    <xf numFmtId="2" fontId="0" fillId="3" borderId="15" xfId="0" applyNumberFormat="1" applyFill="1" applyBorder="1"/>
    <xf numFmtId="2" fontId="0" fillId="2" borderId="16" xfId="0" applyNumberFormat="1" applyFill="1" applyBorder="1"/>
    <xf numFmtId="2" fontId="6" fillId="0" borderId="17" xfId="0" applyNumberFormat="1" applyFont="1" applyBorder="1"/>
    <xf numFmtId="2" fontId="0" fillId="2" borderId="18" xfId="0" applyNumberFormat="1" applyFill="1" applyBorder="1"/>
    <xf numFmtId="2" fontId="0" fillId="0" borderId="17" xfId="0" applyNumberFormat="1" applyBorder="1"/>
    <xf numFmtId="2" fontId="6" fillId="2" borderId="18" xfId="0" applyNumberFormat="1" applyFont="1" applyFill="1" applyBorder="1"/>
    <xf numFmtId="2" fontId="0" fillId="0" borderId="11" xfId="0" applyNumberFormat="1" applyBorder="1"/>
    <xf numFmtId="2" fontId="0" fillId="3" borderId="12" xfId="0" applyNumberFormat="1" applyFill="1" applyBorder="1"/>
    <xf numFmtId="2" fontId="6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893F-54F6-48F2-BA67-331EABC65D73}">
  <dimension ref="A1:S20"/>
  <sheetViews>
    <sheetView workbookViewId="0">
      <selection activeCell="D27" sqref="D27"/>
    </sheetView>
  </sheetViews>
  <sheetFormatPr defaultRowHeight="14.4" x14ac:dyDescent="0.3"/>
  <cols>
    <col min="2" max="3" width="14.77734375" customWidth="1"/>
    <col min="4" max="4" width="10.77734375" bestFit="1" customWidth="1"/>
    <col min="5" max="5" width="9.88671875" customWidth="1"/>
    <col min="7" max="8" width="14.77734375" customWidth="1"/>
    <col min="9" max="9" width="10.77734375" bestFit="1" customWidth="1"/>
    <col min="14" max="14" width="10.77734375" bestFit="1" customWidth="1"/>
    <col min="19" max="19" width="10.77734375" bestFit="1" customWidth="1"/>
  </cols>
  <sheetData>
    <row r="1" spans="1:19" x14ac:dyDescent="0.3">
      <c r="B1" s="10" t="s">
        <v>20</v>
      </c>
      <c r="C1" s="11"/>
      <c r="D1" s="12"/>
      <c r="E1" s="2"/>
      <c r="F1" s="2"/>
      <c r="G1" s="29" t="s">
        <v>19</v>
      </c>
      <c r="H1" s="30"/>
      <c r="I1" s="31"/>
      <c r="L1" s="10" t="s">
        <v>21</v>
      </c>
      <c r="M1" s="34"/>
      <c r="N1" s="35"/>
      <c r="O1" s="1"/>
      <c r="P1" s="1"/>
      <c r="Q1" s="9" t="s">
        <v>22</v>
      </c>
      <c r="R1" s="27"/>
      <c r="S1" s="28"/>
    </row>
    <row r="2" spans="1:19" ht="16.2" x14ac:dyDescent="0.3">
      <c r="B2" s="13" t="s">
        <v>25</v>
      </c>
      <c r="C2" s="32" t="s">
        <v>25</v>
      </c>
      <c r="D2" s="14" t="s">
        <v>26</v>
      </c>
      <c r="E2" s="2"/>
      <c r="F2" s="2"/>
      <c r="G2" s="13" t="s">
        <v>25</v>
      </c>
      <c r="H2" s="32" t="s">
        <v>25</v>
      </c>
      <c r="I2" s="14" t="s">
        <v>26</v>
      </c>
      <c r="L2" s="13" t="s">
        <v>25</v>
      </c>
      <c r="M2" s="32" t="s">
        <v>25</v>
      </c>
      <c r="N2" s="14" t="s">
        <v>26</v>
      </c>
      <c r="O2" s="1"/>
      <c r="P2" s="1"/>
      <c r="Q2" s="13" t="s">
        <v>25</v>
      </c>
      <c r="R2" s="32" t="s">
        <v>25</v>
      </c>
      <c r="S2" s="14" t="s">
        <v>26</v>
      </c>
    </row>
    <row r="3" spans="1:19" ht="15" thickBot="1" x14ac:dyDescent="0.35">
      <c r="B3" s="15" t="s">
        <v>28</v>
      </c>
      <c r="C3" s="33" t="s">
        <v>27</v>
      </c>
      <c r="D3" s="16" t="s">
        <v>27</v>
      </c>
      <c r="E3" s="7"/>
      <c r="G3" s="15" t="s">
        <v>28</v>
      </c>
      <c r="H3" s="33" t="s">
        <v>27</v>
      </c>
      <c r="I3" s="16" t="s">
        <v>27</v>
      </c>
      <c r="L3" s="15" t="s">
        <v>28</v>
      </c>
      <c r="M3" s="33" t="s">
        <v>27</v>
      </c>
      <c r="N3" s="16" t="s">
        <v>27</v>
      </c>
      <c r="O3" s="7"/>
      <c r="Q3" s="15" t="s">
        <v>28</v>
      </c>
      <c r="R3" s="33" t="s">
        <v>27</v>
      </c>
      <c r="S3" s="16" t="s">
        <v>27</v>
      </c>
    </row>
    <row r="4" spans="1:19" x14ac:dyDescent="0.3">
      <c r="A4" s="17" t="s">
        <v>0</v>
      </c>
      <c r="B4" s="19">
        <v>0.245</v>
      </c>
      <c r="C4" s="20"/>
      <c r="D4" s="21"/>
      <c r="E4" s="8"/>
      <c r="F4" s="17" t="s">
        <v>0</v>
      </c>
      <c r="G4" s="36">
        <v>13.15076191</v>
      </c>
      <c r="H4" s="37"/>
      <c r="I4" s="38"/>
      <c r="K4" s="17" t="s">
        <v>0</v>
      </c>
      <c r="L4" s="19">
        <v>2.5249999999999999</v>
      </c>
      <c r="M4" s="20"/>
      <c r="N4" s="21"/>
      <c r="O4" s="8"/>
      <c r="P4" s="17" t="s">
        <v>0</v>
      </c>
      <c r="Q4" s="36">
        <v>139.7943306</v>
      </c>
      <c r="R4" s="37"/>
      <c r="S4" s="38"/>
    </row>
    <row r="5" spans="1:19" x14ac:dyDescent="0.3">
      <c r="A5" s="17" t="s">
        <v>1</v>
      </c>
      <c r="B5" s="22">
        <v>0.59</v>
      </c>
      <c r="C5" s="3"/>
      <c r="D5" s="23"/>
      <c r="E5" s="8"/>
      <c r="F5" s="17" t="s">
        <v>1</v>
      </c>
      <c r="G5" s="39">
        <v>31.18078452</v>
      </c>
      <c r="H5" s="5"/>
      <c r="I5" s="40"/>
      <c r="K5" s="17" t="s">
        <v>1</v>
      </c>
      <c r="L5" s="22">
        <v>4.66</v>
      </c>
      <c r="M5" s="3"/>
      <c r="N5" s="23"/>
      <c r="O5" s="8"/>
      <c r="P5" s="17" t="s">
        <v>1</v>
      </c>
      <c r="Q5" s="39">
        <v>242.8651346</v>
      </c>
      <c r="R5" s="5"/>
      <c r="S5" s="40"/>
    </row>
    <row r="6" spans="1:19" x14ac:dyDescent="0.3">
      <c r="A6" s="17" t="s">
        <v>2</v>
      </c>
      <c r="B6" s="22">
        <v>0.26</v>
      </c>
      <c r="C6" s="3"/>
      <c r="D6" s="23"/>
      <c r="E6" s="8"/>
      <c r="F6" s="17" t="s">
        <v>2</v>
      </c>
      <c r="G6" s="39">
        <v>15.657209030000001</v>
      </c>
      <c r="H6" s="5"/>
      <c r="I6" s="40"/>
      <c r="K6" s="17" t="s">
        <v>2</v>
      </c>
      <c r="L6" s="22">
        <v>2.66</v>
      </c>
      <c r="M6" s="3"/>
      <c r="N6" s="23"/>
      <c r="O6" s="8"/>
      <c r="P6" s="17" t="s">
        <v>2</v>
      </c>
      <c r="Q6" s="39">
        <v>157.77649099999999</v>
      </c>
      <c r="R6" s="5"/>
      <c r="S6" s="40"/>
    </row>
    <row r="7" spans="1:19" x14ac:dyDescent="0.3">
      <c r="A7" s="17" t="s">
        <v>3</v>
      </c>
      <c r="B7" s="22">
        <v>0.5</v>
      </c>
      <c r="C7" s="3"/>
      <c r="D7" s="23"/>
      <c r="E7" s="8"/>
      <c r="F7" s="17" t="s">
        <v>3</v>
      </c>
      <c r="G7" s="39">
        <v>34.411522720000001</v>
      </c>
      <c r="H7" s="5"/>
      <c r="I7" s="40"/>
      <c r="K7" s="17" t="s">
        <v>3</v>
      </c>
      <c r="L7" s="22">
        <v>1.925</v>
      </c>
      <c r="M7" s="3"/>
      <c r="N7" s="23"/>
      <c r="O7" s="8"/>
      <c r="P7" s="17" t="s">
        <v>3</v>
      </c>
      <c r="Q7" s="39">
        <v>149.06808319999999</v>
      </c>
      <c r="R7" s="5"/>
      <c r="S7" s="40"/>
    </row>
    <row r="8" spans="1:19" x14ac:dyDescent="0.3">
      <c r="A8" s="17" t="s">
        <v>4</v>
      </c>
      <c r="B8" s="22">
        <v>0.38500000000000001</v>
      </c>
      <c r="C8" s="3"/>
      <c r="D8" s="23"/>
      <c r="E8" s="8"/>
      <c r="F8" s="17" t="s">
        <v>4</v>
      </c>
      <c r="G8" s="39">
        <v>23.263335519999998</v>
      </c>
      <c r="H8" s="5"/>
      <c r="I8" s="40"/>
      <c r="K8" s="17" t="s">
        <v>4</v>
      </c>
      <c r="L8" s="22">
        <v>3.05</v>
      </c>
      <c r="M8" s="3"/>
      <c r="N8" s="23"/>
      <c r="O8" s="8"/>
      <c r="P8" s="17" t="s">
        <v>4</v>
      </c>
      <c r="Q8" s="39">
        <v>183.40083799999999</v>
      </c>
      <c r="R8" s="5"/>
      <c r="S8" s="40"/>
    </row>
    <row r="9" spans="1:19" x14ac:dyDescent="0.3">
      <c r="A9" s="17" t="s">
        <v>5</v>
      </c>
      <c r="B9" s="22"/>
      <c r="C9" s="3">
        <v>1.2549999999999999</v>
      </c>
      <c r="D9" s="23"/>
      <c r="E9" s="18"/>
      <c r="F9" s="17" t="s">
        <v>5</v>
      </c>
      <c r="G9" s="41"/>
      <c r="H9" s="6">
        <v>61.759281790000003</v>
      </c>
      <c r="I9" s="40"/>
      <c r="K9" s="17" t="s">
        <v>5</v>
      </c>
      <c r="L9" s="22"/>
      <c r="M9" s="3">
        <v>16.95</v>
      </c>
      <c r="N9" s="23"/>
      <c r="O9" s="8"/>
      <c r="P9" s="17" t="s">
        <v>5</v>
      </c>
      <c r="Q9" s="41"/>
      <c r="R9" s="6">
        <v>853.99916270000006</v>
      </c>
      <c r="S9" s="40"/>
    </row>
    <row r="10" spans="1:19" x14ac:dyDescent="0.3">
      <c r="A10" s="17" t="s">
        <v>6</v>
      </c>
      <c r="B10" s="22"/>
      <c r="C10" s="3">
        <v>0.82499999999999996</v>
      </c>
      <c r="D10" s="23"/>
      <c r="E10" s="8"/>
      <c r="F10" s="17" t="s">
        <v>6</v>
      </c>
      <c r="G10" s="41"/>
      <c r="H10" s="6">
        <v>31.562367170000002</v>
      </c>
      <c r="I10" s="40"/>
      <c r="K10" s="17" t="s">
        <v>6</v>
      </c>
      <c r="L10" s="22"/>
      <c r="M10" s="3">
        <v>16.850000000000001</v>
      </c>
      <c r="N10" s="23"/>
      <c r="O10" s="8"/>
      <c r="P10" s="17" t="s">
        <v>6</v>
      </c>
      <c r="Q10" s="41"/>
      <c r="R10" s="6">
        <v>692.75643960000002</v>
      </c>
      <c r="S10" s="40"/>
    </row>
    <row r="11" spans="1:19" x14ac:dyDescent="0.3">
      <c r="A11" s="17" t="s">
        <v>7</v>
      </c>
      <c r="B11" s="22"/>
      <c r="C11" s="3">
        <v>0.56999999999999995</v>
      </c>
      <c r="D11" s="23"/>
      <c r="E11" s="8"/>
      <c r="F11" s="17" t="s">
        <v>7</v>
      </c>
      <c r="G11" s="41"/>
      <c r="H11" s="6">
        <v>27.86347924</v>
      </c>
      <c r="I11" s="40"/>
      <c r="K11" s="17" t="s">
        <v>7</v>
      </c>
      <c r="L11" s="22"/>
      <c r="M11" s="3">
        <v>12.35</v>
      </c>
      <c r="N11" s="23"/>
      <c r="O11" s="8"/>
      <c r="P11" s="17" t="s">
        <v>7</v>
      </c>
      <c r="Q11" s="41"/>
      <c r="R11" s="6">
        <v>597.84599609999998</v>
      </c>
      <c r="S11" s="40"/>
    </row>
    <row r="12" spans="1:19" x14ac:dyDescent="0.3">
      <c r="A12" s="17" t="s">
        <v>8</v>
      </c>
      <c r="B12" s="22"/>
      <c r="C12" s="3">
        <v>0.995</v>
      </c>
      <c r="D12" s="23"/>
      <c r="E12" s="8"/>
      <c r="F12" s="17" t="s">
        <v>8</v>
      </c>
      <c r="G12" s="41"/>
      <c r="H12" s="6">
        <v>52.164213359999998</v>
      </c>
      <c r="I12" s="40"/>
      <c r="K12" s="17" t="s">
        <v>8</v>
      </c>
      <c r="L12" s="22"/>
      <c r="M12" s="3">
        <v>14.65</v>
      </c>
      <c r="N12" s="23"/>
      <c r="O12" s="8"/>
      <c r="P12" s="17" t="s">
        <v>8</v>
      </c>
      <c r="Q12" s="41"/>
      <c r="R12" s="6">
        <v>782.35819419999996</v>
      </c>
      <c r="S12" s="40"/>
    </row>
    <row r="13" spans="1:19" x14ac:dyDescent="0.3">
      <c r="A13" s="17" t="s">
        <v>9</v>
      </c>
      <c r="B13" s="22"/>
      <c r="C13" s="3">
        <v>1.2749999999999999</v>
      </c>
      <c r="D13" s="23"/>
      <c r="E13" s="8"/>
      <c r="F13" s="17" t="s">
        <v>9</v>
      </c>
      <c r="G13" s="41"/>
      <c r="H13" s="6">
        <v>47.147735259999997</v>
      </c>
      <c r="I13" s="40"/>
      <c r="K13" s="17" t="s">
        <v>9</v>
      </c>
      <c r="L13" s="22"/>
      <c r="M13" s="3">
        <v>17.600000000000001</v>
      </c>
      <c r="N13" s="23"/>
      <c r="O13" s="8"/>
      <c r="P13" s="17" t="s">
        <v>9</v>
      </c>
      <c r="Q13" s="41"/>
      <c r="R13" s="6">
        <v>668.07609090000005</v>
      </c>
      <c r="S13" s="40"/>
    </row>
    <row r="14" spans="1:19" x14ac:dyDescent="0.3">
      <c r="A14" s="17" t="s">
        <v>10</v>
      </c>
      <c r="B14" s="22"/>
      <c r="C14" s="3">
        <v>1.405</v>
      </c>
      <c r="D14" s="23"/>
      <c r="E14" s="8"/>
      <c r="F14" s="17" t="s">
        <v>10</v>
      </c>
      <c r="G14" s="41"/>
      <c r="H14" s="6">
        <v>79.123673940000003</v>
      </c>
      <c r="I14" s="40"/>
      <c r="K14" s="17" t="s">
        <v>10</v>
      </c>
      <c r="L14" s="22"/>
      <c r="M14" s="3">
        <v>11.85</v>
      </c>
      <c r="N14" s="23"/>
      <c r="O14" s="8"/>
      <c r="P14" s="17" t="s">
        <v>10</v>
      </c>
      <c r="Q14" s="41"/>
      <c r="R14" s="6">
        <v>645.20634459999997</v>
      </c>
      <c r="S14" s="40"/>
    </row>
    <row r="15" spans="1:19" x14ac:dyDescent="0.3">
      <c r="A15" s="17" t="s">
        <v>11</v>
      </c>
      <c r="B15" s="22"/>
      <c r="C15" s="3"/>
      <c r="D15" s="23">
        <v>1.5549999999999999</v>
      </c>
      <c r="E15" s="8"/>
      <c r="F15" s="17" t="s">
        <v>11</v>
      </c>
      <c r="G15" s="41"/>
      <c r="H15" s="5"/>
      <c r="I15" s="42">
        <v>78.252500580000003</v>
      </c>
      <c r="K15" s="17" t="s">
        <v>11</v>
      </c>
      <c r="L15" s="22"/>
      <c r="M15" s="3"/>
      <c r="N15" s="23">
        <v>17.649999999999999</v>
      </c>
      <c r="O15" s="8"/>
      <c r="P15" s="17" t="s">
        <v>11</v>
      </c>
      <c r="Q15" s="41"/>
      <c r="R15" s="5"/>
      <c r="S15" s="42">
        <v>928.51908969999999</v>
      </c>
    </row>
    <row r="16" spans="1:19" x14ac:dyDescent="0.3">
      <c r="A16" s="17" t="s">
        <v>12</v>
      </c>
      <c r="B16" s="22"/>
      <c r="C16" s="3"/>
      <c r="D16" s="23">
        <v>2.97</v>
      </c>
      <c r="E16" s="8"/>
      <c r="F16" s="17" t="s">
        <v>12</v>
      </c>
      <c r="G16" s="41"/>
      <c r="H16" s="5"/>
      <c r="I16" s="42">
        <v>163.48667570000001</v>
      </c>
      <c r="K16" s="17" t="s">
        <v>12</v>
      </c>
      <c r="L16" s="22"/>
      <c r="M16" s="3"/>
      <c r="N16" s="23">
        <v>14.25</v>
      </c>
      <c r="O16" s="8"/>
      <c r="P16" s="17" t="s">
        <v>12</v>
      </c>
      <c r="Q16" s="41"/>
      <c r="R16" s="5"/>
      <c r="S16" s="42">
        <v>785.4946271</v>
      </c>
    </row>
    <row r="17" spans="1:19" x14ac:dyDescent="0.3">
      <c r="A17" s="17" t="s">
        <v>15</v>
      </c>
      <c r="B17" s="22"/>
      <c r="C17" s="3"/>
      <c r="D17" s="23">
        <v>5.51</v>
      </c>
      <c r="E17" s="8"/>
      <c r="F17" s="17" t="s">
        <v>15</v>
      </c>
      <c r="G17" s="41"/>
      <c r="H17" s="5"/>
      <c r="I17" s="42">
        <v>206.9755682</v>
      </c>
      <c r="K17" s="17" t="s">
        <v>15</v>
      </c>
      <c r="L17" s="22"/>
      <c r="M17" s="3"/>
      <c r="N17" s="23">
        <v>12.8</v>
      </c>
      <c r="O17" s="8"/>
      <c r="P17" s="17" t="s">
        <v>15</v>
      </c>
      <c r="Q17" s="41"/>
      <c r="R17" s="5"/>
      <c r="S17" s="42">
        <v>555.47443009999995</v>
      </c>
    </row>
    <row r="18" spans="1:19" x14ac:dyDescent="0.3">
      <c r="A18" s="17" t="s">
        <v>14</v>
      </c>
      <c r="B18" s="22"/>
      <c r="C18" s="3"/>
      <c r="D18" s="23">
        <v>4.2699999999999996</v>
      </c>
      <c r="E18" s="8"/>
      <c r="F18" s="17" t="s">
        <v>14</v>
      </c>
      <c r="G18" s="41"/>
      <c r="H18" s="5"/>
      <c r="I18" s="42">
        <v>114.9935735</v>
      </c>
      <c r="K18" s="17" t="s">
        <v>14</v>
      </c>
      <c r="L18" s="22"/>
      <c r="M18" s="3"/>
      <c r="N18" s="23">
        <v>12.3</v>
      </c>
      <c r="O18" s="8"/>
      <c r="P18" s="17" t="s">
        <v>14</v>
      </c>
      <c r="Q18" s="41"/>
      <c r="R18" s="5"/>
      <c r="S18" s="42">
        <v>376.62774130000003</v>
      </c>
    </row>
    <row r="19" spans="1:19" x14ac:dyDescent="0.3">
      <c r="A19" s="17" t="s">
        <v>13</v>
      </c>
      <c r="B19" s="22"/>
      <c r="C19" s="3"/>
      <c r="D19" s="23">
        <v>2.63</v>
      </c>
      <c r="E19" s="8"/>
      <c r="F19" s="17" t="s">
        <v>13</v>
      </c>
      <c r="G19" s="41"/>
      <c r="H19" s="5"/>
      <c r="I19" s="42">
        <v>123.52486519999999</v>
      </c>
      <c r="K19" s="17" t="s">
        <v>13</v>
      </c>
      <c r="L19" s="22"/>
      <c r="M19" s="3"/>
      <c r="N19" s="23">
        <v>9.77</v>
      </c>
      <c r="O19" s="8"/>
      <c r="P19" s="17" t="s">
        <v>13</v>
      </c>
      <c r="Q19" s="41"/>
      <c r="R19" s="5"/>
      <c r="S19" s="42">
        <v>462.46718299999998</v>
      </c>
    </row>
    <row r="20" spans="1:19" ht="15" thickBot="1" x14ac:dyDescent="0.35">
      <c r="A20" s="17" t="s">
        <v>16</v>
      </c>
      <c r="B20" s="24"/>
      <c r="C20" s="25"/>
      <c r="D20" s="26">
        <v>3.2349999999999999</v>
      </c>
      <c r="E20" s="8"/>
      <c r="F20" s="17" t="s">
        <v>16</v>
      </c>
      <c r="G20" s="43"/>
      <c r="H20" s="44"/>
      <c r="I20" s="45">
        <v>176.98134490000001</v>
      </c>
      <c r="K20" s="17" t="s">
        <v>16</v>
      </c>
      <c r="L20" s="24"/>
      <c r="M20" s="25"/>
      <c r="N20" s="26">
        <v>8.5850000000000009</v>
      </c>
      <c r="O20" s="8"/>
      <c r="P20" s="17" t="s">
        <v>16</v>
      </c>
      <c r="Q20" s="43"/>
      <c r="R20" s="44"/>
      <c r="S20" s="45">
        <v>469.46181530000001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E13F-8821-49A1-8650-83D4892951D4}">
  <dimension ref="A1:I20"/>
  <sheetViews>
    <sheetView workbookViewId="0">
      <selection activeCell="D24" sqref="D24"/>
    </sheetView>
  </sheetViews>
  <sheetFormatPr defaultRowHeight="14.4" x14ac:dyDescent="0.3"/>
  <cols>
    <col min="2" max="4" width="14.77734375" customWidth="1"/>
    <col min="7" max="9" width="14.77734375" customWidth="1"/>
  </cols>
  <sheetData>
    <row r="1" spans="1:9" x14ac:dyDescent="0.3">
      <c r="B1" s="10" t="s">
        <v>23</v>
      </c>
      <c r="C1" s="34"/>
      <c r="D1" s="35"/>
      <c r="E1" s="1"/>
      <c r="F1" s="1"/>
      <c r="G1" s="10" t="s">
        <v>24</v>
      </c>
      <c r="H1" s="34"/>
      <c r="I1" s="31"/>
    </row>
    <row r="2" spans="1:9" ht="16.2" x14ac:dyDescent="0.3">
      <c r="B2" s="13" t="s">
        <v>25</v>
      </c>
      <c r="C2" s="32" t="s">
        <v>25</v>
      </c>
      <c r="D2" s="14" t="s">
        <v>26</v>
      </c>
      <c r="E2" s="1"/>
      <c r="F2" s="1"/>
      <c r="G2" s="13" t="s">
        <v>25</v>
      </c>
      <c r="H2" s="32" t="s">
        <v>25</v>
      </c>
      <c r="I2" s="14" t="s">
        <v>26</v>
      </c>
    </row>
    <row r="3" spans="1:9" ht="15" thickBot="1" x14ac:dyDescent="0.35">
      <c r="B3" s="15" t="s">
        <v>28</v>
      </c>
      <c r="C3" s="33" t="s">
        <v>27</v>
      </c>
      <c r="D3" s="16" t="s">
        <v>27</v>
      </c>
      <c r="G3" s="15" t="s">
        <v>28</v>
      </c>
      <c r="H3" s="33" t="s">
        <v>27</v>
      </c>
      <c r="I3" s="16" t="s">
        <v>27</v>
      </c>
    </row>
    <row r="4" spans="1:9" x14ac:dyDescent="0.3">
      <c r="A4" s="17" t="s">
        <v>0</v>
      </c>
      <c r="B4" s="36">
        <v>2.93</v>
      </c>
      <c r="C4" s="20"/>
      <c r="D4" s="21"/>
      <c r="E4" s="4"/>
      <c r="F4" s="17" t="s">
        <v>0</v>
      </c>
      <c r="G4" s="36">
        <v>165.96459759999999</v>
      </c>
      <c r="H4" s="37"/>
      <c r="I4" s="38"/>
    </row>
    <row r="5" spans="1:9" x14ac:dyDescent="0.3">
      <c r="A5" s="17" t="s">
        <v>1</v>
      </c>
      <c r="B5" s="39">
        <v>4.6050000000000004</v>
      </c>
      <c r="C5" s="3"/>
      <c r="D5" s="23"/>
      <c r="E5" s="4"/>
      <c r="F5" s="17" t="s">
        <v>1</v>
      </c>
      <c r="G5" s="39">
        <v>240.4977939</v>
      </c>
      <c r="H5" s="5"/>
      <c r="I5" s="40"/>
    </row>
    <row r="6" spans="1:9" x14ac:dyDescent="0.3">
      <c r="A6" s="17" t="s">
        <v>2</v>
      </c>
      <c r="B6" s="39">
        <v>2.89</v>
      </c>
      <c r="C6" s="3"/>
      <c r="D6" s="23"/>
      <c r="E6" s="4"/>
      <c r="F6" s="17" t="s">
        <v>2</v>
      </c>
      <c r="G6" s="39">
        <v>171.02489869999999</v>
      </c>
      <c r="H6" s="5"/>
      <c r="I6" s="40"/>
    </row>
    <row r="7" spans="1:9" x14ac:dyDescent="0.3">
      <c r="A7" s="17" t="s">
        <v>3</v>
      </c>
      <c r="B7" s="39">
        <v>1.665</v>
      </c>
      <c r="C7" s="3"/>
      <c r="D7" s="23"/>
      <c r="E7" s="4"/>
      <c r="F7" s="17" t="s">
        <v>3</v>
      </c>
      <c r="G7" s="39">
        <v>132.62272720000001</v>
      </c>
      <c r="H7" s="5"/>
      <c r="I7" s="40"/>
    </row>
    <row r="8" spans="1:9" x14ac:dyDescent="0.3">
      <c r="A8" s="17" t="s">
        <v>4</v>
      </c>
      <c r="B8" s="39">
        <v>2.19</v>
      </c>
      <c r="C8" s="3"/>
      <c r="D8" s="23"/>
      <c r="E8" s="4"/>
      <c r="F8" s="17" t="s">
        <v>4</v>
      </c>
      <c r="G8" s="39">
        <v>136.5423275</v>
      </c>
      <c r="H8" s="5"/>
      <c r="I8" s="40"/>
    </row>
    <row r="9" spans="1:9" x14ac:dyDescent="0.3">
      <c r="A9" s="17" t="s">
        <v>5</v>
      </c>
      <c r="B9" s="22"/>
      <c r="C9" s="3">
        <v>20.399999999999999</v>
      </c>
      <c r="D9" s="23"/>
      <c r="E9" s="4"/>
      <c r="F9" s="17" t="s">
        <v>5</v>
      </c>
      <c r="G9" s="41"/>
      <c r="H9" s="6">
        <v>1022.751702</v>
      </c>
      <c r="I9" s="40"/>
    </row>
    <row r="10" spans="1:9" x14ac:dyDescent="0.3">
      <c r="A10" s="17" t="s">
        <v>6</v>
      </c>
      <c r="B10" s="22"/>
      <c r="C10" s="3">
        <v>20.6</v>
      </c>
      <c r="D10" s="23"/>
      <c r="E10" s="4"/>
      <c r="F10" s="17" t="s">
        <v>6</v>
      </c>
      <c r="G10" s="41"/>
      <c r="H10" s="6">
        <v>851.91191690000005</v>
      </c>
      <c r="I10" s="40"/>
    </row>
    <row r="11" spans="1:9" x14ac:dyDescent="0.3">
      <c r="A11" s="17" t="s">
        <v>7</v>
      </c>
      <c r="B11" s="22"/>
      <c r="C11" s="3">
        <v>13.45</v>
      </c>
      <c r="D11" s="23"/>
      <c r="E11" s="4"/>
      <c r="F11" s="17" t="s">
        <v>7</v>
      </c>
      <c r="G11" s="41"/>
      <c r="H11" s="6">
        <v>649.65048260000003</v>
      </c>
      <c r="I11" s="40"/>
    </row>
    <row r="12" spans="1:9" x14ac:dyDescent="0.3">
      <c r="A12" s="17" t="s">
        <v>8</v>
      </c>
      <c r="B12" s="22"/>
      <c r="C12" s="3">
        <v>16.3</v>
      </c>
      <c r="D12" s="23"/>
      <c r="E12" s="4"/>
      <c r="F12" s="17" t="s">
        <v>8</v>
      </c>
      <c r="G12" s="41"/>
      <c r="H12" s="6">
        <v>869.80492919999995</v>
      </c>
      <c r="I12" s="40"/>
    </row>
    <row r="13" spans="1:9" x14ac:dyDescent="0.3">
      <c r="A13" s="17" t="s">
        <v>9</v>
      </c>
      <c r="B13" s="22"/>
      <c r="C13" s="3">
        <v>19.7</v>
      </c>
      <c r="D13" s="23"/>
      <c r="E13" s="4"/>
      <c r="F13" s="17" t="s">
        <v>9</v>
      </c>
      <c r="G13" s="41"/>
      <c r="H13" s="6">
        <v>748.55518310000002</v>
      </c>
      <c r="I13" s="40"/>
    </row>
    <row r="14" spans="1:9" x14ac:dyDescent="0.3">
      <c r="A14" s="17" t="s">
        <v>10</v>
      </c>
      <c r="B14" s="22"/>
      <c r="C14" s="3">
        <v>14.8</v>
      </c>
      <c r="D14" s="23"/>
      <c r="E14" s="4"/>
      <c r="F14" s="17" t="s">
        <v>10</v>
      </c>
      <c r="G14" s="41"/>
      <c r="H14" s="6">
        <v>813.15514040000005</v>
      </c>
      <c r="I14" s="40"/>
    </row>
    <row r="15" spans="1:9" x14ac:dyDescent="0.3">
      <c r="A15" s="17" t="s">
        <v>11</v>
      </c>
      <c r="B15" s="22"/>
      <c r="C15" s="3"/>
      <c r="D15" s="23">
        <v>20.45</v>
      </c>
      <c r="E15" s="4"/>
      <c r="F15" s="17" t="s">
        <v>11</v>
      </c>
      <c r="G15" s="41"/>
      <c r="H15" s="5"/>
      <c r="I15" s="42">
        <v>1071.9464680000001</v>
      </c>
    </row>
    <row r="16" spans="1:9" x14ac:dyDescent="0.3">
      <c r="A16" s="17" t="s">
        <v>12</v>
      </c>
      <c r="B16" s="22"/>
      <c r="C16" s="3"/>
      <c r="D16" s="23">
        <v>15.75</v>
      </c>
      <c r="E16" s="4"/>
      <c r="F16" s="17" t="s">
        <v>12</v>
      </c>
      <c r="G16" s="41"/>
      <c r="H16" s="5"/>
      <c r="I16" s="42">
        <v>871.43357160000005</v>
      </c>
    </row>
    <row r="17" spans="1:9" x14ac:dyDescent="0.3">
      <c r="A17" s="17" t="s">
        <v>15</v>
      </c>
      <c r="B17" s="22"/>
      <c r="C17" s="3"/>
      <c r="D17" s="23">
        <v>15.9</v>
      </c>
      <c r="E17" s="4"/>
      <c r="F17" s="17" t="s">
        <v>15</v>
      </c>
      <c r="G17" s="41"/>
      <c r="H17" s="5"/>
      <c r="I17" s="42">
        <v>686.20134489999998</v>
      </c>
    </row>
    <row r="18" spans="1:9" x14ac:dyDescent="0.3">
      <c r="A18" s="17" t="s">
        <v>14</v>
      </c>
      <c r="B18" s="22"/>
      <c r="C18" s="3"/>
      <c r="D18" s="23">
        <v>15.65</v>
      </c>
      <c r="E18" s="4"/>
      <c r="F18" s="17" t="s">
        <v>14</v>
      </c>
      <c r="G18" s="41"/>
      <c r="H18" s="5"/>
      <c r="I18" s="42">
        <v>472.45788900000002</v>
      </c>
    </row>
    <row r="19" spans="1:9" x14ac:dyDescent="0.3">
      <c r="A19" s="17" t="s">
        <v>13</v>
      </c>
      <c r="B19" s="22"/>
      <c r="C19" s="3"/>
      <c r="D19" s="23">
        <v>11.2</v>
      </c>
      <c r="E19" s="4"/>
      <c r="F19" s="17" t="s">
        <v>13</v>
      </c>
      <c r="G19" s="41"/>
      <c r="H19" s="5"/>
      <c r="I19" s="42">
        <v>529.37871770000004</v>
      </c>
    </row>
    <row r="20" spans="1:9" ht="15" thickBot="1" x14ac:dyDescent="0.35">
      <c r="A20" s="17" t="s">
        <v>16</v>
      </c>
      <c r="B20" s="24"/>
      <c r="C20" s="25"/>
      <c r="D20" s="26">
        <v>11.3</v>
      </c>
      <c r="E20" s="4"/>
      <c r="F20" s="17" t="s">
        <v>16</v>
      </c>
      <c r="G20" s="43"/>
      <c r="H20" s="44"/>
      <c r="I20" s="45">
        <v>618.21229349999999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98E9-9981-4DDA-A295-E9B1270B81C9}">
  <dimension ref="A1:S20"/>
  <sheetViews>
    <sheetView topLeftCell="B1" workbookViewId="0">
      <selection activeCell="Q4" sqref="Q4:S20"/>
    </sheetView>
  </sheetViews>
  <sheetFormatPr defaultRowHeight="14.4" x14ac:dyDescent="0.3"/>
  <cols>
    <col min="2" max="2" width="12.6640625" bestFit="1" customWidth="1"/>
    <col min="3" max="3" width="14.77734375" customWidth="1"/>
    <col min="4" max="4" width="10.77734375" bestFit="1" customWidth="1"/>
    <col min="7" max="7" width="11.88671875" customWidth="1"/>
    <col min="8" max="8" width="14.77734375" customWidth="1"/>
    <col min="9" max="9" width="10.77734375" bestFit="1" customWidth="1"/>
    <col min="14" max="14" width="10.77734375" bestFit="1" customWidth="1"/>
    <col min="19" max="19" width="10.77734375" bestFit="1" customWidth="1"/>
  </cols>
  <sheetData>
    <row r="1" spans="1:19" x14ac:dyDescent="0.3">
      <c r="B1" s="10" t="s">
        <v>29</v>
      </c>
      <c r="C1" s="11"/>
      <c r="D1" s="12"/>
      <c r="E1" s="2"/>
      <c r="F1" s="2"/>
      <c r="G1" s="29" t="s">
        <v>30</v>
      </c>
      <c r="H1" s="30"/>
      <c r="I1" s="31"/>
      <c r="L1" s="10" t="s">
        <v>31</v>
      </c>
      <c r="M1" s="34"/>
      <c r="N1" s="35"/>
      <c r="O1" s="1"/>
      <c r="P1" s="1"/>
      <c r="Q1" s="9" t="s">
        <v>32</v>
      </c>
      <c r="R1" s="27"/>
      <c r="S1" s="28"/>
    </row>
    <row r="2" spans="1:19" ht="16.2" x14ac:dyDescent="0.3">
      <c r="B2" s="13" t="s">
        <v>25</v>
      </c>
      <c r="C2" s="32" t="s">
        <v>25</v>
      </c>
      <c r="D2" s="14" t="s">
        <v>26</v>
      </c>
      <c r="E2" s="2"/>
      <c r="F2" s="2"/>
      <c r="G2" s="13" t="s">
        <v>25</v>
      </c>
      <c r="H2" s="32" t="s">
        <v>25</v>
      </c>
      <c r="I2" s="14" t="s">
        <v>26</v>
      </c>
      <c r="L2" s="13" t="s">
        <v>25</v>
      </c>
      <c r="M2" s="32" t="s">
        <v>25</v>
      </c>
      <c r="N2" s="14" t="s">
        <v>26</v>
      </c>
      <c r="O2" s="1"/>
      <c r="P2" s="1"/>
      <c r="Q2" s="13" t="s">
        <v>25</v>
      </c>
      <c r="R2" s="32" t="s">
        <v>25</v>
      </c>
      <c r="S2" s="14" t="s">
        <v>26</v>
      </c>
    </row>
    <row r="3" spans="1:19" ht="15" thickBot="1" x14ac:dyDescent="0.35">
      <c r="B3" s="15" t="s">
        <v>28</v>
      </c>
      <c r="C3" s="33" t="s">
        <v>27</v>
      </c>
      <c r="D3" s="16" t="s">
        <v>27</v>
      </c>
      <c r="E3" s="7"/>
      <c r="G3" s="15" t="s">
        <v>28</v>
      </c>
      <c r="H3" s="33" t="s">
        <v>27</v>
      </c>
      <c r="I3" s="16" t="s">
        <v>27</v>
      </c>
      <c r="L3" s="15" t="s">
        <v>28</v>
      </c>
      <c r="M3" s="33" t="s">
        <v>27</v>
      </c>
      <c r="N3" s="16" t="s">
        <v>27</v>
      </c>
      <c r="O3" s="7"/>
      <c r="Q3" s="15" t="s">
        <v>28</v>
      </c>
      <c r="R3" s="33" t="s">
        <v>27</v>
      </c>
      <c r="S3" s="16" t="s">
        <v>27</v>
      </c>
    </row>
    <row r="4" spans="1:19" x14ac:dyDescent="0.3">
      <c r="A4" s="17" t="s">
        <v>0</v>
      </c>
      <c r="B4" s="36">
        <v>0.87</v>
      </c>
      <c r="C4" s="20"/>
      <c r="D4" s="21"/>
      <c r="E4" s="4"/>
      <c r="F4" s="17" t="s">
        <v>0</v>
      </c>
      <c r="G4" s="36">
        <v>86.441609360000001</v>
      </c>
      <c r="H4" s="37"/>
      <c r="I4" s="38"/>
      <c r="K4" s="17" t="s">
        <v>0</v>
      </c>
      <c r="L4" s="36">
        <v>5.4349999999999996</v>
      </c>
      <c r="M4" s="20"/>
      <c r="N4" s="21"/>
      <c r="O4" s="8"/>
      <c r="P4" s="17" t="s">
        <v>0</v>
      </c>
      <c r="Q4" s="36">
        <v>550.22629070000005</v>
      </c>
      <c r="R4" s="37"/>
      <c r="S4" s="38"/>
    </row>
    <row r="5" spans="1:19" x14ac:dyDescent="0.3">
      <c r="A5" s="17" t="s">
        <v>1</v>
      </c>
      <c r="B5" s="39">
        <v>0.79</v>
      </c>
      <c r="C5" s="3"/>
      <c r="D5" s="23"/>
      <c r="E5" s="4"/>
      <c r="F5" s="17" t="s">
        <v>1</v>
      </c>
      <c r="G5" s="39">
        <v>64.738357800000003</v>
      </c>
      <c r="H5" s="5"/>
      <c r="I5" s="40"/>
      <c r="K5" s="17" t="s">
        <v>1</v>
      </c>
      <c r="L5" s="39">
        <v>4.5549999999999997</v>
      </c>
      <c r="M5" s="3"/>
      <c r="N5" s="23"/>
      <c r="O5" s="8"/>
      <c r="P5" s="17" t="s">
        <v>1</v>
      </c>
      <c r="Q5" s="39">
        <v>375.18240129999998</v>
      </c>
      <c r="R5" s="5"/>
      <c r="S5" s="40"/>
    </row>
    <row r="6" spans="1:19" x14ac:dyDescent="0.3">
      <c r="A6" s="17" t="s">
        <v>2</v>
      </c>
      <c r="B6" s="39">
        <v>0.63</v>
      </c>
      <c r="C6" s="3"/>
      <c r="D6" s="23"/>
      <c r="E6" s="4"/>
      <c r="F6" s="17" t="s">
        <v>2</v>
      </c>
      <c r="G6" s="39">
        <v>73.468442390000007</v>
      </c>
      <c r="H6" s="5"/>
      <c r="I6" s="40"/>
      <c r="K6" s="17" t="s">
        <v>2</v>
      </c>
      <c r="L6" s="39">
        <v>4.49</v>
      </c>
      <c r="M6" s="3"/>
      <c r="N6" s="23"/>
      <c r="O6" s="8"/>
      <c r="P6" s="17" t="s">
        <v>2</v>
      </c>
      <c r="Q6" s="39">
        <v>526.32310359999997</v>
      </c>
      <c r="R6" s="5"/>
      <c r="S6" s="40"/>
    </row>
    <row r="7" spans="1:19" x14ac:dyDescent="0.3">
      <c r="A7" s="17" t="s">
        <v>3</v>
      </c>
      <c r="B7" s="39">
        <v>0.47499999999999998</v>
      </c>
      <c r="C7" s="3"/>
      <c r="D7" s="23"/>
      <c r="E7" s="4"/>
      <c r="F7" s="17" t="s">
        <v>3</v>
      </c>
      <c r="G7" s="39">
        <v>68.344140409999994</v>
      </c>
      <c r="H7" s="5"/>
      <c r="I7" s="40"/>
      <c r="K7" s="17" t="s">
        <v>3</v>
      </c>
      <c r="L7" s="39">
        <v>2.895</v>
      </c>
      <c r="M7" s="3"/>
      <c r="N7" s="23"/>
      <c r="O7" s="8"/>
      <c r="P7" s="17" t="s">
        <v>3</v>
      </c>
      <c r="Q7" s="39">
        <v>412.70918089999998</v>
      </c>
      <c r="R7" s="5"/>
      <c r="S7" s="40"/>
    </row>
    <row r="8" spans="1:19" x14ac:dyDescent="0.3">
      <c r="A8" s="17" t="s">
        <v>4</v>
      </c>
      <c r="B8" s="39">
        <v>0.65500000000000003</v>
      </c>
      <c r="C8" s="3"/>
      <c r="D8" s="23"/>
      <c r="E8" s="4"/>
      <c r="F8" s="17" t="s">
        <v>4</v>
      </c>
      <c r="G8" s="39">
        <v>64.240593820000001</v>
      </c>
      <c r="H8" s="5"/>
      <c r="I8" s="40"/>
      <c r="K8" s="17" t="s">
        <v>4</v>
      </c>
      <c r="L8" s="39">
        <v>3.73</v>
      </c>
      <c r="M8" s="3"/>
      <c r="N8" s="23"/>
      <c r="O8" s="8"/>
      <c r="P8" s="17" t="s">
        <v>4</v>
      </c>
      <c r="Q8" s="39">
        <v>370.77060160000002</v>
      </c>
      <c r="R8" s="5"/>
      <c r="S8" s="40"/>
    </row>
    <row r="9" spans="1:19" x14ac:dyDescent="0.3">
      <c r="A9" s="17" t="s">
        <v>5</v>
      </c>
      <c r="B9" s="22"/>
      <c r="C9" s="3">
        <v>3.2050000000000001</v>
      </c>
      <c r="D9" s="23"/>
      <c r="E9" s="4"/>
      <c r="F9" s="17" t="s">
        <v>5</v>
      </c>
      <c r="G9" s="41"/>
      <c r="H9" s="6">
        <v>352.07475740000001</v>
      </c>
      <c r="I9" s="40"/>
      <c r="K9" s="17" t="s">
        <v>5</v>
      </c>
      <c r="L9" s="22"/>
      <c r="M9" s="3">
        <v>16.3</v>
      </c>
      <c r="N9" s="23"/>
      <c r="O9" s="8"/>
      <c r="P9" s="17" t="s">
        <v>5</v>
      </c>
      <c r="Q9" s="41"/>
      <c r="R9" s="6">
        <v>1800.6356929999999</v>
      </c>
      <c r="S9" s="40"/>
    </row>
    <row r="10" spans="1:19" x14ac:dyDescent="0.3">
      <c r="A10" s="17" t="s">
        <v>6</v>
      </c>
      <c r="B10" s="22"/>
      <c r="C10" s="3">
        <v>4.5999999999999996</v>
      </c>
      <c r="D10" s="23"/>
      <c r="E10" s="4"/>
      <c r="F10" s="17" t="s">
        <v>6</v>
      </c>
      <c r="G10" s="41"/>
      <c r="H10" s="6">
        <v>495.91900420000002</v>
      </c>
      <c r="I10" s="40"/>
      <c r="K10" s="17" t="s">
        <v>6</v>
      </c>
      <c r="L10" s="22"/>
      <c r="M10" s="3">
        <v>11.8</v>
      </c>
      <c r="N10" s="23"/>
      <c r="O10" s="8"/>
      <c r="P10" s="17" t="s">
        <v>6</v>
      </c>
      <c r="Q10" s="41"/>
      <c r="R10" s="6">
        <v>1301.3953690000001</v>
      </c>
      <c r="S10" s="40"/>
    </row>
    <row r="11" spans="1:19" x14ac:dyDescent="0.3">
      <c r="A11" s="17" t="s">
        <v>7</v>
      </c>
      <c r="B11" s="22"/>
      <c r="C11" s="3">
        <v>3.83</v>
      </c>
      <c r="D11" s="23"/>
      <c r="E11" s="4"/>
      <c r="F11" s="17" t="s">
        <v>7</v>
      </c>
      <c r="G11" s="41"/>
      <c r="H11" s="6">
        <v>452.7470601</v>
      </c>
      <c r="I11" s="40"/>
      <c r="K11" s="17" t="s">
        <v>7</v>
      </c>
      <c r="L11" s="22"/>
      <c r="M11" s="3">
        <v>11.55</v>
      </c>
      <c r="N11" s="23"/>
      <c r="O11" s="8"/>
      <c r="P11" s="17" t="s">
        <v>7</v>
      </c>
      <c r="Q11" s="41"/>
      <c r="R11" s="6">
        <v>1361.137788</v>
      </c>
      <c r="S11" s="40"/>
    </row>
    <row r="12" spans="1:19" x14ac:dyDescent="0.3">
      <c r="A12" s="17" t="s">
        <v>8</v>
      </c>
      <c r="B12" s="22"/>
      <c r="C12" s="3">
        <v>2.9249999999999998</v>
      </c>
      <c r="D12" s="23"/>
      <c r="E12" s="4"/>
      <c r="F12" s="17" t="s">
        <v>8</v>
      </c>
      <c r="G12" s="41"/>
      <c r="H12" s="6">
        <v>390.20662700000003</v>
      </c>
      <c r="I12" s="40"/>
      <c r="K12" s="17" t="s">
        <v>8</v>
      </c>
      <c r="L12" s="22"/>
      <c r="M12" s="3">
        <v>8.83</v>
      </c>
      <c r="N12" s="23"/>
      <c r="O12" s="8"/>
      <c r="P12" s="17" t="s">
        <v>8</v>
      </c>
      <c r="Q12" s="41"/>
      <c r="R12" s="6">
        <v>1184.0466140000001</v>
      </c>
      <c r="S12" s="40"/>
    </row>
    <row r="13" spans="1:19" x14ac:dyDescent="0.3">
      <c r="A13" s="17" t="s">
        <v>9</v>
      </c>
      <c r="B13" s="22"/>
      <c r="C13" s="3">
        <v>7.43</v>
      </c>
      <c r="D13" s="23"/>
      <c r="E13" s="4"/>
      <c r="F13" s="17" t="s">
        <v>9</v>
      </c>
      <c r="G13" s="41"/>
      <c r="H13" s="6">
        <v>666.96406560000003</v>
      </c>
      <c r="I13" s="40"/>
      <c r="K13" s="17" t="s">
        <v>9</v>
      </c>
      <c r="L13" s="22"/>
      <c r="M13" s="3">
        <v>8.6649999999999991</v>
      </c>
      <c r="N13" s="23"/>
      <c r="O13" s="8"/>
      <c r="P13" s="17" t="s">
        <v>9</v>
      </c>
      <c r="Q13" s="41"/>
      <c r="R13" s="6">
        <v>787.28743829999996</v>
      </c>
      <c r="S13" s="40"/>
    </row>
    <row r="14" spans="1:19" x14ac:dyDescent="0.3">
      <c r="A14" s="17" t="s">
        <v>10</v>
      </c>
      <c r="B14" s="22"/>
      <c r="C14" s="3">
        <v>12.45</v>
      </c>
      <c r="D14" s="23"/>
      <c r="E14" s="4"/>
      <c r="F14" s="17" t="s">
        <v>10</v>
      </c>
      <c r="G14" s="41"/>
      <c r="H14" s="6">
        <v>1716.317771</v>
      </c>
      <c r="I14" s="40"/>
      <c r="K14" s="17" t="s">
        <v>10</v>
      </c>
      <c r="L14" s="22"/>
      <c r="M14" s="3">
        <v>7.8949999999999996</v>
      </c>
      <c r="N14" s="23"/>
      <c r="O14" s="8"/>
      <c r="P14" s="17" t="s">
        <v>10</v>
      </c>
      <c r="Q14" s="41"/>
      <c r="R14" s="6">
        <v>1078.511786</v>
      </c>
      <c r="S14" s="40"/>
    </row>
    <row r="15" spans="1:19" x14ac:dyDescent="0.3">
      <c r="A15" s="17" t="s">
        <v>11</v>
      </c>
      <c r="B15" s="22"/>
      <c r="C15" s="3"/>
      <c r="D15" s="23">
        <v>3.22</v>
      </c>
      <c r="E15" s="4"/>
      <c r="F15" s="17" t="s">
        <v>11</v>
      </c>
      <c r="G15" s="41"/>
      <c r="H15" s="5"/>
      <c r="I15" s="42">
        <v>353.06827779999998</v>
      </c>
      <c r="K15" s="17" t="s">
        <v>11</v>
      </c>
      <c r="L15" s="22"/>
      <c r="M15" s="3"/>
      <c r="N15" s="23">
        <v>19.100000000000001</v>
      </c>
      <c r="O15" s="8"/>
      <c r="P15" s="17" t="s">
        <v>11</v>
      </c>
      <c r="Q15" s="41"/>
      <c r="R15" s="5"/>
      <c r="S15" s="42">
        <v>2118.842932</v>
      </c>
    </row>
    <row r="16" spans="1:19" x14ac:dyDescent="0.3">
      <c r="A16" s="17" t="s">
        <v>12</v>
      </c>
      <c r="B16" s="22"/>
      <c r="C16" s="3"/>
      <c r="D16" s="23">
        <v>5.6449999999999996</v>
      </c>
      <c r="E16" s="4"/>
      <c r="F16" s="17" t="s">
        <v>12</v>
      </c>
      <c r="G16" s="41"/>
      <c r="H16" s="5"/>
      <c r="I16" s="42">
        <v>637.36184130000004</v>
      </c>
      <c r="K16" s="17" t="s">
        <v>12</v>
      </c>
      <c r="L16" s="22"/>
      <c r="M16" s="3"/>
      <c r="N16" s="23">
        <v>12</v>
      </c>
      <c r="O16" s="8"/>
      <c r="P16" s="17" t="s">
        <v>12</v>
      </c>
      <c r="Q16" s="41"/>
      <c r="R16" s="5"/>
      <c r="S16" s="42">
        <v>1353.6357620000001</v>
      </c>
    </row>
    <row r="17" spans="1:19" x14ac:dyDescent="0.3">
      <c r="A17" s="17" t="s">
        <v>15</v>
      </c>
      <c r="B17" s="22"/>
      <c r="C17" s="3"/>
      <c r="D17" s="23">
        <v>3.51</v>
      </c>
      <c r="E17" s="4"/>
      <c r="F17" s="17" t="s">
        <v>15</v>
      </c>
      <c r="G17" s="41"/>
      <c r="H17" s="5"/>
      <c r="I17" s="42">
        <v>350.49862940000003</v>
      </c>
      <c r="K17" s="17" t="s">
        <v>15</v>
      </c>
      <c r="L17" s="22"/>
      <c r="M17" s="3"/>
      <c r="N17" s="23">
        <v>16.399999999999999</v>
      </c>
      <c r="O17" s="8"/>
      <c r="P17" s="17" t="s">
        <v>15</v>
      </c>
      <c r="Q17" s="41"/>
      <c r="R17" s="5"/>
      <c r="S17" s="42">
        <v>1633.6406139999999</v>
      </c>
    </row>
    <row r="18" spans="1:19" x14ac:dyDescent="0.3">
      <c r="A18" s="17" t="s">
        <v>14</v>
      </c>
      <c r="B18" s="22"/>
      <c r="C18" s="3"/>
      <c r="D18" s="23">
        <v>15.4</v>
      </c>
      <c r="E18" s="4"/>
      <c r="F18" s="17" t="s">
        <v>14</v>
      </c>
      <c r="G18" s="41"/>
      <c r="H18" s="5"/>
      <c r="I18" s="42">
        <v>1141.520925</v>
      </c>
      <c r="K18" s="17" t="s">
        <v>14</v>
      </c>
      <c r="L18" s="22"/>
      <c r="M18" s="3"/>
      <c r="N18" s="23">
        <v>8.67</v>
      </c>
      <c r="O18" s="8"/>
      <c r="P18" s="17" t="s">
        <v>14</v>
      </c>
      <c r="Q18" s="41"/>
      <c r="R18" s="5"/>
      <c r="S18" s="42">
        <v>643.52593509999997</v>
      </c>
    </row>
    <row r="19" spans="1:19" x14ac:dyDescent="0.3">
      <c r="A19" s="17" t="s">
        <v>13</v>
      </c>
      <c r="B19" s="22"/>
      <c r="C19" s="3"/>
      <c r="D19" s="23">
        <v>5.4649999999999999</v>
      </c>
      <c r="E19" s="4"/>
      <c r="F19" s="17" t="s">
        <v>13</v>
      </c>
      <c r="G19" s="41"/>
      <c r="H19" s="5"/>
      <c r="I19" s="42">
        <v>574.64538279999999</v>
      </c>
      <c r="K19" s="17" t="s">
        <v>13</v>
      </c>
      <c r="L19" s="22"/>
      <c r="M19" s="3"/>
      <c r="N19" s="23">
        <v>13.05</v>
      </c>
      <c r="O19" s="8"/>
      <c r="P19" s="17" t="s">
        <v>13</v>
      </c>
      <c r="Q19" s="41"/>
      <c r="R19" s="5"/>
      <c r="S19" s="42">
        <v>1366.8215379999999</v>
      </c>
    </row>
    <row r="20" spans="1:19" ht="15" thickBot="1" x14ac:dyDescent="0.35">
      <c r="A20" s="17" t="s">
        <v>16</v>
      </c>
      <c r="B20" s="24"/>
      <c r="C20" s="25"/>
      <c r="D20" s="26">
        <v>13.05</v>
      </c>
      <c r="E20" s="4"/>
      <c r="F20" s="17" t="s">
        <v>16</v>
      </c>
      <c r="G20" s="43"/>
      <c r="H20" s="44"/>
      <c r="I20" s="45">
        <v>1799.6167539999999</v>
      </c>
      <c r="K20" s="17" t="s">
        <v>16</v>
      </c>
      <c r="L20" s="24"/>
      <c r="M20" s="25"/>
      <c r="N20" s="26">
        <v>9.6549999999999994</v>
      </c>
      <c r="O20" s="8"/>
      <c r="P20" s="17" t="s">
        <v>16</v>
      </c>
      <c r="Q20" s="43"/>
      <c r="R20" s="44"/>
      <c r="S20" s="45">
        <v>1334.06754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4197-711C-486E-99C0-F5338C968ADF}">
  <dimension ref="A1:I22"/>
  <sheetViews>
    <sheetView tabSelected="1" workbookViewId="0">
      <selection activeCell="E22" sqref="E22"/>
    </sheetView>
  </sheetViews>
  <sheetFormatPr defaultRowHeight="14.4" x14ac:dyDescent="0.3"/>
  <cols>
    <col min="2" max="4" width="14.77734375" customWidth="1"/>
    <col min="7" max="9" width="14.77734375" customWidth="1"/>
  </cols>
  <sheetData>
    <row r="1" spans="1:9" x14ac:dyDescent="0.3">
      <c r="B1" s="10" t="s">
        <v>33</v>
      </c>
      <c r="C1" s="34"/>
      <c r="D1" s="35"/>
      <c r="E1" s="1"/>
      <c r="F1" s="1"/>
      <c r="G1" s="10" t="s">
        <v>34</v>
      </c>
      <c r="H1" s="34"/>
      <c r="I1" s="31"/>
    </row>
    <row r="2" spans="1:9" ht="16.2" x14ac:dyDescent="0.3">
      <c r="B2" s="13" t="s">
        <v>25</v>
      </c>
      <c r="C2" s="32" t="s">
        <v>25</v>
      </c>
      <c r="D2" s="14" t="s">
        <v>26</v>
      </c>
      <c r="E2" s="1"/>
      <c r="F2" s="1"/>
      <c r="G2" s="13" t="s">
        <v>25</v>
      </c>
      <c r="H2" s="32" t="s">
        <v>25</v>
      </c>
      <c r="I2" s="14" t="s">
        <v>26</v>
      </c>
    </row>
    <row r="3" spans="1:9" ht="15" thickBot="1" x14ac:dyDescent="0.35">
      <c r="B3" s="15" t="s">
        <v>28</v>
      </c>
      <c r="C3" s="33" t="s">
        <v>27</v>
      </c>
      <c r="D3" s="16" t="s">
        <v>27</v>
      </c>
      <c r="G3" s="15" t="s">
        <v>28</v>
      </c>
      <c r="H3" s="33" t="s">
        <v>27</v>
      </c>
      <c r="I3" s="16" t="s">
        <v>27</v>
      </c>
    </row>
    <row r="4" spans="1:9" x14ac:dyDescent="0.3">
      <c r="A4" s="17" t="s">
        <v>0</v>
      </c>
      <c r="B4" s="36">
        <v>2.46</v>
      </c>
      <c r="C4" s="20"/>
      <c r="D4" s="21"/>
      <c r="E4" s="4"/>
      <c r="F4" s="17" t="s">
        <v>0</v>
      </c>
      <c r="G4" s="36">
        <f>117.6976273/10</f>
        <v>11.76976273</v>
      </c>
      <c r="H4" s="37"/>
      <c r="I4" s="38"/>
    </row>
    <row r="5" spans="1:9" x14ac:dyDescent="0.3">
      <c r="A5" s="17" t="s">
        <v>1</v>
      </c>
      <c r="B5" s="39">
        <v>2.12</v>
      </c>
      <c r="C5" s="3"/>
      <c r="D5" s="23"/>
      <c r="E5" s="4"/>
      <c r="F5" s="17" t="s">
        <v>1</v>
      </c>
      <c r="G5" s="39">
        <f>198.3904279/10</f>
        <v>19.839042790000001</v>
      </c>
      <c r="H5" s="5"/>
      <c r="I5" s="40"/>
    </row>
    <row r="6" spans="1:9" x14ac:dyDescent="0.3">
      <c r="A6" s="17" t="s">
        <v>2</v>
      </c>
      <c r="B6" s="39">
        <v>1.95</v>
      </c>
      <c r="C6" s="3"/>
      <c r="D6" s="23"/>
      <c r="E6" s="4"/>
      <c r="F6" s="17" t="s">
        <v>2</v>
      </c>
      <c r="G6" s="39">
        <f>156.954157/10</f>
        <v>15.695415700000002</v>
      </c>
      <c r="H6" s="5"/>
      <c r="I6" s="40"/>
    </row>
    <row r="7" spans="1:9" x14ac:dyDescent="0.3">
      <c r="A7" s="17" t="s">
        <v>3</v>
      </c>
      <c r="B7" s="39">
        <v>1.78</v>
      </c>
      <c r="C7" s="3"/>
      <c r="D7" s="23"/>
      <c r="E7" s="4"/>
      <c r="F7" s="17" t="s">
        <v>3</v>
      </c>
      <c r="G7" s="39">
        <f>48.64671701/10</f>
        <v>4.8646717010000007</v>
      </c>
      <c r="H7" s="5"/>
      <c r="I7" s="40"/>
    </row>
    <row r="8" spans="1:9" x14ac:dyDescent="0.3">
      <c r="A8" s="17" t="s">
        <v>4</v>
      </c>
      <c r="B8" s="39">
        <v>2.2599999999999998</v>
      </c>
      <c r="C8" s="3"/>
      <c r="D8" s="23"/>
      <c r="E8" s="4"/>
      <c r="F8" s="17" t="s">
        <v>4</v>
      </c>
      <c r="G8" s="39">
        <f>141.1835186/10</f>
        <v>14.118351860000001</v>
      </c>
      <c r="H8" s="5"/>
      <c r="I8" s="40"/>
    </row>
    <row r="9" spans="1:9" x14ac:dyDescent="0.3">
      <c r="A9" s="17" t="s">
        <v>17</v>
      </c>
      <c r="B9" s="39">
        <v>2.52</v>
      </c>
      <c r="C9" s="3"/>
      <c r="D9" s="23"/>
      <c r="E9" s="4"/>
      <c r="F9" s="17" t="s">
        <v>17</v>
      </c>
      <c r="G9" s="39">
        <f>199.5041457/10</f>
        <v>19.95041457</v>
      </c>
      <c r="H9" s="5"/>
      <c r="I9" s="40"/>
    </row>
    <row r="10" spans="1:9" x14ac:dyDescent="0.3">
      <c r="A10" s="17" t="s">
        <v>5</v>
      </c>
      <c r="B10" s="22"/>
      <c r="C10" s="3">
        <v>4.5999999999999996</v>
      </c>
      <c r="D10" s="23"/>
      <c r="E10" s="4"/>
      <c r="F10" s="17" t="s">
        <v>5</v>
      </c>
      <c r="G10" s="41"/>
      <c r="H10" s="6">
        <f>2235.981186/10</f>
        <v>223.59811859999999</v>
      </c>
      <c r="I10" s="40"/>
    </row>
    <row r="11" spans="1:9" x14ac:dyDescent="0.3">
      <c r="A11" s="17" t="s">
        <v>6</v>
      </c>
      <c r="B11" s="22"/>
      <c r="C11" s="3">
        <v>4.76</v>
      </c>
      <c r="D11" s="23"/>
      <c r="E11" s="4"/>
      <c r="F11" s="17" t="s">
        <v>6</v>
      </c>
      <c r="G11" s="41"/>
      <c r="H11" s="6">
        <f>2086.632657/10</f>
        <v>208.66326570000001</v>
      </c>
      <c r="I11" s="40"/>
    </row>
    <row r="12" spans="1:9" x14ac:dyDescent="0.3">
      <c r="A12" s="17" t="s">
        <v>7</v>
      </c>
      <c r="B12" s="22"/>
      <c r="C12" s="3">
        <v>3.83</v>
      </c>
      <c r="D12" s="23"/>
      <c r="E12" s="4"/>
      <c r="F12" s="17" t="s">
        <v>7</v>
      </c>
      <c r="G12" s="41"/>
      <c r="H12" s="6">
        <f>2239.549895/10</f>
        <v>223.95498950000001</v>
      </c>
      <c r="I12" s="40"/>
    </row>
    <row r="13" spans="1:9" x14ac:dyDescent="0.3">
      <c r="A13" s="17" t="s">
        <v>8</v>
      </c>
      <c r="B13" s="22"/>
      <c r="C13" s="3">
        <v>5.09</v>
      </c>
      <c r="D13" s="23"/>
      <c r="E13" s="4"/>
      <c r="F13" s="17" t="s">
        <v>8</v>
      </c>
      <c r="G13" s="41"/>
      <c r="H13" s="6">
        <f>2576.70551/10</f>
        <v>257.67055099999999</v>
      </c>
      <c r="I13" s="40"/>
    </row>
    <row r="14" spans="1:9" x14ac:dyDescent="0.3">
      <c r="A14" s="17" t="s">
        <v>9</v>
      </c>
      <c r="B14" s="22"/>
      <c r="C14" s="3">
        <v>4.58</v>
      </c>
      <c r="D14" s="23"/>
      <c r="E14" s="4"/>
      <c r="F14" s="17" t="s">
        <v>9</v>
      </c>
      <c r="G14" s="41"/>
      <c r="H14" s="6">
        <f>2090.547195/10</f>
        <v>209.0547195</v>
      </c>
      <c r="I14" s="40"/>
    </row>
    <row r="15" spans="1:9" x14ac:dyDescent="0.3">
      <c r="A15" s="17" t="s">
        <v>10</v>
      </c>
      <c r="B15" s="22"/>
      <c r="C15" s="3">
        <v>4.4800000000000004</v>
      </c>
      <c r="D15" s="23"/>
      <c r="E15" s="4"/>
      <c r="F15" s="17" t="s">
        <v>10</v>
      </c>
      <c r="G15" s="41"/>
      <c r="H15" s="6">
        <f>2458.676041/10</f>
        <v>245.86760410000002</v>
      </c>
      <c r="I15" s="40"/>
    </row>
    <row r="16" spans="1:9" x14ac:dyDescent="0.3">
      <c r="A16" s="17" t="s">
        <v>18</v>
      </c>
      <c r="B16" s="22"/>
      <c r="C16" s="3">
        <v>7.04</v>
      </c>
      <c r="D16" s="23"/>
      <c r="E16" s="4"/>
      <c r="F16" s="17" t="s">
        <v>18</v>
      </c>
      <c r="G16" s="41"/>
      <c r="H16" s="6">
        <f>1355.452004/10</f>
        <v>135.5452004</v>
      </c>
      <c r="I16" s="40"/>
    </row>
    <row r="17" spans="1:9" x14ac:dyDescent="0.3">
      <c r="A17" s="17" t="s">
        <v>11</v>
      </c>
      <c r="B17" s="22"/>
      <c r="C17" s="3"/>
      <c r="D17" s="23">
        <v>6.91</v>
      </c>
      <c r="E17" s="4"/>
      <c r="F17" s="17" t="s">
        <v>11</v>
      </c>
      <c r="G17" s="41"/>
      <c r="H17" s="5"/>
      <c r="I17" s="42">
        <f>2457.362876/10</f>
        <v>245.73628760000003</v>
      </c>
    </row>
    <row r="18" spans="1:9" x14ac:dyDescent="0.3">
      <c r="A18" s="17" t="s">
        <v>12</v>
      </c>
      <c r="B18" s="22"/>
      <c r="C18" s="3"/>
      <c r="D18" s="23">
        <v>2.41</v>
      </c>
      <c r="E18" s="4"/>
      <c r="F18" s="17" t="s">
        <v>12</v>
      </c>
      <c r="G18" s="41"/>
      <c r="H18" s="5"/>
      <c r="I18" s="42">
        <f>1102.630932/10</f>
        <v>110.2630932</v>
      </c>
    </row>
    <row r="19" spans="1:9" x14ac:dyDescent="0.3">
      <c r="A19" s="17" t="s">
        <v>15</v>
      </c>
      <c r="B19" s="22"/>
      <c r="C19" s="3"/>
      <c r="D19" s="23">
        <v>4.93</v>
      </c>
      <c r="E19" s="4"/>
      <c r="F19" s="17" t="s">
        <v>15</v>
      </c>
      <c r="G19" s="41"/>
      <c r="H19" s="5"/>
      <c r="I19" s="42">
        <f>1188.447783/10</f>
        <v>118.8447783</v>
      </c>
    </row>
    <row r="20" spans="1:9" x14ac:dyDescent="0.3">
      <c r="A20" s="17" t="s">
        <v>14</v>
      </c>
      <c r="B20" s="22"/>
      <c r="C20" s="3"/>
      <c r="D20" s="23">
        <v>7.44</v>
      </c>
      <c r="E20" s="4"/>
      <c r="F20" s="17" t="s">
        <v>14</v>
      </c>
      <c r="G20" s="41"/>
      <c r="H20" s="5"/>
      <c r="I20" s="42">
        <f>3432.377915/10</f>
        <v>343.23779150000001</v>
      </c>
    </row>
    <row r="21" spans="1:9" x14ac:dyDescent="0.3">
      <c r="A21" s="17" t="s">
        <v>13</v>
      </c>
      <c r="B21" s="22"/>
      <c r="C21" s="3"/>
      <c r="D21" s="23">
        <v>3.64</v>
      </c>
      <c r="E21" s="4"/>
      <c r="F21" s="17" t="s">
        <v>13</v>
      </c>
      <c r="G21" s="41"/>
      <c r="H21" s="5"/>
      <c r="I21" s="42">
        <f>793.3258086/10</f>
        <v>79.332580859999993</v>
      </c>
    </row>
    <row r="22" spans="1:9" ht="15" thickBot="1" x14ac:dyDescent="0.35">
      <c r="A22" s="17" t="s">
        <v>16</v>
      </c>
      <c r="B22" s="24"/>
      <c r="C22" s="25"/>
      <c r="D22" s="26">
        <v>4.8899999999999997</v>
      </c>
      <c r="E22" s="4"/>
      <c r="F22" s="17" t="s">
        <v>16</v>
      </c>
      <c r="G22" s="43"/>
      <c r="H22" s="44"/>
      <c r="I22" s="45">
        <f>617.3164012/10</f>
        <v>61.731640119999994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1A</vt:lpstr>
      <vt:lpstr>FIG 1B</vt:lpstr>
      <vt:lpstr>FIG 1C</vt:lpstr>
      <vt:lpstr>FIG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Erice</dc:creator>
  <cp:lastModifiedBy>Erice, Phillip</cp:lastModifiedBy>
  <dcterms:created xsi:type="dcterms:W3CDTF">2015-06-05T18:17:20Z</dcterms:created>
  <dcterms:modified xsi:type="dcterms:W3CDTF">2024-04-12T15:25:59Z</dcterms:modified>
</cp:coreProperties>
</file>