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g56bi\Documents\7,8-DHF chronophin paper\AAA_7,8-DHF PDXP manuscript FINAL\revision\VOR\for upload\"/>
    </mc:Choice>
  </mc:AlternateContent>
  <xr:revisionPtr revIDLastSave="0" documentId="8_{63B9D35B-6998-4324-ACC1-1013AFAFA492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Data Exp1-6" sheetId="5" r:id="rId1"/>
    <sheet name="Kca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5" l="1"/>
  <c r="C58" i="5" s="1"/>
  <c r="C142" i="5" l="1"/>
  <c r="C99" i="5"/>
  <c r="C78" i="5"/>
  <c r="C60" i="5"/>
  <c r="C38" i="5"/>
  <c r="C61" i="5"/>
  <c r="C39" i="5"/>
  <c r="C40" i="5"/>
  <c r="F130" i="5"/>
  <c r="H130" i="5" s="1"/>
  <c r="J130" i="5" s="1"/>
  <c r="L130" i="5" s="1"/>
  <c r="E130" i="5"/>
  <c r="G130" i="5" s="1"/>
  <c r="I130" i="5" s="1"/>
  <c r="K130" i="5" s="1"/>
  <c r="M130" i="5" s="1"/>
  <c r="C125" i="5"/>
  <c r="C124" i="5"/>
  <c r="C122" i="5"/>
  <c r="C121" i="5"/>
  <c r="C119" i="5"/>
  <c r="F110" i="5"/>
  <c r="H110" i="5" s="1"/>
  <c r="J110" i="5" s="1"/>
  <c r="L110" i="5" s="1"/>
  <c r="E110" i="5"/>
  <c r="G110" i="5" s="1"/>
  <c r="I110" i="5" s="1"/>
  <c r="K110" i="5" s="1"/>
  <c r="M110" i="5" s="1"/>
  <c r="F90" i="5"/>
  <c r="H90" i="5" s="1"/>
  <c r="J90" i="5" s="1"/>
  <c r="L90" i="5" s="1"/>
  <c r="E90" i="5"/>
  <c r="G90" i="5" s="1"/>
  <c r="I90" i="5" s="1"/>
  <c r="K90" i="5" s="1"/>
  <c r="M90" i="5" s="1"/>
  <c r="C84" i="5"/>
  <c r="C83" i="5"/>
  <c r="C81" i="5"/>
  <c r="C80" i="5"/>
  <c r="F69" i="5"/>
  <c r="H69" i="5" s="1"/>
  <c r="J69" i="5" s="1"/>
  <c r="L69" i="5" s="1"/>
  <c r="E69" i="5"/>
  <c r="G69" i="5" s="1"/>
  <c r="I69" i="5" s="1"/>
  <c r="K69" i="5" s="1"/>
  <c r="M69" i="5" s="1"/>
  <c r="C64" i="5"/>
  <c r="C63" i="5"/>
  <c r="C62" i="5"/>
  <c r="C59" i="5"/>
  <c r="F49" i="5"/>
  <c r="H49" i="5" s="1"/>
  <c r="J49" i="5" s="1"/>
  <c r="L49" i="5" s="1"/>
  <c r="E49" i="5"/>
  <c r="G49" i="5" s="1"/>
  <c r="I49" i="5" s="1"/>
  <c r="K49" i="5" s="1"/>
  <c r="M49" i="5" s="1"/>
  <c r="N36" i="5"/>
  <c r="N39" i="5" s="1"/>
  <c r="M36" i="5"/>
  <c r="M41" i="5" s="1"/>
  <c r="L36" i="5"/>
  <c r="L41" i="5" s="1"/>
  <c r="K36" i="5"/>
  <c r="K45" i="5" s="1"/>
  <c r="J36" i="5"/>
  <c r="J105" i="5" s="1"/>
  <c r="I36" i="5"/>
  <c r="I119" i="5" s="1"/>
  <c r="H36" i="5"/>
  <c r="H126" i="5" s="1"/>
  <c r="G36" i="5"/>
  <c r="G126" i="5" s="1"/>
  <c r="F36" i="5"/>
  <c r="F100" i="5" s="1"/>
  <c r="E36" i="5"/>
  <c r="E106" i="5" s="1"/>
  <c r="D36" i="5"/>
  <c r="D124" i="5" s="1"/>
  <c r="C45" i="5"/>
  <c r="C44" i="5"/>
  <c r="C43" i="5"/>
  <c r="C42" i="5"/>
  <c r="C41" i="5"/>
  <c r="F21" i="5"/>
  <c r="H21" i="5" s="1"/>
  <c r="J21" i="5" s="1"/>
  <c r="L21" i="5" s="1"/>
  <c r="E21" i="5"/>
  <c r="G21" i="5" s="1"/>
  <c r="I21" i="5" s="1"/>
  <c r="K21" i="5" s="1"/>
  <c r="M21" i="5" s="1"/>
  <c r="N15" i="5"/>
  <c r="M15" i="5"/>
  <c r="L15" i="5"/>
  <c r="K15" i="5"/>
  <c r="J15" i="5"/>
  <c r="I15" i="5"/>
  <c r="H15" i="5"/>
  <c r="G15" i="5"/>
  <c r="F15" i="5"/>
  <c r="E15" i="5"/>
  <c r="D15" i="5"/>
  <c r="C15" i="5"/>
  <c r="N14" i="5"/>
  <c r="M14" i="5"/>
  <c r="L14" i="5"/>
  <c r="K14" i="5"/>
  <c r="J14" i="5"/>
  <c r="I14" i="5"/>
  <c r="H14" i="5"/>
  <c r="G14" i="5"/>
  <c r="F14" i="5"/>
  <c r="E14" i="5"/>
  <c r="D14" i="5"/>
  <c r="C14" i="5"/>
  <c r="N13" i="5"/>
  <c r="M13" i="5"/>
  <c r="L13" i="5"/>
  <c r="K13" i="5"/>
  <c r="J13" i="5"/>
  <c r="I13" i="5"/>
  <c r="H13" i="5"/>
  <c r="G13" i="5"/>
  <c r="F13" i="5"/>
  <c r="E13" i="5"/>
  <c r="D13" i="5"/>
  <c r="C13" i="5"/>
  <c r="N12" i="5"/>
  <c r="M12" i="5"/>
  <c r="L12" i="5"/>
  <c r="K12" i="5"/>
  <c r="J12" i="5"/>
  <c r="I12" i="5"/>
  <c r="H12" i="5"/>
  <c r="G12" i="5"/>
  <c r="F12" i="5"/>
  <c r="E12" i="5"/>
  <c r="D12" i="5"/>
  <c r="C12" i="5"/>
  <c r="F3" i="5"/>
  <c r="H3" i="5" s="1"/>
  <c r="J3" i="5" s="1"/>
  <c r="L3" i="5" s="1"/>
  <c r="E3" i="5"/>
  <c r="G3" i="5" s="1"/>
  <c r="I3" i="5" s="1"/>
  <c r="K3" i="5" s="1"/>
  <c r="M3" i="5" s="1"/>
  <c r="C149" i="5" l="1"/>
  <c r="I45" i="5"/>
  <c r="G44" i="5"/>
  <c r="L39" i="5"/>
  <c r="C150" i="5"/>
  <c r="L43" i="5"/>
  <c r="D103" i="5"/>
  <c r="I41" i="5"/>
  <c r="J41" i="5"/>
  <c r="M38" i="5"/>
  <c r="M43" i="5"/>
  <c r="M58" i="5"/>
  <c r="G141" i="5"/>
  <c r="G39" i="5"/>
  <c r="M144" i="5"/>
  <c r="G43" i="5"/>
  <c r="M39" i="5"/>
  <c r="N124" i="5"/>
  <c r="N38" i="5"/>
  <c r="N43" i="5"/>
  <c r="G38" i="5"/>
  <c r="K38" i="5"/>
  <c r="L38" i="5"/>
  <c r="F43" i="5"/>
  <c r="D106" i="5"/>
  <c r="M141" i="5"/>
  <c r="J124" i="5"/>
  <c r="G144" i="5"/>
  <c r="E38" i="5"/>
  <c r="I85" i="5"/>
  <c r="F38" i="5"/>
  <c r="D78" i="5"/>
  <c r="N60" i="5"/>
  <c r="N80" i="5"/>
  <c r="H120" i="5"/>
  <c r="H39" i="5"/>
  <c r="H40" i="5"/>
  <c r="N58" i="5"/>
  <c r="H79" i="5"/>
  <c r="I83" i="5"/>
  <c r="I120" i="5"/>
  <c r="I39" i="5"/>
  <c r="I40" i="5"/>
  <c r="H43" i="5"/>
  <c r="N61" i="5"/>
  <c r="I79" i="5"/>
  <c r="D81" i="5"/>
  <c r="N83" i="5"/>
  <c r="H38" i="5"/>
  <c r="J39" i="5"/>
  <c r="J40" i="5"/>
  <c r="J42" i="5"/>
  <c r="I43" i="5"/>
  <c r="H44" i="5"/>
  <c r="N59" i="5"/>
  <c r="N79" i="5"/>
  <c r="H82" i="5"/>
  <c r="I125" i="5"/>
  <c r="I38" i="5"/>
  <c r="N40" i="5"/>
  <c r="I44" i="5"/>
  <c r="N62" i="5"/>
  <c r="I82" i="5"/>
  <c r="I84" i="5"/>
  <c r="H122" i="5"/>
  <c r="J125" i="5"/>
  <c r="J38" i="5"/>
  <c r="F39" i="5"/>
  <c r="E43" i="5"/>
  <c r="N44" i="5"/>
  <c r="I58" i="5"/>
  <c r="D60" i="5"/>
  <c r="I80" i="5"/>
  <c r="N82" i="5"/>
  <c r="H85" i="5"/>
  <c r="D100" i="5"/>
  <c r="I122" i="5"/>
  <c r="N63" i="5"/>
  <c r="E42" i="5"/>
  <c r="L104" i="5"/>
  <c r="E41" i="5"/>
  <c r="F42" i="5"/>
  <c r="L42" i="5"/>
  <c r="K40" i="5"/>
  <c r="G42" i="5"/>
  <c r="K44" i="5"/>
  <c r="M45" i="5"/>
  <c r="H58" i="5"/>
  <c r="G60" i="5"/>
  <c r="H62" i="5"/>
  <c r="H64" i="5"/>
  <c r="F40" i="5"/>
  <c r="L40" i="5"/>
  <c r="G41" i="5"/>
  <c r="H42" i="5"/>
  <c r="N42" i="5"/>
  <c r="E44" i="5"/>
  <c r="L44" i="5"/>
  <c r="G45" i="5"/>
  <c r="N45" i="5"/>
  <c r="I59" i="5"/>
  <c r="H60" i="5"/>
  <c r="I61" i="5"/>
  <c r="I62" i="5"/>
  <c r="I63" i="5"/>
  <c r="N64" i="5"/>
  <c r="I78" i="5"/>
  <c r="G80" i="5"/>
  <c r="I81" i="5"/>
  <c r="G83" i="5"/>
  <c r="E85" i="5"/>
  <c r="F103" i="5"/>
  <c r="F106" i="5"/>
  <c r="H119" i="5"/>
  <c r="N121" i="5"/>
  <c r="I123" i="5"/>
  <c r="I126" i="5"/>
  <c r="G140" i="5"/>
  <c r="G143" i="5"/>
  <c r="G146" i="5"/>
  <c r="E39" i="5"/>
  <c r="K39" i="5"/>
  <c r="G40" i="5"/>
  <c r="M40" i="5"/>
  <c r="H41" i="5"/>
  <c r="N41" i="5"/>
  <c r="I42" i="5"/>
  <c r="K43" i="5"/>
  <c r="F44" i="5"/>
  <c r="M44" i="5"/>
  <c r="H45" i="5"/>
  <c r="J58" i="5"/>
  <c r="M59" i="5"/>
  <c r="I60" i="5"/>
  <c r="M61" i="5"/>
  <c r="M62" i="5"/>
  <c r="M63" i="5"/>
  <c r="G79" i="5"/>
  <c r="H80" i="5"/>
  <c r="G82" i="5"/>
  <c r="H83" i="5"/>
  <c r="G85" i="5"/>
  <c r="J101" i="5"/>
  <c r="J104" i="5"/>
  <c r="N123" i="5"/>
  <c r="H125" i="5"/>
  <c r="N126" i="5"/>
  <c r="F141" i="5"/>
  <c r="F144" i="5"/>
  <c r="K41" i="5"/>
  <c r="E45" i="5"/>
  <c r="G58" i="5"/>
  <c r="G61" i="5"/>
  <c r="G62" i="5"/>
  <c r="G63" i="5"/>
  <c r="G64" i="5"/>
  <c r="N85" i="5"/>
  <c r="N120" i="5"/>
  <c r="G123" i="5"/>
  <c r="M124" i="5"/>
  <c r="L139" i="5"/>
  <c r="L142" i="5"/>
  <c r="L145" i="5"/>
  <c r="K101" i="5"/>
  <c r="M142" i="5"/>
  <c r="K104" i="5"/>
  <c r="K42" i="5"/>
  <c r="L101" i="5"/>
  <c r="L45" i="5"/>
  <c r="E40" i="5"/>
  <c r="F41" i="5"/>
  <c r="M42" i="5"/>
  <c r="F45" i="5"/>
  <c r="H59" i="5"/>
  <c r="H61" i="5"/>
  <c r="H63" i="5"/>
  <c r="E100" i="5"/>
  <c r="E103" i="5"/>
  <c r="H123" i="5"/>
  <c r="M139" i="5"/>
  <c r="M145" i="5"/>
  <c r="D38" i="5"/>
  <c r="D40" i="5"/>
  <c r="D41" i="5"/>
  <c r="J43" i="5"/>
  <c r="D44" i="5"/>
  <c r="J44" i="5"/>
  <c r="J45" i="5"/>
  <c r="D65" i="5"/>
  <c r="D84" i="5"/>
  <c r="D126" i="5"/>
  <c r="E126" i="5"/>
  <c r="E125" i="5"/>
  <c r="E124" i="5"/>
  <c r="E123" i="5"/>
  <c r="E122" i="5"/>
  <c r="E121" i="5"/>
  <c r="E120" i="5"/>
  <c r="E119" i="5"/>
  <c r="E104" i="5"/>
  <c r="E101" i="5"/>
  <c r="E105" i="5"/>
  <c r="E102" i="5"/>
  <c r="E99" i="5"/>
  <c r="E83" i="5"/>
  <c r="E80" i="5"/>
  <c r="E146" i="5"/>
  <c r="E143" i="5"/>
  <c r="E140" i="5"/>
  <c r="E64" i="5"/>
  <c r="E63" i="5"/>
  <c r="E62" i="5"/>
  <c r="E61" i="5"/>
  <c r="E60" i="5"/>
  <c r="E59" i="5"/>
  <c r="E58" i="5"/>
  <c r="E84" i="5"/>
  <c r="E81" i="5"/>
  <c r="E78" i="5"/>
  <c r="K126" i="5"/>
  <c r="K125" i="5"/>
  <c r="K124" i="5"/>
  <c r="K123" i="5"/>
  <c r="K122" i="5"/>
  <c r="K121" i="5"/>
  <c r="K120" i="5"/>
  <c r="K119" i="5"/>
  <c r="K85" i="5"/>
  <c r="K105" i="5"/>
  <c r="K102" i="5"/>
  <c r="K99" i="5"/>
  <c r="K106" i="5"/>
  <c r="K103" i="5"/>
  <c r="K100" i="5"/>
  <c r="K144" i="5"/>
  <c r="K141" i="5"/>
  <c r="K80" i="5"/>
  <c r="K63" i="5"/>
  <c r="K62" i="5"/>
  <c r="K61" i="5"/>
  <c r="K60" i="5"/>
  <c r="K59" i="5"/>
  <c r="K58" i="5"/>
  <c r="K64" i="5"/>
  <c r="D58" i="5"/>
  <c r="J59" i="5"/>
  <c r="F126" i="5"/>
  <c r="F125" i="5"/>
  <c r="F124" i="5"/>
  <c r="F123" i="5"/>
  <c r="F122" i="5"/>
  <c r="F121" i="5"/>
  <c r="F120" i="5"/>
  <c r="F119" i="5"/>
  <c r="F85" i="5"/>
  <c r="F84" i="5"/>
  <c r="F83" i="5"/>
  <c r="F82" i="5"/>
  <c r="F81" i="5"/>
  <c r="F80" i="5"/>
  <c r="F79" i="5"/>
  <c r="F78" i="5"/>
  <c r="F145" i="5"/>
  <c r="F142" i="5"/>
  <c r="F139" i="5"/>
  <c r="F65" i="5"/>
  <c r="F146" i="5"/>
  <c r="F143" i="5"/>
  <c r="F140" i="5"/>
  <c r="F64" i="5"/>
  <c r="F63" i="5"/>
  <c r="F62" i="5"/>
  <c r="F61" i="5"/>
  <c r="F60" i="5"/>
  <c r="F59" i="5"/>
  <c r="F58" i="5"/>
  <c r="F104" i="5"/>
  <c r="F101" i="5"/>
  <c r="L126" i="5"/>
  <c r="L125" i="5"/>
  <c r="L124" i="5"/>
  <c r="L123" i="5"/>
  <c r="L122" i="5"/>
  <c r="L121" i="5"/>
  <c r="L120" i="5"/>
  <c r="L119" i="5"/>
  <c r="L85" i="5"/>
  <c r="L84" i="5"/>
  <c r="L83" i="5"/>
  <c r="L82" i="5"/>
  <c r="L81" i="5"/>
  <c r="L80" i="5"/>
  <c r="L79" i="5"/>
  <c r="L78" i="5"/>
  <c r="L146" i="5"/>
  <c r="L143" i="5"/>
  <c r="L140" i="5"/>
  <c r="L144" i="5"/>
  <c r="L141" i="5"/>
  <c r="L63" i="5"/>
  <c r="L62" i="5"/>
  <c r="L61" i="5"/>
  <c r="L60" i="5"/>
  <c r="L59" i="5"/>
  <c r="L58" i="5"/>
  <c r="L105" i="5"/>
  <c r="L102" i="5"/>
  <c r="L99" i="5"/>
  <c r="L64" i="5"/>
  <c r="J65" i="5"/>
  <c r="K78" i="5"/>
  <c r="K79" i="5"/>
  <c r="K81" i="5"/>
  <c r="K82" i="5"/>
  <c r="J84" i="5"/>
  <c r="F99" i="5"/>
  <c r="L100" i="5"/>
  <c r="F102" i="5"/>
  <c r="L103" i="5"/>
  <c r="F105" i="5"/>
  <c r="L106" i="5"/>
  <c r="D120" i="5"/>
  <c r="D121" i="5"/>
  <c r="D139" i="5"/>
  <c r="J140" i="5"/>
  <c r="D142" i="5"/>
  <c r="J143" i="5"/>
  <c r="D145" i="5"/>
  <c r="J146" i="5"/>
  <c r="G124" i="5"/>
  <c r="G121" i="5"/>
  <c r="G103" i="5"/>
  <c r="G100" i="5"/>
  <c r="G125" i="5"/>
  <c r="G122" i="5"/>
  <c r="G119" i="5"/>
  <c r="G104" i="5"/>
  <c r="G101" i="5"/>
  <c r="G145" i="5"/>
  <c r="G142" i="5"/>
  <c r="G139" i="5"/>
  <c r="G84" i="5"/>
  <c r="G81" i="5"/>
  <c r="G78" i="5"/>
  <c r="G65" i="5"/>
  <c r="G106" i="5"/>
  <c r="M125" i="5"/>
  <c r="M122" i="5"/>
  <c r="M119" i="5"/>
  <c r="M104" i="5"/>
  <c r="M101" i="5"/>
  <c r="M126" i="5"/>
  <c r="M123" i="5"/>
  <c r="M120" i="5"/>
  <c r="M105" i="5"/>
  <c r="M102" i="5"/>
  <c r="M99" i="5"/>
  <c r="M83" i="5"/>
  <c r="M80" i="5"/>
  <c r="M64" i="5"/>
  <c r="M146" i="5"/>
  <c r="M143" i="5"/>
  <c r="M140" i="5"/>
  <c r="M84" i="5"/>
  <c r="M81" i="5"/>
  <c r="M78" i="5"/>
  <c r="M65" i="5"/>
  <c r="D59" i="5"/>
  <c r="J60" i="5"/>
  <c r="K65" i="5"/>
  <c r="D79" i="5"/>
  <c r="M79" i="5"/>
  <c r="D82" i="5"/>
  <c r="M82" i="5"/>
  <c r="K83" i="5"/>
  <c r="K84" i="5"/>
  <c r="M85" i="5"/>
  <c r="G99" i="5"/>
  <c r="M100" i="5"/>
  <c r="G102" i="5"/>
  <c r="M103" i="5"/>
  <c r="G105" i="5"/>
  <c r="M106" i="5"/>
  <c r="G120" i="5"/>
  <c r="J121" i="5"/>
  <c r="J122" i="5"/>
  <c r="E139" i="5"/>
  <c r="K140" i="5"/>
  <c r="E142" i="5"/>
  <c r="K143" i="5"/>
  <c r="E145" i="5"/>
  <c r="K146" i="5"/>
  <c r="G59" i="5"/>
  <c r="M60" i="5"/>
  <c r="J64" i="5"/>
  <c r="L65" i="5"/>
  <c r="E79" i="5"/>
  <c r="E82" i="5"/>
  <c r="D85" i="5"/>
  <c r="J99" i="5"/>
  <c r="D101" i="5"/>
  <c r="J102" i="5"/>
  <c r="D104" i="5"/>
  <c r="M121" i="5"/>
  <c r="D123" i="5"/>
  <c r="K139" i="5"/>
  <c r="E141" i="5"/>
  <c r="K142" i="5"/>
  <c r="E144" i="5"/>
  <c r="K145" i="5"/>
  <c r="D146" i="5"/>
  <c r="D143" i="5"/>
  <c r="D140" i="5"/>
  <c r="D144" i="5"/>
  <c r="D141" i="5"/>
  <c r="D125" i="5"/>
  <c r="D122" i="5"/>
  <c r="D119" i="5"/>
  <c r="D105" i="5"/>
  <c r="D102" i="5"/>
  <c r="D99" i="5"/>
  <c r="D83" i="5"/>
  <c r="D80" i="5"/>
  <c r="D64" i="5"/>
  <c r="D63" i="5"/>
  <c r="D62" i="5"/>
  <c r="D45" i="5"/>
  <c r="D39" i="5"/>
  <c r="D42" i="5"/>
  <c r="D43" i="5"/>
  <c r="J144" i="5"/>
  <c r="J141" i="5"/>
  <c r="J80" i="5"/>
  <c r="J63" i="5"/>
  <c r="J62" i="5"/>
  <c r="J61" i="5"/>
  <c r="J145" i="5"/>
  <c r="J142" i="5"/>
  <c r="J139" i="5"/>
  <c r="J85" i="5"/>
  <c r="J82" i="5"/>
  <c r="J79" i="5"/>
  <c r="J126" i="5"/>
  <c r="J123" i="5"/>
  <c r="J120" i="5"/>
  <c r="J106" i="5"/>
  <c r="J103" i="5"/>
  <c r="J100" i="5"/>
  <c r="J83" i="5"/>
  <c r="D61" i="5"/>
  <c r="E65" i="5"/>
  <c r="J78" i="5"/>
  <c r="J81" i="5"/>
  <c r="J119" i="5"/>
  <c r="H146" i="5"/>
  <c r="H145" i="5"/>
  <c r="H144" i="5"/>
  <c r="H143" i="5"/>
  <c r="H142" i="5"/>
  <c r="H141" i="5"/>
  <c r="H140" i="5"/>
  <c r="H139" i="5"/>
  <c r="H106" i="5"/>
  <c r="H105" i="5"/>
  <c r="H104" i="5"/>
  <c r="H103" i="5"/>
  <c r="H102" i="5"/>
  <c r="H101" i="5"/>
  <c r="H100" i="5"/>
  <c r="H99" i="5"/>
  <c r="N146" i="5"/>
  <c r="N145" i="5"/>
  <c r="N144" i="5"/>
  <c r="N143" i="5"/>
  <c r="N142" i="5"/>
  <c r="N141" i="5"/>
  <c r="N140" i="5"/>
  <c r="N139" i="5"/>
  <c r="N106" i="5"/>
  <c r="N105" i="5"/>
  <c r="N104" i="5"/>
  <c r="N103" i="5"/>
  <c r="N102" i="5"/>
  <c r="N101" i="5"/>
  <c r="N100" i="5"/>
  <c r="N99" i="5"/>
  <c r="N65" i="5"/>
  <c r="N78" i="5"/>
  <c r="N81" i="5"/>
  <c r="N84" i="5"/>
  <c r="N119" i="5"/>
  <c r="H121" i="5"/>
  <c r="N122" i="5"/>
  <c r="H124" i="5"/>
  <c r="N125" i="5"/>
  <c r="C146" i="5"/>
  <c r="C145" i="5"/>
  <c r="C144" i="5"/>
  <c r="C143" i="5"/>
  <c r="C141" i="5"/>
  <c r="C140" i="5"/>
  <c r="C139" i="5"/>
  <c r="C106" i="5"/>
  <c r="C105" i="5"/>
  <c r="C104" i="5"/>
  <c r="C103" i="5"/>
  <c r="C102" i="5"/>
  <c r="C101" i="5"/>
  <c r="C100" i="5"/>
  <c r="C65" i="5"/>
  <c r="I146" i="5"/>
  <c r="I145" i="5"/>
  <c r="I144" i="5"/>
  <c r="I143" i="5"/>
  <c r="I142" i="5"/>
  <c r="I141" i="5"/>
  <c r="I140" i="5"/>
  <c r="I139" i="5"/>
  <c r="I106" i="5"/>
  <c r="I105" i="5"/>
  <c r="I104" i="5"/>
  <c r="I103" i="5"/>
  <c r="I102" i="5"/>
  <c r="I101" i="5"/>
  <c r="I100" i="5"/>
  <c r="I99" i="5"/>
  <c r="I65" i="5"/>
  <c r="I64" i="5"/>
  <c r="H65" i="5"/>
  <c r="H78" i="5"/>
  <c r="C79" i="5"/>
  <c r="H81" i="5"/>
  <c r="C82" i="5"/>
  <c r="C151" i="5" s="1"/>
  <c r="H84" i="5"/>
  <c r="C85" i="5"/>
  <c r="C152" i="5" s="1"/>
  <c r="C120" i="5"/>
  <c r="I121" i="5"/>
  <c r="C123" i="5"/>
  <c r="I124" i="5"/>
  <c r="C126" i="5"/>
  <c r="Q19" i="4"/>
  <c r="P19" i="4"/>
  <c r="O19" i="4"/>
  <c r="N19" i="4"/>
  <c r="M19" i="4"/>
  <c r="L19" i="4"/>
  <c r="K19" i="4"/>
  <c r="Q9" i="4"/>
  <c r="P9" i="4"/>
  <c r="O9" i="4"/>
  <c r="N9" i="4"/>
  <c r="M9" i="4"/>
  <c r="L9" i="4"/>
  <c r="K9" i="4"/>
  <c r="C9" i="4"/>
  <c r="D9" i="4"/>
  <c r="E9" i="4"/>
  <c r="F9" i="4"/>
  <c r="G9" i="4"/>
  <c r="H9" i="4"/>
  <c r="B9" i="4"/>
  <c r="B13" i="4"/>
  <c r="C32" i="4"/>
  <c r="C29" i="4"/>
  <c r="C30" i="4" s="1"/>
  <c r="C31" i="4" s="1"/>
  <c r="C153" i="5" l="1"/>
  <c r="C154" i="5"/>
  <c r="E154" i="5"/>
  <c r="D154" i="5"/>
  <c r="L155" i="5"/>
  <c r="F154" i="5"/>
  <c r="F153" i="5"/>
  <c r="F151" i="5"/>
  <c r="J151" i="5"/>
  <c r="G152" i="5"/>
  <c r="C155" i="5"/>
  <c r="L153" i="5"/>
  <c r="H153" i="5"/>
  <c r="M149" i="5"/>
  <c r="G155" i="5"/>
  <c r="E153" i="5"/>
  <c r="M155" i="5"/>
  <c r="K155" i="5"/>
  <c r="K151" i="5"/>
  <c r="G154" i="5"/>
  <c r="H151" i="5"/>
  <c r="L151" i="5"/>
  <c r="I149" i="5"/>
  <c r="E149" i="5"/>
  <c r="L149" i="5"/>
  <c r="M150" i="5"/>
  <c r="N155" i="5"/>
  <c r="D151" i="5"/>
  <c r="J154" i="5"/>
  <c r="D150" i="5"/>
  <c r="F152" i="5"/>
  <c r="G150" i="5"/>
  <c r="L150" i="5"/>
  <c r="J150" i="5"/>
  <c r="G149" i="5"/>
  <c r="M152" i="5"/>
  <c r="I155" i="5"/>
  <c r="I153" i="5"/>
  <c r="N153" i="5"/>
  <c r="H154" i="5"/>
  <c r="D155" i="5"/>
  <c r="M154" i="5"/>
  <c r="L154" i="5"/>
  <c r="F155" i="5"/>
  <c r="K153" i="5"/>
  <c r="D149" i="5"/>
  <c r="E150" i="5"/>
  <c r="H155" i="5"/>
  <c r="L152" i="5"/>
  <c r="F150" i="5"/>
  <c r="K152" i="5"/>
  <c r="M153" i="5"/>
  <c r="N152" i="5"/>
  <c r="K149" i="5"/>
  <c r="D153" i="5"/>
  <c r="E155" i="5"/>
  <c r="J152" i="5"/>
  <c r="I151" i="5"/>
  <c r="E152" i="5"/>
  <c r="G151" i="5"/>
  <c r="E151" i="5"/>
  <c r="J149" i="5"/>
  <c r="I152" i="5"/>
  <c r="H149" i="5"/>
  <c r="I150" i="5"/>
  <c r="H150" i="5"/>
  <c r="F149" i="5"/>
  <c r="N149" i="5"/>
  <c r="G153" i="5"/>
  <c r="M151" i="5"/>
  <c r="I154" i="5"/>
  <c r="N154" i="5"/>
  <c r="J153" i="5"/>
  <c r="K154" i="5"/>
  <c r="D152" i="5"/>
  <c r="N151" i="5"/>
  <c r="K150" i="5"/>
  <c r="J155" i="5"/>
  <c r="N150" i="5"/>
  <c r="H152" i="5"/>
  <c r="H13" i="4"/>
  <c r="C13" i="4"/>
  <c r="D13" i="4"/>
  <c r="E13" i="4"/>
  <c r="F13" i="4"/>
  <c r="G13" i="4"/>
  <c r="G19" i="4" s="1"/>
  <c r="C14" i="4"/>
  <c r="D14" i="4"/>
  <c r="E14" i="4"/>
  <c r="F14" i="4"/>
  <c r="G14" i="4"/>
  <c r="H14" i="4"/>
  <c r="H19" i="4" s="1"/>
  <c r="C15" i="4"/>
  <c r="D15" i="4"/>
  <c r="E15" i="4"/>
  <c r="F15" i="4"/>
  <c r="G15" i="4"/>
  <c r="H15" i="4"/>
  <c r="B14" i="4"/>
  <c r="B15" i="4"/>
  <c r="B16" i="4"/>
  <c r="B17" i="4"/>
  <c r="B18" i="4"/>
  <c r="D19" i="4" l="1"/>
  <c r="F19" i="4"/>
  <c r="C19" i="4"/>
  <c r="E19" i="4"/>
  <c r="B19" i="4"/>
</calcChain>
</file>

<file path=xl/sharedStrings.xml><?xml version="1.0" encoding="utf-8"?>
<sst xmlns="http://schemas.openxmlformats.org/spreadsheetml/2006/main" count="143" uniqueCount="53">
  <si>
    <t>17.1.20; assay 8452; (Nr. 1)</t>
  </si>
  <si>
    <t xml:space="preserve">PLP-Konzentration in uM: </t>
  </si>
  <si>
    <t>kein D5446</t>
  </si>
  <si>
    <t>1µM D5446</t>
  </si>
  <si>
    <t>1,5µM D5446</t>
  </si>
  <si>
    <t>2µM D5446</t>
  </si>
  <si>
    <t>Mittelwert kein D5446</t>
  </si>
  <si>
    <t>Mittelwert 1µM D5446</t>
  </si>
  <si>
    <t>Mittelwert 1,5µM D5446</t>
  </si>
  <si>
    <t>Mittelwert 2µM D5446</t>
  </si>
  <si>
    <t>Mittelwert 13.1.20</t>
  </si>
  <si>
    <t xml:space="preserve">exp 1 </t>
  </si>
  <si>
    <t>PLP(µM)</t>
  </si>
  <si>
    <t>PDXP</t>
  </si>
  <si>
    <t>DMSO</t>
  </si>
  <si>
    <t>1µM 7.8-DHF</t>
  </si>
  <si>
    <t>1,5µM 7.8-DHF</t>
  </si>
  <si>
    <t>2µM 7.8-DHF</t>
  </si>
  <si>
    <t>Background</t>
  </si>
  <si>
    <t>PDXP - background</t>
  </si>
  <si>
    <t>Exp2</t>
  </si>
  <si>
    <t>Exp3</t>
  </si>
  <si>
    <t>Exp4</t>
  </si>
  <si>
    <t>3µM 7.8-DHF</t>
  </si>
  <si>
    <t>5µM 7.8-DHF</t>
  </si>
  <si>
    <t>10µM 7.8-DHF</t>
  </si>
  <si>
    <t>Exp5</t>
  </si>
  <si>
    <t>Exp6</t>
  </si>
  <si>
    <t>Average</t>
  </si>
  <si>
    <t>1.5µM 7.8-DHF</t>
  </si>
  <si>
    <t>Kcat</t>
  </si>
  <si>
    <t>1µM 7,8-DHF</t>
  </si>
  <si>
    <t>1,5µM 7,8-DHF</t>
  </si>
  <si>
    <t>2µM 7,8-DHF</t>
  </si>
  <si>
    <t>3µM 7,8-DHF</t>
  </si>
  <si>
    <t>5µM 7,8-DHF</t>
  </si>
  <si>
    <t>10µM 7,8-DHF</t>
  </si>
  <si>
    <t>Km</t>
  </si>
  <si>
    <t>Vmax</t>
  </si>
  <si>
    <t>Kcat/Km</t>
  </si>
  <si>
    <t>7,8-DHF[µM]</t>
  </si>
  <si>
    <t>Number of values</t>
  </si>
  <si>
    <t>Vmax [nmol/min/mg]</t>
  </si>
  <si>
    <t>Std. Error of Mean</t>
  </si>
  <si>
    <t>Km[µM]</t>
  </si>
  <si>
    <t xml:space="preserve">OD per min per 0,1µg PDXP </t>
  </si>
  <si>
    <t>OD=0,17 x phosphate</t>
  </si>
  <si>
    <t>conversion OD to nmol P</t>
  </si>
  <si>
    <t xml:space="preserve">from OD to nmol/mg/min </t>
  </si>
  <si>
    <t xml:space="preserve">per g and per second </t>
  </si>
  <si>
    <t>Et (MW PDXP 31828) (concentration of catalytic sites) for 1 g PDXP</t>
  </si>
  <si>
    <t xml:space="preserve">31418,9 nmol </t>
  </si>
  <si>
    <t>Mean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</si>
</sst>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3F3F76"/>
      <name val="Arial"/>
      <family val="2"/>
    </font>
    <font>
      <b/>
      <sz val="12"/>
      <color rgb="FF3F3F7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5" borderId="14" applyNumberFormat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1" fontId="2" fillId="2" borderId="5" xfId="0" applyNumberFormat="1" applyFont="1" applyFill="1" applyBorder="1" applyAlignment="1">
      <alignment horizontal="center" vertical="center"/>
    </xf>
    <xf numFmtId="11" fontId="2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1" fontId="2" fillId="0" borderId="8" xfId="0" applyNumberFormat="1" applyFont="1" applyBorder="1" applyAlignment="1">
      <alignment horizontal="center" vertical="center"/>
    </xf>
    <xf numFmtId="11" fontId="2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1" fillId="2" borderId="0" xfId="0" applyFont="1" applyFill="1"/>
    <xf numFmtId="0" fontId="6" fillId="2" borderId="0" xfId="0" applyFont="1" applyFill="1"/>
    <xf numFmtId="0" fontId="1" fillId="0" borderId="0" xfId="0" applyFont="1"/>
    <xf numFmtId="0" fontId="7" fillId="0" borderId="0" xfId="0" applyFont="1"/>
    <xf numFmtId="0" fontId="7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0" xfId="0" applyFont="1" applyAlignment="1">
      <alignment vertical="center"/>
    </xf>
    <xf numFmtId="0" fontId="7" fillId="2" borderId="5" xfId="0" applyFont="1" applyFill="1" applyBorder="1"/>
    <xf numFmtId="0" fontId="1" fillId="2" borderId="5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8" fillId="5" borderId="14" xfId="1" applyFont="1"/>
    <xf numFmtId="0" fontId="9" fillId="5" borderId="14" xfId="1" applyFont="1"/>
    <xf numFmtId="0" fontId="8" fillId="5" borderId="17" xfId="1" applyFont="1" applyBorder="1"/>
    <xf numFmtId="0" fontId="2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0" fontId="2" fillId="0" borderId="10" xfId="0" applyFont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5"/>
  <sheetViews>
    <sheetView tabSelected="1" topLeftCell="A106" zoomScale="90" zoomScaleNormal="90" workbookViewId="0">
      <selection activeCell="R125" sqref="R125"/>
    </sheetView>
  </sheetViews>
  <sheetFormatPr baseColWidth="10" defaultColWidth="11.3984375" defaultRowHeight="14.25" x14ac:dyDescent="0.45"/>
  <cols>
    <col min="1" max="1" width="14.265625" customWidth="1"/>
    <col min="2" max="2" width="30.86328125" customWidth="1"/>
  </cols>
  <sheetData>
    <row r="2" spans="2:14" hidden="1" x14ac:dyDescent="0.45">
      <c r="B2" s="22" t="s">
        <v>0</v>
      </c>
    </row>
    <row r="3" spans="2:14" hidden="1" x14ac:dyDescent="0.45">
      <c r="B3" s="22" t="s">
        <v>1</v>
      </c>
      <c r="C3" s="22">
        <v>50</v>
      </c>
      <c r="D3" s="22">
        <v>37.5</v>
      </c>
      <c r="E3" s="22">
        <f>C3/2</f>
        <v>25</v>
      </c>
      <c r="F3" s="22">
        <f t="shared" ref="F3:M3" si="0">D3/2</f>
        <v>18.75</v>
      </c>
      <c r="G3" s="22">
        <f t="shared" si="0"/>
        <v>12.5</v>
      </c>
      <c r="H3" s="22">
        <f t="shared" si="0"/>
        <v>9.375</v>
      </c>
      <c r="I3" s="22">
        <f t="shared" si="0"/>
        <v>6.25</v>
      </c>
      <c r="J3" s="22">
        <f t="shared" si="0"/>
        <v>4.6875</v>
      </c>
      <c r="K3" s="22">
        <f t="shared" si="0"/>
        <v>3.125</v>
      </c>
      <c r="L3" s="22">
        <f t="shared" si="0"/>
        <v>2.34375</v>
      </c>
      <c r="M3" s="22">
        <f t="shared" si="0"/>
        <v>1.5625</v>
      </c>
      <c r="N3" s="22">
        <v>0</v>
      </c>
    </row>
    <row r="4" spans="2:14" hidden="1" x14ac:dyDescent="0.45">
      <c r="B4" t="s">
        <v>2</v>
      </c>
      <c r="C4">
        <v>0.16700000000000001</v>
      </c>
      <c r="D4">
        <v>0.17699999999999999</v>
      </c>
      <c r="E4">
        <v>0.186</v>
      </c>
      <c r="F4">
        <v>0.16500000000000001</v>
      </c>
      <c r="G4">
        <v>0.123</v>
      </c>
      <c r="H4">
        <v>0.13100000000000001</v>
      </c>
      <c r="I4">
        <v>9.0999999999999998E-2</v>
      </c>
      <c r="J4">
        <v>9.0999999999999998E-2</v>
      </c>
      <c r="K4">
        <v>7.4999999999999997E-2</v>
      </c>
      <c r="L4">
        <v>7.6999999999999999E-2</v>
      </c>
      <c r="M4">
        <v>6.7000000000000004E-2</v>
      </c>
      <c r="N4">
        <v>5.8999999999999997E-2</v>
      </c>
    </row>
    <row r="5" spans="2:14" hidden="1" x14ac:dyDescent="0.45">
      <c r="B5" t="s">
        <v>2</v>
      </c>
      <c r="C5">
        <v>0.185</v>
      </c>
      <c r="D5">
        <v>0.184</v>
      </c>
      <c r="E5">
        <v>0.157</v>
      </c>
      <c r="F5">
        <v>0.161</v>
      </c>
      <c r="G5">
        <v>0.127</v>
      </c>
      <c r="H5">
        <v>0.128</v>
      </c>
      <c r="I5">
        <v>9.0999999999999998E-2</v>
      </c>
      <c r="J5">
        <v>8.3000000000000004E-2</v>
      </c>
      <c r="K5">
        <v>7.1999999999999995E-2</v>
      </c>
      <c r="L5">
        <v>7.0999999999999994E-2</v>
      </c>
      <c r="M5">
        <v>6.2E-2</v>
      </c>
      <c r="N5">
        <v>4.8000000000000001E-2</v>
      </c>
    </row>
    <row r="6" spans="2:14" hidden="1" x14ac:dyDescent="0.45">
      <c r="B6" t="s">
        <v>3</v>
      </c>
      <c r="C6">
        <v>0.14000000000000001</v>
      </c>
      <c r="D6">
        <v>0.161</v>
      </c>
      <c r="E6">
        <v>0.13100000000000001</v>
      </c>
      <c r="F6">
        <v>0.14299999999999999</v>
      </c>
      <c r="G6">
        <v>0.111</v>
      </c>
      <c r="H6">
        <v>0.11600000000000001</v>
      </c>
      <c r="I6">
        <v>0.09</v>
      </c>
      <c r="J6">
        <v>8.5999999999999993E-2</v>
      </c>
      <c r="K6">
        <v>7.3999999999999996E-2</v>
      </c>
      <c r="L6">
        <v>7.4999999999999997E-2</v>
      </c>
      <c r="M6">
        <v>6.7000000000000004E-2</v>
      </c>
      <c r="N6">
        <v>6.0999999999999999E-2</v>
      </c>
    </row>
    <row r="7" spans="2:14" hidden="1" x14ac:dyDescent="0.45">
      <c r="B7" t="s">
        <v>3</v>
      </c>
      <c r="C7">
        <v>0.16200000000000001</v>
      </c>
      <c r="D7">
        <v>0.159</v>
      </c>
      <c r="E7">
        <v>0.13600000000000001</v>
      </c>
      <c r="F7">
        <v>0.14199999999999999</v>
      </c>
      <c r="G7">
        <v>0.106</v>
      </c>
      <c r="H7">
        <v>0.112</v>
      </c>
      <c r="I7">
        <v>0.09</v>
      </c>
      <c r="J7">
        <v>0.08</v>
      </c>
      <c r="K7">
        <v>6.8000000000000005E-2</v>
      </c>
      <c r="L7">
        <v>6.4000000000000001E-2</v>
      </c>
      <c r="M7">
        <v>5.8999999999999997E-2</v>
      </c>
      <c r="N7">
        <v>4.8000000000000001E-2</v>
      </c>
    </row>
    <row r="8" spans="2:14" hidden="1" x14ac:dyDescent="0.45">
      <c r="B8" t="s">
        <v>4</v>
      </c>
      <c r="C8">
        <v>0.17599999999999999</v>
      </c>
      <c r="D8">
        <v>0.17100000000000001</v>
      </c>
      <c r="E8">
        <v>0.151</v>
      </c>
      <c r="F8">
        <v>0.14699999999999999</v>
      </c>
      <c r="G8">
        <v>0.11899999999999999</v>
      </c>
      <c r="H8">
        <v>0.121</v>
      </c>
      <c r="I8">
        <v>0.09</v>
      </c>
      <c r="J8">
        <v>7.0999999999999994E-2</v>
      </c>
      <c r="K8">
        <v>7.5999999999999998E-2</v>
      </c>
      <c r="L8">
        <v>7.4999999999999997E-2</v>
      </c>
      <c r="M8">
        <v>6.9000000000000006E-2</v>
      </c>
      <c r="N8">
        <v>0.06</v>
      </c>
    </row>
    <row r="9" spans="2:14" hidden="1" x14ac:dyDescent="0.45">
      <c r="B9" t="s">
        <v>4</v>
      </c>
      <c r="C9">
        <v>0.16700000000000001</v>
      </c>
      <c r="D9">
        <v>0.17599999999999999</v>
      </c>
      <c r="E9">
        <v>0.14499999999999999</v>
      </c>
      <c r="F9">
        <v>0.14899999999999999</v>
      </c>
      <c r="G9">
        <v>0.115</v>
      </c>
      <c r="H9">
        <v>0.121</v>
      </c>
      <c r="I9">
        <v>8.4000000000000005E-2</v>
      </c>
      <c r="J9">
        <v>8.1000000000000003E-2</v>
      </c>
      <c r="K9">
        <v>6.8000000000000005E-2</v>
      </c>
      <c r="L9">
        <v>6.8000000000000005E-2</v>
      </c>
      <c r="M9">
        <v>6.0999999999999999E-2</v>
      </c>
      <c r="N9">
        <v>0.05</v>
      </c>
    </row>
    <row r="10" spans="2:14" hidden="1" x14ac:dyDescent="0.45">
      <c r="B10" t="s">
        <v>5</v>
      </c>
      <c r="C10">
        <v>0.13</v>
      </c>
      <c r="D10">
        <v>0.155</v>
      </c>
      <c r="E10">
        <v>0.13</v>
      </c>
      <c r="F10">
        <v>0.13400000000000001</v>
      </c>
      <c r="G10">
        <v>0.108</v>
      </c>
      <c r="H10">
        <v>0.104</v>
      </c>
      <c r="I10">
        <v>8.4000000000000005E-2</v>
      </c>
      <c r="J10">
        <v>8.7999999999999995E-2</v>
      </c>
      <c r="K10">
        <v>7.2999999999999995E-2</v>
      </c>
      <c r="L10">
        <v>7.4999999999999997E-2</v>
      </c>
      <c r="M10">
        <v>6.7000000000000004E-2</v>
      </c>
      <c r="N10">
        <v>0.06</v>
      </c>
    </row>
    <row r="11" spans="2:14" hidden="1" x14ac:dyDescent="0.45">
      <c r="B11" t="s">
        <v>5</v>
      </c>
      <c r="C11">
        <v>0.15</v>
      </c>
      <c r="D11">
        <v>0.16500000000000001</v>
      </c>
      <c r="E11">
        <v>0.13200000000000001</v>
      </c>
      <c r="F11">
        <v>0.13300000000000001</v>
      </c>
      <c r="G11">
        <v>0.11</v>
      </c>
      <c r="H11">
        <v>0.107</v>
      </c>
      <c r="I11">
        <v>8.3000000000000004E-2</v>
      </c>
      <c r="J11">
        <v>0.08</v>
      </c>
      <c r="K11">
        <v>8.3000000000000004E-2</v>
      </c>
      <c r="L11">
        <v>7.1999999999999995E-2</v>
      </c>
      <c r="M11">
        <v>6.0999999999999999E-2</v>
      </c>
      <c r="N11">
        <v>0.05</v>
      </c>
    </row>
    <row r="12" spans="2:14" hidden="1" x14ac:dyDescent="0.45">
      <c r="B12" t="s">
        <v>6</v>
      </c>
      <c r="C12">
        <f>AVERAGE(C4:C5)</f>
        <v>0.17599999999999999</v>
      </c>
      <c r="D12">
        <f t="shared" ref="D12:N12" si="1">AVERAGE(D4:D5)</f>
        <v>0.18049999999999999</v>
      </c>
      <c r="E12">
        <f t="shared" si="1"/>
        <v>0.17149999999999999</v>
      </c>
      <c r="F12">
        <f t="shared" si="1"/>
        <v>0.16300000000000001</v>
      </c>
      <c r="G12">
        <f t="shared" si="1"/>
        <v>0.125</v>
      </c>
      <c r="H12">
        <f t="shared" si="1"/>
        <v>0.1295</v>
      </c>
      <c r="I12">
        <f t="shared" si="1"/>
        <v>9.0999999999999998E-2</v>
      </c>
      <c r="J12">
        <f t="shared" si="1"/>
        <v>8.6999999999999994E-2</v>
      </c>
      <c r="K12">
        <f t="shared" si="1"/>
        <v>7.3499999999999996E-2</v>
      </c>
      <c r="L12">
        <f t="shared" si="1"/>
        <v>7.3999999999999996E-2</v>
      </c>
      <c r="M12">
        <f t="shared" si="1"/>
        <v>6.4500000000000002E-2</v>
      </c>
      <c r="N12">
        <f t="shared" si="1"/>
        <v>5.3499999999999999E-2</v>
      </c>
    </row>
    <row r="13" spans="2:14" hidden="1" x14ac:dyDescent="0.45">
      <c r="B13" t="s">
        <v>7</v>
      </c>
      <c r="C13">
        <f>AVERAGE(C6:C7)</f>
        <v>0.15100000000000002</v>
      </c>
      <c r="D13">
        <f t="shared" ref="D13:N13" si="2">AVERAGE(D6:D7)</f>
        <v>0.16</v>
      </c>
      <c r="E13">
        <f t="shared" si="2"/>
        <v>0.13350000000000001</v>
      </c>
      <c r="F13">
        <f t="shared" si="2"/>
        <v>0.14249999999999999</v>
      </c>
      <c r="G13">
        <f t="shared" si="2"/>
        <v>0.1085</v>
      </c>
      <c r="H13">
        <f t="shared" si="2"/>
        <v>0.114</v>
      </c>
      <c r="I13">
        <f t="shared" si="2"/>
        <v>0.09</v>
      </c>
      <c r="J13">
        <f t="shared" si="2"/>
        <v>8.299999999999999E-2</v>
      </c>
      <c r="K13">
        <f t="shared" si="2"/>
        <v>7.1000000000000008E-2</v>
      </c>
      <c r="L13">
        <f t="shared" si="2"/>
        <v>6.9500000000000006E-2</v>
      </c>
      <c r="M13">
        <f t="shared" si="2"/>
        <v>6.3E-2</v>
      </c>
      <c r="N13">
        <f t="shared" si="2"/>
        <v>5.45E-2</v>
      </c>
    </row>
    <row r="14" spans="2:14" hidden="1" x14ac:dyDescent="0.45">
      <c r="B14" t="s">
        <v>8</v>
      </c>
      <c r="C14">
        <f>AVERAGE(C8:C9)</f>
        <v>0.17149999999999999</v>
      </c>
      <c r="D14">
        <f t="shared" ref="D14:N14" si="3">AVERAGE(D8:D9)</f>
        <v>0.17349999999999999</v>
      </c>
      <c r="E14">
        <f t="shared" si="3"/>
        <v>0.14799999999999999</v>
      </c>
      <c r="F14">
        <f t="shared" si="3"/>
        <v>0.14799999999999999</v>
      </c>
      <c r="G14">
        <f t="shared" si="3"/>
        <v>0.11699999999999999</v>
      </c>
      <c r="H14">
        <f t="shared" si="3"/>
        <v>0.121</v>
      </c>
      <c r="I14">
        <f t="shared" si="3"/>
        <v>8.6999999999999994E-2</v>
      </c>
      <c r="J14">
        <f t="shared" si="3"/>
        <v>7.5999999999999998E-2</v>
      </c>
      <c r="K14">
        <f t="shared" si="3"/>
        <v>7.2000000000000008E-2</v>
      </c>
      <c r="L14">
        <f t="shared" si="3"/>
        <v>7.1500000000000008E-2</v>
      </c>
      <c r="M14">
        <f t="shared" si="3"/>
        <v>6.5000000000000002E-2</v>
      </c>
      <c r="N14">
        <f t="shared" si="3"/>
        <v>5.5E-2</v>
      </c>
    </row>
    <row r="15" spans="2:14" hidden="1" x14ac:dyDescent="0.45">
      <c r="B15" t="s">
        <v>9</v>
      </c>
      <c r="C15">
        <f>AVERAGE(C10:C11)</f>
        <v>0.14000000000000001</v>
      </c>
      <c r="D15">
        <f t="shared" ref="D15:N15" si="4">AVERAGE(D10:D11)</f>
        <v>0.16</v>
      </c>
      <c r="E15">
        <f t="shared" si="4"/>
        <v>0.13100000000000001</v>
      </c>
      <c r="F15">
        <f t="shared" si="4"/>
        <v>0.13350000000000001</v>
      </c>
      <c r="G15">
        <f t="shared" si="4"/>
        <v>0.109</v>
      </c>
      <c r="H15">
        <f t="shared" si="4"/>
        <v>0.1055</v>
      </c>
      <c r="I15">
        <f t="shared" si="4"/>
        <v>8.3500000000000005E-2</v>
      </c>
      <c r="J15">
        <f t="shared" si="4"/>
        <v>8.3999999999999991E-2</v>
      </c>
      <c r="K15">
        <f t="shared" si="4"/>
        <v>7.8E-2</v>
      </c>
      <c r="L15">
        <f t="shared" si="4"/>
        <v>7.3499999999999996E-2</v>
      </c>
      <c r="M15">
        <f t="shared" si="4"/>
        <v>6.4000000000000001E-2</v>
      </c>
      <c r="N15">
        <f t="shared" si="4"/>
        <v>5.5E-2</v>
      </c>
    </row>
    <row r="16" spans="2:14" hidden="1" x14ac:dyDescent="0.45"/>
    <row r="17" spans="1:14" hidden="1" x14ac:dyDescent="0.45">
      <c r="B17" t="s">
        <v>10</v>
      </c>
      <c r="C17">
        <v>0.14300000000000002</v>
      </c>
      <c r="D17">
        <v>0.14200000000000002</v>
      </c>
      <c r="E17">
        <v>0.14150000000000001</v>
      </c>
      <c r="F17">
        <v>0.13</v>
      </c>
      <c r="G17">
        <v>0.13</v>
      </c>
      <c r="H17">
        <v>0.11350000000000002</v>
      </c>
      <c r="I17">
        <v>9.3499999999999986E-2</v>
      </c>
      <c r="J17">
        <v>7.5499999999999998E-2</v>
      </c>
      <c r="K17">
        <v>4.9000000000000002E-2</v>
      </c>
      <c r="L17">
        <v>3.549999999999999E-2</v>
      </c>
      <c r="M17">
        <v>1.9500000000000003E-2</v>
      </c>
      <c r="N17">
        <v>0</v>
      </c>
    </row>
    <row r="18" spans="1:14" hidden="1" x14ac:dyDescent="0.45"/>
    <row r="19" spans="1:14" ht="15.75" x14ac:dyDescent="0.5">
      <c r="A19" s="23" t="s">
        <v>11</v>
      </c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5.4" x14ac:dyDescent="0.45">
      <c r="A20" s="25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.4" x14ac:dyDescent="0.45">
      <c r="A21" s="25"/>
      <c r="B21" s="27" t="s">
        <v>12</v>
      </c>
      <c r="C21" s="27">
        <v>100</v>
      </c>
      <c r="D21" s="27">
        <v>75</v>
      </c>
      <c r="E21" s="27">
        <f>C21/2</f>
        <v>50</v>
      </c>
      <c r="F21" s="27">
        <f t="shared" ref="F21:M21" si="5">D21/2</f>
        <v>37.5</v>
      </c>
      <c r="G21" s="27">
        <f t="shared" si="5"/>
        <v>25</v>
      </c>
      <c r="H21" s="27">
        <f t="shared" si="5"/>
        <v>18.75</v>
      </c>
      <c r="I21" s="27">
        <f t="shared" si="5"/>
        <v>12.5</v>
      </c>
      <c r="J21" s="27">
        <f t="shared" si="5"/>
        <v>9.375</v>
      </c>
      <c r="K21" s="27">
        <f t="shared" si="5"/>
        <v>6.25</v>
      </c>
      <c r="L21" s="27">
        <f t="shared" si="5"/>
        <v>4.6875</v>
      </c>
      <c r="M21" s="27">
        <f t="shared" si="5"/>
        <v>3.125</v>
      </c>
      <c r="N21" s="27">
        <v>0</v>
      </c>
    </row>
    <row r="22" spans="1:14" ht="15.4" x14ac:dyDescent="0.45">
      <c r="A22" s="51" t="s">
        <v>13</v>
      </c>
      <c r="B22" s="53" t="s">
        <v>14</v>
      </c>
      <c r="C22" s="29">
        <v>0.189</v>
      </c>
      <c r="D22" s="29">
        <v>0.19500000000000001</v>
      </c>
      <c r="E22" s="29">
        <v>0.16500000000000001</v>
      </c>
      <c r="F22" s="29">
        <v>0.17199999999999999</v>
      </c>
      <c r="G22" s="29">
        <v>0.155</v>
      </c>
      <c r="H22" s="29">
        <v>0.155</v>
      </c>
      <c r="I22" s="29">
        <v>0.13700000000000001</v>
      </c>
      <c r="J22" s="29">
        <v>0.127</v>
      </c>
      <c r="K22" s="29">
        <v>0.104</v>
      </c>
      <c r="L22" s="29">
        <v>8.3000000000000004E-2</v>
      </c>
      <c r="M22" s="29">
        <v>0.08</v>
      </c>
      <c r="N22" s="29">
        <v>5.8000000000000003E-2</v>
      </c>
    </row>
    <row r="23" spans="1:14" ht="15.4" x14ac:dyDescent="0.45">
      <c r="A23" s="51"/>
      <c r="B23" s="54"/>
      <c r="C23" s="29">
        <v>0.20499999999999999</v>
      </c>
      <c r="D23" s="29">
        <v>0.20100000000000001</v>
      </c>
      <c r="E23" s="29">
        <v>0.187</v>
      </c>
      <c r="F23" s="29">
        <v>0.183</v>
      </c>
      <c r="G23" s="29">
        <v>0.159</v>
      </c>
      <c r="H23" s="29">
        <v>0.152</v>
      </c>
      <c r="I23" s="29">
        <v>0.123</v>
      </c>
      <c r="J23" s="29">
        <v>0.129</v>
      </c>
      <c r="K23" s="29">
        <v>0.10199999999999999</v>
      </c>
      <c r="L23" s="29">
        <v>8.7999999999999995E-2</v>
      </c>
      <c r="M23" s="29">
        <v>7.8E-2</v>
      </c>
      <c r="N23" s="29">
        <v>4.5999999999999999E-2</v>
      </c>
    </row>
    <row r="24" spans="1:14" ht="15.4" x14ac:dyDescent="0.45">
      <c r="A24" s="51"/>
      <c r="B24" s="53" t="s">
        <v>15</v>
      </c>
      <c r="C24" s="29">
        <v>0.189</v>
      </c>
      <c r="D24" s="29">
        <v>0.184</v>
      </c>
      <c r="E24" s="29">
        <v>0.16</v>
      </c>
      <c r="F24" s="29">
        <v>0.125</v>
      </c>
      <c r="G24" s="29">
        <v>0.14299999999999999</v>
      </c>
      <c r="H24" s="29">
        <v>0.124</v>
      </c>
      <c r="I24" s="29">
        <v>0.106</v>
      </c>
      <c r="J24" s="29">
        <v>9.0999999999999998E-2</v>
      </c>
      <c r="K24" s="29">
        <v>8.4000000000000005E-2</v>
      </c>
      <c r="L24" s="29">
        <v>7.5999999999999998E-2</v>
      </c>
      <c r="M24" s="29">
        <v>7.0999999999999994E-2</v>
      </c>
      <c r="N24" s="29">
        <v>0.06</v>
      </c>
    </row>
    <row r="25" spans="1:14" ht="15.4" x14ac:dyDescent="0.45">
      <c r="A25" s="51"/>
      <c r="B25" s="54"/>
      <c r="C25" s="29">
        <v>0.189</v>
      </c>
      <c r="D25" s="29">
        <v>0.17499999999999999</v>
      </c>
      <c r="E25" s="29">
        <v>0.156</v>
      </c>
      <c r="F25" s="29">
        <v>0.13</v>
      </c>
      <c r="G25" s="29">
        <v>0.13700000000000001</v>
      </c>
      <c r="H25" s="29">
        <v>0.11700000000000001</v>
      </c>
      <c r="I25" s="29">
        <v>0.105</v>
      </c>
      <c r="J25" s="29">
        <v>8.7999999999999995E-2</v>
      </c>
      <c r="K25" s="29">
        <v>7.4999999999999997E-2</v>
      </c>
      <c r="L25" s="29">
        <v>6.8000000000000005E-2</v>
      </c>
      <c r="M25" s="29">
        <v>6.4000000000000001E-2</v>
      </c>
      <c r="N25" s="29">
        <v>4.8000000000000001E-2</v>
      </c>
    </row>
    <row r="26" spans="1:14" ht="15.4" x14ac:dyDescent="0.45">
      <c r="A26" s="51"/>
      <c r="B26" s="53" t="s">
        <v>16</v>
      </c>
      <c r="C26" s="29">
        <v>0.17499999999999999</v>
      </c>
      <c r="D26" s="29">
        <v>0.17100000000000001</v>
      </c>
      <c r="E26" s="29">
        <v>0.159</v>
      </c>
      <c r="F26" s="29">
        <v>0.14399999999999999</v>
      </c>
      <c r="G26" s="29">
        <v>0.125</v>
      </c>
      <c r="H26" s="29">
        <v>0.11700000000000001</v>
      </c>
      <c r="I26" s="29">
        <v>0.1</v>
      </c>
      <c r="J26" s="29">
        <v>8.7999999999999995E-2</v>
      </c>
      <c r="K26" s="29">
        <v>8.1000000000000003E-2</v>
      </c>
      <c r="L26" s="29">
        <v>7.1999999999999995E-2</v>
      </c>
      <c r="M26" s="29">
        <v>7.0000000000000007E-2</v>
      </c>
      <c r="N26" s="29">
        <v>5.8999999999999997E-2</v>
      </c>
    </row>
    <row r="27" spans="1:14" ht="15.4" x14ac:dyDescent="0.45">
      <c r="A27" s="51"/>
      <c r="B27" s="54"/>
      <c r="C27" s="29">
        <v>0.17699999999999999</v>
      </c>
      <c r="D27" s="29">
        <v>0.157</v>
      </c>
      <c r="E27" s="29">
        <v>0.14199999999999999</v>
      </c>
      <c r="F27" s="29">
        <v>0.128</v>
      </c>
      <c r="G27" s="29">
        <v>0.111</v>
      </c>
      <c r="H27" s="29">
        <v>9.8000000000000004E-2</v>
      </c>
      <c r="I27" s="29">
        <v>9.8000000000000004E-2</v>
      </c>
      <c r="J27" s="29">
        <v>8.8999999999999996E-2</v>
      </c>
      <c r="K27" s="29">
        <v>7.6999999999999999E-2</v>
      </c>
      <c r="L27" s="29">
        <v>6.9000000000000006E-2</v>
      </c>
      <c r="M27" s="29">
        <v>6.5000000000000002E-2</v>
      </c>
      <c r="N27" s="29">
        <v>4.9000000000000002E-2</v>
      </c>
    </row>
    <row r="28" spans="1:14" ht="15.4" x14ac:dyDescent="0.45">
      <c r="A28" s="51"/>
      <c r="B28" s="53" t="s">
        <v>17</v>
      </c>
      <c r="C28" s="29">
        <v>0.14099999999999999</v>
      </c>
      <c r="D28" s="29">
        <v>0.158</v>
      </c>
      <c r="E28" s="29">
        <v>0.13400000000000001</v>
      </c>
      <c r="F28" s="29">
        <v>0.124</v>
      </c>
      <c r="G28" s="29">
        <v>0.109</v>
      </c>
      <c r="H28" s="29">
        <v>9.9000000000000005E-2</v>
      </c>
      <c r="I28" s="29">
        <v>0.1</v>
      </c>
      <c r="J28" s="29">
        <v>0.09</v>
      </c>
      <c r="K28" s="29">
        <v>8.2000000000000003E-2</v>
      </c>
      <c r="L28" s="29">
        <v>7.5999999999999998E-2</v>
      </c>
      <c r="M28" s="29">
        <v>6.9000000000000006E-2</v>
      </c>
      <c r="N28" s="29">
        <v>5.8000000000000003E-2</v>
      </c>
    </row>
    <row r="29" spans="1:14" ht="15.4" x14ac:dyDescent="0.45">
      <c r="A29" s="51"/>
      <c r="B29" s="54"/>
      <c r="C29" s="29">
        <v>0.187</v>
      </c>
      <c r="D29" s="29">
        <v>0.17599999999999999</v>
      </c>
      <c r="E29" s="29">
        <v>0.16200000000000001</v>
      </c>
      <c r="F29" s="29">
        <v>0.14000000000000001</v>
      </c>
      <c r="G29" s="29">
        <v>0.123</v>
      </c>
      <c r="H29" s="29">
        <v>0.11600000000000001</v>
      </c>
      <c r="I29" s="29">
        <v>9.0999999999999998E-2</v>
      </c>
      <c r="J29" s="29">
        <v>8.5999999999999993E-2</v>
      </c>
      <c r="K29" s="29">
        <v>7.9000000000000001E-2</v>
      </c>
      <c r="L29" s="29">
        <v>7.0999999999999994E-2</v>
      </c>
      <c r="M29" s="29">
        <v>6.5000000000000002E-2</v>
      </c>
      <c r="N29" s="29">
        <v>4.9000000000000002E-2</v>
      </c>
    </row>
    <row r="30" spans="1:14" ht="15.4" x14ac:dyDescent="0.45">
      <c r="A30" s="25"/>
      <c r="B30" s="3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5.4" x14ac:dyDescent="0.45">
      <c r="A31" s="25"/>
      <c r="B31" s="53" t="s">
        <v>18</v>
      </c>
      <c r="C31" s="29">
        <v>6.6000000000000003E-2</v>
      </c>
      <c r="D31" s="29">
        <v>6.7000000000000004E-2</v>
      </c>
      <c r="E31" s="29">
        <v>6.3E-2</v>
      </c>
      <c r="F31" s="29">
        <v>6.2E-2</v>
      </c>
      <c r="G31" s="29">
        <v>0.06</v>
      </c>
      <c r="H31" s="29">
        <v>0.06</v>
      </c>
      <c r="I31" s="29">
        <v>6.0999999999999999E-2</v>
      </c>
      <c r="J31" s="29">
        <v>5.8999999999999997E-2</v>
      </c>
      <c r="K31" s="29">
        <v>6.0999999999999999E-2</v>
      </c>
      <c r="L31" s="29">
        <v>6.0999999999999999E-2</v>
      </c>
      <c r="M31" s="29">
        <v>6.0999999999999999E-2</v>
      </c>
      <c r="N31" s="29">
        <v>5.7000000000000002E-2</v>
      </c>
    </row>
    <row r="32" spans="1:14" ht="15.4" x14ac:dyDescent="0.45">
      <c r="A32" s="25"/>
      <c r="B32" s="55"/>
      <c r="C32" s="29">
        <v>7.1999999999999995E-2</v>
      </c>
      <c r="D32" s="29">
        <v>6.5000000000000002E-2</v>
      </c>
      <c r="E32" s="29">
        <v>6.0999999999999999E-2</v>
      </c>
      <c r="F32" s="29">
        <v>5.8000000000000003E-2</v>
      </c>
      <c r="G32" s="29">
        <v>5.7000000000000002E-2</v>
      </c>
      <c r="H32" s="29">
        <v>5.7000000000000002E-2</v>
      </c>
      <c r="I32" s="29">
        <v>5.8000000000000003E-2</v>
      </c>
      <c r="J32" s="29">
        <v>5.7000000000000002E-2</v>
      </c>
      <c r="K32" s="29">
        <v>5.6000000000000001E-2</v>
      </c>
      <c r="L32" s="29">
        <v>5.6000000000000001E-2</v>
      </c>
      <c r="M32" s="29">
        <v>5.6000000000000001E-2</v>
      </c>
      <c r="N32" s="29">
        <v>4.5999999999999999E-2</v>
      </c>
    </row>
    <row r="33" spans="1:14" ht="15.4" x14ac:dyDescent="0.45">
      <c r="A33" s="25"/>
      <c r="B33" s="55"/>
      <c r="C33" s="29">
        <v>6.2E-2</v>
      </c>
      <c r="D33" s="29">
        <v>0.06</v>
      </c>
      <c r="E33" s="29">
        <v>5.6000000000000001E-2</v>
      </c>
      <c r="F33" s="29">
        <v>5.3999999999999999E-2</v>
      </c>
      <c r="G33" s="29">
        <v>5.1999999999999998E-2</v>
      </c>
      <c r="H33" s="29">
        <v>5.2999999999999999E-2</v>
      </c>
      <c r="I33" s="29">
        <v>5.0999999999999997E-2</v>
      </c>
      <c r="J33" s="29">
        <v>5.1999999999999998E-2</v>
      </c>
      <c r="K33" s="29">
        <v>5.3999999999999999E-2</v>
      </c>
      <c r="L33" s="29">
        <v>5.0999999999999997E-2</v>
      </c>
      <c r="M33" s="29">
        <v>5.0999999999999997E-2</v>
      </c>
      <c r="N33" s="29">
        <v>4.7E-2</v>
      </c>
    </row>
    <row r="34" spans="1:14" ht="15.4" x14ac:dyDescent="0.45">
      <c r="A34" s="25"/>
      <c r="B34" s="54"/>
      <c r="C34" s="29">
        <v>5.3999999999999999E-2</v>
      </c>
      <c r="D34" s="29">
        <v>5.8000000000000003E-2</v>
      </c>
      <c r="E34" s="29">
        <v>5.2999999999999999E-2</v>
      </c>
      <c r="F34" s="29">
        <v>5.3999999999999999E-2</v>
      </c>
      <c r="G34" s="29">
        <v>4.7E-2</v>
      </c>
      <c r="H34" s="29">
        <v>5.1999999999999998E-2</v>
      </c>
      <c r="I34" s="29">
        <v>4.9000000000000002E-2</v>
      </c>
      <c r="J34" s="29">
        <v>0.05</v>
      </c>
      <c r="K34" s="29">
        <v>4.9000000000000002E-2</v>
      </c>
      <c r="L34" s="29">
        <v>0.05</v>
      </c>
      <c r="M34" s="29">
        <v>4.8000000000000001E-2</v>
      </c>
      <c r="N34" s="29">
        <v>4.9000000000000002E-2</v>
      </c>
    </row>
    <row r="35" spans="1:14" ht="15.4" x14ac:dyDescent="0.4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.4" x14ac:dyDescent="0.45">
      <c r="A36" s="25"/>
      <c r="B36" s="31" t="s">
        <v>52</v>
      </c>
      <c r="C36" s="32">
        <f>AVERAGE(C31:C34)</f>
        <v>6.3500000000000001E-2</v>
      </c>
      <c r="D36" s="32">
        <f t="shared" ref="D36:N36" si="6">AVERAGE(D31:D34)</f>
        <v>6.25E-2</v>
      </c>
      <c r="E36" s="32">
        <f t="shared" si="6"/>
        <v>5.8249999999999996E-2</v>
      </c>
      <c r="F36" s="32">
        <f t="shared" si="6"/>
        <v>5.6999999999999995E-2</v>
      </c>
      <c r="G36" s="32">
        <f t="shared" si="6"/>
        <v>5.3999999999999992E-2</v>
      </c>
      <c r="H36" s="32">
        <f t="shared" si="6"/>
        <v>5.5499999999999994E-2</v>
      </c>
      <c r="I36" s="32">
        <f t="shared" si="6"/>
        <v>5.4749999999999993E-2</v>
      </c>
      <c r="J36" s="32">
        <f t="shared" si="6"/>
        <v>5.4499999999999993E-2</v>
      </c>
      <c r="K36" s="32">
        <f t="shared" si="6"/>
        <v>5.4999999999999993E-2</v>
      </c>
      <c r="L36" s="32">
        <f t="shared" si="6"/>
        <v>5.4499999999999993E-2</v>
      </c>
      <c r="M36" s="32">
        <f t="shared" si="6"/>
        <v>5.3999999999999992E-2</v>
      </c>
      <c r="N36" s="32">
        <f t="shared" si="6"/>
        <v>4.9750000000000003E-2</v>
      </c>
    </row>
    <row r="37" spans="1:14" ht="15.4" x14ac:dyDescent="0.4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.4" x14ac:dyDescent="0.45">
      <c r="A38" s="52" t="s">
        <v>19</v>
      </c>
      <c r="B38" s="51" t="s">
        <v>14</v>
      </c>
      <c r="C38" s="29">
        <f t="shared" ref="C38:N38" si="7">C22-C$36</f>
        <v>0.1255</v>
      </c>
      <c r="D38" s="29">
        <f t="shared" si="7"/>
        <v>0.13250000000000001</v>
      </c>
      <c r="E38" s="29">
        <f t="shared" si="7"/>
        <v>0.10675000000000001</v>
      </c>
      <c r="F38" s="29">
        <f t="shared" si="7"/>
        <v>0.11499999999999999</v>
      </c>
      <c r="G38" s="29">
        <f t="shared" si="7"/>
        <v>0.10100000000000001</v>
      </c>
      <c r="H38" s="29">
        <f t="shared" si="7"/>
        <v>9.9500000000000005E-2</v>
      </c>
      <c r="I38" s="29">
        <f t="shared" si="7"/>
        <v>8.2250000000000018E-2</v>
      </c>
      <c r="J38" s="29">
        <f t="shared" si="7"/>
        <v>7.2500000000000009E-2</v>
      </c>
      <c r="K38" s="29">
        <f t="shared" si="7"/>
        <v>4.9000000000000002E-2</v>
      </c>
      <c r="L38" s="29">
        <f t="shared" si="7"/>
        <v>2.8500000000000011E-2</v>
      </c>
      <c r="M38" s="29">
        <f t="shared" si="7"/>
        <v>2.6000000000000009E-2</v>
      </c>
      <c r="N38" s="29">
        <f t="shared" si="7"/>
        <v>8.2500000000000004E-3</v>
      </c>
    </row>
    <row r="39" spans="1:14" ht="15.4" x14ac:dyDescent="0.45">
      <c r="A39" s="52"/>
      <c r="B39" s="51"/>
      <c r="C39" s="29">
        <f t="shared" ref="C39:N39" si="8">C23-C$36</f>
        <v>0.14149999999999999</v>
      </c>
      <c r="D39" s="29">
        <f t="shared" si="8"/>
        <v>0.13850000000000001</v>
      </c>
      <c r="E39" s="29">
        <f t="shared" si="8"/>
        <v>0.12875</v>
      </c>
      <c r="F39" s="29">
        <f t="shared" si="8"/>
        <v>0.126</v>
      </c>
      <c r="G39" s="29">
        <f t="shared" si="8"/>
        <v>0.10500000000000001</v>
      </c>
      <c r="H39" s="29">
        <f t="shared" si="8"/>
        <v>9.6500000000000002E-2</v>
      </c>
      <c r="I39" s="29">
        <f t="shared" si="8"/>
        <v>6.8250000000000005E-2</v>
      </c>
      <c r="J39" s="29">
        <f t="shared" si="8"/>
        <v>7.4500000000000011E-2</v>
      </c>
      <c r="K39" s="29">
        <f t="shared" si="8"/>
        <v>4.7E-2</v>
      </c>
      <c r="L39" s="29">
        <f t="shared" si="8"/>
        <v>3.3500000000000002E-2</v>
      </c>
      <c r="M39" s="29">
        <f t="shared" si="8"/>
        <v>2.4000000000000007E-2</v>
      </c>
      <c r="N39" s="29">
        <f t="shared" si="8"/>
        <v>-3.7500000000000033E-3</v>
      </c>
    </row>
    <row r="40" spans="1:14" ht="15.4" x14ac:dyDescent="0.45">
      <c r="A40" s="52"/>
      <c r="B40" s="51" t="s">
        <v>15</v>
      </c>
      <c r="C40" s="29">
        <f t="shared" ref="C40:N40" si="9">C24-C$36</f>
        <v>0.1255</v>
      </c>
      <c r="D40" s="29">
        <f t="shared" si="9"/>
        <v>0.1215</v>
      </c>
      <c r="E40" s="29">
        <f t="shared" si="9"/>
        <v>0.10175000000000001</v>
      </c>
      <c r="F40" s="29">
        <f t="shared" si="9"/>
        <v>6.8000000000000005E-2</v>
      </c>
      <c r="G40" s="29">
        <f t="shared" si="9"/>
        <v>8.8999999999999996E-2</v>
      </c>
      <c r="H40" s="29">
        <f t="shared" si="9"/>
        <v>6.8500000000000005E-2</v>
      </c>
      <c r="I40" s="29">
        <f t="shared" si="9"/>
        <v>5.1250000000000004E-2</v>
      </c>
      <c r="J40" s="29">
        <f t="shared" si="9"/>
        <v>3.6500000000000005E-2</v>
      </c>
      <c r="K40" s="29">
        <f t="shared" si="9"/>
        <v>2.9000000000000012E-2</v>
      </c>
      <c r="L40" s="29">
        <f t="shared" si="9"/>
        <v>2.1500000000000005E-2</v>
      </c>
      <c r="M40" s="29">
        <f t="shared" si="9"/>
        <v>1.7000000000000001E-2</v>
      </c>
      <c r="N40" s="29">
        <f t="shared" si="9"/>
        <v>1.0249999999999995E-2</v>
      </c>
    </row>
    <row r="41" spans="1:14" ht="15.4" x14ac:dyDescent="0.45">
      <c r="A41" s="52"/>
      <c r="B41" s="51"/>
      <c r="C41" s="29">
        <f t="shared" ref="C41:N41" si="10">C25-C$36</f>
        <v>0.1255</v>
      </c>
      <c r="D41" s="29">
        <f t="shared" si="10"/>
        <v>0.11249999999999999</v>
      </c>
      <c r="E41" s="29">
        <f t="shared" si="10"/>
        <v>9.7750000000000004E-2</v>
      </c>
      <c r="F41" s="29">
        <f t="shared" si="10"/>
        <v>7.3000000000000009E-2</v>
      </c>
      <c r="G41" s="29">
        <f t="shared" si="10"/>
        <v>8.3000000000000018E-2</v>
      </c>
      <c r="H41" s="29">
        <f t="shared" si="10"/>
        <v>6.1500000000000013E-2</v>
      </c>
      <c r="I41" s="29">
        <f t="shared" si="10"/>
        <v>5.0250000000000003E-2</v>
      </c>
      <c r="J41" s="29">
        <f t="shared" si="10"/>
        <v>3.3500000000000002E-2</v>
      </c>
      <c r="K41" s="29">
        <f t="shared" si="10"/>
        <v>2.0000000000000004E-2</v>
      </c>
      <c r="L41" s="29">
        <f t="shared" si="10"/>
        <v>1.3500000000000012E-2</v>
      </c>
      <c r="M41" s="29">
        <f t="shared" si="10"/>
        <v>1.0000000000000009E-2</v>
      </c>
      <c r="N41" s="29">
        <f t="shared" si="10"/>
        <v>-1.7500000000000016E-3</v>
      </c>
    </row>
    <row r="42" spans="1:14" ht="15.4" x14ac:dyDescent="0.45">
      <c r="A42" s="52"/>
      <c r="B42" s="51" t="s">
        <v>16</v>
      </c>
      <c r="C42" s="29">
        <f t="shared" ref="C42:N42" si="11">C26-C$36</f>
        <v>0.11149999999999999</v>
      </c>
      <c r="D42" s="29">
        <f t="shared" si="11"/>
        <v>0.10850000000000001</v>
      </c>
      <c r="E42" s="29">
        <f t="shared" si="11"/>
        <v>0.10075000000000001</v>
      </c>
      <c r="F42" s="29">
        <f t="shared" si="11"/>
        <v>8.6999999999999994E-2</v>
      </c>
      <c r="G42" s="29">
        <f t="shared" si="11"/>
        <v>7.1000000000000008E-2</v>
      </c>
      <c r="H42" s="29">
        <f t="shared" si="11"/>
        <v>6.1500000000000013E-2</v>
      </c>
      <c r="I42" s="29">
        <f t="shared" si="11"/>
        <v>4.5250000000000012E-2</v>
      </c>
      <c r="J42" s="29">
        <f t="shared" si="11"/>
        <v>3.3500000000000002E-2</v>
      </c>
      <c r="K42" s="29">
        <f t="shared" si="11"/>
        <v>2.6000000000000009E-2</v>
      </c>
      <c r="L42" s="29">
        <f t="shared" si="11"/>
        <v>1.7500000000000002E-2</v>
      </c>
      <c r="M42" s="29">
        <f t="shared" si="11"/>
        <v>1.6000000000000014E-2</v>
      </c>
      <c r="N42" s="29">
        <f t="shared" si="11"/>
        <v>9.2499999999999943E-3</v>
      </c>
    </row>
    <row r="43" spans="1:14" ht="15.4" x14ac:dyDescent="0.45">
      <c r="A43" s="52"/>
      <c r="B43" s="51"/>
      <c r="C43" s="29">
        <f t="shared" ref="C43:N43" si="12">C27-C$36</f>
        <v>0.11349999999999999</v>
      </c>
      <c r="D43" s="29">
        <f t="shared" si="12"/>
        <v>9.4500000000000001E-2</v>
      </c>
      <c r="E43" s="29">
        <f t="shared" si="12"/>
        <v>8.3749999999999991E-2</v>
      </c>
      <c r="F43" s="29">
        <f t="shared" si="12"/>
        <v>7.1000000000000008E-2</v>
      </c>
      <c r="G43" s="29">
        <f t="shared" si="12"/>
        <v>5.7000000000000009E-2</v>
      </c>
      <c r="H43" s="29">
        <f t="shared" si="12"/>
        <v>4.250000000000001E-2</v>
      </c>
      <c r="I43" s="29">
        <f t="shared" si="12"/>
        <v>4.3250000000000011E-2</v>
      </c>
      <c r="J43" s="29">
        <f t="shared" si="12"/>
        <v>3.4500000000000003E-2</v>
      </c>
      <c r="K43" s="29">
        <f t="shared" si="12"/>
        <v>2.2000000000000006E-2</v>
      </c>
      <c r="L43" s="29">
        <f t="shared" si="12"/>
        <v>1.4500000000000013E-2</v>
      </c>
      <c r="M43" s="29">
        <f t="shared" si="12"/>
        <v>1.100000000000001E-2</v>
      </c>
      <c r="N43" s="29">
        <f t="shared" si="12"/>
        <v>-7.5000000000000067E-4</v>
      </c>
    </row>
    <row r="44" spans="1:14" ht="15.4" x14ac:dyDescent="0.45">
      <c r="A44" s="52"/>
      <c r="B44" s="51" t="s">
        <v>17</v>
      </c>
      <c r="C44" s="29">
        <f t="shared" ref="C44:N44" si="13">C28-C$36</f>
        <v>7.7499999999999986E-2</v>
      </c>
      <c r="D44" s="29">
        <f t="shared" si="13"/>
        <v>9.5500000000000002E-2</v>
      </c>
      <c r="E44" s="29">
        <f t="shared" si="13"/>
        <v>7.5750000000000012E-2</v>
      </c>
      <c r="F44" s="29">
        <f t="shared" si="13"/>
        <v>6.7000000000000004E-2</v>
      </c>
      <c r="G44" s="29">
        <f t="shared" si="13"/>
        <v>5.5000000000000007E-2</v>
      </c>
      <c r="H44" s="29">
        <f t="shared" si="13"/>
        <v>4.3500000000000011E-2</v>
      </c>
      <c r="I44" s="29">
        <f t="shared" si="13"/>
        <v>4.5250000000000012E-2</v>
      </c>
      <c r="J44" s="29">
        <f t="shared" si="13"/>
        <v>3.5500000000000004E-2</v>
      </c>
      <c r="K44" s="29">
        <f t="shared" si="13"/>
        <v>2.700000000000001E-2</v>
      </c>
      <c r="L44" s="29">
        <f t="shared" si="13"/>
        <v>2.1500000000000005E-2</v>
      </c>
      <c r="M44" s="29">
        <f t="shared" si="13"/>
        <v>1.5000000000000013E-2</v>
      </c>
      <c r="N44" s="29">
        <f t="shared" si="13"/>
        <v>8.2500000000000004E-3</v>
      </c>
    </row>
    <row r="45" spans="1:14" ht="15.4" x14ac:dyDescent="0.45">
      <c r="A45" s="52"/>
      <c r="B45" s="51"/>
      <c r="C45" s="29">
        <f t="shared" ref="C45:N45" si="14">C29-C$36</f>
        <v>0.1235</v>
      </c>
      <c r="D45" s="29">
        <f t="shared" si="14"/>
        <v>0.11349999999999999</v>
      </c>
      <c r="E45" s="29">
        <f t="shared" si="14"/>
        <v>0.10375000000000001</v>
      </c>
      <c r="F45" s="29">
        <f t="shared" si="14"/>
        <v>8.3000000000000018E-2</v>
      </c>
      <c r="G45" s="29">
        <f t="shared" si="14"/>
        <v>6.9000000000000006E-2</v>
      </c>
      <c r="H45" s="29">
        <f t="shared" si="14"/>
        <v>6.0500000000000012E-2</v>
      </c>
      <c r="I45" s="29">
        <f t="shared" si="14"/>
        <v>3.6250000000000004E-2</v>
      </c>
      <c r="J45" s="29">
        <f t="shared" si="14"/>
        <v>3.15E-2</v>
      </c>
      <c r="K45" s="29">
        <f t="shared" si="14"/>
        <v>2.4000000000000007E-2</v>
      </c>
      <c r="L45" s="29">
        <f t="shared" si="14"/>
        <v>1.6500000000000001E-2</v>
      </c>
      <c r="M45" s="29">
        <f t="shared" si="14"/>
        <v>1.100000000000001E-2</v>
      </c>
      <c r="N45" s="29">
        <f t="shared" si="14"/>
        <v>-7.5000000000000067E-4</v>
      </c>
    </row>
    <row r="47" spans="1:14" ht="15.4" x14ac:dyDescent="0.45">
      <c r="A47" s="32" t="s">
        <v>20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15.4" x14ac:dyDescent="0.4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5.4" x14ac:dyDescent="0.45">
      <c r="A49" s="29"/>
      <c r="B49" s="27" t="s">
        <v>12</v>
      </c>
      <c r="C49" s="27">
        <v>100</v>
      </c>
      <c r="D49" s="27">
        <v>75</v>
      </c>
      <c r="E49" s="27">
        <f>C49/2</f>
        <v>50</v>
      </c>
      <c r="F49" s="27">
        <f t="shared" ref="F49:M49" si="15">D49/2</f>
        <v>37.5</v>
      </c>
      <c r="G49" s="27">
        <f t="shared" si="15"/>
        <v>25</v>
      </c>
      <c r="H49" s="27">
        <f t="shared" si="15"/>
        <v>18.75</v>
      </c>
      <c r="I49" s="27">
        <f t="shared" si="15"/>
        <v>12.5</v>
      </c>
      <c r="J49" s="27">
        <f t="shared" si="15"/>
        <v>9.375</v>
      </c>
      <c r="K49" s="27">
        <f t="shared" si="15"/>
        <v>6.25</v>
      </c>
      <c r="L49" s="27">
        <f t="shared" si="15"/>
        <v>4.6875</v>
      </c>
      <c r="M49" s="27">
        <f t="shared" si="15"/>
        <v>3.125</v>
      </c>
      <c r="N49" s="27">
        <v>0</v>
      </c>
    </row>
    <row r="50" spans="1:14" ht="15.4" x14ac:dyDescent="0.45">
      <c r="A50" s="51" t="s">
        <v>13</v>
      </c>
      <c r="B50" s="51" t="s">
        <v>14</v>
      </c>
      <c r="C50" s="29">
        <v>0.22</v>
      </c>
      <c r="D50" s="29">
        <v>0.214</v>
      </c>
      <c r="E50" s="29">
        <v>0.20799999999999999</v>
      </c>
      <c r="F50" s="29">
        <v>0.19700000000000001</v>
      </c>
      <c r="G50" s="29">
        <v>0.19500000000000001</v>
      </c>
      <c r="H50" s="29">
        <v>0.17499999999999999</v>
      </c>
      <c r="I50" s="29">
        <v>0.155</v>
      </c>
      <c r="J50" s="29">
        <v>0.13500000000000001</v>
      </c>
      <c r="K50" s="29">
        <v>0.11600000000000001</v>
      </c>
      <c r="L50" s="29">
        <v>0.1</v>
      </c>
      <c r="M50" s="29">
        <v>8.7999999999999995E-2</v>
      </c>
      <c r="N50" s="29">
        <v>5.6000000000000001E-2</v>
      </c>
    </row>
    <row r="51" spans="1:14" ht="15.4" x14ac:dyDescent="0.45">
      <c r="A51" s="51"/>
      <c r="B51" s="51"/>
      <c r="C51" s="29">
        <v>0.218</v>
      </c>
      <c r="D51" s="29">
        <v>0.218</v>
      </c>
      <c r="E51" s="29">
        <v>0.215</v>
      </c>
      <c r="F51" s="29">
        <v>0.20200000000000001</v>
      </c>
      <c r="G51" s="29">
        <v>0.19700000000000001</v>
      </c>
      <c r="H51" s="29">
        <v>0.17699999999999999</v>
      </c>
      <c r="I51" s="29">
        <v>0.16300000000000001</v>
      </c>
      <c r="J51" s="29">
        <v>0.14199999999999999</v>
      </c>
      <c r="K51" s="29">
        <v>0.11799999999999999</v>
      </c>
      <c r="L51" s="29">
        <v>9.7000000000000003E-2</v>
      </c>
      <c r="M51" s="29">
        <v>8.4000000000000005E-2</v>
      </c>
      <c r="N51" s="29">
        <v>4.4999999999999998E-2</v>
      </c>
    </row>
    <row r="52" spans="1:14" ht="15.4" x14ac:dyDescent="0.45">
      <c r="A52" s="51"/>
      <c r="B52" s="51" t="s">
        <v>15</v>
      </c>
      <c r="C52" s="29">
        <v>0.20599999999999999</v>
      </c>
      <c r="D52" s="29">
        <v>0.19700000000000001</v>
      </c>
      <c r="E52" s="29">
        <v>0.191</v>
      </c>
      <c r="F52" s="29">
        <v>0.182</v>
      </c>
      <c r="G52" s="29">
        <v>0.17699999999999999</v>
      </c>
      <c r="H52" s="29">
        <v>0.16500000000000001</v>
      </c>
      <c r="I52" s="29">
        <v>0.13300000000000001</v>
      </c>
      <c r="J52" s="29">
        <v>0.129</v>
      </c>
      <c r="K52" s="29">
        <v>0.115</v>
      </c>
      <c r="L52" s="29">
        <v>0.1</v>
      </c>
      <c r="M52" s="29">
        <v>9.2999999999999999E-2</v>
      </c>
      <c r="N52" s="29">
        <v>0.06</v>
      </c>
    </row>
    <row r="53" spans="1:14" ht="15.4" x14ac:dyDescent="0.45">
      <c r="A53" s="51"/>
      <c r="B53" s="51"/>
      <c r="C53" s="29">
        <v>0.20499999999999999</v>
      </c>
      <c r="D53" s="29">
        <v>0.19800000000000001</v>
      </c>
      <c r="E53" s="29">
        <v>0.188</v>
      </c>
      <c r="F53" s="29">
        <v>0.182</v>
      </c>
      <c r="G53" s="29">
        <v>0.17399999999999999</v>
      </c>
      <c r="H53" s="29">
        <v>0.159</v>
      </c>
      <c r="I53" s="29">
        <v>0.13400000000000001</v>
      </c>
      <c r="J53" s="29">
        <v>0.122</v>
      </c>
      <c r="K53" s="29">
        <v>0.106</v>
      </c>
      <c r="L53" s="29">
        <v>9.4E-2</v>
      </c>
      <c r="M53" s="29">
        <v>8.2000000000000003E-2</v>
      </c>
      <c r="N53" s="29">
        <v>4.7E-2</v>
      </c>
    </row>
    <row r="54" spans="1:14" ht="15.4" x14ac:dyDescent="0.45">
      <c r="A54" s="51"/>
      <c r="B54" s="51" t="s">
        <v>16</v>
      </c>
      <c r="C54" s="29">
        <v>0.19700000000000001</v>
      </c>
      <c r="D54" s="29">
        <v>0.19800000000000001</v>
      </c>
      <c r="E54" s="29">
        <v>0.185</v>
      </c>
      <c r="F54" s="29">
        <v>0.17499999999999999</v>
      </c>
      <c r="G54" s="29">
        <v>0.16600000000000001</v>
      </c>
      <c r="H54" s="29">
        <v>0.151</v>
      </c>
      <c r="I54" s="29">
        <v>0.13100000000000001</v>
      </c>
      <c r="J54" s="29">
        <v>0.115</v>
      </c>
      <c r="K54" s="29">
        <v>0.107</v>
      </c>
      <c r="L54" s="29">
        <v>9.2999999999999999E-2</v>
      </c>
      <c r="M54" s="29">
        <v>8.6999999999999994E-2</v>
      </c>
      <c r="N54" s="29">
        <v>6.0999999999999999E-2</v>
      </c>
    </row>
    <row r="55" spans="1:14" ht="15.4" x14ac:dyDescent="0.45">
      <c r="A55" s="51"/>
      <c r="B55" s="51"/>
      <c r="C55" s="29">
        <v>0.21099999999999999</v>
      </c>
      <c r="D55" s="29">
        <v>0.19500000000000001</v>
      </c>
      <c r="E55" s="29">
        <v>0.18099999999999999</v>
      </c>
      <c r="F55" s="29">
        <v>0.16700000000000001</v>
      </c>
      <c r="G55" s="29">
        <v>0.16400000000000001</v>
      </c>
      <c r="H55" s="29">
        <v>0.151</v>
      </c>
      <c r="I55" s="29">
        <v>0.109</v>
      </c>
      <c r="J55" s="29">
        <v>0.11700000000000001</v>
      </c>
      <c r="K55" s="29">
        <v>9.2999999999999999E-2</v>
      </c>
      <c r="L55" s="29">
        <v>8.2000000000000003E-2</v>
      </c>
      <c r="M55" s="29">
        <v>7.2999999999999995E-2</v>
      </c>
      <c r="N55" s="29">
        <v>4.9000000000000002E-2</v>
      </c>
    </row>
    <row r="56" spans="1:14" ht="15.4" x14ac:dyDescent="0.45">
      <c r="A56" s="51"/>
      <c r="B56" s="51" t="s">
        <v>17</v>
      </c>
      <c r="C56" s="29">
        <v>0.183</v>
      </c>
      <c r="D56" s="29">
        <v>0.17799999999999999</v>
      </c>
      <c r="E56" s="29">
        <v>0.17399999999999999</v>
      </c>
      <c r="F56" s="29">
        <v>0.156</v>
      </c>
      <c r="G56" s="29">
        <v>0.153</v>
      </c>
      <c r="H56" s="29">
        <v>0.14399999999999999</v>
      </c>
      <c r="I56" s="29">
        <v>0.114</v>
      </c>
      <c r="J56" s="29">
        <v>0.109</v>
      </c>
      <c r="K56" s="29">
        <v>0.10100000000000001</v>
      </c>
      <c r="L56" s="29">
        <v>8.5000000000000006E-2</v>
      </c>
      <c r="M56" s="29">
        <v>8.4000000000000005E-2</v>
      </c>
      <c r="N56" s="29">
        <v>5.8000000000000003E-2</v>
      </c>
    </row>
    <row r="57" spans="1:14" ht="15.4" x14ac:dyDescent="0.45">
      <c r="A57" s="51"/>
      <c r="B57" s="51"/>
      <c r="C57" s="29">
        <v>0.19</v>
      </c>
      <c r="D57" s="29">
        <v>0.19400000000000001</v>
      </c>
      <c r="E57" s="29">
        <v>0.17299999999999999</v>
      </c>
      <c r="F57" s="29">
        <v>0.158</v>
      </c>
      <c r="G57" s="29">
        <v>0.14599999999999999</v>
      </c>
      <c r="H57" s="29">
        <v>0.13600000000000001</v>
      </c>
      <c r="I57" s="29">
        <v>0.124</v>
      </c>
      <c r="J57" s="29">
        <v>0.11</v>
      </c>
      <c r="K57" s="29">
        <v>9.6000000000000002E-2</v>
      </c>
      <c r="L57" s="29">
        <v>8.4000000000000005E-2</v>
      </c>
      <c r="M57" s="29">
        <v>7.4999999999999997E-2</v>
      </c>
      <c r="N57" s="29">
        <v>4.9000000000000002E-2</v>
      </c>
    </row>
    <row r="58" spans="1:14" ht="15" customHeight="1" x14ac:dyDescent="0.45">
      <c r="A58" s="52" t="s">
        <v>19</v>
      </c>
      <c r="B58" s="51" t="s">
        <v>14</v>
      </c>
      <c r="C58" s="29">
        <f t="shared" ref="C58:N58" si="16">C50-C$36</f>
        <v>0.1565</v>
      </c>
      <c r="D58" s="29">
        <f t="shared" si="16"/>
        <v>0.1515</v>
      </c>
      <c r="E58" s="29">
        <f t="shared" si="16"/>
        <v>0.14974999999999999</v>
      </c>
      <c r="F58" s="29">
        <f t="shared" si="16"/>
        <v>0.14000000000000001</v>
      </c>
      <c r="G58" s="29">
        <f t="shared" si="16"/>
        <v>0.14100000000000001</v>
      </c>
      <c r="H58" s="29">
        <f t="shared" si="16"/>
        <v>0.1195</v>
      </c>
      <c r="I58" s="29">
        <f t="shared" si="16"/>
        <v>0.10025000000000001</v>
      </c>
      <c r="J58" s="29">
        <f t="shared" si="16"/>
        <v>8.0500000000000016E-2</v>
      </c>
      <c r="K58" s="29">
        <f t="shared" si="16"/>
        <v>6.1000000000000013E-2</v>
      </c>
      <c r="L58" s="29">
        <f t="shared" si="16"/>
        <v>4.5500000000000013E-2</v>
      </c>
      <c r="M58" s="29">
        <f t="shared" si="16"/>
        <v>3.4000000000000002E-2</v>
      </c>
      <c r="N58" s="29">
        <f t="shared" si="16"/>
        <v>6.2499999999999986E-3</v>
      </c>
    </row>
    <row r="59" spans="1:14" ht="15.4" x14ac:dyDescent="0.45">
      <c r="A59" s="52"/>
      <c r="B59" s="51"/>
      <c r="C59" s="29">
        <f t="shared" ref="C59:N59" si="17">C51-C$36</f>
        <v>0.1545</v>
      </c>
      <c r="D59" s="29">
        <f t="shared" si="17"/>
        <v>0.1555</v>
      </c>
      <c r="E59" s="29">
        <f t="shared" si="17"/>
        <v>0.15675</v>
      </c>
      <c r="F59" s="29">
        <f t="shared" si="17"/>
        <v>0.14500000000000002</v>
      </c>
      <c r="G59" s="29">
        <f t="shared" si="17"/>
        <v>0.14300000000000002</v>
      </c>
      <c r="H59" s="29">
        <f t="shared" si="17"/>
        <v>0.1215</v>
      </c>
      <c r="I59" s="29">
        <f t="shared" si="17"/>
        <v>0.10825000000000001</v>
      </c>
      <c r="J59" s="29">
        <f t="shared" si="17"/>
        <v>8.7499999999999994E-2</v>
      </c>
      <c r="K59" s="29">
        <f t="shared" si="17"/>
        <v>6.3E-2</v>
      </c>
      <c r="L59" s="29">
        <f t="shared" si="17"/>
        <v>4.250000000000001E-2</v>
      </c>
      <c r="M59" s="29">
        <f t="shared" si="17"/>
        <v>3.0000000000000013E-2</v>
      </c>
      <c r="N59" s="29">
        <f t="shared" si="17"/>
        <v>-4.7500000000000042E-3</v>
      </c>
    </row>
    <row r="60" spans="1:14" ht="15.4" x14ac:dyDescent="0.45">
      <c r="A60" s="52"/>
      <c r="B60" s="51" t="s">
        <v>15</v>
      </c>
      <c r="C60" s="29">
        <f t="shared" ref="C60:N60" si="18">C52-C$36</f>
        <v>0.14249999999999999</v>
      </c>
      <c r="D60" s="29">
        <f t="shared" si="18"/>
        <v>0.13450000000000001</v>
      </c>
      <c r="E60" s="29">
        <f t="shared" si="18"/>
        <v>0.13275000000000001</v>
      </c>
      <c r="F60" s="29">
        <f t="shared" si="18"/>
        <v>0.125</v>
      </c>
      <c r="G60" s="29">
        <f t="shared" si="18"/>
        <v>0.123</v>
      </c>
      <c r="H60" s="29">
        <f t="shared" si="18"/>
        <v>0.10950000000000001</v>
      </c>
      <c r="I60" s="29">
        <f t="shared" si="18"/>
        <v>7.8250000000000014E-2</v>
      </c>
      <c r="J60" s="29">
        <f t="shared" si="18"/>
        <v>7.4500000000000011E-2</v>
      </c>
      <c r="K60" s="29">
        <f t="shared" si="18"/>
        <v>6.0000000000000012E-2</v>
      </c>
      <c r="L60" s="29">
        <f t="shared" si="18"/>
        <v>4.5500000000000013E-2</v>
      </c>
      <c r="M60" s="29">
        <f t="shared" si="18"/>
        <v>3.9000000000000007E-2</v>
      </c>
      <c r="N60" s="29">
        <f t="shared" si="18"/>
        <v>1.0249999999999995E-2</v>
      </c>
    </row>
    <row r="61" spans="1:14" ht="15.4" x14ac:dyDescent="0.45">
      <c r="A61" s="52"/>
      <c r="B61" s="51"/>
      <c r="C61" s="29">
        <f t="shared" ref="C61:N61" si="19">C53-C$36</f>
        <v>0.14149999999999999</v>
      </c>
      <c r="D61" s="29">
        <f t="shared" si="19"/>
        <v>0.13550000000000001</v>
      </c>
      <c r="E61" s="29">
        <f t="shared" si="19"/>
        <v>0.12975</v>
      </c>
      <c r="F61" s="29">
        <f t="shared" si="19"/>
        <v>0.125</v>
      </c>
      <c r="G61" s="29">
        <f t="shared" si="19"/>
        <v>0.12</v>
      </c>
      <c r="H61" s="29">
        <f t="shared" si="19"/>
        <v>0.10350000000000001</v>
      </c>
      <c r="I61" s="29">
        <f t="shared" si="19"/>
        <v>7.9250000000000015E-2</v>
      </c>
      <c r="J61" s="29">
        <f t="shared" si="19"/>
        <v>6.7500000000000004E-2</v>
      </c>
      <c r="K61" s="29">
        <f t="shared" si="19"/>
        <v>5.1000000000000004E-2</v>
      </c>
      <c r="L61" s="29">
        <f t="shared" si="19"/>
        <v>3.9500000000000007E-2</v>
      </c>
      <c r="M61" s="29">
        <f t="shared" si="19"/>
        <v>2.8000000000000011E-2</v>
      </c>
      <c r="N61" s="29">
        <f t="shared" si="19"/>
        <v>-2.7500000000000024E-3</v>
      </c>
    </row>
    <row r="62" spans="1:14" ht="15.4" x14ac:dyDescent="0.45">
      <c r="A62" s="52"/>
      <c r="B62" s="51" t="s">
        <v>16</v>
      </c>
      <c r="C62" s="29">
        <f t="shared" ref="C62:N62" si="20">C54-C$36</f>
        <v>0.13350000000000001</v>
      </c>
      <c r="D62" s="29">
        <f t="shared" si="20"/>
        <v>0.13550000000000001</v>
      </c>
      <c r="E62" s="29">
        <f t="shared" si="20"/>
        <v>0.12675</v>
      </c>
      <c r="F62" s="29">
        <f t="shared" si="20"/>
        <v>0.11799999999999999</v>
      </c>
      <c r="G62" s="29">
        <f t="shared" si="20"/>
        <v>0.11200000000000002</v>
      </c>
      <c r="H62" s="29">
        <f t="shared" si="20"/>
        <v>9.5500000000000002E-2</v>
      </c>
      <c r="I62" s="29">
        <f t="shared" si="20"/>
        <v>7.6250000000000012E-2</v>
      </c>
      <c r="J62" s="29">
        <f t="shared" si="20"/>
        <v>6.0500000000000012E-2</v>
      </c>
      <c r="K62" s="29">
        <f t="shared" si="20"/>
        <v>5.2000000000000005E-2</v>
      </c>
      <c r="L62" s="29">
        <f t="shared" si="20"/>
        <v>3.8500000000000006E-2</v>
      </c>
      <c r="M62" s="29">
        <f t="shared" si="20"/>
        <v>3.3000000000000002E-2</v>
      </c>
      <c r="N62" s="29">
        <f t="shared" si="20"/>
        <v>1.1249999999999996E-2</v>
      </c>
    </row>
    <row r="63" spans="1:14" ht="15.4" x14ac:dyDescent="0.45">
      <c r="A63" s="52"/>
      <c r="B63" s="51"/>
      <c r="C63" s="29">
        <f t="shared" ref="C63:N63" si="21">C55-C$36</f>
        <v>0.14749999999999999</v>
      </c>
      <c r="D63" s="29">
        <f t="shared" si="21"/>
        <v>0.13250000000000001</v>
      </c>
      <c r="E63" s="29">
        <f t="shared" si="21"/>
        <v>0.12275</v>
      </c>
      <c r="F63" s="29">
        <f t="shared" si="21"/>
        <v>0.11000000000000001</v>
      </c>
      <c r="G63" s="29">
        <f t="shared" si="21"/>
        <v>0.11000000000000001</v>
      </c>
      <c r="H63" s="29">
        <f t="shared" si="21"/>
        <v>9.5500000000000002E-2</v>
      </c>
      <c r="I63" s="29">
        <f t="shared" si="21"/>
        <v>5.4250000000000007E-2</v>
      </c>
      <c r="J63" s="29">
        <f t="shared" si="21"/>
        <v>6.2500000000000014E-2</v>
      </c>
      <c r="K63" s="29">
        <f t="shared" si="21"/>
        <v>3.8000000000000006E-2</v>
      </c>
      <c r="L63" s="29">
        <f t="shared" si="21"/>
        <v>2.7500000000000011E-2</v>
      </c>
      <c r="M63" s="29">
        <f t="shared" si="21"/>
        <v>1.9000000000000003E-2</v>
      </c>
      <c r="N63" s="29">
        <f t="shared" si="21"/>
        <v>-7.5000000000000067E-4</v>
      </c>
    </row>
    <row r="64" spans="1:14" ht="15.4" x14ac:dyDescent="0.45">
      <c r="A64" s="52"/>
      <c r="B64" s="51" t="s">
        <v>17</v>
      </c>
      <c r="C64" s="29">
        <f t="shared" ref="C64:N64" si="22">C56-C$36</f>
        <v>0.1195</v>
      </c>
      <c r="D64" s="29">
        <f t="shared" si="22"/>
        <v>0.11549999999999999</v>
      </c>
      <c r="E64" s="29">
        <f t="shared" si="22"/>
        <v>0.11574999999999999</v>
      </c>
      <c r="F64" s="29">
        <f t="shared" si="22"/>
        <v>9.9000000000000005E-2</v>
      </c>
      <c r="G64" s="29">
        <f t="shared" si="22"/>
        <v>9.9000000000000005E-2</v>
      </c>
      <c r="H64" s="29">
        <f t="shared" si="22"/>
        <v>8.8499999999999995E-2</v>
      </c>
      <c r="I64" s="29">
        <f t="shared" si="22"/>
        <v>5.9250000000000011E-2</v>
      </c>
      <c r="J64" s="29">
        <f t="shared" si="22"/>
        <v>5.4500000000000007E-2</v>
      </c>
      <c r="K64" s="29">
        <f t="shared" si="22"/>
        <v>4.6000000000000013E-2</v>
      </c>
      <c r="L64" s="29">
        <f t="shared" si="22"/>
        <v>3.0500000000000013E-2</v>
      </c>
      <c r="M64" s="29">
        <f t="shared" si="22"/>
        <v>3.0000000000000013E-2</v>
      </c>
      <c r="N64" s="29">
        <f t="shared" si="22"/>
        <v>8.2500000000000004E-3</v>
      </c>
    </row>
    <row r="65" spans="1:14" ht="15.4" x14ac:dyDescent="0.45">
      <c r="A65" s="52"/>
      <c r="B65" s="51"/>
      <c r="C65" s="29">
        <f t="shared" ref="C65:N65" si="23">C57-C$36</f>
        <v>0.1265</v>
      </c>
      <c r="D65" s="29">
        <f t="shared" si="23"/>
        <v>0.13150000000000001</v>
      </c>
      <c r="E65" s="29">
        <f t="shared" si="23"/>
        <v>0.11474999999999999</v>
      </c>
      <c r="F65" s="29">
        <f t="shared" si="23"/>
        <v>0.10100000000000001</v>
      </c>
      <c r="G65" s="29">
        <f t="shared" si="23"/>
        <v>9.1999999999999998E-2</v>
      </c>
      <c r="H65" s="29">
        <f t="shared" si="23"/>
        <v>8.0500000000000016E-2</v>
      </c>
      <c r="I65" s="29">
        <f t="shared" si="23"/>
        <v>6.9250000000000006E-2</v>
      </c>
      <c r="J65" s="29">
        <f t="shared" si="23"/>
        <v>5.5500000000000008E-2</v>
      </c>
      <c r="K65" s="29">
        <f t="shared" si="23"/>
        <v>4.1000000000000009E-2</v>
      </c>
      <c r="L65" s="29">
        <f t="shared" si="23"/>
        <v>2.9500000000000012E-2</v>
      </c>
      <c r="M65" s="29">
        <f t="shared" si="23"/>
        <v>2.1000000000000005E-2</v>
      </c>
      <c r="N65" s="29">
        <f t="shared" si="23"/>
        <v>-7.5000000000000067E-4</v>
      </c>
    </row>
    <row r="67" spans="1:14" ht="15.4" x14ac:dyDescent="0.45">
      <c r="A67" s="32" t="s">
        <v>21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45">
      <c r="B68" s="22"/>
    </row>
    <row r="69" spans="1:14" ht="15.4" x14ac:dyDescent="0.45">
      <c r="A69" s="29"/>
      <c r="B69" s="27" t="s">
        <v>12</v>
      </c>
      <c r="C69" s="27">
        <v>100</v>
      </c>
      <c r="D69" s="27">
        <v>75</v>
      </c>
      <c r="E69" s="27">
        <f>C69/2</f>
        <v>50</v>
      </c>
      <c r="F69" s="27">
        <f t="shared" ref="F69:M69" si="24">D69/2</f>
        <v>37.5</v>
      </c>
      <c r="G69" s="27">
        <f t="shared" si="24"/>
        <v>25</v>
      </c>
      <c r="H69" s="27">
        <f t="shared" si="24"/>
        <v>18.75</v>
      </c>
      <c r="I69" s="27">
        <f t="shared" si="24"/>
        <v>12.5</v>
      </c>
      <c r="J69" s="27">
        <f t="shared" si="24"/>
        <v>9.375</v>
      </c>
      <c r="K69" s="27">
        <f t="shared" si="24"/>
        <v>6.25</v>
      </c>
      <c r="L69" s="27">
        <f t="shared" si="24"/>
        <v>4.6875</v>
      </c>
      <c r="M69" s="27">
        <f t="shared" si="24"/>
        <v>3.125</v>
      </c>
      <c r="N69" s="27">
        <v>0</v>
      </c>
    </row>
    <row r="70" spans="1:14" ht="15.4" x14ac:dyDescent="0.45">
      <c r="A70" s="51" t="s">
        <v>13</v>
      </c>
      <c r="B70" s="51" t="s">
        <v>14</v>
      </c>
      <c r="C70" s="29">
        <v>0.218</v>
      </c>
      <c r="D70" s="29">
        <v>0.20300000000000001</v>
      </c>
      <c r="E70" s="29">
        <v>0.192</v>
      </c>
      <c r="F70" s="29">
        <v>0.183</v>
      </c>
      <c r="G70" s="29">
        <v>0.17399999999999999</v>
      </c>
      <c r="H70" s="29">
        <v>0.16800000000000001</v>
      </c>
      <c r="I70" s="29">
        <v>0.14499999999999999</v>
      </c>
      <c r="J70" s="29">
        <v>0.13900000000000001</v>
      </c>
      <c r="K70" s="29">
        <v>0.108</v>
      </c>
      <c r="L70" s="29">
        <v>0.113</v>
      </c>
      <c r="M70" s="29">
        <v>8.3000000000000004E-2</v>
      </c>
      <c r="N70" s="29">
        <v>0.06</v>
      </c>
    </row>
    <row r="71" spans="1:14" ht="15.4" x14ac:dyDescent="0.45">
      <c r="A71" s="51"/>
      <c r="B71" s="51"/>
      <c r="C71" s="29">
        <v>0.21199999999999999</v>
      </c>
      <c r="D71" s="29">
        <v>0.21</v>
      </c>
      <c r="E71" s="29">
        <v>0.19800000000000001</v>
      </c>
      <c r="F71" s="29">
        <v>0.186</v>
      </c>
      <c r="G71" s="29">
        <v>0.17299999999999999</v>
      </c>
      <c r="H71" s="29">
        <v>0.16900000000000001</v>
      </c>
      <c r="I71" s="29">
        <v>0.14699999999999999</v>
      </c>
      <c r="J71" s="29">
        <v>9.6000000000000002E-2</v>
      </c>
      <c r="K71" s="29">
        <v>0.106</v>
      </c>
      <c r="L71" s="29">
        <v>8.5000000000000006E-2</v>
      </c>
      <c r="M71" s="29">
        <v>7.5999999999999998E-2</v>
      </c>
      <c r="N71" s="29">
        <v>4.9000000000000002E-2</v>
      </c>
    </row>
    <row r="72" spans="1:14" ht="15.4" x14ac:dyDescent="0.45">
      <c r="A72" s="51"/>
      <c r="B72" s="51" t="s">
        <v>15</v>
      </c>
      <c r="C72" s="29">
        <v>0.2</v>
      </c>
      <c r="D72" s="29">
        <v>0.19700000000000001</v>
      </c>
      <c r="E72" s="29">
        <v>0.184</v>
      </c>
      <c r="F72" s="29">
        <v>0.17399999999999999</v>
      </c>
      <c r="G72" s="29">
        <v>0.159</v>
      </c>
      <c r="H72" s="29">
        <v>0.155</v>
      </c>
      <c r="I72" s="29">
        <v>0.13500000000000001</v>
      </c>
      <c r="J72" s="29">
        <v>0.129</v>
      </c>
      <c r="K72" s="29">
        <v>0.104</v>
      </c>
      <c r="L72" s="29">
        <v>9.9000000000000005E-2</v>
      </c>
      <c r="M72" s="29">
        <v>8.3000000000000004E-2</v>
      </c>
      <c r="N72" s="29">
        <v>6.4000000000000001E-2</v>
      </c>
    </row>
    <row r="73" spans="1:14" ht="15.4" x14ac:dyDescent="0.45">
      <c r="A73" s="51"/>
      <c r="B73" s="51"/>
      <c r="C73" s="29">
        <v>0.20799999999999999</v>
      </c>
      <c r="D73" s="29">
        <v>0.19800000000000001</v>
      </c>
      <c r="E73" s="29">
        <v>0.184</v>
      </c>
      <c r="F73" s="29">
        <v>0.17599999999999999</v>
      </c>
      <c r="G73" s="29">
        <v>0.16400000000000001</v>
      </c>
      <c r="H73" s="29">
        <v>0.155</v>
      </c>
      <c r="I73" s="29">
        <v>0.13</v>
      </c>
      <c r="J73" s="29">
        <v>0.122</v>
      </c>
      <c r="K73" s="29">
        <v>9.6000000000000002E-2</v>
      </c>
      <c r="L73" s="29">
        <v>9.1999999999999998E-2</v>
      </c>
      <c r="M73" s="29">
        <v>7.5999999999999998E-2</v>
      </c>
      <c r="N73" s="29">
        <v>5.0999999999999997E-2</v>
      </c>
    </row>
    <row r="74" spans="1:14" ht="15.4" x14ac:dyDescent="0.45">
      <c r="A74" s="51"/>
      <c r="B74" s="51" t="s">
        <v>16</v>
      </c>
      <c r="C74" s="29">
        <v>0.188</v>
      </c>
      <c r="D74" s="29">
        <v>0.18</v>
      </c>
      <c r="E74" s="29">
        <v>0.17100000000000001</v>
      </c>
      <c r="F74" s="29">
        <v>0.15</v>
      </c>
      <c r="G74" s="29">
        <v>0.14299999999999999</v>
      </c>
      <c r="H74" s="29">
        <v>0.13</v>
      </c>
      <c r="I74" s="29">
        <v>0.13300000000000001</v>
      </c>
      <c r="J74" s="29">
        <v>0.122</v>
      </c>
      <c r="K74" s="29">
        <v>0.10199999999999999</v>
      </c>
      <c r="L74" s="29">
        <v>9.6000000000000002E-2</v>
      </c>
      <c r="M74" s="29">
        <v>8.4000000000000005E-2</v>
      </c>
      <c r="N74" s="29">
        <v>6.4000000000000001E-2</v>
      </c>
    </row>
    <row r="75" spans="1:14" ht="15.4" x14ac:dyDescent="0.45">
      <c r="A75" s="51"/>
      <c r="B75" s="51"/>
      <c r="C75" s="29">
        <v>0.19700000000000001</v>
      </c>
      <c r="D75" s="29">
        <v>0.186</v>
      </c>
      <c r="E75" s="29">
        <v>0.17499999999999999</v>
      </c>
      <c r="F75" s="29">
        <v>0.16300000000000001</v>
      </c>
      <c r="G75" s="29">
        <v>0.156</v>
      </c>
      <c r="H75" s="29">
        <v>0.14499999999999999</v>
      </c>
      <c r="I75" s="29">
        <v>0.125</v>
      </c>
      <c r="J75" s="29">
        <v>0.12</v>
      </c>
      <c r="K75" s="29">
        <v>9.8000000000000004E-2</v>
      </c>
      <c r="L75" s="29">
        <v>9.1999999999999998E-2</v>
      </c>
      <c r="M75" s="29">
        <v>7.6999999999999999E-2</v>
      </c>
      <c r="N75" s="29">
        <v>5.0999999999999997E-2</v>
      </c>
    </row>
    <row r="76" spans="1:14" ht="15.4" x14ac:dyDescent="0.45">
      <c r="A76" s="51"/>
      <c r="B76" s="51" t="s">
        <v>17</v>
      </c>
      <c r="C76" s="29">
        <v>0.184</v>
      </c>
      <c r="D76" s="29">
        <v>0.18</v>
      </c>
      <c r="E76" s="29">
        <v>0.17100000000000001</v>
      </c>
      <c r="F76" s="29">
        <v>0.16400000000000001</v>
      </c>
      <c r="G76" s="29">
        <v>0.153</v>
      </c>
      <c r="H76" s="29">
        <v>0.14499999999999999</v>
      </c>
      <c r="I76" s="29">
        <v>0.126</v>
      </c>
      <c r="J76" s="29">
        <v>0.12</v>
      </c>
      <c r="K76" s="29">
        <v>0.10299999999999999</v>
      </c>
      <c r="L76" s="29">
        <v>9.8000000000000004E-2</v>
      </c>
      <c r="M76" s="29">
        <v>8.4000000000000005E-2</v>
      </c>
      <c r="N76" s="29">
        <v>6.4000000000000001E-2</v>
      </c>
    </row>
    <row r="77" spans="1:14" ht="15.4" x14ac:dyDescent="0.45">
      <c r="A77" s="51"/>
      <c r="B77" s="51"/>
      <c r="C77" s="29">
        <v>0.20200000000000001</v>
      </c>
      <c r="D77" s="29">
        <v>0.19900000000000001</v>
      </c>
      <c r="E77" s="29">
        <v>0.18099999999999999</v>
      </c>
      <c r="F77" s="29">
        <v>0.17699999999999999</v>
      </c>
      <c r="G77" s="29">
        <v>0.161</v>
      </c>
      <c r="H77" s="29">
        <v>0.155</v>
      </c>
      <c r="I77" s="29">
        <v>0.123</v>
      </c>
      <c r="J77" s="29">
        <v>0.12</v>
      </c>
      <c r="K77" s="29">
        <v>9.8000000000000004E-2</v>
      </c>
      <c r="L77" s="29">
        <v>9.1999999999999998E-2</v>
      </c>
      <c r="M77" s="29">
        <v>7.4999999999999997E-2</v>
      </c>
      <c r="N77" s="29">
        <v>5.1999999999999998E-2</v>
      </c>
    </row>
    <row r="78" spans="1:14" ht="15" customHeight="1" x14ac:dyDescent="0.45">
      <c r="A78" s="52" t="s">
        <v>19</v>
      </c>
      <c r="B78" s="51" t="s">
        <v>14</v>
      </c>
      <c r="C78" s="29">
        <f t="shared" ref="C78:N78" si="25">C70-C$36</f>
        <v>0.1545</v>
      </c>
      <c r="D78" s="29">
        <f t="shared" si="25"/>
        <v>0.14050000000000001</v>
      </c>
      <c r="E78" s="29">
        <f t="shared" si="25"/>
        <v>0.13375000000000001</v>
      </c>
      <c r="F78" s="29">
        <f t="shared" si="25"/>
        <v>0.126</v>
      </c>
      <c r="G78" s="29">
        <f t="shared" si="25"/>
        <v>0.12</v>
      </c>
      <c r="H78" s="29">
        <f t="shared" si="25"/>
        <v>0.11250000000000002</v>
      </c>
      <c r="I78" s="29">
        <f t="shared" si="25"/>
        <v>9.0249999999999997E-2</v>
      </c>
      <c r="J78" s="29">
        <f t="shared" si="25"/>
        <v>8.450000000000002E-2</v>
      </c>
      <c r="K78" s="29">
        <f t="shared" si="25"/>
        <v>5.3000000000000005E-2</v>
      </c>
      <c r="L78" s="29">
        <f t="shared" si="25"/>
        <v>5.850000000000001E-2</v>
      </c>
      <c r="M78" s="29">
        <f t="shared" si="25"/>
        <v>2.9000000000000012E-2</v>
      </c>
      <c r="N78" s="29">
        <f t="shared" si="25"/>
        <v>1.0249999999999995E-2</v>
      </c>
    </row>
    <row r="79" spans="1:14" ht="15" customHeight="1" x14ac:dyDescent="0.45">
      <c r="A79" s="52"/>
      <c r="B79" s="51"/>
      <c r="C79" s="29">
        <f t="shared" ref="C79:N79" si="26">C71-C$36</f>
        <v>0.14849999999999999</v>
      </c>
      <c r="D79" s="29">
        <f t="shared" si="26"/>
        <v>0.14749999999999999</v>
      </c>
      <c r="E79" s="29">
        <f t="shared" si="26"/>
        <v>0.13975000000000001</v>
      </c>
      <c r="F79" s="29">
        <f t="shared" si="26"/>
        <v>0.129</v>
      </c>
      <c r="G79" s="29">
        <f t="shared" si="26"/>
        <v>0.11899999999999999</v>
      </c>
      <c r="H79" s="29">
        <f t="shared" si="26"/>
        <v>0.11350000000000002</v>
      </c>
      <c r="I79" s="29">
        <f t="shared" si="26"/>
        <v>9.2249999999999999E-2</v>
      </c>
      <c r="J79" s="29">
        <f t="shared" si="26"/>
        <v>4.1500000000000009E-2</v>
      </c>
      <c r="K79" s="29">
        <f t="shared" si="26"/>
        <v>5.1000000000000004E-2</v>
      </c>
      <c r="L79" s="29">
        <f t="shared" si="26"/>
        <v>3.0500000000000013E-2</v>
      </c>
      <c r="M79" s="29">
        <f t="shared" si="26"/>
        <v>2.2000000000000006E-2</v>
      </c>
      <c r="N79" s="29">
        <f t="shared" si="26"/>
        <v>-7.5000000000000067E-4</v>
      </c>
    </row>
    <row r="80" spans="1:14" ht="15.4" x14ac:dyDescent="0.45">
      <c r="A80" s="52"/>
      <c r="B80" s="51" t="s">
        <v>15</v>
      </c>
      <c r="C80" s="29">
        <f t="shared" ref="C80:N80" si="27">C72-C$36</f>
        <v>0.13650000000000001</v>
      </c>
      <c r="D80" s="29">
        <f t="shared" si="27"/>
        <v>0.13450000000000001</v>
      </c>
      <c r="E80" s="29">
        <f t="shared" si="27"/>
        <v>0.12575</v>
      </c>
      <c r="F80" s="29">
        <f t="shared" si="27"/>
        <v>0.11699999999999999</v>
      </c>
      <c r="G80" s="29">
        <f t="shared" si="27"/>
        <v>0.10500000000000001</v>
      </c>
      <c r="H80" s="29">
        <f t="shared" si="27"/>
        <v>9.9500000000000005E-2</v>
      </c>
      <c r="I80" s="29">
        <f t="shared" si="27"/>
        <v>8.0250000000000016E-2</v>
      </c>
      <c r="J80" s="29">
        <f t="shared" si="27"/>
        <v>7.4500000000000011E-2</v>
      </c>
      <c r="K80" s="29">
        <f t="shared" si="27"/>
        <v>4.9000000000000002E-2</v>
      </c>
      <c r="L80" s="29">
        <f t="shared" si="27"/>
        <v>4.4500000000000012E-2</v>
      </c>
      <c r="M80" s="29">
        <f t="shared" si="27"/>
        <v>2.9000000000000012E-2</v>
      </c>
      <c r="N80" s="29">
        <f t="shared" si="27"/>
        <v>1.4249999999999999E-2</v>
      </c>
    </row>
    <row r="81" spans="1:14" ht="15.4" x14ac:dyDescent="0.45">
      <c r="A81" s="52"/>
      <c r="B81" s="51"/>
      <c r="C81" s="29">
        <f t="shared" ref="C81:N81" si="28">C73-C$36</f>
        <v>0.14449999999999999</v>
      </c>
      <c r="D81" s="29">
        <f t="shared" si="28"/>
        <v>0.13550000000000001</v>
      </c>
      <c r="E81" s="29">
        <f t="shared" si="28"/>
        <v>0.12575</v>
      </c>
      <c r="F81" s="29">
        <f t="shared" si="28"/>
        <v>0.11899999999999999</v>
      </c>
      <c r="G81" s="29">
        <f t="shared" si="28"/>
        <v>0.11000000000000001</v>
      </c>
      <c r="H81" s="29">
        <f t="shared" si="28"/>
        <v>9.9500000000000005E-2</v>
      </c>
      <c r="I81" s="29">
        <f t="shared" si="28"/>
        <v>7.5250000000000011E-2</v>
      </c>
      <c r="J81" s="29">
        <f t="shared" si="28"/>
        <v>6.7500000000000004E-2</v>
      </c>
      <c r="K81" s="29">
        <f t="shared" si="28"/>
        <v>4.1000000000000009E-2</v>
      </c>
      <c r="L81" s="29">
        <f t="shared" si="28"/>
        <v>3.7500000000000006E-2</v>
      </c>
      <c r="M81" s="29">
        <f t="shared" si="28"/>
        <v>2.2000000000000006E-2</v>
      </c>
      <c r="N81" s="29">
        <f t="shared" si="28"/>
        <v>1.2499999999999942E-3</v>
      </c>
    </row>
    <row r="82" spans="1:14" ht="15.4" x14ac:dyDescent="0.45">
      <c r="A82" s="52"/>
      <c r="B82" s="51" t="s">
        <v>16</v>
      </c>
      <c r="C82" s="29">
        <f t="shared" ref="C82:N82" si="29">C74-C$36</f>
        <v>0.1245</v>
      </c>
      <c r="D82" s="29">
        <f t="shared" si="29"/>
        <v>0.11749999999999999</v>
      </c>
      <c r="E82" s="29">
        <f t="shared" si="29"/>
        <v>0.11275000000000002</v>
      </c>
      <c r="F82" s="29">
        <f t="shared" si="29"/>
        <v>9.2999999999999999E-2</v>
      </c>
      <c r="G82" s="29">
        <f t="shared" si="29"/>
        <v>8.8999999999999996E-2</v>
      </c>
      <c r="H82" s="29">
        <f t="shared" si="29"/>
        <v>7.4500000000000011E-2</v>
      </c>
      <c r="I82" s="29">
        <f t="shared" si="29"/>
        <v>7.8250000000000014E-2</v>
      </c>
      <c r="J82" s="29">
        <f t="shared" si="29"/>
        <v>6.7500000000000004E-2</v>
      </c>
      <c r="K82" s="29">
        <f t="shared" si="29"/>
        <v>4.7E-2</v>
      </c>
      <c r="L82" s="29">
        <f t="shared" si="29"/>
        <v>4.1500000000000009E-2</v>
      </c>
      <c r="M82" s="29">
        <f t="shared" si="29"/>
        <v>3.0000000000000013E-2</v>
      </c>
      <c r="N82" s="29">
        <f t="shared" si="29"/>
        <v>1.4249999999999999E-2</v>
      </c>
    </row>
    <row r="83" spans="1:14" ht="15.4" x14ac:dyDescent="0.45">
      <c r="A83" s="52"/>
      <c r="B83" s="51"/>
      <c r="C83" s="29">
        <f t="shared" ref="C83:N83" si="30">C75-C$36</f>
        <v>0.13350000000000001</v>
      </c>
      <c r="D83" s="29">
        <f t="shared" si="30"/>
        <v>0.1235</v>
      </c>
      <c r="E83" s="29">
        <f t="shared" si="30"/>
        <v>0.11674999999999999</v>
      </c>
      <c r="F83" s="29">
        <f t="shared" si="30"/>
        <v>0.10600000000000001</v>
      </c>
      <c r="G83" s="29">
        <f t="shared" si="30"/>
        <v>0.10200000000000001</v>
      </c>
      <c r="H83" s="29">
        <f t="shared" si="30"/>
        <v>8.9499999999999996E-2</v>
      </c>
      <c r="I83" s="29">
        <f t="shared" si="30"/>
        <v>7.0250000000000007E-2</v>
      </c>
      <c r="J83" s="29">
        <f t="shared" si="30"/>
        <v>6.5500000000000003E-2</v>
      </c>
      <c r="K83" s="29">
        <f t="shared" si="30"/>
        <v>4.300000000000001E-2</v>
      </c>
      <c r="L83" s="29">
        <f t="shared" si="30"/>
        <v>3.7500000000000006E-2</v>
      </c>
      <c r="M83" s="29">
        <f t="shared" si="30"/>
        <v>2.3000000000000007E-2</v>
      </c>
      <c r="N83" s="29">
        <f t="shared" si="30"/>
        <v>1.2499999999999942E-3</v>
      </c>
    </row>
    <row r="84" spans="1:14" ht="15.4" x14ac:dyDescent="0.45">
      <c r="A84" s="52"/>
      <c r="B84" s="51" t="s">
        <v>17</v>
      </c>
      <c r="C84" s="29">
        <f t="shared" ref="C84:N84" si="31">C76-C$36</f>
        <v>0.1205</v>
      </c>
      <c r="D84" s="29">
        <f t="shared" si="31"/>
        <v>0.11749999999999999</v>
      </c>
      <c r="E84" s="29">
        <f t="shared" si="31"/>
        <v>0.11275000000000002</v>
      </c>
      <c r="F84" s="29">
        <f t="shared" si="31"/>
        <v>0.10700000000000001</v>
      </c>
      <c r="G84" s="29">
        <f t="shared" si="31"/>
        <v>9.9000000000000005E-2</v>
      </c>
      <c r="H84" s="29">
        <f t="shared" si="31"/>
        <v>8.9499999999999996E-2</v>
      </c>
      <c r="I84" s="29">
        <f t="shared" si="31"/>
        <v>7.1250000000000008E-2</v>
      </c>
      <c r="J84" s="29">
        <f t="shared" si="31"/>
        <v>6.5500000000000003E-2</v>
      </c>
      <c r="K84" s="29">
        <f t="shared" si="31"/>
        <v>4.8000000000000001E-2</v>
      </c>
      <c r="L84" s="29">
        <f t="shared" si="31"/>
        <v>4.3500000000000011E-2</v>
      </c>
      <c r="M84" s="29">
        <f t="shared" si="31"/>
        <v>3.0000000000000013E-2</v>
      </c>
      <c r="N84" s="29">
        <f t="shared" si="31"/>
        <v>1.4249999999999999E-2</v>
      </c>
    </row>
    <row r="85" spans="1:14" ht="15.4" x14ac:dyDescent="0.45">
      <c r="A85" s="52"/>
      <c r="B85" s="51"/>
      <c r="C85" s="29">
        <f t="shared" ref="C85:N85" si="32">C77-C$36</f>
        <v>0.13850000000000001</v>
      </c>
      <c r="D85" s="29">
        <f t="shared" si="32"/>
        <v>0.13650000000000001</v>
      </c>
      <c r="E85" s="29">
        <f t="shared" si="32"/>
        <v>0.12275</v>
      </c>
      <c r="F85" s="29">
        <f t="shared" si="32"/>
        <v>0.12</v>
      </c>
      <c r="G85" s="29">
        <f t="shared" si="32"/>
        <v>0.10700000000000001</v>
      </c>
      <c r="H85" s="29">
        <f t="shared" si="32"/>
        <v>9.9500000000000005E-2</v>
      </c>
      <c r="I85" s="29">
        <f t="shared" si="32"/>
        <v>6.8250000000000005E-2</v>
      </c>
      <c r="J85" s="29">
        <f t="shared" si="32"/>
        <v>6.5500000000000003E-2</v>
      </c>
      <c r="K85" s="29">
        <f t="shared" si="32"/>
        <v>4.300000000000001E-2</v>
      </c>
      <c r="L85" s="29">
        <f t="shared" si="32"/>
        <v>3.7500000000000006E-2</v>
      </c>
      <c r="M85" s="29">
        <f t="shared" si="32"/>
        <v>2.1000000000000005E-2</v>
      </c>
      <c r="N85" s="29">
        <f t="shared" si="32"/>
        <v>2.2499999999999951E-3</v>
      </c>
    </row>
    <row r="88" spans="1:14" ht="15.4" x14ac:dyDescent="0.45">
      <c r="A88" s="32" t="s">
        <v>22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4" x14ac:dyDescent="0.45">
      <c r="B89" s="22"/>
    </row>
    <row r="90" spans="1:14" ht="15.4" x14ac:dyDescent="0.45">
      <c r="A90" s="29"/>
      <c r="B90" s="27" t="s">
        <v>12</v>
      </c>
      <c r="C90" s="27">
        <v>100</v>
      </c>
      <c r="D90" s="27">
        <v>75</v>
      </c>
      <c r="E90" s="27">
        <f>C90/2</f>
        <v>50</v>
      </c>
      <c r="F90" s="27">
        <f t="shared" ref="F90:M90" si="33">D90/2</f>
        <v>37.5</v>
      </c>
      <c r="G90" s="27">
        <f t="shared" si="33"/>
        <v>25</v>
      </c>
      <c r="H90" s="27">
        <f t="shared" si="33"/>
        <v>18.75</v>
      </c>
      <c r="I90" s="27">
        <f t="shared" si="33"/>
        <v>12.5</v>
      </c>
      <c r="J90" s="27">
        <f t="shared" si="33"/>
        <v>9.375</v>
      </c>
      <c r="K90" s="27">
        <f t="shared" si="33"/>
        <v>6.25</v>
      </c>
      <c r="L90" s="27">
        <f t="shared" si="33"/>
        <v>4.6875</v>
      </c>
      <c r="M90" s="27">
        <f t="shared" si="33"/>
        <v>3.125</v>
      </c>
      <c r="N90" s="27">
        <v>0</v>
      </c>
    </row>
    <row r="91" spans="1:14" ht="15.4" x14ac:dyDescent="0.45">
      <c r="A91" s="51" t="s">
        <v>13</v>
      </c>
      <c r="B91" s="51" t="s">
        <v>14</v>
      </c>
      <c r="C91" s="29">
        <v>0.22900000000000001</v>
      </c>
      <c r="D91" s="29">
        <v>0.216</v>
      </c>
      <c r="E91" s="29">
        <v>0.20499999999999999</v>
      </c>
      <c r="F91" s="29">
        <v>0.19900000000000001</v>
      </c>
      <c r="G91" s="29">
        <v>0.186</v>
      </c>
      <c r="H91" s="29">
        <v>0.17699999999999999</v>
      </c>
      <c r="I91" s="29">
        <v>0.13800000000000001</v>
      </c>
      <c r="J91" s="29">
        <v>0.13</v>
      </c>
      <c r="K91" s="29">
        <v>9.0999999999999998E-2</v>
      </c>
      <c r="L91" s="29">
        <v>9.1999999999999998E-2</v>
      </c>
      <c r="M91" s="29">
        <v>7.3999999999999996E-2</v>
      </c>
      <c r="N91" s="29">
        <v>5.3999999999999999E-2</v>
      </c>
    </row>
    <row r="92" spans="1:14" ht="15.4" x14ac:dyDescent="0.45">
      <c r="A92" s="51"/>
      <c r="B92" s="51"/>
      <c r="C92" s="29">
        <v>0.216</v>
      </c>
      <c r="D92" s="29">
        <v>0.217</v>
      </c>
      <c r="E92" s="29">
        <v>0.20100000000000001</v>
      </c>
      <c r="F92" s="29">
        <v>0.19500000000000001</v>
      </c>
      <c r="G92" s="29">
        <v>0.17599999999999999</v>
      </c>
      <c r="H92" s="29">
        <v>0.17399999999999999</v>
      </c>
      <c r="I92" s="29">
        <v>0.14000000000000001</v>
      </c>
      <c r="J92" s="29">
        <v>0.13100000000000001</v>
      </c>
      <c r="K92" s="29">
        <v>8.5000000000000006E-2</v>
      </c>
      <c r="L92" s="29">
        <v>8.5999999999999993E-2</v>
      </c>
      <c r="M92" s="29">
        <v>7.3999999999999996E-2</v>
      </c>
      <c r="N92" s="29">
        <v>4.5999999999999999E-2</v>
      </c>
    </row>
    <row r="93" spans="1:14" ht="15.4" x14ac:dyDescent="0.45">
      <c r="A93" s="51"/>
      <c r="B93" s="51" t="s">
        <v>23</v>
      </c>
      <c r="C93" s="29">
        <v>0.16800000000000001</v>
      </c>
      <c r="D93" s="29">
        <v>0.16400000000000001</v>
      </c>
      <c r="E93" s="29">
        <v>0.14099999999999999</v>
      </c>
      <c r="F93" s="29">
        <v>0.13700000000000001</v>
      </c>
      <c r="G93" s="29">
        <v>0.124</v>
      </c>
      <c r="H93" s="29">
        <v>0.11899999999999999</v>
      </c>
      <c r="I93" s="29">
        <v>0.10100000000000001</v>
      </c>
      <c r="J93" s="29">
        <v>9.7000000000000003E-2</v>
      </c>
      <c r="K93" s="29">
        <v>8.2000000000000003E-2</v>
      </c>
      <c r="L93" s="29">
        <v>8.1000000000000003E-2</v>
      </c>
      <c r="M93" s="29">
        <v>7.9000000000000001E-2</v>
      </c>
      <c r="N93" s="29">
        <v>6.5000000000000002E-2</v>
      </c>
    </row>
    <row r="94" spans="1:14" ht="15.4" x14ac:dyDescent="0.45">
      <c r="A94" s="51"/>
      <c r="B94" s="51"/>
      <c r="C94" s="29">
        <v>0.159</v>
      </c>
      <c r="D94" s="29">
        <v>0.16600000000000001</v>
      </c>
      <c r="E94" s="29">
        <v>0.14899999999999999</v>
      </c>
      <c r="F94" s="29">
        <v>0.13900000000000001</v>
      </c>
      <c r="G94" s="29">
        <v>0.124</v>
      </c>
      <c r="H94" s="29">
        <v>0.11600000000000001</v>
      </c>
      <c r="I94" s="29">
        <v>9.9000000000000005E-2</v>
      </c>
      <c r="J94" s="29">
        <v>9.1999999999999998E-2</v>
      </c>
      <c r="K94" s="29">
        <v>7.6999999999999999E-2</v>
      </c>
      <c r="L94" s="29">
        <v>7.4999999999999997E-2</v>
      </c>
      <c r="M94" s="29">
        <v>6.4000000000000001E-2</v>
      </c>
      <c r="N94" s="29">
        <v>4.9000000000000002E-2</v>
      </c>
    </row>
    <row r="95" spans="1:14" ht="15.4" x14ac:dyDescent="0.45">
      <c r="A95" s="51"/>
      <c r="B95" s="51" t="s">
        <v>24</v>
      </c>
      <c r="C95" s="29">
        <v>0.156</v>
      </c>
      <c r="D95" s="29">
        <v>0.151</v>
      </c>
      <c r="E95" s="29">
        <v>0.13400000000000001</v>
      </c>
      <c r="F95" s="29">
        <v>0.129</v>
      </c>
      <c r="G95" s="29">
        <v>0.114</v>
      </c>
      <c r="H95" s="29">
        <v>0.106</v>
      </c>
      <c r="I95" s="29">
        <v>0.10199999999999999</v>
      </c>
      <c r="J95" s="29">
        <v>8.7999999999999995E-2</v>
      </c>
      <c r="K95" s="29">
        <v>7.0999999999999994E-2</v>
      </c>
      <c r="L95" s="29">
        <v>7.2999999999999995E-2</v>
      </c>
      <c r="M95" s="29">
        <v>6.9000000000000006E-2</v>
      </c>
      <c r="N95" s="29">
        <v>5.7000000000000002E-2</v>
      </c>
    </row>
    <row r="96" spans="1:14" ht="15.4" x14ac:dyDescent="0.45">
      <c r="A96" s="51"/>
      <c r="B96" s="51"/>
      <c r="C96" s="29">
        <v>0.16600000000000001</v>
      </c>
      <c r="D96" s="29">
        <v>0.158</v>
      </c>
      <c r="E96" s="29">
        <v>0.13300000000000001</v>
      </c>
      <c r="F96" s="29">
        <v>0.13100000000000001</v>
      </c>
      <c r="G96" s="29">
        <v>0.112</v>
      </c>
      <c r="H96" s="29">
        <v>0.104</v>
      </c>
      <c r="I96" s="29">
        <v>9.0999999999999998E-2</v>
      </c>
      <c r="J96" s="29">
        <v>8.2000000000000003E-2</v>
      </c>
      <c r="K96" s="29">
        <v>6.9000000000000006E-2</v>
      </c>
      <c r="L96" s="29">
        <v>7.5999999999999998E-2</v>
      </c>
      <c r="M96" s="29">
        <v>6.6000000000000003E-2</v>
      </c>
      <c r="N96" s="29">
        <v>4.9000000000000002E-2</v>
      </c>
    </row>
    <row r="97" spans="1:14" ht="15.4" x14ac:dyDescent="0.45">
      <c r="A97" s="51"/>
      <c r="B97" s="51" t="s">
        <v>25</v>
      </c>
      <c r="C97" s="29">
        <v>0.13900000000000001</v>
      </c>
      <c r="D97" s="29">
        <v>0.14499999999999999</v>
      </c>
      <c r="E97" s="29">
        <v>0.123</v>
      </c>
      <c r="F97" s="29">
        <v>0.12</v>
      </c>
      <c r="G97" s="29">
        <v>0.106</v>
      </c>
      <c r="H97" s="29">
        <v>0.1</v>
      </c>
      <c r="I97" s="29">
        <v>9.0999999999999998E-2</v>
      </c>
      <c r="J97" s="29">
        <v>8.7999999999999995E-2</v>
      </c>
      <c r="K97" s="29">
        <v>7.2999999999999995E-2</v>
      </c>
      <c r="L97" s="29">
        <v>7.1999999999999995E-2</v>
      </c>
      <c r="M97" s="29">
        <v>6.8000000000000005E-2</v>
      </c>
      <c r="N97" s="29">
        <v>5.8000000000000003E-2</v>
      </c>
    </row>
    <row r="98" spans="1:14" ht="15.4" x14ac:dyDescent="0.45">
      <c r="A98" s="51"/>
      <c r="B98" s="51"/>
      <c r="C98" s="29">
        <v>0.157</v>
      </c>
      <c r="D98" s="29">
        <v>0.152</v>
      </c>
      <c r="E98" s="29">
        <v>0.128</v>
      </c>
      <c r="F98" s="29">
        <v>0.126</v>
      </c>
      <c r="G98" s="29">
        <v>0.107</v>
      </c>
      <c r="H98" s="29">
        <v>0.10100000000000001</v>
      </c>
      <c r="I98" s="29">
        <v>0.09</v>
      </c>
      <c r="J98" s="29">
        <v>8.8999999999999996E-2</v>
      </c>
      <c r="K98" s="29">
        <v>7.2999999999999995E-2</v>
      </c>
      <c r="L98" s="29">
        <v>7.2999999999999995E-2</v>
      </c>
      <c r="M98" s="29">
        <v>6.2E-2</v>
      </c>
      <c r="N98" s="29">
        <v>4.9000000000000002E-2</v>
      </c>
    </row>
    <row r="99" spans="1:14" ht="15.4" x14ac:dyDescent="0.45">
      <c r="A99" s="52" t="s">
        <v>19</v>
      </c>
      <c r="B99" s="51" t="s">
        <v>14</v>
      </c>
      <c r="C99" s="29">
        <f t="shared" ref="C99:N99" si="34">C91-C$36</f>
        <v>0.16550000000000001</v>
      </c>
      <c r="D99" s="29">
        <f t="shared" si="34"/>
        <v>0.1535</v>
      </c>
      <c r="E99" s="29">
        <f t="shared" si="34"/>
        <v>0.14674999999999999</v>
      </c>
      <c r="F99" s="29">
        <f t="shared" si="34"/>
        <v>0.14200000000000002</v>
      </c>
      <c r="G99" s="29">
        <f t="shared" si="34"/>
        <v>0.13200000000000001</v>
      </c>
      <c r="H99" s="29">
        <f t="shared" si="34"/>
        <v>0.1215</v>
      </c>
      <c r="I99" s="29">
        <f t="shared" si="34"/>
        <v>8.3250000000000018E-2</v>
      </c>
      <c r="J99" s="29">
        <f t="shared" si="34"/>
        <v>7.5500000000000012E-2</v>
      </c>
      <c r="K99" s="29">
        <f t="shared" si="34"/>
        <v>3.6000000000000004E-2</v>
      </c>
      <c r="L99" s="29">
        <f t="shared" si="34"/>
        <v>3.7500000000000006E-2</v>
      </c>
      <c r="M99" s="29">
        <f t="shared" si="34"/>
        <v>2.0000000000000004E-2</v>
      </c>
      <c r="N99" s="29">
        <f t="shared" si="34"/>
        <v>4.2499999999999968E-3</v>
      </c>
    </row>
    <row r="100" spans="1:14" ht="15.4" x14ac:dyDescent="0.45">
      <c r="A100" s="52"/>
      <c r="B100" s="51"/>
      <c r="C100" s="29">
        <f t="shared" ref="C100:N100" si="35">C92-C$36</f>
        <v>0.1525</v>
      </c>
      <c r="D100" s="29">
        <f t="shared" si="35"/>
        <v>0.1545</v>
      </c>
      <c r="E100" s="29">
        <f t="shared" si="35"/>
        <v>0.14275000000000002</v>
      </c>
      <c r="F100" s="29">
        <f t="shared" si="35"/>
        <v>0.13800000000000001</v>
      </c>
      <c r="G100" s="29">
        <f t="shared" si="35"/>
        <v>0.122</v>
      </c>
      <c r="H100" s="29">
        <f t="shared" si="35"/>
        <v>0.11849999999999999</v>
      </c>
      <c r="I100" s="29">
        <f t="shared" si="35"/>
        <v>8.525000000000002E-2</v>
      </c>
      <c r="J100" s="29">
        <f t="shared" si="35"/>
        <v>7.6500000000000012E-2</v>
      </c>
      <c r="K100" s="29">
        <f t="shared" si="35"/>
        <v>3.0000000000000013E-2</v>
      </c>
      <c r="L100" s="29">
        <f t="shared" si="35"/>
        <v>3.15E-2</v>
      </c>
      <c r="M100" s="29">
        <f t="shared" si="35"/>
        <v>2.0000000000000004E-2</v>
      </c>
      <c r="N100" s="29">
        <f t="shared" si="35"/>
        <v>-3.7500000000000033E-3</v>
      </c>
    </row>
    <row r="101" spans="1:14" ht="15.4" x14ac:dyDescent="0.45">
      <c r="A101" s="52"/>
      <c r="B101" s="51" t="s">
        <v>23</v>
      </c>
      <c r="C101" s="29">
        <f t="shared" ref="C101:N101" si="36">C93-C$36</f>
        <v>0.10450000000000001</v>
      </c>
      <c r="D101" s="29">
        <f t="shared" si="36"/>
        <v>0.10150000000000001</v>
      </c>
      <c r="E101" s="29">
        <f t="shared" si="36"/>
        <v>8.274999999999999E-2</v>
      </c>
      <c r="F101" s="29">
        <f t="shared" si="36"/>
        <v>8.0000000000000016E-2</v>
      </c>
      <c r="G101" s="29">
        <f t="shared" si="36"/>
        <v>7.0000000000000007E-2</v>
      </c>
      <c r="H101" s="29">
        <f t="shared" si="36"/>
        <v>6.3500000000000001E-2</v>
      </c>
      <c r="I101" s="29">
        <f t="shared" si="36"/>
        <v>4.6250000000000013E-2</v>
      </c>
      <c r="J101" s="29">
        <f t="shared" si="36"/>
        <v>4.250000000000001E-2</v>
      </c>
      <c r="K101" s="29">
        <f t="shared" si="36"/>
        <v>2.700000000000001E-2</v>
      </c>
      <c r="L101" s="29">
        <f t="shared" si="36"/>
        <v>2.650000000000001E-2</v>
      </c>
      <c r="M101" s="29">
        <f t="shared" si="36"/>
        <v>2.5000000000000008E-2</v>
      </c>
      <c r="N101" s="29">
        <f t="shared" si="36"/>
        <v>1.525E-2</v>
      </c>
    </row>
    <row r="102" spans="1:14" ht="15.4" x14ac:dyDescent="0.45">
      <c r="A102" s="52"/>
      <c r="B102" s="51"/>
      <c r="C102" s="29">
        <f t="shared" ref="C102:N102" si="37">C94-C$36</f>
        <v>9.5500000000000002E-2</v>
      </c>
      <c r="D102" s="29">
        <f t="shared" si="37"/>
        <v>0.10350000000000001</v>
      </c>
      <c r="E102" s="29">
        <f t="shared" si="37"/>
        <v>9.0749999999999997E-2</v>
      </c>
      <c r="F102" s="29">
        <f t="shared" si="37"/>
        <v>8.2000000000000017E-2</v>
      </c>
      <c r="G102" s="29">
        <f t="shared" si="37"/>
        <v>7.0000000000000007E-2</v>
      </c>
      <c r="H102" s="29">
        <f t="shared" si="37"/>
        <v>6.0500000000000012E-2</v>
      </c>
      <c r="I102" s="29">
        <f t="shared" si="37"/>
        <v>4.4250000000000012E-2</v>
      </c>
      <c r="J102" s="29">
        <f t="shared" si="37"/>
        <v>3.7500000000000006E-2</v>
      </c>
      <c r="K102" s="29">
        <f t="shared" si="37"/>
        <v>2.2000000000000006E-2</v>
      </c>
      <c r="L102" s="29">
        <f t="shared" si="37"/>
        <v>2.0500000000000004E-2</v>
      </c>
      <c r="M102" s="29">
        <f t="shared" si="37"/>
        <v>1.0000000000000009E-2</v>
      </c>
      <c r="N102" s="29">
        <f t="shared" si="37"/>
        <v>-7.5000000000000067E-4</v>
      </c>
    </row>
    <row r="103" spans="1:14" ht="15.4" x14ac:dyDescent="0.45">
      <c r="A103" s="52"/>
      <c r="B103" s="51" t="s">
        <v>24</v>
      </c>
      <c r="C103" s="29">
        <f t="shared" ref="C103:N103" si="38">C95-C$36</f>
        <v>9.2499999999999999E-2</v>
      </c>
      <c r="D103" s="29">
        <f t="shared" si="38"/>
        <v>8.8499999999999995E-2</v>
      </c>
      <c r="E103" s="29">
        <f t="shared" si="38"/>
        <v>7.5750000000000012E-2</v>
      </c>
      <c r="F103" s="29">
        <f t="shared" si="38"/>
        <v>7.2000000000000008E-2</v>
      </c>
      <c r="G103" s="29">
        <f t="shared" si="38"/>
        <v>6.0000000000000012E-2</v>
      </c>
      <c r="H103" s="29">
        <f t="shared" si="38"/>
        <v>5.0500000000000003E-2</v>
      </c>
      <c r="I103" s="29">
        <f t="shared" si="38"/>
        <v>4.725E-2</v>
      </c>
      <c r="J103" s="29">
        <f t="shared" si="38"/>
        <v>3.3500000000000002E-2</v>
      </c>
      <c r="K103" s="29">
        <f t="shared" si="38"/>
        <v>1.6E-2</v>
      </c>
      <c r="L103" s="29">
        <f t="shared" si="38"/>
        <v>1.8500000000000003E-2</v>
      </c>
      <c r="M103" s="29">
        <f t="shared" si="38"/>
        <v>1.5000000000000013E-2</v>
      </c>
      <c r="N103" s="29">
        <f t="shared" si="38"/>
        <v>7.2499999999999995E-3</v>
      </c>
    </row>
    <row r="104" spans="1:14" ht="15.4" x14ac:dyDescent="0.45">
      <c r="A104" s="52"/>
      <c r="B104" s="51"/>
      <c r="C104" s="29">
        <f t="shared" ref="C104:N104" si="39">C96-C$36</f>
        <v>0.10250000000000001</v>
      </c>
      <c r="D104" s="29">
        <f t="shared" si="39"/>
        <v>9.5500000000000002E-2</v>
      </c>
      <c r="E104" s="29">
        <f t="shared" si="39"/>
        <v>7.4750000000000011E-2</v>
      </c>
      <c r="F104" s="29">
        <f t="shared" si="39"/>
        <v>7.400000000000001E-2</v>
      </c>
      <c r="G104" s="29">
        <f t="shared" si="39"/>
        <v>5.800000000000001E-2</v>
      </c>
      <c r="H104" s="29">
        <f t="shared" si="39"/>
        <v>4.8500000000000001E-2</v>
      </c>
      <c r="I104" s="29">
        <f t="shared" si="39"/>
        <v>3.6250000000000004E-2</v>
      </c>
      <c r="J104" s="29">
        <f t="shared" si="39"/>
        <v>2.7500000000000011E-2</v>
      </c>
      <c r="K104" s="29">
        <f t="shared" si="39"/>
        <v>1.4000000000000012E-2</v>
      </c>
      <c r="L104" s="29">
        <f t="shared" si="39"/>
        <v>2.1500000000000005E-2</v>
      </c>
      <c r="M104" s="29">
        <f t="shared" si="39"/>
        <v>1.2000000000000011E-2</v>
      </c>
      <c r="N104" s="29">
        <f t="shared" si="39"/>
        <v>-7.5000000000000067E-4</v>
      </c>
    </row>
    <row r="105" spans="1:14" ht="15.4" x14ac:dyDescent="0.45">
      <c r="A105" s="52"/>
      <c r="B105" s="51" t="s">
        <v>25</v>
      </c>
      <c r="C105" s="29">
        <f t="shared" ref="C105:N105" si="40">C97-C$36</f>
        <v>7.5500000000000012E-2</v>
      </c>
      <c r="D105" s="29">
        <f t="shared" si="40"/>
        <v>8.249999999999999E-2</v>
      </c>
      <c r="E105" s="29">
        <f t="shared" si="40"/>
        <v>6.4750000000000002E-2</v>
      </c>
      <c r="F105" s="29">
        <f t="shared" si="40"/>
        <v>6.3E-2</v>
      </c>
      <c r="G105" s="29">
        <f t="shared" si="40"/>
        <v>5.2000000000000005E-2</v>
      </c>
      <c r="H105" s="29">
        <f t="shared" si="40"/>
        <v>4.4500000000000012E-2</v>
      </c>
      <c r="I105" s="29">
        <f t="shared" si="40"/>
        <v>3.6250000000000004E-2</v>
      </c>
      <c r="J105" s="29">
        <f t="shared" si="40"/>
        <v>3.3500000000000002E-2</v>
      </c>
      <c r="K105" s="29">
        <f t="shared" si="40"/>
        <v>1.8000000000000002E-2</v>
      </c>
      <c r="L105" s="29">
        <f t="shared" si="40"/>
        <v>1.7500000000000002E-2</v>
      </c>
      <c r="M105" s="29">
        <f t="shared" si="40"/>
        <v>1.4000000000000012E-2</v>
      </c>
      <c r="N105" s="29">
        <f t="shared" si="40"/>
        <v>8.2500000000000004E-3</v>
      </c>
    </row>
    <row r="106" spans="1:14" ht="15.4" x14ac:dyDescent="0.45">
      <c r="A106" s="52"/>
      <c r="B106" s="51"/>
      <c r="C106" s="29">
        <f t="shared" ref="C106:N106" si="41">C98-C$36</f>
        <v>9.35E-2</v>
      </c>
      <c r="D106" s="29">
        <f t="shared" si="41"/>
        <v>8.9499999999999996E-2</v>
      </c>
      <c r="E106" s="29">
        <f t="shared" si="41"/>
        <v>6.9750000000000006E-2</v>
      </c>
      <c r="F106" s="29">
        <f t="shared" si="41"/>
        <v>6.9000000000000006E-2</v>
      </c>
      <c r="G106" s="29">
        <f t="shared" si="41"/>
        <v>5.3000000000000005E-2</v>
      </c>
      <c r="H106" s="29">
        <f t="shared" si="41"/>
        <v>4.5500000000000013E-2</v>
      </c>
      <c r="I106" s="29">
        <f t="shared" si="41"/>
        <v>3.5250000000000004E-2</v>
      </c>
      <c r="J106" s="29">
        <f t="shared" si="41"/>
        <v>3.4500000000000003E-2</v>
      </c>
      <c r="K106" s="29">
        <f t="shared" si="41"/>
        <v>1.8000000000000002E-2</v>
      </c>
      <c r="L106" s="29">
        <f t="shared" si="41"/>
        <v>1.8500000000000003E-2</v>
      </c>
      <c r="M106" s="29">
        <f t="shared" si="41"/>
        <v>8.0000000000000071E-3</v>
      </c>
      <c r="N106" s="29">
        <f t="shared" si="41"/>
        <v>-7.5000000000000067E-4</v>
      </c>
    </row>
    <row r="107" spans="1:14" ht="15.4" x14ac:dyDescent="0.4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1:14" ht="15.4" x14ac:dyDescent="0.45">
      <c r="A108" s="32" t="s">
        <v>26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1:14" ht="15.4" x14ac:dyDescent="0.45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spans="1:14" ht="15.4" x14ac:dyDescent="0.45">
      <c r="A110" s="29"/>
      <c r="B110" s="27" t="s">
        <v>12</v>
      </c>
      <c r="C110" s="27">
        <v>100</v>
      </c>
      <c r="D110" s="27">
        <v>75</v>
      </c>
      <c r="E110" s="27">
        <f>C110/2</f>
        <v>50</v>
      </c>
      <c r="F110" s="27">
        <f t="shared" ref="F110:M110" si="42">D110/2</f>
        <v>37.5</v>
      </c>
      <c r="G110" s="27">
        <f t="shared" si="42"/>
        <v>25</v>
      </c>
      <c r="H110" s="27">
        <f t="shared" si="42"/>
        <v>18.75</v>
      </c>
      <c r="I110" s="27">
        <f t="shared" si="42"/>
        <v>12.5</v>
      </c>
      <c r="J110" s="27">
        <f t="shared" si="42"/>
        <v>9.375</v>
      </c>
      <c r="K110" s="27">
        <f t="shared" si="42"/>
        <v>6.25</v>
      </c>
      <c r="L110" s="27">
        <f t="shared" si="42"/>
        <v>4.6875</v>
      </c>
      <c r="M110" s="27">
        <f t="shared" si="42"/>
        <v>3.125</v>
      </c>
      <c r="N110" s="27">
        <v>0</v>
      </c>
    </row>
    <row r="111" spans="1:14" ht="15.4" x14ac:dyDescent="0.45">
      <c r="A111" s="51" t="s">
        <v>13</v>
      </c>
      <c r="B111" s="51" t="s">
        <v>14</v>
      </c>
      <c r="C111" s="29">
        <v>0.24099999999999999</v>
      </c>
      <c r="D111" s="29">
        <v>0.224</v>
      </c>
      <c r="E111" s="29">
        <v>0.20499999999999999</v>
      </c>
      <c r="F111" s="29">
        <v>0.19600000000000001</v>
      </c>
      <c r="G111" s="29">
        <v>0.17899999999999999</v>
      </c>
      <c r="H111" s="29">
        <v>0.17100000000000001</v>
      </c>
      <c r="I111" s="29">
        <v>0.13400000000000001</v>
      </c>
      <c r="J111" s="29">
        <v>0.124</v>
      </c>
      <c r="K111" s="29">
        <v>9.6000000000000002E-2</v>
      </c>
      <c r="L111" s="29">
        <v>0.09</v>
      </c>
      <c r="M111" s="29">
        <v>7.3999999999999996E-2</v>
      </c>
      <c r="N111" s="29">
        <v>5.3999999999999999E-2</v>
      </c>
    </row>
    <row r="112" spans="1:14" ht="15.4" x14ac:dyDescent="0.45">
      <c r="A112" s="51"/>
      <c r="B112" s="51"/>
      <c r="C112" s="29">
        <v>0.219</v>
      </c>
      <c r="D112" s="29">
        <v>0.21099999999999999</v>
      </c>
      <c r="E112" s="29">
        <v>0.191</v>
      </c>
      <c r="F112" s="29">
        <v>0.19</v>
      </c>
      <c r="G112" s="29">
        <v>0.18</v>
      </c>
      <c r="H112" s="29">
        <v>0.17199999999999999</v>
      </c>
      <c r="I112" s="29">
        <v>0.11899999999999999</v>
      </c>
      <c r="J112" s="29">
        <v>0.12</v>
      </c>
      <c r="K112" s="29">
        <v>9.0999999999999998E-2</v>
      </c>
      <c r="L112" s="29">
        <v>8.5000000000000006E-2</v>
      </c>
      <c r="M112" s="29">
        <v>7.0000000000000007E-2</v>
      </c>
      <c r="N112" s="29">
        <v>4.3999999999999997E-2</v>
      </c>
    </row>
    <row r="113" spans="1:14" ht="15.4" x14ac:dyDescent="0.45">
      <c r="A113" s="51"/>
      <c r="B113" s="51" t="s">
        <v>23</v>
      </c>
      <c r="C113" s="29">
        <v>0.18</v>
      </c>
      <c r="D113" s="29">
        <v>0.17</v>
      </c>
      <c r="E113" s="29">
        <v>0.14799999999999999</v>
      </c>
      <c r="F113" s="29">
        <v>0.13900000000000001</v>
      </c>
      <c r="G113" s="29">
        <v>0.125</v>
      </c>
      <c r="H113" s="29">
        <v>0.11700000000000001</v>
      </c>
      <c r="I113" s="29">
        <v>9.8000000000000004E-2</v>
      </c>
      <c r="J113" s="29">
        <v>9.6000000000000002E-2</v>
      </c>
      <c r="K113" s="29">
        <v>8.2000000000000003E-2</v>
      </c>
      <c r="L113" s="29">
        <v>7.9000000000000001E-2</v>
      </c>
      <c r="M113" s="29">
        <v>6.8000000000000005E-2</v>
      </c>
      <c r="N113" s="29">
        <v>5.7000000000000002E-2</v>
      </c>
    </row>
    <row r="114" spans="1:14" ht="15.4" x14ac:dyDescent="0.45">
      <c r="A114" s="51"/>
      <c r="B114" s="51"/>
      <c r="C114" s="29">
        <v>0.17899999999999999</v>
      </c>
      <c r="D114" s="29">
        <v>0.16900000000000001</v>
      </c>
      <c r="E114" s="29">
        <v>0.14199999999999999</v>
      </c>
      <c r="F114" s="29">
        <v>0.13800000000000001</v>
      </c>
      <c r="G114" s="29">
        <v>0.126</v>
      </c>
      <c r="H114" s="29">
        <v>0.112</v>
      </c>
      <c r="I114" s="29">
        <v>9.5000000000000001E-2</v>
      </c>
      <c r="J114" s="29">
        <v>8.8999999999999996E-2</v>
      </c>
      <c r="K114" s="29">
        <v>7.2999999999999995E-2</v>
      </c>
      <c r="L114" s="29">
        <v>7.1999999999999995E-2</v>
      </c>
      <c r="M114" s="29">
        <v>7.0000000000000007E-2</v>
      </c>
      <c r="N114" s="29">
        <v>5.2999999999999999E-2</v>
      </c>
    </row>
    <row r="115" spans="1:14" ht="15.4" x14ac:dyDescent="0.45">
      <c r="A115" s="51"/>
      <c r="B115" s="51" t="s">
        <v>24</v>
      </c>
      <c r="C115" s="29">
        <v>0.17399999999999999</v>
      </c>
      <c r="D115" s="29">
        <v>0.16900000000000001</v>
      </c>
      <c r="E115" s="29">
        <v>0.14099999999999999</v>
      </c>
      <c r="F115" s="29">
        <v>0.14199999999999999</v>
      </c>
      <c r="G115" s="29">
        <v>0.121</v>
      </c>
      <c r="H115" s="29">
        <v>0.11600000000000001</v>
      </c>
      <c r="I115" s="29">
        <v>9.9000000000000005E-2</v>
      </c>
      <c r="J115" s="29">
        <v>8.8999999999999996E-2</v>
      </c>
      <c r="K115" s="29">
        <v>7.6999999999999999E-2</v>
      </c>
      <c r="L115" s="29">
        <v>7.4999999999999997E-2</v>
      </c>
      <c r="M115" s="29">
        <v>7.0000000000000007E-2</v>
      </c>
      <c r="N115" s="29">
        <v>6.2E-2</v>
      </c>
    </row>
    <row r="116" spans="1:14" ht="15.4" x14ac:dyDescent="0.45">
      <c r="A116" s="51"/>
      <c r="B116" s="51"/>
      <c r="C116" s="29">
        <v>0.186</v>
      </c>
      <c r="D116" s="29">
        <v>0.16700000000000001</v>
      </c>
      <c r="E116" s="29">
        <v>0.14099999999999999</v>
      </c>
      <c r="F116" s="29">
        <v>0.13400000000000001</v>
      </c>
      <c r="G116" s="29">
        <v>0.114</v>
      </c>
      <c r="H116" s="29">
        <v>0.113</v>
      </c>
      <c r="I116" s="29">
        <v>8.7999999999999995E-2</v>
      </c>
      <c r="J116" s="29">
        <v>8.5999999999999993E-2</v>
      </c>
      <c r="K116" s="29">
        <v>7.4999999999999997E-2</v>
      </c>
      <c r="L116" s="29">
        <v>7.2999999999999995E-2</v>
      </c>
      <c r="M116" s="29">
        <v>6.4000000000000001E-2</v>
      </c>
      <c r="N116" s="29">
        <v>5.1999999999999998E-2</v>
      </c>
    </row>
    <row r="117" spans="1:14" ht="15.4" x14ac:dyDescent="0.45">
      <c r="A117" s="51"/>
      <c r="B117" s="51" t="s">
        <v>25</v>
      </c>
      <c r="C117" s="29">
        <v>0.16200000000000001</v>
      </c>
      <c r="D117" s="29">
        <v>0.159</v>
      </c>
      <c r="E117" s="29">
        <v>0.13800000000000001</v>
      </c>
      <c r="F117" s="29">
        <v>0.13500000000000001</v>
      </c>
      <c r="G117" s="29">
        <v>0.11799999999999999</v>
      </c>
      <c r="H117" s="29">
        <v>0.109</v>
      </c>
      <c r="I117" s="29">
        <v>0.09</v>
      </c>
      <c r="J117" s="29">
        <v>8.5999999999999993E-2</v>
      </c>
      <c r="K117" s="29">
        <v>7.5999999999999998E-2</v>
      </c>
      <c r="L117" s="29">
        <v>7.6999999999999999E-2</v>
      </c>
      <c r="M117" s="29">
        <v>7.1999999999999995E-2</v>
      </c>
      <c r="N117" s="29">
        <v>6.9000000000000006E-2</v>
      </c>
    </row>
    <row r="118" spans="1:14" ht="15.4" x14ac:dyDescent="0.45">
      <c r="A118" s="51"/>
      <c r="B118" s="51"/>
      <c r="C118" s="29">
        <v>0.17199999999999999</v>
      </c>
      <c r="D118" s="29">
        <v>0.16400000000000001</v>
      </c>
      <c r="E118" s="29">
        <v>0.14599999999999999</v>
      </c>
      <c r="F118" s="29">
        <v>0.13400000000000001</v>
      </c>
      <c r="G118" s="29">
        <v>0.11600000000000001</v>
      </c>
      <c r="H118" s="29">
        <v>0.106</v>
      </c>
      <c r="I118" s="29">
        <v>8.4000000000000005E-2</v>
      </c>
      <c r="J118" s="29">
        <v>8.5000000000000006E-2</v>
      </c>
      <c r="K118" s="29">
        <v>7.3999999999999996E-2</v>
      </c>
      <c r="L118" s="29">
        <v>7.1999999999999995E-2</v>
      </c>
      <c r="M118" s="29">
        <v>6.2E-2</v>
      </c>
      <c r="N118" s="29">
        <v>5.6000000000000001E-2</v>
      </c>
    </row>
    <row r="119" spans="1:14" ht="15.4" x14ac:dyDescent="0.45">
      <c r="A119" s="52" t="s">
        <v>19</v>
      </c>
      <c r="B119" s="51" t="s">
        <v>14</v>
      </c>
      <c r="C119" s="29">
        <f t="shared" ref="C119:N119" si="43">C111-C$36</f>
        <v>0.17749999999999999</v>
      </c>
      <c r="D119" s="29">
        <f t="shared" si="43"/>
        <v>0.1615</v>
      </c>
      <c r="E119" s="29">
        <f t="shared" si="43"/>
        <v>0.14674999999999999</v>
      </c>
      <c r="F119" s="29">
        <f t="shared" si="43"/>
        <v>0.13900000000000001</v>
      </c>
      <c r="G119" s="29">
        <f t="shared" si="43"/>
        <v>0.125</v>
      </c>
      <c r="H119" s="29">
        <f t="shared" si="43"/>
        <v>0.11550000000000002</v>
      </c>
      <c r="I119" s="29">
        <f t="shared" si="43"/>
        <v>7.9250000000000015E-2</v>
      </c>
      <c r="J119" s="29">
        <f t="shared" si="43"/>
        <v>6.9500000000000006E-2</v>
      </c>
      <c r="K119" s="29">
        <f t="shared" si="43"/>
        <v>4.1000000000000009E-2</v>
      </c>
      <c r="L119" s="29">
        <f t="shared" si="43"/>
        <v>3.5500000000000004E-2</v>
      </c>
      <c r="M119" s="29">
        <f t="shared" si="43"/>
        <v>2.0000000000000004E-2</v>
      </c>
      <c r="N119" s="29">
        <f t="shared" si="43"/>
        <v>4.2499999999999968E-3</v>
      </c>
    </row>
    <row r="120" spans="1:14" ht="15.4" x14ac:dyDescent="0.45">
      <c r="A120" s="52"/>
      <c r="B120" s="51"/>
      <c r="C120" s="29">
        <f t="shared" ref="C120:N120" si="44">C112-C$36</f>
        <v>0.1555</v>
      </c>
      <c r="D120" s="29">
        <f t="shared" si="44"/>
        <v>0.14849999999999999</v>
      </c>
      <c r="E120" s="29">
        <f t="shared" si="44"/>
        <v>0.13275000000000001</v>
      </c>
      <c r="F120" s="29">
        <f t="shared" si="44"/>
        <v>0.13300000000000001</v>
      </c>
      <c r="G120" s="29">
        <f t="shared" si="44"/>
        <v>0.126</v>
      </c>
      <c r="H120" s="29">
        <f t="shared" si="44"/>
        <v>0.11649999999999999</v>
      </c>
      <c r="I120" s="29">
        <f t="shared" si="44"/>
        <v>6.4250000000000002E-2</v>
      </c>
      <c r="J120" s="29">
        <f t="shared" si="44"/>
        <v>6.5500000000000003E-2</v>
      </c>
      <c r="K120" s="29">
        <f t="shared" si="44"/>
        <v>3.6000000000000004E-2</v>
      </c>
      <c r="L120" s="29">
        <f t="shared" si="44"/>
        <v>3.0500000000000013E-2</v>
      </c>
      <c r="M120" s="29">
        <f t="shared" si="44"/>
        <v>1.6000000000000014E-2</v>
      </c>
      <c r="N120" s="29">
        <f t="shared" si="44"/>
        <v>-5.7500000000000051E-3</v>
      </c>
    </row>
    <row r="121" spans="1:14" ht="15.4" x14ac:dyDescent="0.45">
      <c r="A121" s="52"/>
      <c r="B121" s="51" t="s">
        <v>23</v>
      </c>
      <c r="C121" s="29">
        <f t="shared" ref="C121:N121" si="45">C113-C$36</f>
        <v>0.11649999999999999</v>
      </c>
      <c r="D121" s="29">
        <f t="shared" si="45"/>
        <v>0.10750000000000001</v>
      </c>
      <c r="E121" s="29">
        <f t="shared" si="45"/>
        <v>8.9749999999999996E-2</v>
      </c>
      <c r="F121" s="29">
        <f t="shared" si="45"/>
        <v>8.2000000000000017E-2</v>
      </c>
      <c r="G121" s="29">
        <f t="shared" si="45"/>
        <v>7.1000000000000008E-2</v>
      </c>
      <c r="H121" s="29">
        <f t="shared" si="45"/>
        <v>6.1500000000000013E-2</v>
      </c>
      <c r="I121" s="29">
        <f t="shared" si="45"/>
        <v>4.3250000000000011E-2</v>
      </c>
      <c r="J121" s="29">
        <f t="shared" si="45"/>
        <v>4.1500000000000009E-2</v>
      </c>
      <c r="K121" s="29">
        <f t="shared" si="45"/>
        <v>2.700000000000001E-2</v>
      </c>
      <c r="L121" s="29">
        <f t="shared" si="45"/>
        <v>2.4500000000000008E-2</v>
      </c>
      <c r="M121" s="29">
        <f t="shared" si="45"/>
        <v>1.4000000000000012E-2</v>
      </c>
      <c r="N121" s="29">
        <f t="shared" si="45"/>
        <v>7.2499999999999995E-3</v>
      </c>
    </row>
    <row r="122" spans="1:14" ht="15.4" x14ac:dyDescent="0.45">
      <c r="A122" s="52"/>
      <c r="B122" s="51"/>
      <c r="C122" s="29">
        <f t="shared" ref="C122:N122" si="46">C114-C$36</f>
        <v>0.11549999999999999</v>
      </c>
      <c r="D122" s="29">
        <f t="shared" si="46"/>
        <v>0.10650000000000001</v>
      </c>
      <c r="E122" s="29">
        <f t="shared" si="46"/>
        <v>8.3749999999999991E-2</v>
      </c>
      <c r="F122" s="29">
        <f t="shared" si="46"/>
        <v>8.1000000000000016E-2</v>
      </c>
      <c r="G122" s="29">
        <f t="shared" si="46"/>
        <v>7.2000000000000008E-2</v>
      </c>
      <c r="H122" s="29">
        <f t="shared" si="46"/>
        <v>5.6500000000000009E-2</v>
      </c>
      <c r="I122" s="29">
        <f t="shared" si="46"/>
        <v>4.0250000000000008E-2</v>
      </c>
      <c r="J122" s="29">
        <f t="shared" si="46"/>
        <v>3.4500000000000003E-2</v>
      </c>
      <c r="K122" s="29">
        <f t="shared" si="46"/>
        <v>1.8000000000000002E-2</v>
      </c>
      <c r="L122" s="29">
        <f t="shared" si="46"/>
        <v>1.7500000000000002E-2</v>
      </c>
      <c r="M122" s="29">
        <f t="shared" si="46"/>
        <v>1.6000000000000014E-2</v>
      </c>
      <c r="N122" s="29">
        <f t="shared" si="46"/>
        <v>3.2499999999999959E-3</v>
      </c>
    </row>
    <row r="123" spans="1:14" ht="15.4" x14ac:dyDescent="0.45">
      <c r="A123" s="52"/>
      <c r="B123" s="51" t="s">
        <v>24</v>
      </c>
      <c r="C123" s="29">
        <f t="shared" ref="C123:N123" si="47">C115-C$36</f>
        <v>0.11049999999999999</v>
      </c>
      <c r="D123" s="29">
        <f t="shared" si="47"/>
        <v>0.10650000000000001</v>
      </c>
      <c r="E123" s="29">
        <f t="shared" si="47"/>
        <v>8.274999999999999E-2</v>
      </c>
      <c r="F123" s="29">
        <f t="shared" si="47"/>
        <v>8.4999999999999992E-2</v>
      </c>
      <c r="G123" s="29">
        <f t="shared" si="47"/>
        <v>6.7000000000000004E-2</v>
      </c>
      <c r="H123" s="29">
        <f t="shared" si="47"/>
        <v>6.0500000000000012E-2</v>
      </c>
      <c r="I123" s="29">
        <f t="shared" si="47"/>
        <v>4.4250000000000012E-2</v>
      </c>
      <c r="J123" s="29">
        <f t="shared" si="47"/>
        <v>3.4500000000000003E-2</v>
      </c>
      <c r="K123" s="29">
        <f t="shared" si="47"/>
        <v>2.2000000000000006E-2</v>
      </c>
      <c r="L123" s="29">
        <f t="shared" si="47"/>
        <v>2.0500000000000004E-2</v>
      </c>
      <c r="M123" s="29">
        <f t="shared" si="47"/>
        <v>1.6000000000000014E-2</v>
      </c>
      <c r="N123" s="29">
        <f t="shared" si="47"/>
        <v>1.2249999999999997E-2</v>
      </c>
    </row>
    <row r="124" spans="1:14" ht="15.4" x14ac:dyDescent="0.45">
      <c r="A124" s="52"/>
      <c r="B124" s="51"/>
      <c r="C124" s="29">
        <f t="shared" ref="C124:N124" si="48">C116-C$36</f>
        <v>0.1225</v>
      </c>
      <c r="D124" s="29">
        <f t="shared" si="48"/>
        <v>0.10450000000000001</v>
      </c>
      <c r="E124" s="29">
        <f t="shared" si="48"/>
        <v>8.274999999999999E-2</v>
      </c>
      <c r="F124" s="29">
        <f t="shared" si="48"/>
        <v>7.7000000000000013E-2</v>
      </c>
      <c r="G124" s="29">
        <f t="shared" si="48"/>
        <v>6.0000000000000012E-2</v>
      </c>
      <c r="H124" s="29">
        <f t="shared" si="48"/>
        <v>5.7500000000000009E-2</v>
      </c>
      <c r="I124" s="29">
        <f t="shared" si="48"/>
        <v>3.3250000000000002E-2</v>
      </c>
      <c r="J124" s="29">
        <f t="shared" si="48"/>
        <v>3.15E-2</v>
      </c>
      <c r="K124" s="29">
        <f t="shared" si="48"/>
        <v>2.0000000000000004E-2</v>
      </c>
      <c r="L124" s="29">
        <f t="shared" si="48"/>
        <v>1.8500000000000003E-2</v>
      </c>
      <c r="M124" s="29">
        <f t="shared" si="48"/>
        <v>1.0000000000000009E-2</v>
      </c>
      <c r="N124" s="29">
        <f t="shared" si="48"/>
        <v>2.2499999999999951E-3</v>
      </c>
    </row>
    <row r="125" spans="1:14" ht="15.4" x14ac:dyDescent="0.45">
      <c r="A125" s="52"/>
      <c r="B125" s="51" t="s">
        <v>25</v>
      </c>
      <c r="C125" s="29">
        <f t="shared" ref="C125:N125" si="49">C117-C$36</f>
        <v>9.8500000000000004E-2</v>
      </c>
      <c r="D125" s="29">
        <f t="shared" si="49"/>
        <v>9.6500000000000002E-2</v>
      </c>
      <c r="E125" s="29">
        <f t="shared" si="49"/>
        <v>7.9750000000000015E-2</v>
      </c>
      <c r="F125" s="29">
        <f t="shared" si="49"/>
        <v>7.8000000000000014E-2</v>
      </c>
      <c r="G125" s="29">
        <f t="shared" si="49"/>
        <v>6.4000000000000001E-2</v>
      </c>
      <c r="H125" s="29">
        <f t="shared" si="49"/>
        <v>5.3500000000000006E-2</v>
      </c>
      <c r="I125" s="29">
        <f t="shared" si="49"/>
        <v>3.5250000000000004E-2</v>
      </c>
      <c r="J125" s="29">
        <f t="shared" si="49"/>
        <v>3.15E-2</v>
      </c>
      <c r="K125" s="29">
        <f t="shared" si="49"/>
        <v>2.1000000000000005E-2</v>
      </c>
      <c r="L125" s="29">
        <f t="shared" si="49"/>
        <v>2.2500000000000006E-2</v>
      </c>
      <c r="M125" s="29">
        <f t="shared" si="49"/>
        <v>1.8000000000000002E-2</v>
      </c>
      <c r="N125" s="29">
        <f t="shared" si="49"/>
        <v>1.9250000000000003E-2</v>
      </c>
    </row>
    <row r="126" spans="1:14" ht="15.4" x14ac:dyDescent="0.45">
      <c r="A126" s="52"/>
      <c r="B126" s="51"/>
      <c r="C126" s="29">
        <f t="shared" ref="C126:N126" si="50">C118-C$36</f>
        <v>0.10849999999999999</v>
      </c>
      <c r="D126" s="29">
        <f t="shared" si="50"/>
        <v>0.10150000000000001</v>
      </c>
      <c r="E126" s="29">
        <f t="shared" si="50"/>
        <v>8.7749999999999995E-2</v>
      </c>
      <c r="F126" s="29">
        <f t="shared" si="50"/>
        <v>7.7000000000000013E-2</v>
      </c>
      <c r="G126" s="29">
        <f t="shared" si="50"/>
        <v>6.2000000000000013E-2</v>
      </c>
      <c r="H126" s="29">
        <f t="shared" si="50"/>
        <v>5.0500000000000003E-2</v>
      </c>
      <c r="I126" s="29">
        <f t="shared" si="50"/>
        <v>2.9250000000000012E-2</v>
      </c>
      <c r="J126" s="29">
        <f t="shared" si="50"/>
        <v>3.0500000000000013E-2</v>
      </c>
      <c r="K126" s="29">
        <f t="shared" si="50"/>
        <v>1.9000000000000003E-2</v>
      </c>
      <c r="L126" s="29">
        <f t="shared" si="50"/>
        <v>1.7500000000000002E-2</v>
      </c>
      <c r="M126" s="29">
        <f t="shared" si="50"/>
        <v>8.0000000000000071E-3</v>
      </c>
      <c r="N126" s="29">
        <f t="shared" si="50"/>
        <v>6.2499999999999986E-3</v>
      </c>
    </row>
    <row r="127" spans="1:14" ht="15.4" x14ac:dyDescent="0.4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spans="1:14" ht="15.4" x14ac:dyDescent="0.45">
      <c r="A128" s="32" t="s">
        <v>27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15.4" x14ac:dyDescent="0.45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spans="1:14" ht="15.4" x14ac:dyDescent="0.45">
      <c r="A130" s="29"/>
      <c r="B130" s="27" t="s">
        <v>12</v>
      </c>
      <c r="C130" s="27">
        <v>100</v>
      </c>
      <c r="D130" s="27">
        <v>75</v>
      </c>
      <c r="E130" s="27">
        <f>C130/2</f>
        <v>50</v>
      </c>
      <c r="F130" s="27">
        <f t="shared" ref="F130:M130" si="51">D130/2</f>
        <v>37.5</v>
      </c>
      <c r="G130" s="27">
        <f t="shared" si="51"/>
        <v>25</v>
      </c>
      <c r="H130" s="27">
        <f t="shared" si="51"/>
        <v>18.75</v>
      </c>
      <c r="I130" s="27">
        <f t="shared" si="51"/>
        <v>12.5</v>
      </c>
      <c r="J130" s="27">
        <f t="shared" si="51"/>
        <v>9.375</v>
      </c>
      <c r="K130" s="27">
        <f t="shared" si="51"/>
        <v>6.25</v>
      </c>
      <c r="L130" s="27">
        <f t="shared" si="51"/>
        <v>4.6875</v>
      </c>
      <c r="M130" s="27">
        <f t="shared" si="51"/>
        <v>3.125</v>
      </c>
      <c r="N130" s="27">
        <v>0</v>
      </c>
    </row>
    <row r="131" spans="1:14" ht="15.4" x14ac:dyDescent="0.45">
      <c r="A131" s="51" t="s">
        <v>13</v>
      </c>
      <c r="B131" s="51" t="s">
        <v>14</v>
      </c>
      <c r="C131" s="29">
        <v>0.24299999999999999</v>
      </c>
      <c r="D131" s="29">
        <v>0.217</v>
      </c>
      <c r="E131" s="29">
        <v>0.20100000000000001</v>
      </c>
      <c r="F131" s="29">
        <v>0.192</v>
      </c>
      <c r="G131" s="29">
        <v>0.182</v>
      </c>
      <c r="H131" s="29">
        <v>0.16800000000000001</v>
      </c>
      <c r="I131" s="29">
        <v>0.13900000000000001</v>
      </c>
      <c r="J131" s="29">
        <v>0.124</v>
      </c>
      <c r="K131" s="29">
        <v>0.10299999999999999</v>
      </c>
      <c r="L131" s="29">
        <v>9.2999999999999999E-2</v>
      </c>
      <c r="M131" s="29">
        <v>7.8E-2</v>
      </c>
      <c r="N131" s="29">
        <v>5.3999999999999999E-2</v>
      </c>
    </row>
    <row r="132" spans="1:14" ht="15.4" x14ac:dyDescent="0.45">
      <c r="A132" s="51"/>
      <c r="B132" s="51"/>
      <c r="C132" s="29">
        <v>0.221</v>
      </c>
      <c r="D132" s="29">
        <v>0.218</v>
      </c>
      <c r="E132" s="29">
        <v>0.20300000000000001</v>
      </c>
      <c r="F132" s="29">
        <v>0.187</v>
      </c>
      <c r="G132" s="29">
        <v>0.17899999999999999</v>
      </c>
      <c r="H132" s="29">
        <v>0.158</v>
      </c>
      <c r="I132" s="29">
        <v>0.13800000000000001</v>
      </c>
      <c r="J132" s="29">
        <v>0.123</v>
      </c>
      <c r="K132" s="29">
        <v>9.9000000000000005E-2</v>
      </c>
      <c r="L132" s="29">
        <v>8.7999999999999995E-2</v>
      </c>
      <c r="M132" s="29">
        <v>0.08</v>
      </c>
      <c r="N132" s="29">
        <v>4.4999999999999998E-2</v>
      </c>
    </row>
    <row r="133" spans="1:14" ht="15.4" x14ac:dyDescent="0.45">
      <c r="A133" s="51"/>
      <c r="B133" s="51" t="s">
        <v>23</v>
      </c>
      <c r="C133" s="29">
        <v>0.17699999999999999</v>
      </c>
      <c r="D133" s="29">
        <v>0.16</v>
      </c>
      <c r="E133" s="29">
        <v>0.14599999999999999</v>
      </c>
      <c r="F133" s="29">
        <v>0.13300000000000001</v>
      </c>
      <c r="G133" s="29">
        <v>0.123</v>
      </c>
      <c r="H133" s="29">
        <v>0.11899999999999999</v>
      </c>
      <c r="I133" s="29">
        <v>0.10100000000000001</v>
      </c>
      <c r="J133" s="29">
        <v>9.6000000000000002E-2</v>
      </c>
      <c r="K133" s="29">
        <v>8.5999999999999993E-2</v>
      </c>
      <c r="L133" s="29">
        <v>0.08</v>
      </c>
      <c r="M133" s="29">
        <v>7.4999999999999997E-2</v>
      </c>
      <c r="N133" s="29">
        <v>6.2E-2</v>
      </c>
    </row>
    <row r="134" spans="1:14" ht="15.4" x14ac:dyDescent="0.45">
      <c r="A134" s="51"/>
      <c r="B134" s="51"/>
      <c r="C134" s="29">
        <v>0.17799999999999999</v>
      </c>
      <c r="D134" s="29">
        <v>0.16</v>
      </c>
      <c r="E134" s="29">
        <v>0.14699999999999999</v>
      </c>
      <c r="F134" s="29">
        <v>0.13500000000000001</v>
      </c>
      <c r="G134" s="29">
        <v>0.123</v>
      </c>
      <c r="H134" s="29">
        <v>0.11</v>
      </c>
      <c r="I134" s="29">
        <v>0.10299999999999999</v>
      </c>
      <c r="J134" s="29">
        <v>9.1999999999999998E-2</v>
      </c>
      <c r="K134" s="29">
        <v>7.6999999999999999E-2</v>
      </c>
      <c r="L134" s="29">
        <v>7.1999999999999995E-2</v>
      </c>
      <c r="M134" s="29">
        <v>6.8000000000000005E-2</v>
      </c>
      <c r="N134" s="29">
        <v>5.0999999999999997E-2</v>
      </c>
    </row>
    <row r="135" spans="1:14" ht="15.4" x14ac:dyDescent="0.45">
      <c r="A135" s="51"/>
      <c r="B135" s="51" t="s">
        <v>24</v>
      </c>
      <c r="C135" s="29">
        <v>0.157</v>
      </c>
      <c r="D135" s="29">
        <v>0.14799999999999999</v>
      </c>
      <c r="E135" s="29">
        <v>0.13500000000000001</v>
      </c>
      <c r="F135" s="29">
        <v>0.123</v>
      </c>
      <c r="G135" s="29">
        <v>0.111</v>
      </c>
      <c r="H135" s="29">
        <v>0.10199999999999999</v>
      </c>
      <c r="I135" s="29">
        <v>9.5000000000000001E-2</v>
      </c>
      <c r="J135" s="29">
        <v>8.3000000000000004E-2</v>
      </c>
      <c r="K135" s="29">
        <v>7.8E-2</v>
      </c>
      <c r="L135" s="29">
        <v>7.2999999999999995E-2</v>
      </c>
      <c r="M135" s="29">
        <v>7.0000000000000007E-2</v>
      </c>
      <c r="N135" s="29">
        <v>0.06</v>
      </c>
    </row>
    <row r="136" spans="1:14" ht="15.4" x14ac:dyDescent="0.45">
      <c r="A136" s="51"/>
      <c r="B136" s="51"/>
      <c r="C136" s="29">
        <v>0.17799999999999999</v>
      </c>
      <c r="D136" s="29">
        <v>0.153</v>
      </c>
      <c r="E136" s="29">
        <v>0.13200000000000001</v>
      </c>
      <c r="F136" s="29">
        <v>0.125</v>
      </c>
      <c r="G136" s="29">
        <v>0.112</v>
      </c>
      <c r="H136" s="29">
        <v>0.10199999999999999</v>
      </c>
      <c r="I136" s="29">
        <v>8.8999999999999996E-2</v>
      </c>
      <c r="J136" s="29">
        <v>8.4000000000000005E-2</v>
      </c>
      <c r="K136" s="29">
        <v>7.1999999999999995E-2</v>
      </c>
      <c r="L136" s="29">
        <v>6.9000000000000006E-2</v>
      </c>
      <c r="M136" s="29">
        <v>6.3E-2</v>
      </c>
      <c r="N136" s="29">
        <v>0.05</v>
      </c>
    </row>
    <row r="137" spans="1:14" ht="15.4" x14ac:dyDescent="0.45">
      <c r="A137" s="51"/>
      <c r="B137" s="51" t="s">
        <v>25</v>
      </c>
      <c r="C137" s="29">
        <v>0.155</v>
      </c>
      <c r="D137" s="29">
        <v>0.14499999999999999</v>
      </c>
      <c r="E137" s="29">
        <v>0.13100000000000001</v>
      </c>
      <c r="F137" s="29">
        <v>0.121</v>
      </c>
      <c r="G137" s="29">
        <v>0.109</v>
      </c>
      <c r="H137" s="29">
        <v>0.10100000000000001</v>
      </c>
      <c r="I137" s="29">
        <v>8.5000000000000006E-2</v>
      </c>
      <c r="J137" s="29">
        <v>0.08</v>
      </c>
      <c r="K137" s="29">
        <v>7.6999999999999999E-2</v>
      </c>
      <c r="L137" s="29">
        <v>7.2999999999999995E-2</v>
      </c>
      <c r="M137" s="29">
        <v>7.0000000000000007E-2</v>
      </c>
      <c r="N137" s="29">
        <v>5.7000000000000002E-2</v>
      </c>
    </row>
    <row r="138" spans="1:14" ht="15.4" x14ac:dyDescent="0.45">
      <c r="A138" s="51"/>
      <c r="B138" s="51"/>
      <c r="C138" s="29">
        <v>0.17100000000000001</v>
      </c>
      <c r="D138" s="29">
        <v>0.155</v>
      </c>
      <c r="E138" s="29">
        <v>0.13900000000000001</v>
      </c>
      <c r="F138" s="29">
        <v>0.13300000000000001</v>
      </c>
      <c r="G138" s="29">
        <v>0.11600000000000001</v>
      </c>
      <c r="H138" s="29">
        <v>0.104</v>
      </c>
      <c r="I138" s="29">
        <v>8.7999999999999995E-2</v>
      </c>
      <c r="J138" s="29">
        <v>8.3000000000000004E-2</v>
      </c>
      <c r="K138" s="29">
        <v>7.6999999999999999E-2</v>
      </c>
      <c r="L138" s="29">
        <v>7.1999999999999995E-2</v>
      </c>
      <c r="M138" s="29">
        <v>6.3E-2</v>
      </c>
      <c r="N138" s="29">
        <v>4.8000000000000001E-2</v>
      </c>
    </row>
    <row r="139" spans="1:14" ht="15" customHeight="1" x14ac:dyDescent="0.45">
      <c r="A139" s="52" t="s">
        <v>19</v>
      </c>
      <c r="B139" s="51" t="s">
        <v>14</v>
      </c>
      <c r="C139" s="29">
        <f t="shared" ref="C139:N139" si="52">C131-C$36</f>
        <v>0.17949999999999999</v>
      </c>
      <c r="D139" s="29">
        <f t="shared" si="52"/>
        <v>0.1545</v>
      </c>
      <c r="E139" s="29">
        <f t="shared" si="52"/>
        <v>0.14275000000000002</v>
      </c>
      <c r="F139" s="29">
        <f t="shared" si="52"/>
        <v>0.13500000000000001</v>
      </c>
      <c r="G139" s="29">
        <f t="shared" si="52"/>
        <v>0.128</v>
      </c>
      <c r="H139" s="29">
        <f t="shared" si="52"/>
        <v>0.11250000000000002</v>
      </c>
      <c r="I139" s="29">
        <f t="shared" si="52"/>
        <v>8.4250000000000019E-2</v>
      </c>
      <c r="J139" s="29">
        <f t="shared" si="52"/>
        <v>6.9500000000000006E-2</v>
      </c>
      <c r="K139" s="29">
        <f t="shared" si="52"/>
        <v>4.8000000000000001E-2</v>
      </c>
      <c r="L139" s="29">
        <f t="shared" si="52"/>
        <v>3.8500000000000006E-2</v>
      </c>
      <c r="M139" s="29">
        <f t="shared" si="52"/>
        <v>2.4000000000000007E-2</v>
      </c>
      <c r="N139" s="29">
        <f t="shared" si="52"/>
        <v>4.2499999999999968E-3</v>
      </c>
    </row>
    <row r="140" spans="1:14" ht="15.4" x14ac:dyDescent="0.45">
      <c r="A140" s="52"/>
      <c r="B140" s="51"/>
      <c r="C140" s="29">
        <f t="shared" ref="C140:N140" si="53">C132-C$36</f>
        <v>0.1575</v>
      </c>
      <c r="D140" s="29">
        <f t="shared" si="53"/>
        <v>0.1555</v>
      </c>
      <c r="E140" s="29">
        <f t="shared" si="53"/>
        <v>0.14475000000000002</v>
      </c>
      <c r="F140" s="29">
        <f t="shared" si="53"/>
        <v>0.13</v>
      </c>
      <c r="G140" s="29">
        <f t="shared" si="53"/>
        <v>0.125</v>
      </c>
      <c r="H140" s="29">
        <f t="shared" si="53"/>
        <v>0.10250000000000001</v>
      </c>
      <c r="I140" s="29">
        <f t="shared" si="53"/>
        <v>8.3250000000000018E-2</v>
      </c>
      <c r="J140" s="29">
        <f t="shared" si="53"/>
        <v>6.8500000000000005E-2</v>
      </c>
      <c r="K140" s="29">
        <f t="shared" si="53"/>
        <v>4.4000000000000011E-2</v>
      </c>
      <c r="L140" s="29">
        <f t="shared" si="53"/>
        <v>3.3500000000000002E-2</v>
      </c>
      <c r="M140" s="29">
        <f t="shared" si="53"/>
        <v>2.6000000000000009E-2</v>
      </c>
      <c r="N140" s="29">
        <f t="shared" si="53"/>
        <v>-4.7500000000000042E-3</v>
      </c>
    </row>
    <row r="141" spans="1:14" ht="15.4" x14ac:dyDescent="0.45">
      <c r="A141" s="52"/>
      <c r="B141" s="51" t="s">
        <v>23</v>
      </c>
      <c r="C141" s="29">
        <f t="shared" ref="C141:N141" si="54">C133-C$36</f>
        <v>0.11349999999999999</v>
      </c>
      <c r="D141" s="29">
        <f t="shared" si="54"/>
        <v>9.7500000000000003E-2</v>
      </c>
      <c r="E141" s="29">
        <f t="shared" si="54"/>
        <v>8.7749999999999995E-2</v>
      </c>
      <c r="F141" s="29">
        <f t="shared" si="54"/>
        <v>7.6000000000000012E-2</v>
      </c>
      <c r="G141" s="29">
        <f t="shared" si="54"/>
        <v>6.9000000000000006E-2</v>
      </c>
      <c r="H141" s="29">
        <f t="shared" si="54"/>
        <v>6.3500000000000001E-2</v>
      </c>
      <c r="I141" s="29">
        <f t="shared" si="54"/>
        <v>4.6250000000000013E-2</v>
      </c>
      <c r="J141" s="29">
        <f t="shared" si="54"/>
        <v>4.1500000000000009E-2</v>
      </c>
      <c r="K141" s="29">
        <f t="shared" si="54"/>
        <v>3.1E-2</v>
      </c>
      <c r="L141" s="29">
        <f t="shared" si="54"/>
        <v>2.5500000000000009E-2</v>
      </c>
      <c r="M141" s="29">
        <f t="shared" si="54"/>
        <v>2.1000000000000005E-2</v>
      </c>
      <c r="N141" s="29">
        <f t="shared" si="54"/>
        <v>1.2249999999999997E-2</v>
      </c>
    </row>
    <row r="142" spans="1:14" ht="15.4" x14ac:dyDescent="0.45">
      <c r="A142" s="52"/>
      <c r="B142" s="51"/>
      <c r="C142" s="29">
        <f t="shared" ref="C142:N142" si="55">C134-C$36</f>
        <v>0.11449999999999999</v>
      </c>
      <c r="D142" s="29">
        <f t="shared" si="55"/>
        <v>9.7500000000000003E-2</v>
      </c>
      <c r="E142" s="29">
        <f t="shared" si="55"/>
        <v>8.8749999999999996E-2</v>
      </c>
      <c r="F142" s="29">
        <f t="shared" si="55"/>
        <v>7.8000000000000014E-2</v>
      </c>
      <c r="G142" s="29">
        <f t="shared" si="55"/>
        <v>6.9000000000000006E-2</v>
      </c>
      <c r="H142" s="29">
        <f t="shared" si="55"/>
        <v>5.4500000000000007E-2</v>
      </c>
      <c r="I142" s="29">
        <f t="shared" si="55"/>
        <v>4.8250000000000001E-2</v>
      </c>
      <c r="J142" s="29">
        <f t="shared" si="55"/>
        <v>3.7500000000000006E-2</v>
      </c>
      <c r="K142" s="29">
        <f t="shared" si="55"/>
        <v>2.2000000000000006E-2</v>
      </c>
      <c r="L142" s="29">
        <f t="shared" si="55"/>
        <v>1.7500000000000002E-2</v>
      </c>
      <c r="M142" s="29">
        <f t="shared" si="55"/>
        <v>1.4000000000000012E-2</v>
      </c>
      <c r="N142" s="29">
        <f t="shared" si="55"/>
        <v>1.2499999999999942E-3</v>
      </c>
    </row>
    <row r="143" spans="1:14" ht="15.4" x14ac:dyDescent="0.45">
      <c r="A143" s="52"/>
      <c r="B143" s="51" t="s">
        <v>24</v>
      </c>
      <c r="C143" s="29">
        <f t="shared" ref="C143:N143" si="56">C135-C$36</f>
        <v>9.35E-2</v>
      </c>
      <c r="D143" s="29">
        <f t="shared" si="56"/>
        <v>8.5499999999999993E-2</v>
      </c>
      <c r="E143" s="29">
        <f t="shared" si="56"/>
        <v>7.6750000000000013E-2</v>
      </c>
      <c r="F143" s="29">
        <f t="shared" si="56"/>
        <v>6.6000000000000003E-2</v>
      </c>
      <c r="G143" s="29">
        <f t="shared" si="56"/>
        <v>5.7000000000000009E-2</v>
      </c>
      <c r="H143" s="29">
        <f t="shared" si="56"/>
        <v>4.65E-2</v>
      </c>
      <c r="I143" s="29">
        <f t="shared" si="56"/>
        <v>4.0250000000000008E-2</v>
      </c>
      <c r="J143" s="29">
        <f t="shared" si="56"/>
        <v>2.8500000000000011E-2</v>
      </c>
      <c r="K143" s="29">
        <f t="shared" si="56"/>
        <v>2.3000000000000007E-2</v>
      </c>
      <c r="L143" s="29">
        <f t="shared" si="56"/>
        <v>1.8500000000000003E-2</v>
      </c>
      <c r="M143" s="29">
        <f t="shared" si="56"/>
        <v>1.6000000000000014E-2</v>
      </c>
      <c r="N143" s="29">
        <f t="shared" si="56"/>
        <v>1.0249999999999995E-2</v>
      </c>
    </row>
    <row r="144" spans="1:14" ht="15.4" x14ac:dyDescent="0.45">
      <c r="A144" s="52"/>
      <c r="B144" s="51"/>
      <c r="C144" s="29">
        <f t="shared" ref="C144:N144" si="57">C136-C$36</f>
        <v>0.11449999999999999</v>
      </c>
      <c r="D144" s="29">
        <f t="shared" si="57"/>
        <v>9.0499999999999997E-2</v>
      </c>
      <c r="E144" s="29">
        <f t="shared" si="57"/>
        <v>7.375000000000001E-2</v>
      </c>
      <c r="F144" s="29">
        <f t="shared" si="57"/>
        <v>6.8000000000000005E-2</v>
      </c>
      <c r="G144" s="29">
        <f t="shared" si="57"/>
        <v>5.800000000000001E-2</v>
      </c>
      <c r="H144" s="29">
        <f t="shared" si="57"/>
        <v>4.65E-2</v>
      </c>
      <c r="I144" s="29">
        <f t="shared" si="57"/>
        <v>3.4250000000000003E-2</v>
      </c>
      <c r="J144" s="29">
        <f t="shared" si="57"/>
        <v>2.9500000000000012E-2</v>
      </c>
      <c r="K144" s="29">
        <f t="shared" si="57"/>
        <v>1.7000000000000001E-2</v>
      </c>
      <c r="L144" s="29">
        <f t="shared" si="57"/>
        <v>1.4500000000000013E-2</v>
      </c>
      <c r="M144" s="29">
        <f t="shared" si="57"/>
        <v>9.000000000000008E-3</v>
      </c>
      <c r="N144" s="29">
        <f t="shared" si="57"/>
        <v>2.5000000000000022E-4</v>
      </c>
    </row>
    <row r="145" spans="1:14" ht="15.4" x14ac:dyDescent="0.45">
      <c r="A145" s="52"/>
      <c r="B145" s="51" t="s">
        <v>25</v>
      </c>
      <c r="C145" s="29">
        <f t="shared" ref="C145:N145" si="58">C137-C$36</f>
        <v>9.1499999999999998E-2</v>
      </c>
      <c r="D145" s="29">
        <f t="shared" si="58"/>
        <v>8.249999999999999E-2</v>
      </c>
      <c r="E145" s="29">
        <f t="shared" si="58"/>
        <v>7.2750000000000009E-2</v>
      </c>
      <c r="F145" s="29">
        <f t="shared" si="58"/>
        <v>6.4000000000000001E-2</v>
      </c>
      <c r="G145" s="29">
        <f t="shared" si="58"/>
        <v>5.5000000000000007E-2</v>
      </c>
      <c r="H145" s="29">
        <f t="shared" si="58"/>
        <v>4.5500000000000013E-2</v>
      </c>
      <c r="I145" s="29">
        <f t="shared" si="58"/>
        <v>3.0250000000000013E-2</v>
      </c>
      <c r="J145" s="29">
        <f t="shared" si="58"/>
        <v>2.5500000000000009E-2</v>
      </c>
      <c r="K145" s="29">
        <f t="shared" si="58"/>
        <v>2.2000000000000006E-2</v>
      </c>
      <c r="L145" s="29">
        <f t="shared" si="58"/>
        <v>1.8500000000000003E-2</v>
      </c>
      <c r="M145" s="29">
        <f t="shared" si="58"/>
        <v>1.6000000000000014E-2</v>
      </c>
      <c r="N145" s="29">
        <f t="shared" si="58"/>
        <v>7.2499999999999995E-3</v>
      </c>
    </row>
    <row r="146" spans="1:14" ht="15.4" x14ac:dyDescent="0.45">
      <c r="A146" s="52"/>
      <c r="B146" s="51"/>
      <c r="C146" s="29">
        <f t="shared" ref="C146:N146" si="59">C138-C$36</f>
        <v>0.10750000000000001</v>
      </c>
      <c r="D146" s="29">
        <f t="shared" si="59"/>
        <v>9.2499999999999999E-2</v>
      </c>
      <c r="E146" s="29">
        <f t="shared" si="59"/>
        <v>8.0750000000000016E-2</v>
      </c>
      <c r="F146" s="29">
        <f t="shared" si="59"/>
        <v>7.6000000000000012E-2</v>
      </c>
      <c r="G146" s="29">
        <f t="shared" si="59"/>
        <v>6.2000000000000013E-2</v>
      </c>
      <c r="H146" s="29">
        <f t="shared" si="59"/>
        <v>4.8500000000000001E-2</v>
      </c>
      <c r="I146" s="29">
        <f t="shared" si="59"/>
        <v>3.3250000000000002E-2</v>
      </c>
      <c r="J146" s="29">
        <f t="shared" si="59"/>
        <v>2.8500000000000011E-2</v>
      </c>
      <c r="K146" s="29">
        <f t="shared" si="59"/>
        <v>2.2000000000000006E-2</v>
      </c>
      <c r="L146" s="29">
        <f t="shared" si="59"/>
        <v>1.7500000000000002E-2</v>
      </c>
      <c r="M146" s="29">
        <f t="shared" si="59"/>
        <v>9.000000000000008E-3</v>
      </c>
      <c r="N146" s="29">
        <f t="shared" si="59"/>
        <v>-1.7500000000000016E-3</v>
      </c>
    </row>
    <row r="147" spans="1:14" ht="15.4" x14ac:dyDescent="0.4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spans="1:14" ht="15.4" x14ac:dyDescent="0.45">
      <c r="A148" s="25"/>
      <c r="B148" s="35" t="s">
        <v>28</v>
      </c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1:14" ht="15.4" x14ac:dyDescent="0.45">
      <c r="A149" s="51" t="s">
        <v>13</v>
      </c>
      <c r="B149" s="36" t="s">
        <v>14</v>
      </c>
      <c r="C149" s="34">
        <f t="shared" ref="C149:N149" si="60">AVERAGE(C38:C39,C58:C59,C78:C79,C99:C100,C119:C120,C139:C140)</f>
        <v>0.15575</v>
      </c>
      <c r="D149" s="34">
        <f t="shared" si="60"/>
        <v>0.14949999999999999</v>
      </c>
      <c r="E149" s="34">
        <f t="shared" si="60"/>
        <v>0.13933333333333331</v>
      </c>
      <c r="F149" s="34">
        <f t="shared" si="60"/>
        <v>0.13316666666666666</v>
      </c>
      <c r="G149" s="34">
        <f t="shared" si="60"/>
        <v>0.12391666666666667</v>
      </c>
      <c r="H149" s="34">
        <f t="shared" si="60"/>
        <v>0.1125</v>
      </c>
      <c r="I149" s="34">
        <f t="shared" si="60"/>
        <v>8.5083333333333358E-2</v>
      </c>
      <c r="J149" s="34">
        <f t="shared" si="60"/>
        <v>7.2166666666666671E-2</v>
      </c>
      <c r="K149" s="34">
        <f t="shared" si="60"/>
        <v>4.6583333333333345E-2</v>
      </c>
      <c r="L149" s="34">
        <f t="shared" si="60"/>
        <v>3.7166666666666674E-2</v>
      </c>
      <c r="M149" s="34">
        <f t="shared" si="60"/>
        <v>2.4250000000000011E-2</v>
      </c>
      <c r="N149" s="34">
        <f t="shared" si="60"/>
        <v>1.1666666666666637E-3</v>
      </c>
    </row>
    <row r="150" spans="1:14" ht="15.4" x14ac:dyDescent="0.45">
      <c r="A150" s="51"/>
      <c r="B150" s="36" t="s">
        <v>15</v>
      </c>
      <c r="C150" s="34">
        <f t="shared" ref="C150:N150" si="61">AVERAGE(C40:C41,C60:C61,C80:C81)</f>
        <v>0.13599999999999998</v>
      </c>
      <c r="D150" s="34">
        <f t="shared" si="61"/>
        <v>0.129</v>
      </c>
      <c r="E150" s="34">
        <f t="shared" si="61"/>
        <v>0.11891666666666668</v>
      </c>
      <c r="F150" s="34">
        <f t="shared" si="61"/>
        <v>0.1045</v>
      </c>
      <c r="G150" s="34">
        <f t="shared" si="61"/>
        <v>0.105</v>
      </c>
      <c r="H150" s="34">
        <f t="shared" si="61"/>
        <v>9.0333333333333335E-2</v>
      </c>
      <c r="I150" s="34">
        <f t="shared" si="61"/>
        <v>6.9083333333333344E-2</v>
      </c>
      <c r="J150" s="34">
        <f t="shared" si="61"/>
        <v>5.9000000000000004E-2</v>
      </c>
      <c r="K150" s="34">
        <f t="shared" si="61"/>
        <v>4.1666666666666664E-2</v>
      </c>
      <c r="L150" s="34">
        <f t="shared" si="61"/>
        <v>3.3666666666666671E-2</v>
      </c>
      <c r="M150" s="34">
        <f t="shared" si="61"/>
        <v>2.4166666666666673E-2</v>
      </c>
      <c r="N150" s="34">
        <f t="shared" si="61"/>
        <v>5.2499999999999969E-3</v>
      </c>
    </row>
    <row r="151" spans="1:14" ht="15.4" x14ac:dyDescent="0.45">
      <c r="A151" s="51"/>
      <c r="B151" s="36" t="s">
        <v>29</v>
      </c>
      <c r="C151" s="34">
        <f t="shared" ref="C151:N151" si="62">AVERAGE(C42:C43,C62:C63,C82:C83)</f>
        <v>0.12733333333333333</v>
      </c>
      <c r="D151" s="34">
        <f t="shared" si="62"/>
        <v>0.11866666666666666</v>
      </c>
      <c r="E151" s="34">
        <f t="shared" si="62"/>
        <v>0.11058333333333335</v>
      </c>
      <c r="F151" s="34">
        <f t="shared" si="62"/>
        <v>9.7499999999999989E-2</v>
      </c>
      <c r="G151" s="34">
        <f t="shared" si="62"/>
        <v>9.0166666666666673E-2</v>
      </c>
      <c r="H151" s="34">
        <f t="shared" si="62"/>
        <v>7.6500000000000012E-2</v>
      </c>
      <c r="I151" s="34">
        <f t="shared" si="62"/>
        <v>6.1250000000000006E-2</v>
      </c>
      <c r="J151" s="34">
        <f t="shared" si="62"/>
        <v>5.3999999999999999E-2</v>
      </c>
      <c r="K151" s="34">
        <f t="shared" si="62"/>
        <v>3.7999999999999999E-2</v>
      </c>
      <c r="L151" s="34">
        <f t="shared" si="62"/>
        <v>2.9500000000000009E-2</v>
      </c>
      <c r="M151" s="34">
        <f t="shared" si="62"/>
        <v>2.2000000000000009E-2</v>
      </c>
      <c r="N151" s="34">
        <f t="shared" si="62"/>
        <v>5.7499999999999973E-3</v>
      </c>
    </row>
    <row r="152" spans="1:14" ht="15.4" x14ac:dyDescent="0.45">
      <c r="A152" s="51"/>
      <c r="B152" s="36" t="s">
        <v>17</v>
      </c>
      <c r="C152" s="34">
        <f t="shared" ref="C152:N152" si="63">AVERAGE(C44:C45,C63:C64,C84:C85)</f>
        <v>0.12116666666666669</v>
      </c>
      <c r="D152" s="34">
        <f t="shared" si="63"/>
        <v>0.11850000000000001</v>
      </c>
      <c r="E152" s="34">
        <f t="shared" si="63"/>
        <v>0.10891666666666668</v>
      </c>
      <c r="F152" s="34">
        <f t="shared" si="63"/>
        <v>9.7666666666666666E-2</v>
      </c>
      <c r="G152" s="34">
        <f t="shared" si="63"/>
        <v>8.9833333333333334E-2</v>
      </c>
      <c r="H152" s="34">
        <f t="shared" si="63"/>
        <v>7.9500000000000015E-2</v>
      </c>
      <c r="I152" s="34">
        <f t="shared" si="63"/>
        <v>5.5750000000000022E-2</v>
      </c>
      <c r="J152" s="34">
        <f t="shared" si="63"/>
        <v>5.2499999999999998E-2</v>
      </c>
      <c r="K152" s="34">
        <f t="shared" si="63"/>
        <v>3.7666666666666675E-2</v>
      </c>
      <c r="L152" s="34">
        <f t="shared" si="63"/>
        <v>2.9500000000000009E-2</v>
      </c>
      <c r="M152" s="34">
        <f t="shared" si="63"/>
        <v>2.1000000000000008E-2</v>
      </c>
      <c r="N152" s="34">
        <f t="shared" si="63"/>
        <v>5.2499999999999986E-3</v>
      </c>
    </row>
    <row r="153" spans="1:14" ht="15.4" x14ac:dyDescent="0.45">
      <c r="A153" s="51"/>
      <c r="B153" s="36" t="s">
        <v>23</v>
      </c>
      <c r="C153" s="34">
        <f t="shared" ref="C153:N153" si="64">AVERAGE(C141:C142,C121:C122,C101:C102)</f>
        <v>0.11</v>
      </c>
      <c r="D153" s="34">
        <f t="shared" si="64"/>
        <v>0.10233333333333335</v>
      </c>
      <c r="E153" s="34">
        <f t="shared" si="64"/>
        <v>8.7249999999999994E-2</v>
      </c>
      <c r="F153" s="34">
        <f t="shared" si="64"/>
        <v>7.9833333333333353E-2</v>
      </c>
      <c r="G153" s="34">
        <f t="shared" si="64"/>
        <v>7.0166666666666669E-2</v>
      </c>
      <c r="H153" s="34">
        <f t="shared" si="64"/>
        <v>6.0000000000000005E-2</v>
      </c>
      <c r="I153" s="34">
        <f t="shared" si="64"/>
        <v>4.4750000000000012E-2</v>
      </c>
      <c r="J153" s="34">
        <f t="shared" si="64"/>
        <v>3.9166666666666676E-2</v>
      </c>
      <c r="K153" s="34">
        <f t="shared" si="64"/>
        <v>2.4500000000000004E-2</v>
      </c>
      <c r="L153" s="34">
        <f t="shared" si="64"/>
        <v>2.2000000000000006E-2</v>
      </c>
      <c r="M153" s="34">
        <f t="shared" si="64"/>
        <v>1.6666666666666677E-2</v>
      </c>
      <c r="N153" s="34">
        <f t="shared" si="64"/>
        <v>6.4166666666666643E-3</v>
      </c>
    </row>
    <row r="154" spans="1:14" ht="15.4" x14ac:dyDescent="0.45">
      <c r="A154" s="51"/>
      <c r="B154" s="36" t="s">
        <v>24</v>
      </c>
      <c r="C154" s="34">
        <f t="shared" ref="C154:N154" si="65">AVERAGE(C143:C144,C123:C124,C103:C104)</f>
        <v>0.106</v>
      </c>
      <c r="D154" s="34">
        <f t="shared" si="65"/>
        <v>9.5166666666666677E-2</v>
      </c>
      <c r="E154" s="34">
        <f t="shared" si="65"/>
        <v>7.775E-2</v>
      </c>
      <c r="F154" s="34">
        <f t="shared" si="65"/>
        <v>7.3666666666666672E-2</v>
      </c>
      <c r="G154" s="34">
        <f t="shared" si="65"/>
        <v>6.0000000000000005E-2</v>
      </c>
      <c r="H154" s="34">
        <f t="shared" si="65"/>
        <v>5.1666666666666666E-2</v>
      </c>
      <c r="I154" s="34">
        <f t="shared" si="65"/>
        <v>3.9250000000000007E-2</v>
      </c>
      <c r="J154" s="34">
        <f t="shared" si="65"/>
        <v>3.0833333333333341E-2</v>
      </c>
      <c r="K154" s="34">
        <f t="shared" si="65"/>
        <v>1.8666666666666672E-2</v>
      </c>
      <c r="L154" s="34">
        <f t="shared" si="65"/>
        <v>1.8666666666666672E-2</v>
      </c>
      <c r="M154" s="34">
        <f t="shared" si="65"/>
        <v>1.3000000000000012E-2</v>
      </c>
      <c r="N154" s="34">
        <f t="shared" si="65"/>
        <v>5.2499999999999977E-3</v>
      </c>
    </row>
    <row r="155" spans="1:14" ht="15.4" x14ac:dyDescent="0.45">
      <c r="A155" s="51"/>
      <c r="B155" s="36" t="s">
        <v>25</v>
      </c>
      <c r="C155" s="34">
        <f t="shared" ref="C155:N155" si="66">AVERAGE(C125:C126,C105:C106,C145:C146)</f>
        <v>9.583333333333334E-2</v>
      </c>
      <c r="D155" s="34">
        <f t="shared" si="66"/>
        <v>9.0833333333333335E-2</v>
      </c>
      <c r="E155" s="34">
        <f t="shared" si="66"/>
        <v>7.5916666666666674E-2</v>
      </c>
      <c r="F155" s="34">
        <f t="shared" si="66"/>
        <v>7.116666666666667E-2</v>
      </c>
      <c r="G155" s="34">
        <f t="shared" si="66"/>
        <v>5.7999999999999996E-2</v>
      </c>
      <c r="H155" s="34">
        <f t="shared" si="66"/>
        <v>4.8000000000000008E-2</v>
      </c>
      <c r="I155" s="34">
        <f t="shared" si="66"/>
        <v>3.3250000000000002E-2</v>
      </c>
      <c r="J155" s="34">
        <f t="shared" si="66"/>
        <v>3.0666666666666675E-2</v>
      </c>
      <c r="K155" s="34">
        <f t="shared" si="66"/>
        <v>2.0000000000000004E-2</v>
      </c>
      <c r="L155" s="34">
        <f t="shared" si="66"/>
        <v>1.8666666666666668E-2</v>
      </c>
      <c r="M155" s="34">
        <f t="shared" si="66"/>
        <v>1.2166666666666675E-2</v>
      </c>
      <c r="N155" s="34">
        <f t="shared" si="66"/>
        <v>6.4166666666666669E-3</v>
      </c>
    </row>
  </sheetData>
  <mergeCells count="62">
    <mergeCell ref="A149:A155"/>
    <mergeCell ref="A119:A126"/>
    <mergeCell ref="B119:B120"/>
    <mergeCell ref="B121:B122"/>
    <mergeCell ref="B123:B124"/>
    <mergeCell ref="B125:B126"/>
    <mergeCell ref="A131:A138"/>
    <mergeCell ref="B131:B132"/>
    <mergeCell ref="B133:B134"/>
    <mergeCell ref="B135:B136"/>
    <mergeCell ref="B137:B138"/>
    <mergeCell ref="A139:A146"/>
    <mergeCell ref="B139:B140"/>
    <mergeCell ref="B141:B142"/>
    <mergeCell ref="B143:B144"/>
    <mergeCell ref="B145:B146"/>
    <mergeCell ref="A99:A106"/>
    <mergeCell ref="B99:B100"/>
    <mergeCell ref="B101:B102"/>
    <mergeCell ref="B103:B104"/>
    <mergeCell ref="B105:B106"/>
    <mergeCell ref="A111:A118"/>
    <mergeCell ref="B111:B112"/>
    <mergeCell ref="B113:B114"/>
    <mergeCell ref="B115:B116"/>
    <mergeCell ref="B117:B118"/>
    <mergeCell ref="B76:B77"/>
    <mergeCell ref="B80:B81"/>
    <mergeCell ref="B82:B83"/>
    <mergeCell ref="B84:B85"/>
    <mergeCell ref="A91:A98"/>
    <mergeCell ref="B91:B92"/>
    <mergeCell ref="B93:B94"/>
    <mergeCell ref="B95:B96"/>
    <mergeCell ref="B97:B98"/>
    <mergeCell ref="B64:B65"/>
    <mergeCell ref="A50:A57"/>
    <mergeCell ref="A58:A65"/>
    <mergeCell ref="A78:A85"/>
    <mergeCell ref="B78:B79"/>
    <mergeCell ref="B52:B53"/>
    <mergeCell ref="B54:B55"/>
    <mergeCell ref="B56:B57"/>
    <mergeCell ref="B58:B59"/>
    <mergeCell ref="B60:B61"/>
    <mergeCell ref="B62:B63"/>
    <mergeCell ref="B50:B51"/>
    <mergeCell ref="A70:A77"/>
    <mergeCell ref="B70:B71"/>
    <mergeCell ref="B72:B73"/>
    <mergeCell ref="B74:B75"/>
    <mergeCell ref="B40:B41"/>
    <mergeCell ref="B42:B43"/>
    <mergeCell ref="B44:B45"/>
    <mergeCell ref="A22:A29"/>
    <mergeCell ref="A38:A45"/>
    <mergeCell ref="B22:B23"/>
    <mergeCell ref="B24:B25"/>
    <mergeCell ref="B26:B27"/>
    <mergeCell ref="B28:B29"/>
    <mergeCell ref="B31:B34"/>
    <mergeCell ref="B38:B3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workbookViewId="0">
      <selection activeCell="F32" sqref="F32"/>
    </sheetView>
  </sheetViews>
  <sheetFormatPr baseColWidth="10" defaultColWidth="11.3984375" defaultRowHeight="14.25" x14ac:dyDescent="0.45"/>
  <cols>
    <col min="2" max="2" width="24" customWidth="1"/>
    <col min="3" max="3" width="14.86328125" customWidth="1"/>
    <col min="4" max="4" width="17" customWidth="1"/>
    <col min="7" max="7" width="23.73046875" customWidth="1"/>
    <col min="8" max="8" width="16.59765625" customWidth="1"/>
    <col min="11" max="11" width="26.73046875" customWidth="1"/>
    <col min="17" max="17" width="18.59765625" customWidth="1"/>
  </cols>
  <sheetData>
    <row r="1" spans="1:18" ht="15.4" x14ac:dyDescent="0.4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4" x14ac:dyDescent="0.45">
      <c r="A2" s="26" t="s">
        <v>30</v>
      </c>
      <c r="B2" s="37">
        <v>0</v>
      </c>
      <c r="C2" s="37" t="s">
        <v>31</v>
      </c>
      <c r="D2" s="37" t="s">
        <v>32</v>
      </c>
      <c r="E2" s="37" t="s">
        <v>33</v>
      </c>
      <c r="F2" s="29" t="s">
        <v>34</v>
      </c>
      <c r="G2" s="29" t="s">
        <v>35</v>
      </c>
      <c r="H2" s="29" t="s">
        <v>36</v>
      </c>
      <c r="I2" s="25"/>
      <c r="J2" s="38" t="s">
        <v>37</v>
      </c>
      <c r="K2" s="37">
        <v>0</v>
      </c>
      <c r="L2" s="37" t="s">
        <v>31</v>
      </c>
      <c r="M2" s="37" t="s">
        <v>32</v>
      </c>
      <c r="N2" s="37" t="s">
        <v>33</v>
      </c>
      <c r="O2" s="37" t="s">
        <v>34</v>
      </c>
      <c r="P2" s="37" t="s">
        <v>35</v>
      </c>
      <c r="Q2" s="37" t="s">
        <v>36</v>
      </c>
      <c r="R2" s="25"/>
    </row>
    <row r="3" spans="1:18" ht="15.4" x14ac:dyDescent="0.45">
      <c r="A3" s="25"/>
      <c r="B3" s="39">
        <v>0.48659999999999998</v>
      </c>
      <c r="C3" s="39">
        <v>0.50560000000000005</v>
      </c>
      <c r="D3" s="39">
        <v>0.4622</v>
      </c>
      <c r="E3" s="39">
        <v>0.42720000000000002</v>
      </c>
      <c r="F3" s="39">
        <v>0.39029999999999998</v>
      </c>
      <c r="G3" s="39">
        <v>0.39100000000000001</v>
      </c>
      <c r="H3" s="39">
        <v>0.33810000000000001</v>
      </c>
      <c r="I3" s="25"/>
      <c r="J3" s="25"/>
      <c r="K3" s="39">
        <v>13.08</v>
      </c>
      <c r="L3" s="39">
        <v>30.99</v>
      </c>
      <c r="M3" s="39">
        <v>32.409999999999997</v>
      </c>
      <c r="N3" s="39">
        <v>29.18</v>
      </c>
      <c r="O3" s="39">
        <v>20.64</v>
      </c>
      <c r="P3" s="39">
        <v>28.71</v>
      </c>
      <c r="Q3" s="39">
        <v>25.47</v>
      </c>
      <c r="R3" s="25"/>
    </row>
    <row r="4" spans="1:18" ht="15.4" x14ac:dyDescent="0.45">
      <c r="A4" s="25"/>
      <c r="B4" s="39">
        <v>0.56879999999999997</v>
      </c>
      <c r="C4" s="39">
        <v>0.50309999999999999</v>
      </c>
      <c r="D4" s="39">
        <v>0.51459999999999995</v>
      </c>
      <c r="E4" s="39">
        <v>0.45569999999999999</v>
      </c>
      <c r="F4" s="39">
        <v>0.46110000000000001</v>
      </c>
      <c r="G4" s="39">
        <v>0.48039999999999999</v>
      </c>
      <c r="H4" s="39">
        <v>0.43909999999999999</v>
      </c>
      <c r="I4" s="25"/>
      <c r="J4" s="25"/>
      <c r="K4" s="39">
        <v>10.82</v>
      </c>
      <c r="L4" s="39">
        <v>11.42</v>
      </c>
      <c r="M4" s="39">
        <v>15.89</v>
      </c>
      <c r="N4" s="39">
        <v>15.06</v>
      </c>
      <c r="O4" s="39">
        <v>29.62</v>
      </c>
      <c r="P4" s="39">
        <v>35.18</v>
      </c>
      <c r="Q4" s="39">
        <v>33.119999999999997</v>
      </c>
      <c r="R4" s="25"/>
    </row>
    <row r="5" spans="1:18" ht="15.4" x14ac:dyDescent="0.45">
      <c r="A5" s="25"/>
      <c r="B5" s="39">
        <v>0.54200000000000004</v>
      </c>
      <c r="C5" s="39">
        <v>0.50039999999999996</v>
      </c>
      <c r="D5" s="39">
        <v>0.44030000000000002</v>
      </c>
      <c r="E5" s="39">
        <v>0.46550000000000002</v>
      </c>
      <c r="F5" s="39">
        <v>0.41810000000000003</v>
      </c>
      <c r="G5" s="39">
        <v>0.41710000000000003</v>
      </c>
      <c r="H5" s="39">
        <v>0.40539999999999998</v>
      </c>
      <c r="I5" s="25"/>
      <c r="J5" s="25"/>
      <c r="K5" s="39">
        <v>13.15</v>
      </c>
      <c r="L5" s="39">
        <v>13.22</v>
      </c>
      <c r="M5" s="39">
        <v>12.3</v>
      </c>
      <c r="N5" s="39">
        <v>12.67</v>
      </c>
      <c r="O5" s="39">
        <v>24.24</v>
      </c>
      <c r="P5" s="39">
        <v>34.99</v>
      </c>
      <c r="Q5" s="39">
        <v>33.25</v>
      </c>
      <c r="R5" s="25"/>
    </row>
    <row r="6" spans="1:18" ht="15.4" x14ac:dyDescent="0.45">
      <c r="A6" s="25"/>
      <c r="B6" s="39">
        <v>0.6038</v>
      </c>
      <c r="C6" s="40"/>
      <c r="D6" s="40"/>
      <c r="E6" s="40"/>
      <c r="F6" s="40"/>
      <c r="G6" s="40"/>
      <c r="H6" s="40"/>
      <c r="I6" s="25"/>
      <c r="J6" s="25"/>
      <c r="K6" s="39">
        <v>16.329999999999998</v>
      </c>
      <c r="L6" s="40"/>
      <c r="M6" s="40"/>
      <c r="N6" s="40"/>
      <c r="O6" s="40"/>
      <c r="P6" s="40"/>
      <c r="Q6" s="40"/>
      <c r="R6" s="25"/>
    </row>
    <row r="7" spans="1:18" ht="15.4" x14ac:dyDescent="0.45">
      <c r="A7" s="25"/>
      <c r="B7" s="39">
        <v>0.62609999999999999</v>
      </c>
      <c r="C7" s="40"/>
      <c r="D7" s="40"/>
      <c r="E7" s="40"/>
      <c r="F7" s="40"/>
      <c r="G7" s="40"/>
      <c r="H7" s="40"/>
      <c r="I7" s="25"/>
      <c r="J7" s="25"/>
      <c r="K7" s="39">
        <v>19.149999999999999</v>
      </c>
      <c r="L7" s="40"/>
      <c r="M7" s="40"/>
      <c r="N7" s="40"/>
      <c r="O7" s="40"/>
      <c r="P7" s="40"/>
      <c r="Q7" s="40"/>
      <c r="R7" s="25"/>
    </row>
    <row r="8" spans="1:18" ht="15.4" x14ac:dyDescent="0.45">
      <c r="A8" s="25"/>
      <c r="B8" s="41">
        <v>0.61370000000000002</v>
      </c>
      <c r="C8" s="40"/>
      <c r="D8" s="40"/>
      <c r="E8" s="40"/>
      <c r="F8" s="40"/>
      <c r="G8" s="40"/>
      <c r="H8" s="40"/>
      <c r="I8" s="25"/>
      <c r="J8" s="25"/>
      <c r="K8" s="41">
        <v>17.37</v>
      </c>
      <c r="L8" s="40"/>
      <c r="M8" s="40"/>
      <c r="N8" s="40"/>
      <c r="O8" s="40"/>
      <c r="P8" s="40"/>
      <c r="Q8" s="40"/>
      <c r="R8" s="25"/>
    </row>
    <row r="9" spans="1:18" ht="15.4" x14ac:dyDescent="0.45">
      <c r="A9" s="25"/>
      <c r="B9" s="42">
        <f>AVERAGE(B3:B8)</f>
        <v>0.57350000000000001</v>
      </c>
      <c r="C9" s="42">
        <f t="shared" ref="C9:H9" si="0">AVERAGE(C3:C8)</f>
        <v>0.50303333333333333</v>
      </c>
      <c r="D9" s="42">
        <f t="shared" si="0"/>
        <v>0.47236666666666666</v>
      </c>
      <c r="E9" s="42">
        <f t="shared" si="0"/>
        <v>0.44946666666666668</v>
      </c>
      <c r="F9" s="42">
        <f t="shared" si="0"/>
        <v>0.42316666666666664</v>
      </c>
      <c r="G9" s="42">
        <f t="shared" si="0"/>
        <v>0.42949999999999999</v>
      </c>
      <c r="H9" s="42">
        <f t="shared" si="0"/>
        <v>0.39419999999999994</v>
      </c>
      <c r="I9" s="25"/>
      <c r="J9" s="25"/>
      <c r="K9" s="42">
        <f>AVERAGE(K3:K8)</f>
        <v>14.983333333333334</v>
      </c>
      <c r="L9" s="42">
        <f t="shared" ref="L9" si="1">AVERAGE(L3:L8)</f>
        <v>18.543333333333333</v>
      </c>
      <c r="M9" s="42">
        <f t="shared" ref="M9" si="2">AVERAGE(M3:M8)</f>
        <v>20.2</v>
      </c>
      <c r="N9" s="42">
        <f t="shared" ref="N9" si="3">AVERAGE(N3:N8)</f>
        <v>18.970000000000002</v>
      </c>
      <c r="O9" s="42">
        <f t="shared" ref="O9" si="4">AVERAGE(O3:O8)</f>
        <v>24.833333333333332</v>
      </c>
      <c r="P9" s="42">
        <f t="shared" ref="P9" si="5">AVERAGE(P3:P8)</f>
        <v>32.96</v>
      </c>
      <c r="Q9" s="42">
        <f t="shared" ref="Q9" si="6">AVERAGE(Q3:Q8)</f>
        <v>30.613333333333333</v>
      </c>
      <c r="R9" s="25"/>
    </row>
    <row r="10" spans="1:18" ht="15.4" x14ac:dyDescent="0.45">
      <c r="A10" s="25"/>
      <c r="B10" s="40"/>
      <c r="C10" s="40"/>
      <c r="D10" s="40"/>
      <c r="E10" s="40"/>
      <c r="F10" s="40"/>
      <c r="G10" s="40"/>
      <c r="H10" s="40"/>
      <c r="I10" s="25"/>
      <c r="J10" s="25"/>
      <c r="K10" s="40"/>
      <c r="L10" s="40"/>
      <c r="M10" s="40"/>
      <c r="N10" s="40"/>
      <c r="O10" s="40"/>
      <c r="P10" s="40"/>
      <c r="Q10" s="40"/>
      <c r="R10" s="25"/>
    </row>
    <row r="11" spans="1:18" ht="15.4" x14ac:dyDescent="0.45">
      <c r="A11" s="25"/>
      <c r="B11" s="40"/>
      <c r="C11" s="40"/>
      <c r="D11" s="40"/>
      <c r="E11" s="40"/>
      <c r="F11" s="40"/>
      <c r="G11" s="40"/>
      <c r="H11" s="40"/>
      <c r="I11" s="25"/>
      <c r="J11" s="25"/>
      <c r="K11" s="40"/>
      <c r="L11" s="40"/>
      <c r="M11" s="40"/>
      <c r="N11" s="40"/>
      <c r="O11" s="40"/>
      <c r="P11" s="40"/>
      <c r="Q11" s="40"/>
      <c r="R11" s="25"/>
    </row>
    <row r="12" spans="1:18" ht="15.4" x14ac:dyDescent="0.45">
      <c r="A12" s="25"/>
      <c r="B12" s="39">
        <v>0</v>
      </c>
      <c r="C12" s="39" t="s">
        <v>31</v>
      </c>
      <c r="D12" s="39" t="s">
        <v>32</v>
      </c>
      <c r="E12" s="39" t="s">
        <v>33</v>
      </c>
      <c r="F12" s="39" t="s">
        <v>34</v>
      </c>
      <c r="G12" s="39" t="s">
        <v>35</v>
      </c>
      <c r="H12" s="39" t="s">
        <v>36</v>
      </c>
      <c r="I12" s="25"/>
      <c r="J12" s="26" t="s">
        <v>38</v>
      </c>
      <c r="K12" s="29">
        <v>0</v>
      </c>
      <c r="L12" s="29" t="s">
        <v>31</v>
      </c>
      <c r="M12" s="29" t="s">
        <v>32</v>
      </c>
      <c r="N12" s="29" t="s">
        <v>33</v>
      </c>
      <c r="O12" s="29" t="s">
        <v>34</v>
      </c>
      <c r="P12" s="29" t="s">
        <v>35</v>
      </c>
      <c r="Q12" s="29" t="s">
        <v>36</v>
      </c>
      <c r="R12" s="25"/>
    </row>
    <row r="13" spans="1:18" ht="15.4" x14ac:dyDescent="0.45">
      <c r="A13" s="26" t="s">
        <v>39</v>
      </c>
      <c r="B13" s="39">
        <f t="shared" ref="B13:H15" si="7">B3/(K3*0.000001)</f>
        <v>37201.834862385316</v>
      </c>
      <c r="C13" s="39">
        <f t="shared" si="7"/>
        <v>16314.940303323654</v>
      </c>
      <c r="D13" s="39">
        <f t="shared" si="7"/>
        <v>14261.03054612774</v>
      </c>
      <c r="E13" s="39">
        <f t="shared" si="7"/>
        <v>14640.164496230296</v>
      </c>
      <c r="F13" s="39">
        <f t="shared" si="7"/>
        <v>18909.883720930233</v>
      </c>
      <c r="G13" s="39">
        <f t="shared" si="7"/>
        <v>13618.948101706725</v>
      </c>
      <c r="H13" s="39">
        <f t="shared" si="7"/>
        <v>13274.440518256773</v>
      </c>
      <c r="I13" s="25"/>
      <c r="J13" s="25"/>
      <c r="K13" s="29">
        <v>917.3</v>
      </c>
      <c r="L13" s="29">
        <v>953</v>
      </c>
      <c r="M13" s="29">
        <v>871.3</v>
      </c>
      <c r="N13" s="29">
        <v>805.4</v>
      </c>
      <c r="O13" s="29">
        <v>735.8</v>
      </c>
      <c r="P13" s="29">
        <v>737.1</v>
      </c>
      <c r="Q13" s="29">
        <v>637.29999999999995</v>
      </c>
      <c r="R13" s="25"/>
    </row>
    <row r="14" spans="1:18" ht="15.4" x14ac:dyDescent="0.45">
      <c r="A14" s="25"/>
      <c r="B14" s="39">
        <f t="shared" si="7"/>
        <v>52569.316081330864</v>
      </c>
      <c r="C14" s="39">
        <f t="shared" si="7"/>
        <v>44054.29071803853</v>
      </c>
      <c r="D14" s="39">
        <f t="shared" si="7"/>
        <v>32385.14789175582</v>
      </c>
      <c r="E14" s="39">
        <f t="shared" si="7"/>
        <v>30258.964143426296</v>
      </c>
      <c r="F14" s="39">
        <f t="shared" si="7"/>
        <v>15567.184334908845</v>
      </c>
      <c r="G14" s="39">
        <f t="shared" si="7"/>
        <v>13655.486071631609</v>
      </c>
      <c r="H14" s="39">
        <f t="shared" si="7"/>
        <v>13257.850241545895</v>
      </c>
      <c r="I14" s="25"/>
      <c r="J14" s="25"/>
      <c r="K14" s="29">
        <v>1072</v>
      </c>
      <c r="L14" s="29">
        <v>948.4</v>
      </c>
      <c r="M14" s="29">
        <v>969.9</v>
      </c>
      <c r="N14" s="29">
        <v>859.1</v>
      </c>
      <c r="O14" s="29">
        <v>869.1</v>
      </c>
      <c r="P14" s="29">
        <v>905.6</v>
      </c>
      <c r="Q14" s="29">
        <v>827.7</v>
      </c>
      <c r="R14" s="25"/>
    </row>
    <row r="15" spans="1:18" ht="15.4" x14ac:dyDescent="0.45">
      <c r="A15" s="25"/>
      <c r="B15" s="39">
        <f t="shared" si="7"/>
        <v>41216.730038022819</v>
      </c>
      <c r="C15" s="39">
        <f t="shared" si="7"/>
        <v>37851.739788199695</v>
      </c>
      <c r="D15" s="39">
        <f t="shared" si="7"/>
        <v>35796.747967479678</v>
      </c>
      <c r="E15" s="39">
        <f t="shared" si="7"/>
        <v>36740.331491712714</v>
      </c>
      <c r="F15" s="39">
        <f t="shared" si="7"/>
        <v>17248.349834983499</v>
      </c>
      <c r="G15" s="39">
        <f t="shared" si="7"/>
        <v>11920.548728208059</v>
      </c>
      <c r="H15" s="39">
        <f t="shared" si="7"/>
        <v>12192.481203007517</v>
      </c>
      <c r="I15" s="25"/>
      <c r="J15" s="25"/>
      <c r="K15" s="29">
        <v>1022</v>
      </c>
      <c r="L15" s="29">
        <v>943.2</v>
      </c>
      <c r="M15" s="29">
        <v>830</v>
      </c>
      <c r="N15" s="29">
        <v>877.6</v>
      </c>
      <c r="O15" s="29">
        <v>788.2</v>
      </c>
      <c r="P15" s="29">
        <v>786.3</v>
      </c>
      <c r="Q15" s="29">
        <v>764.3</v>
      </c>
      <c r="R15" s="25"/>
    </row>
    <row r="16" spans="1:18" ht="15.4" x14ac:dyDescent="0.45">
      <c r="A16" s="25"/>
      <c r="B16" s="39">
        <f>B6/(K6*0.000001)</f>
        <v>36974.892835272512</v>
      </c>
      <c r="C16" s="25"/>
      <c r="D16" s="25"/>
      <c r="E16" s="25"/>
      <c r="F16" s="25"/>
      <c r="G16" s="25"/>
      <c r="H16" s="25"/>
      <c r="I16" s="25"/>
      <c r="J16" s="25"/>
      <c r="K16" s="29">
        <v>1138</v>
      </c>
      <c r="L16" s="25"/>
      <c r="M16" s="25"/>
      <c r="N16" s="25"/>
      <c r="O16" s="25"/>
      <c r="P16" s="25"/>
      <c r="Q16" s="25"/>
      <c r="R16" s="25"/>
    </row>
    <row r="17" spans="1:18" ht="15.4" x14ac:dyDescent="0.45">
      <c r="A17" s="25"/>
      <c r="B17" s="39">
        <f>B7/(K7*0.000001)</f>
        <v>32694.516971279376</v>
      </c>
      <c r="C17" s="25"/>
      <c r="D17" s="25"/>
      <c r="E17" s="25"/>
      <c r="F17" s="25"/>
      <c r="G17" s="25"/>
      <c r="H17" s="25"/>
      <c r="I17" s="25"/>
      <c r="J17" s="25"/>
      <c r="K17" s="29">
        <v>1180</v>
      </c>
      <c r="L17" s="25"/>
      <c r="M17" s="25"/>
      <c r="N17" s="25"/>
      <c r="O17" s="25"/>
      <c r="P17" s="25"/>
      <c r="Q17" s="25"/>
      <c r="R17" s="25"/>
    </row>
    <row r="18" spans="1:18" ht="15.4" x14ac:dyDescent="0.45">
      <c r="A18" s="25"/>
      <c r="B18" s="41">
        <f>B8/(K8*0.000001)</f>
        <v>35331.030512377663</v>
      </c>
      <c r="C18" s="25"/>
      <c r="D18" s="25"/>
      <c r="E18" s="25"/>
      <c r="F18" s="25"/>
      <c r="G18" s="25"/>
      <c r="H18" s="25"/>
      <c r="I18" s="25"/>
      <c r="J18" s="25"/>
      <c r="K18" s="29">
        <v>1157</v>
      </c>
      <c r="L18" s="25"/>
      <c r="M18" s="25"/>
      <c r="N18" s="25"/>
      <c r="O18" s="25"/>
      <c r="P18" s="25"/>
      <c r="Q18" s="25"/>
      <c r="R18" s="25"/>
    </row>
    <row r="19" spans="1:18" ht="15.4" x14ac:dyDescent="0.45">
      <c r="A19" s="25"/>
      <c r="B19" s="42">
        <f>AVERAGE(B13:B18)</f>
        <v>39331.386883444757</v>
      </c>
      <c r="C19" s="42">
        <f t="shared" ref="C19" si="8">AVERAGE(C13:C18)</f>
        <v>32740.323603187291</v>
      </c>
      <c r="D19" s="42">
        <f t="shared" ref="D19" si="9">AVERAGE(D13:D18)</f>
        <v>27480.975468454413</v>
      </c>
      <c r="E19" s="42">
        <f t="shared" ref="E19" si="10">AVERAGE(E13:E18)</f>
        <v>27213.153377123101</v>
      </c>
      <c r="F19" s="42">
        <f t="shared" ref="F19" si="11">AVERAGE(F13:F18)</f>
        <v>17241.805963607523</v>
      </c>
      <c r="G19" s="42">
        <f t="shared" ref="G19" si="12">AVERAGE(G13:G18)</f>
        <v>13064.994300515464</v>
      </c>
      <c r="H19" s="42">
        <f t="shared" ref="H19" si="13">AVERAGE(H13:H18)</f>
        <v>12908.257320936727</v>
      </c>
      <c r="I19" s="25"/>
      <c r="J19" s="25"/>
      <c r="K19" s="42">
        <f>AVERAGE(K13:K18)</f>
        <v>1081.05</v>
      </c>
      <c r="L19" s="42">
        <f t="shared" ref="L19" si="14">AVERAGE(L13:L18)</f>
        <v>948.20000000000016</v>
      </c>
      <c r="M19" s="42">
        <f t="shared" ref="M19" si="15">AVERAGE(M13:M18)</f>
        <v>890.4</v>
      </c>
      <c r="N19" s="42">
        <f t="shared" ref="N19" si="16">AVERAGE(N13:N18)</f>
        <v>847.36666666666667</v>
      </c>
      <c r="O19" s="42">
        <f t="shared" ref="O19" si="17">AVERAGE(O13:O18)</f>
        <v>797.70000000000016</v>
      </c>
      <c r="P19" s="42">
        <f t="shared" ref="P19" si="18">AVERAGE(P13:P18)</f>
        <v>809.66666666666663</v>
      </c>
      <c r="Q19" s="42">
        <f t="shared" ref="Q19" si="19">AVERAGE(Q13:Q18)</f>
        <v>743.1</v>
      </c>
      <c r="R19" s="25"/>
    </row>
    <row r="20" spans="1:18" ht="15.4" x14ac:dyDescent="0.4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15.75" thickBot="1" x14ac:dyDescent="0.5">
      <c r="A21" s="25"/>
      <c r="B21" s="43"/>
      <c r="C21" s="40"/>
      <c r="D21" s="40"/>
      <c r="E21" s="40"/>
      <c r="F21" s="40"/>
      <c r="G21" s="40"/>
      <c r="H21" s="40"/>
      <c r="I21" s="40"/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15.4" x14ac:dyDescent="0.45">
      <c r="A22" s="25"/>
      <c r="B22" s="43"/>
      <c r="C22" s="40"/>
      <c r="D22" s="40"/>
      <c r="E22" s="40"/>
      <c r="F22" s="40"/>
      <c r="G22" s="1" t="s">
        <v>40</v>
      </c>
      <c r="H22" s="2">
        <v>0</v>
      </c>
      <c r="I22" s="2">
        <v>1</v>
      </c>
      <c r="J22" s="2">
        <v>1.5</v>
      </c>
      <c r="K22" s="2">
        <v>2</v>
      </c>
      <c r="L22" s="2">
        <v>3</v>
      </c>
      <c r="M22" s="2">
        <v>5</v>
      </c>
      <c r="N22" s="3">
        <v>10</v>
      </c>
      <c r="O22" s="25"/>
      <c r="P22" s="25"/>
      <c r="Q22" s="25"/>
      <c r="R22" s="25"/>
    </row>
    <row r="23" spans="1:18" ht="15.4" x14ac:dyDescent="0.45">
      <c r="A23" s="25"/>
      <c r="B23" s="43"/>
      <c r="C23" s="40"/>
      <c r="D23" s="40"/>
      <c r="E23" s="40"/>
      <c r="F23" s="40"/>
      <c r="G23" s="4" t="s">
        <v>41</v>
      </c>
      <c r="H23" s="5">
        <v>6</v>
      </c>
      <c r="I23" s="5">
        <v>3</v>
      </c>
      <c r="J23" s="5">
        <v>3</v>
      </c>
      <c r="K23" s="5">
        <v>3</v>
      </c>
      <c r="L23" s="5">
        <v>3</v>
      </c>
      <c r="M23" s="5">
        <v>3</v>
      </c>
      <c r="N23" s="6">
        <v>3</v>
      </c>
      <c r="O23" s="25"/>
      <c r="P23" s="25"/>
      <c r="Q23" s="25"/>
      <c r="R23" s="25"/>
    </row>
    <row r="24" spans="1:18" ht="15.4" x14ac:dyDescent="0.45">
      <c r="A24" s="25"/>
      <c r="B24" s="25"/>
      <c r="C24" s="25"/>
      <c r="D24" s="25"/>
      <c r="E24" s="25"/>
      <c r="F24" s="25"/>
      <c r="G24" s="7" t="s">
        <v>42</v>
      </c>
      <c r="H24" s="8">
        <v>1081</v>
      </c>
      <c r="I24" s="8">
        <v>948.2</v>
      </c>
      <c r="J24" s="8">
        <v>890.4</v>
      </c>
      <c r="K24" s="8">
        <v>847.4</v>
      </c>
      <c r="L24" s="9">
        <v>797.7</v>
      </c>
      <c r="M24" s="8">
        <v>809.7</v>
      </c>
      <c r="N24" s="10">
        <v>743.1</v>
      </c>
      <c r="O24" s="25"/>
      <c r="P24" s="25"/>
      <c r="Q24" s="25"/>
      <c r="R24" s="25"/>
    </row>
    <row r="25" spans="1:18" ht="15.4" x14ac:dyDescent="0.45">
      <c r="A25" s="25"/>
      <c r="B25" s="25"/>
      <c r="C25" s="25"/>
      <c r="D25" s="25"/>
      <c r="E25" s="25"/>
      <c r="F25" s="25"/>
      <c r="G25" s="4" t="s">
        <v>43</v>
      </c>
      <c r="H25" s="11">
        <v>40.49</v>
      </c>
      <c r="I25" s="11">
        <v>2.831</v>
      </c>
      <c r="J25" s="11">
        <v>41.5</v>
      </c>
      <c r="K25" s="11">
        <v>21.65</v>
      </c>
      <c r="L25" s="11">
        <v>38.770000000000003</v>
      </c>
      <c r="M25" s="11">
        <v>50.03</v>
      </c>
      <c r="N25" s="12">
        <v>55.98</v>
      </c>
      <c r="O25" s="25"/>
      <c r="P25" s="25"/>
      <c r="Q25" s="25"/>
      <c r="R25" s="25"/>
    </row>
    <row r="26" spans="1:18" ht="15.4" x14ac:dyDescent="0.45">
      <c r="A26" s="25"/>
      <c r="B26" s="25"/>
      <c r="C26" s="25"/>
      <c r="D26" s="25"/>
      <c r="E26" s="25"/>
      <c r="F26" s="25"/>
      <c r="G26" s="7" t="s">
        <v>44</v>
      </c>
      <c r="H26" s="13">
        <v>14.98</v>
      </c>
      <c r="I26" s="13">
        <v>18.54</v>
      </c>
      <c r="J26" s="13">
        <v>20.2</v>
      </c>
      <c r="K26" s="13">
        <v>18.97</v>
      </c>
      <c r="L26" s="13">
        <v>24.83</v>
      </c>
      <c r="M26" s="13">
        <v>32.96</v>
      </c>
      <c r="N26" s="14">
        <v>30.61</v>
      </c>
      <c r="O26" s="25"/>
      <c r="P26" s="25"/>
      <c r="Q26" s="25"/>
      <c r="R26" s="25"/>
    </row>
    <row r="27" spans="1:18" ht="15.4" x14ac:dyDescent="0.45">
      <c r="A27" s="25"/>
      <c r="B27" s="43" t="s">
        <v>45</v>
      </c>
      <c r="C27" s="40"/>
      <c r="D27" s="40"/>
      <c r="E27" s="25"/>
      <c r="F27" s="25"/>
      <c r="G27" s="4" t="s">
        <v>43</v>
      </c>
      <c r="H27" s="11">
        <v>1.28</v>
      </c>
      <c r="I27" s="11">
        <v>6.2450000000000001</v>
      </c>
      <c r="J27" s="11">
        <v>6.1920000000000002</v>
      </c>
      <c r="K27" s="11">
        <v>5.1509999999999998</v>
      </c>
      <c r="L27" s="11">
        <v>2.609</v>
      </c>
      <c r="M27" s="11">
        <v>2.1259999999999999</v>
      </c>
      <c r="N27" s="12">
        <v>2.5720000000000001</v>
      </c>
      <c r="O27" s="25"/>
      <c r="P27" s="25"/>
      <c r="Q27" s="25"/>
      <c r="R27" s="25"/>
    </row>
    <row r="28" spans="1:18" ht="15.4" x14ac:dyDescent="0.45">
      <c r="A28" s="25"/>
      <c r="B28" s="25" t="s">
        <v>46</v>
      </c>
      <c r="C28" s="28"/>
      <c r="D28" s="44"/>
      <c r="E28" s="25"/>
      <c r="F28" s="25"/>
      <c r="G28" s="7" t="s">
        <v>30</v>
      </c>
      <c r="H28" s="8">
        <v>0.56999999999999995</v>
      </c>
      <c r="I28" s="8">
        <v>0.5</v>
      </c>
      <c r="J28" s="8">
        <v>0.47</v>
      </c>
      <c r="K28" s="8">
        <v>0.45</v>
      </c>
      <c r="L28" s="8">
        <v>0.42</v>
      </c>
      <c r="M28" s="8">
        <v>0.43</v>
      </c>
      <c r="N28" s="10">
        <v>0.39</v>
      </c>
      <c r="O28" s="25"/>
      <c r="P28" s="25"/>
      <c r="Q28" s="25"/>
      <c r="R28" s="25"/>
    </row>
    <row r="29" spans="1:18" ht="15.4" x14ac:dyDescent="0.45">
      <c r="A29" s="25"/>
      <c r="B29" s="45" t="s">
        <v>47</v>
      </c>
      <c r="C29" s="28">
        <f>1/0.17</f>
        <v>5.8823529411764701</v>
      </c>
      <c r="D29" s="46"/>
      <c r="E29" s="25"/>
      <c r="F29" s="25"/>
      <c r="G29" s="4" t="s">
        <v>43</v>
      </c>
      <c r="H29" s="15">
        <v>0.02</v>
      </c>
      <c r="I29" s="15">
        <v>0.01</v>
      </c>
      <c r="J29" s="15">
        <v>0.02</v>
      </c>
      <c r="K29" s="15">
        <v>0.01</v>
      </c>
      <c r="L29" s="15">
        <v>0.02</v>
      </c>
      <c r="M29" s="15">
        <v>0.03</v>
      </c>
      <c r="N29" s="16">
        <v>0.03</v>
      </c>
      <c r="O29" s="25"/>
      <c r="P29" s="25"/>
      <c r="Q29" s="25"/>
      <c r="R29" s="25"/>
    </row>
    <row r="30" spans="1:18" ht="15.4" x14ac:dyDescent="0.45">
      <c r="A30" s="25"/>
      <c r="B30" s="47" t="s">
        <v>48</v>
      </c>
      <c r="C30" s="48">
        <f>C29*1000</f>
        <v>5882.3529411764703</v>
      </c>
      <c r="D30" s="25"/>
      <c r="E30" s="25"/>
      <c r="F30" s="25"/>
      <c r="G30" s="7" t="s">
        <v>39</v>
      </c>
      <c r="H30" s="17">
        <v>39331.4</v>
      </c>
      <c r="I30" s="17">
        <v>32740.3</v>
      </c>
      <c r="J30" s="17">
        <v>27481</v>
      </c>
      <c r="K30" s="17">
        <v>27213.200000000001</v>
      </c>
      <c r="L30" s="17">
        <v>17241.8</v>
      </c>
      <c r="M30" s="17">
        <v>13065</v>
      </c>
      <c r="N30" s="18">
        <v>12908.3</v>
      </c>
      <c r="O30" s="25"/>
      <c r="P30" s="25"/>
      <c r="Q30" s="25"/>
      <c r="R30" s="25"/>
    </row>
    <row r="31" spans="1:18" ht="15.75" thickBot="1" x14ac:dyDescent="0.5">
      <c r="A31" s="25"/>
      <c r="B31" s="29" t="s">
        <v>49</v>
      </c>
      <c r="C31" s="28">
        <f>C30*1000/60</f>
        <v>98039.215686274503</v>
      </c>
      <c r="D31" s="49"/>
      <c r="E31" s="25"/>
      <c r="F31" s="25"/>
      <c r="G31" s="19" t="s">
        <v>43</v>
      </c>
      <c r="H31" s="20">
        <v>2880.6</v>
      </c>
      <c r="I31" s="20">
        <v>8405.6</v>
      </c>
      <c r="J31" s="20">
        <v>6682.9</v>
      </c>
      <c r="K31" s="20">
        <v>6559</v>
      </c>
      <c r="L31" s="20">
        <v>965</v>
      </c>
      <c r="M31" s="20">
        <v>572.29999999999995</v>
      </c>
      <c r="N31" s="21">
        <v>357.9</v>
      </c>
      <c r="O31" s="25"/>
      <c r="P31" s="25"/>
      <c r="Q31" s="25"/>
      <c r="R31" s="25"/>
    </row>
    <row r="32" spans="1:18" ht="60" x14ac:dyDescent="0.45">
      <c r="A32" s="25"/>
      <c r="B32" s="33" t="s">
        <v>50</v>
      </c>
      <c r="C32" s="28">
        <f>1/31828</f>
        <v>3.1418876460977759E-5</v>
      </c>
      <c r="D32" s="50" t="s">
        <v>51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Data Exp1-6</vt:lpstr>
      <vt:lpstr>Kcat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Antje Gohla</cp:lastModifiedBy>
  <cp:revision/>
  <dcterms:created xsi:type="dcterms:W3CDTF">2023-07-31T17:15:01Z</dcterms:created>
  <dcterms:modified xsi:type="dcterms:W3CDTF">2024-05-01T15:48:27Z</dcterms:modified>
  <cp:category/>
  <cp:contentStatus/>
</cp:coreProperties>
</file>