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BB0987E3-D81A-4E19-A09B-27E7165C5A2B}" xr6:coauthVersionLast="36" xr6:coauthVersionMax="47" xr10:uidLastSave="{00000000-0000-0000-0000-000000000000}"/>
  <bookViews>
    <workbookView xWindow="0" yWindow="0" windowWidth="38400" windowHeight="18315" xr2:uid="{00000000-000D-0000-FFFF-FFFF00000000}"/>
  </bookViews>
  <sheets>
    <sheet name="raw data" sheetId="21" r:id="rId1"/>
  </sheets>
  <externalReferences>
    <externalReference r:id="rId2"/>
  </externalReferences>
  <definedNames>
    <definedName name="_xlnm._FilterDatabase" localSheetId="0" hidden="1">'raw data'!$A$1:$AV$218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21" l="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AH21" i="21"/>
  <c r="AH22" i="21"/>
  <c r="AH23" i="21"/>
  <c r="AH24" i="21"/>
  <c r="AH25" i="21"/>
  <c r="AH26" i="21"/>
  <c r="AH27" i="21"/>
  <c r="AH28" i="21"/>
  <c r="AH29" i="21"/>
  <c r="AH30" i="21"/>
  <c r="AH31" i="21"/>
  <c r="AH32" i="21"/>
  <c r="AH33" i="21"/>
  <c r="AH34" i="21"/>
  <c r="AH35" i="21"/>
  <c r="AH36" i="21"/>
  <c r="AH37" i="21"/>
  <c r="AH38" i="21"/>
  <c r="AH39" i="21"/>
  <c r="AH40" i="21"/>
  <c r="AH41" i="21"/>
  <c r="AH42" i="21"/>
  <c r="AH43" i="21"/>
  <c r="AH44" i="21"/>
  <c r="AH45" i="21"/>
  <c r="AH46" i="21"/>
  <c r="AH47" i="21"/>
  <c r="AH48" i="21"/>
  <c r="AH49" i="21"/>
  <c r="AH50" i="21"/>
  <c r="AH51" i="21"/>
  <c r="AH52" i="21"/>
  <c r="AH53" i="21"/>
  <c r="AH54" i="21"/>
  <c r="AH55" i="21"/>
  <c r="AH56" i="21"/>
  <c r="AH57" i="21"/>
  <c r="AH58" i="21"/>
  <c r="AH59" i="21"/>
  <c r="AH60" i="21"/>
  <c r="AH61" i="21"/>
  <c r="AH62" i="21"/>
  <c r="AH63" i="21"/>
  <c r="AH64" i="21"/>
  <c r="AH65" i="21"/>
  <c r="AH66" i="21"/>
  <c r="AH67" i="21"/>
  <c r="AH68" i="21"/>
  <c r="AH69" i="21"/>
  <c r="AH70" i="21"/>
  <c r="AH71" i="21"/>
  <c r="AH72" i="21"/>
  <c r="AH73" i="21"/>
  <c r="AH74" i="21"/>
  <c r="AH75" i="21"/>
  <c r="AH76" i="21"/>
  <c r="AH77" i="21"/>
  <c r="AH78" i="21"/>
  <c r="AH79" i="21"/>
  <c r="AH80" i="21"/>
  <c r="AH81" i="21"/>
  <c r="AH82" i="21"/>
  <c r="AH83" i="21"/>
  <c r="AH84" i="21"/>
  <c r="AH85" i="21"/>
  <c r="AH86" i="21"/>
  <c r="AH87" i="21"/>
  <c r="AH88" i="21"/>
  <c r="AH89" i="21"/>
  <c r="AH90" i="21"/>
  <c r="AH91" i="21"/>
  <c r="AH92" i="21"/>
  <c r="AH93" i="21"/>
  <c r="AH94" i="21"/>
  <c r="AH95" i="21"/>
  <c r="AH96" i="21"/>
  <c r="AH97" i="21"/>
  <c r="AH98" i="21"/>
  <c r="AH99" i="21"/>
  <c r="AH100" i="21"/>
  <c r="AH101" i="21"/>
  <c r="AH102" i="21"/>
  <c r="AH103" i="21"/>
  <c r="AH104" i="21"/>
  <c r="AH105" i="21"/>
  <c r="AH106" i="21"/>
  <c r="AH107" i="21"/>
  <c r="AH108" i="21"/>
  <c r="AH109" i="21"/>
  <c r="AH110" i="21"/>
  <c r="AH111" i="21"/>
  <c r="AH112" i="21"/>
  <c r="AH113" i="21"/>
  <c r="AH114" i="21"/>
  <c r="AH115" i="21"/>
  <c r="AH116" i="21"/>
  <c r="AH117" i="21"/>
  <c r="AH118" i="21"/>
  <c r="AH119" i="21"/>
  <c r="AH120" i="21"/>
  <c r="AH121" i="21"/>
  <c r="AH122" i="21"/>
  <c r="AH123" i="21"/>
  <c r="AH124" i="21"/>
  <c r="AH125" i="21"/>
  <c r="AH126" i="21"/>
  <c r="AH127" i="21"/>
  <c r="AH128" i="21"/>
  <c r="AH129" i="21"/>
  <c r="AH130" i="21"/>
  <c r="AH131" i="21"/>
  <c r="AH132" i="21"/>
  <c r="AH133" i="21"/>
  <c r="AH134" i="21"/>
  <c r="AH135" i="21"/>
  <c r="AH136" i="21"/>
  <c r="AH137" i="21"/>
  <c r="AH138" i="21"/>
  <c r="AH139" i="21"/>
  <c r="AH140" i="21"/>
  <c r="AH141" i="21"/>
  <c r="AH142" i="21"/>
  <c r="AH143" i="21"/>
  <c r="AH144" i="21"/>
  <c r="AH145" i="21"/>
  <c r="AH146" i="21"/>
  <c r="AH147" i="21"/>
  <c r="AH148" i="21"/>
  <c r="AH149" i="21"/>
  <c r="AH150" i="21"/>
  <c r="AH151" i="21"/>
  <c r="AH152" i="21"/>
  <c r="AH153" i="21"/>
  <c r="AH154" i="21"/>
  <c r="AH155" i="21"/>
  <c r="AH156" i="21"/>
  <c r="AH157" i="21"/>
  <c r="AH158" i="21"/>
  <c r="AH159" i="21"/>
  <c r="AH160" i="21"/>
  <c r="AH161" i="21"/>
  <c r="AH162" i="21"/>
  <c r="AH163" i="21"/>
  <c r="AH164" i="21"/>
  <c r="AH165" i="21"/>
  <c r="AH166" i="21"/>
  <c r="AH167" i="21"/>
  <c r="AH168" i="21"/>
  <c r="AH169" i="21"/>
  <c r="AH170" i="21"/>
  <c r="AH171" i="21"/>
  <c r="AH172" i="21"/>
  <c r="AH173" i="21"/>
  <c r="AH174" i="21"/>
  <c r="AH175" i="21"/>
  <c r="AH176" i="21"/>
  <c r="AH177" i="21"/>
  <c r="AH178" i="21"/>
  <c r="AH179" i="21"/>
  <c r="AH180" i="21"/>
  <c r="AH181" i="21"/>
  <c r="AH182" i="21"/>
  <c r="AH183" i="21"/>
  <c r="AH184" i="21"/>
  <c r="AH185" i="21"/>
  <c r="AH186" i="21"/>
  <c r="AH187" i="21"/>
  <c r="AH188" i="21"/>
  <c r="AH189" i="21"/>
  <c r="AH190" i="21"/>
  <c r="AH191" i="21"/>
  <c r="AH192" i="21"/>
  <c r="AH193" i="21"/>
  <c r="AH194" i="21"/>
  <c r="AH195" i="21"/>
  <c r="AH196" i="21"/>
  <c r="AH197" i="21"/>
  <c r="AH198" i="21"/>
  <c r="AH199" i="21"/>
  <c r="AH200" i="21"/>
  <c r="AH201" i="21"/>
  <c r="AH202" i="21"/>
  <c r="AH203" i="21"/>
  <c r="AH204" i="21"/>
  <c r="AH205" i="21"/>
  <c r="AH206" i="21"/>
  <c r="AH207" i="21"/>
  <c r="AH208" i="21"/>
  <c r="AH209" i="21"/>
  <c r="AH210" i="21"/>
  <c r="AH211" i="21"/>
  <c r="AH212" i="21"/>
  <c r="AH213" i="21"/>
  <c r="AH214" i="21"/>
  <c r="AH215" i="21"/>
  <c r="AH216" i="21"/>
  <c r="AH217" i="21"/>
  <c r="AH218" i="21"/>
  <c r="AH2" i="21"/>
  <c r="AF3" i="21"/>
  <c r="AF4" i="21"/>
  <c r="AF5" i="21"/>
  <c r="AF6" i="21"/>
  <c r="AF7" i="21"/>
  <c r="AF8" i="21"/>
  <c r="AF9" i="21"/>
  <c r="AF10" i="21"/>
  <c r="AF11" i="21"/>
  <c r="AF12" i="21"/>
  <c r="AF13" i="21"/>
  <c r="AF14" i="21"/>
  <c r="AF15" i="21"/>
  <c r="AF1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F35" i="21"/>
  <c r="AF36" i="21"/>
  <c r="AF37" i="21"/>
  <c r="AF38" i="21"/>
  <c r="AF39" i="21"/>
  <c r="AF40" i="21"/>
  <c r="AF41" i="21"/>
  <c r="AF42" i="21"/>
  <c r="AF43" i="21"/>
  <c r="AF44" i="21"/>
  <c r="AF45" i="21"/>
  <c r="AF46" i="21"/>
  <c r="AF47" i="21"/>
  <c r="AF48" i="21"/>
  <c r="AF49" i="21"/>
  <c r="AF50" i="21"/>
  <c r="AF51" i="21"/>
  <c r="AF52" i="21"/>
  <c r="AF53" i="21"/>
  <c r="AF54" i="21"/>
  <c r="AF55" i="21"/>
  <c r="AF56" i="21"/>
  <c r="AF57" i="21"/>
  <c r="AF58" i="21"/>
  <c r="AF59" i="21"/>
  <c r="AF60" i="21"/>
  <c r="AF61" i="21"/>
  <c r="AF62" i="21"/>
  <c r="AF63" i="21"/>
  <c r="AF64" i="21"/>
  <c r="AF65" i="21"/>
  <c r="AF66" i="21"/>
  <c r="AF67" i="21"/>
  <c r="AF68" i="21"/>
  <c r="AF69" i="21"/>
  <c r="AF70" i="21"/>
  <c r="AF71" i="21"/>
  <c r="AF72" i="21"/>
  <c r="AF73" i="21"/>
  <c r="AF74" i="21"/>
  <c r="AF75" i="21"/>
  <c r="AF76" i="21"/>
  <c r="AF77" i="21"/>
  <c r="AF78" i="21"/>
  <c r="AF79" i="21"/>
  <c r="AF80" i="21"/>
  <c r="AF81" i="21"/>
  <c r="AF82" i="21"/>
  <c r="AF83" i="21"/>
  <c r="AF84" i="21"/>
  <c r="AF85" i="21"/>
  <c r="AF86" i="21"/>
  <c r="AF87" i="21"/>
  <c r="AF88" i="21"/>
  <c r="AF89" i="21"/>
  <c r="AF90" i="21"/>
  <c r="AF91" i="21"/>
  <c r="AF92" i="21"/>
  <c r="AF93" i="21"/>
  <c r="AF94" i="21"/>
  <c r="AF95" i="21"/>
  <c r="AF96" i="21"/>
  <c r="AF97" i="21"/>
  <c r="AF98" i="21"/>
  <c r="AF99" i="21"/>
  <c r="AF100" i="21"/>
  <c r="AF101" i="21"/>
  <c r="AF102" i="21"/>
  <c r="AF103" i="21"/>
  <c r="AF104" i="21"/>
  <c r="AF105" i="21"/>
  <c r="AF106" i="21"/>
  <c r="AF107" i="21"/>
  <c r="AF108" i="21"/>
  <c r="AF109" i="21"/>
  <c r="AF110" i="21"/>
  <c r="AF111" i="21"/>
  <c r="AF112" i="21"/>
  <c r="AF113" i="21"/>
  <c r="AF114" i="21"/>
  <c r="AF115" i="21"/>
  <c r="AF116" i="21"/>
  <c r="AF117" i="21"/>
  <c r="AF118" i="21"/>
  <c r="AF119" i="21"/>
  <c r="AF120" i="21"/>
  <c r="AF121" i="21"/>
  <c r="AF122" i="21"/>
  <c r="AF123" i="21"/>
  <c r="AF124" i="21"/>
  <c r="AF125" i="21"/>
  <c r="AF126" i="21"/>
  <c r="AF127" i="21"/>
  <c r="AF128" i="21"/>
  <c r="AF129" i="21"/>
  <c r="AF130" i="21"/>
  <c r="AF131" i="21"/>
  <c r="AF132" i="21"/>
  <c r="AF133" i="21"/>
  <c r="AF134" i="21"/>
  <c r="AF135" i="21"/>
  <c r="AF136" i="21"/>
  <c r="AF137" i="21"/>
  <c r="AF138" i="21"/>
  <c r="AF139" i="21"/>
  <c r="AF140" i="21"/>
  <c r="AF141" i="21"/>
  <c r="AF142" i="21"/>
  <c r="AF143" i="21"/>
  <c r="AF144" i="21"/>
  <c r="AF145" i="21"/>
  <c r="AF146" i="21"/>
  <c r="AF147" i="21"/>
  <c r="AF148" i="21"/>
  <c r="AF149" i="21"/>
  <c r="AF150" i="21"/>
  <c r="AF151" i="21"/>
  <c r="AF152" i="21"/>
  <c r="AF153" i="21"/>
  <c r="AF154" i="21"/>
  <c r="AF155" i="21"/>
  <c r="AF156" i="21"/>
  <c r="AF157" i="21"/>
  <c r="AF158" i="21"/>
  <c r="AF159" i="21"/>
  <c r="AF160" i="21"/>
  <c r="AF161" i="21"/>
  <c r="AF162" i="21"/>
  <c r="AF163" i="21"/>
  <c r="AF164" i="21"/>
  <c r="AF165" i="21"/>
  <c r="AF166" i="21"/>
  <c r="AF167" i="21"/>
  <c r="AF168" i="21"/>
  <c r="AF169" i="21"/>
  <c r="AF170" i="21"/>
  <c r="AF171" i="21"/>
  <c r="AF172" i="21"/>
  <c r="AF173" i="21"/>
  <c r="AF174" i="21"/>
  <c r="AF175" i="21"/>
  <c r="AF176" i="21"/>
  <c r="AF177" i="21"/>
  <c r="AF178" i="21"/>
  <c r="AF179" i="21"/>
  <c r="AF180" i="21"/>
  <c r="AF181" i="21"/>
  <c r="AF182" i="21"/>
  <c r="AF183" i="21"/>
  <c r="AF184" i="21"/>
  <c r="AF185" i="21"/>
  <c r="AF186" i="21"/>
  <c r="AF187" i="21"/>
  <c r="AF188" i="21"/>
  <c r="AF189" i="21"/>
  <c r="AF190" i="21"/>
  <c r="AF191" i="21"/>
  <c r="AF192" i="21"/>
  <c r="AF193" i="21"/>
  <c r="AF194" i="21"/>
  <c r="AF195" i="21"/>
  <c r="AF196" i="21"/>
  <c r="AF197" i="21"/>
  <c r="AF198" i="21"/>
  <c r="AF199" i="21"/>
  <c r="AF200" i="21"/>
  <c r="AF201" i="21"/>
  <c r="AF202" i="21"/>
  <c r="AF203" i="21"/>
  <c r="AF204" i="21"/>
  <c r="AF205" i="21"/>
  <c r="AF206" i="21"/>
  <c r="AF207" i="21"/>
  <c r="AF208" i="21"/>
  <c r="AF209" i="21"/>
  <c r="AF210" i="21"/>
  <c r="AF211" i="21"/>
  <c r="AF212" i="21"/>
  <c r="AF213" i="21"/>
  <c r="AF214" i="21"/>
  <c r="AF215" i="21"/>
  <c r="AF216" i="21"/>
  <c r="AF217" i="21"/>
  <c r="AF218" i="21"/>
  <c r="AF2" i="21"/>
  <c r="AD3" i="21"/>
  <c r="AD4" i="21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" i="21"/>
  <c r="R3" i="21"/>
  <c r="R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7" i="21"/>
  <c r="R98" i="21"/>
  <c r="R99" i="21"/>
  <c r="R100" i="21"/>
  <c r="R101" i="21"/>
  <c r="R102" i="21"/>
  <c r="R103" i="21"/>
  <c r="R104" i="21"/>
  <c r="R105" i="21"/>
  <c r="R106" i="21"/>
  <c r="R107" i="21"/>
  <c r="R108" i="21"/>
  <c r="R109" i="21"/>
  <c r="R110" i="21"/>
  <c r="R111" i="21"/>
  <c r="R112" i="21"/>
  <c r="R113" i="21"/>
  <c r="R114" i="21"/>
  <c r="R115" i="21"/>
  <c r="R116" i="21"/>
  <c r="R117" i="21"/>
  <c r="R118" i="21"/>
  <c r="R119" i="21"/>
  <c r="R120" i="21"/>
  <c r="R121" i="21"/>
  <c r="R122" i="21"/>
  <c r="R123" i="21"/>
  <c r="R124" i="21"/>
  <c r="R125" i="21"/>
  <c r="R126" i="21"/>
  <c r="R127" i="21"/>
  <c r="R128" i="21"/>
  <c r="R129" i="21"/>
  <c r="R130" i="21"/>
  <c r="R131" i="21"/>
  <c r="R132" i="21"/>
  <c r="R133" i="21"/>
  <c r="R134" i="21"/>
  <c r="R135" i="21"/>
  <c r="R136" i="21"/>
  <c r="R137" i="21"/>
  <c r="R138" i="21"/>
  <c r="R139" i="21"/>
  <c r="R140" i="21"/>
  <c r="R141" i="21"/>
  <c r="R142" i="21"/>
  <c r="R143" i="21"/>
  <c r="R144" i="21"/>
  <c r="R145" i="21"/>
  <c r="R146" i="21"/>
  <c r="R147" i="21"/>
  <c r="R148" i="21"/>
  <c r="R149" i="21"/>
  <c r="R150" i="21"/>
  <c r="R151" i="21"/>
  <c r="R152" i="21"/>
  <c r="R153" i="21"/>
  <c r="R154" i="21"/>
  <c r="R155" i="21"/>
  <c r="R156" i="21"/>
  <c r="R157" i="21"/>
  <c r="R158" i="21"/>
  <c r="R159" i="21"/>
  <c r="R160" i="21"/>
  <c r="R161" i="21"/>
  <c r="R162" i="21"/>
  <c r="R163" i="21"/>
  <c r="R164" i="21"/>
  <c r="R165" i="21"/>
  <c r="R166" i="21"/>
  <c r="R167" i="21"/>
  <c r="R168" i="21"/>
  <c r="R169" i="21"/>
  <c r="R170" i="21"/>
  <c r="R171" i="21"/>
  <c r="R172" i="21"/>
  <c r="R173" i="21"/>
  <c r="R174" i="21"/>
  <c r="R175" i="21"/>
  <c r="R176" i="21"/>
  <c r="R177" i="21"/>
  <c r="R178" i="21"/>
  <c r="R179" i="21"/>
  <c r="R180" i="21"/>
  <c r="R181" i="21"/>
  <c r="R182" i="21"/>
  <c r="R183" i="21"/>
  <c r="R184" i="21"/>
  <c r="R185" i="21"/>
  <c r="R186" i="21"/>
  <c r="R187" i="21"/>
  <c r="R188" i="21"/>
  <c r="R189" i="21"/>
  <c r="R190" i="21"/>
  <c r="R191" i="21"/>
  <c r="R192" i="21"/>
  <c r="R193" i="21"/>
  <c r="R194" i="21"/>
  <c r="R195" i="21"/>
  <c r="R196" i="21"/>
  <c r="R197" i="21"/>
  <c r="R198" i="21"/>
  <c r="R199" i="21"/>
  <c r="R200" i="21"/>
  <c r="R201" i="21"/>
  <c r="R202" i="21"/>
  <c r="R203" i="21"/>
  <c r="R204" i="21"/>
  <c r="R205" i="21"/>
  <c r="R206" i="21"/>
  <c r="R207" i="21"/>
  <c r="R208" i="21"/>
  <c r="R209" i="21"/>
  <c r="R210" i="21"/>
  <c r="R211" i="21"/>
  <c r="R212" i="21"/>
  <c r="R213" i="21"/>
  <c r="R214" i="21"/>
  <c r="R215" i="21"/>
  <c r="R216" i="21"/>
  <c r="R217" i="21"/>
  <c r="R218" i="21"/>
  <c r="R2" i="21"/>
  <c r="P3" i="21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88" i="21"/>
  <c r="P89" i="21"/>
  <c r="P90" i="21"/>
  <c r="P91" i="21"/>
  <c r="P92" i="21"/>
  <c r="P93" i="21"/>
  <c r="P94" i="21"/>
  <c r="P95" i="21"/>
  <c r="P96" i="21"/>
  <c r="P97" i="21"/>
  <c r="P98" i="21"/>
  <c r="P99" i="21"/>
  <c r="P100" i="21"/>
  <c r="P101" i="21"/>
  <c r="P102" i="21"/>
  <c r="P103" i="21"/>
  <c r="P104" i="21"/>
  <c r="P105" i="21"/>
  <c r="P106" i="21"/>
  <c r="P107" i="21"/>
  <c r="P108" i="21"/>
  <c r="P109" i="21"/>
  <c r="P110" i="21"/>
  <c r="P111" i="21"/>
  <c r="P112" i="21"/>
  <c r="P113" i="21"/>
  <c r="P114" i="21"/>
  <c r="P115" i="21"/>
  <c r="P116" i="21"/>
  <c r="P117" i="21"/>
  <c r="P118" i="21"/>
  <c r="P119" i="21"/>
  <c r="P120" i="21"/>
  <c r="P121" i="21"/>
  <c r="P122" i="21"/>
  <c r="P123" i="21"/>
  <c r="P124" i="21"/>
  <c r="P125" i="21"/>
  <c r="P126" i="21"/>
  <c r="P127" i="21"/>
  <c r="P128" i="21"/>
  <c r="P129" i="21"/>
  <c r="P130" i="21"/>
  <c r="P131" i="21"/>
  <c r="P132" i="21"/>
  <c r="P133" i="21"/>
  <c r="P134" i="21"/>
  <c r="P135" i="21"/>
  <c r="P136" i="21"/>
  <c r="P137" i="21"/>
  <c r="P138" i="21"/>
  <c r="P139" i="21"/>
  <c r="P140" i="21"/>
  <c r="P141" i="21"/>
  <c r="P142" i="21"/>
  <c r="P143" i="21"/>
  <c r="P144" i="21"/>
  <c r="P145" i="21"/>
  <c r="P146" i="21"/>
  <c r="P147" i="21"/>
  <c r="P148" i="21"/>
  <c r="P149" i="21"/>
  <c r="P150" i="21"/>
  <c r="P151" i="21"/>
  <c r="P152" i="21"/>
  <c r="P153" i="21"/>
  <c r="P154" i="21"/>
  <c r="P155" i="21"/>
  <c r="P156" i="21"/>
  <c r="P157" i="21"/>
  <c r="P15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75" i="21"/>
  <c r="P176" i="21"/>
  <c r="P177" i="21"/>
  <c r="P178" i="21"/>
  <c r="P179" i="21"/>
  <c r="P180" i="21"/>
  <c r="P181" i="21"/>
  <c r="P182" i="21"/>
  <c r="P183" i="21"/>
  <c r="P184" i="21"/>
  <c r="P185" i="21"/>
  <c r="P186" i="21"/>
  <c r="P187" i="21"/>
  <c r="P188" i="21"/>
  <c r="P189" i="21"/>
  <c r="P190" i="21"/>
  <c r="P191" i="21"/>
  <c r="P192" i="21"/>
  <c r="P193" i="21"/>
  <c r="P194" i="21"/>
  <c r="P195" i="21"/>
  <c r="P196" i="21"/>
  <c r="P197" i="21"/>
  <c r="P198" i="21"/>
  <c r="P199" i="21"/>
  <c r="P200" i="21"/>
  <c r="P201" i="21"/>
  <c r="P202" i="21"/>
  <c r="P203" i="21"/>
  <c r="P204" i="21"/>
  <c r="P205" i="21"/>
  <c r="P206" i="21"/>
  <c r="P207" i="21"/>
  <c r="P208" i="21"/>
  <c r="P209" i="21"/>
  <c r="P210" i="21"/>
  <c r="P211" i="21"/>
  <c r="P212" i="21"/>
  <c r="P213" i="21"/>
  <c r="P214" i="21"/>
  <c r="P215" i="21"/>
  <c r="P216" i="21"/>
  <c r="P217" i="21"/>
  <c r="P218" i="21"/>
  <c r="P2" i="21"/>
  <c r="N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140" i="21"/>
  <c r="N141" i="21"/>
  <c r="N142" i="21"/>
  <c r="N143" i="21"/>
  <c r="N144" i="21"/>
  <c r="N145" i="21"/>
  <c r="N146" i="21"/>
  <c r="N147" i="21"/>
  <c r="N148" i="21"/>
  <c r="N149" i="21"/>
  <c r="N150" i="21"/>
  <c r="N151" i="21"/>
  <c r="N152" i="21"/>
  <c r="N153" i="21"/>
  <c r="N154" i="21"/>
  <c r="N155" i="21"/>
  <c r="N156" i="21"/>
  <c r="N157" i="21"/>
  <c r="N158" i="21"/>
  <c r="N159" i="21"/>
  <c r="N160" i="21"/>
  <c r="N161" i="21"/>
  <c r="N162" i="21"/>
  <c r="N163" i="21"/>
  <c r="N164" i="21"/>
  <c r="N165" i="21"/>
  <c r="N166" i="21"/>
  <c r="N167" i="21"/>
  <c r="N168" i="21"/>
  <c r="N169" i="21"/>
  <c r="N170" i="21"/>
  <c r="N171" i="21"/>
  <c r="N172" i="21"/>
  <c r="N173" i="21"/>
  <c r="N174" i="21"/>
  <c r="N175" i="21"/>
  <c r="N176" i="21"/>
  <c r="N177" i="21"/>
  <c r="N178" i="21"/>
  <c r="N179" i="21"/>
  <c r="N180" i="21"/>
  <c r="N181" i="21"/>
  <c r="N182" i="21"/>
  <c r="N183" i="21"/>
  <c r="N184" i="21"/>
  <c r="N185" i="21"/>
  <c r="N186" i="21"/>
  <c r="N187" i="21"/>
  <c r="N188" i="21"/>
  <c r="N189" i="21"/>
  <c r="N190" i="21"/>
  <c r="N191" i="21"/>
  <c r="N192" i="21"/>
  <c r="N193" i="21"/>
  <c r="N194" i="21"/>
  <c r="N195" i="21"/>
  <c r="N196" i="21"/>
  <c r="N197" i="21"/>
  <c r="N198" i="21"/>
  <c r="N199" i="21"/>
  <c r="N200" i="21"/>
  <c r="N201" i="21"/>
  <c r="N202" i="21"/>
  <c r="N203" i="21"/>
  <c r="N204" i="21"/>
  <c r="N205" i="21"/>
  <c r="N206" i="21"/>
  <c r="N207" i="21"/>
  <c r="N208" i="21"/>
  <c r="N209" i="21"/>
  <c r="N210" i="21"/>
  <c r="N211" i="21"/>
  <c r="N212" i="21"/>
  <c r="N213" i="21"/>
  <c r="N214" i="21"/>
  <c r="N215" i="21"/>
  <c r="N216" i="21"/>
  <c r="N217" i="21"/>
  <c r="N218" i="21"/>
  <c r="N2" i="21"/>
  <c r="AU2" i="21"/>
  <c r="AU3" i="21"/>
  <c r="AU4" i="21"/>
  <c r="AU5" i="21"/>
  <c r="AU6" i="21"/>
  <c r="AU7" i="21"/>
  <c r="AU8" i="21"/>
  <c r="AU9" i="21"/>
  <c r="AU10" i="21"/>
  <c r="AU11" i="21"/>
  <c r="AU12" i="21"/>
  <c r="AU13" i="21"/>
  <c r="AU14" i="21"/>
  <c r="AU15" i="21"/>
  <c r="AU16" i="21"/>
  <c r="AU17" i="21"/>
  <c r="AU18" i="21"/>
  <c r="AU19" i="21"/>
  <c r="AU20" i="21"/>
  <c r="AU21" i="21"/>
  <c r="AU22" i="21"/>
  <c r="AU23" i="21"/>
  <c r="AU24" i="21"/>
  <c r="AU25" i="21"/>
  <c r="AU26" i="21"/>
  <c r="AU27" i="21"/>
  <c r="AU28" i="21"/>
  <c r="AU29" i="21"/>
  <c r="AU30" i="21"/>
  <c r="AU31" i="21"/>
  <c r="AU32" i="21"/>
  <c r="AU33" i="21"/>
  <c r="AU34" i="21"/>
  <c r="AU35" i="21"/>
  <c r="AU36" i="21"/>
  <c r="AU37" i="21"/>
  <c r="AU38" i="21"/>
  <c r="AU39" i="21"/>
  <c r="AU40" i="21"/>
  <c r="AU41" i="21"/>
  <c r="AU42" i="21"/>
  <c r="AU43" i="21"/>
  <c r="AU44" i="21"/>
  <c r="AU45" i="21"/>
  <c r="AU46" i="21"/>
  <c r="AU47" i="21"/>
  <c r="AU48" i="21"/>
  <c r="AU49" i="21"/>
  <c r="AU50" i="21"/>
  <c r="AU51" i="21"/>
  <c r="AU52" i="21"/>
  <c r="AU53" i="21"/>
  <c r="AU54" i="21"/>
  <c r="AU55" i="21"/>
  <c r="AU56" i="21"/>
  <c r="AU57" i="21"/>
  <c r="AU58" i="21"/>
  <c r="AU59" i="21"/>
  <c r="AU60" i="21"/>
  <c r="AU61" i="21"/>
  <c r="AU62" i="21"/>
  <c r="AU63" i="21"/>
  <c r="AU64" i="21"/>
  <c r="AU65" i="21"/>
  <c r="AU66" i="21"/>
  <c r="AU67" i="21"/>
  <c r="AU68" i="21"/>
  <c r="AU69" i="21"/>
  <c r="AU70" i="21"/>
  <c r="AU71" i="21"/>
  <c r="AU72" i="21"/>
  <c r="AU73" i="21"/>
  <c r="AU74" i="21"/>
  <c r="AU75" i="21"/>
  <c r="AU76" i="21"/>
  <c r="AU77" i="21"/>
  <c r="AU78" i="21"/>
  <c r="AU79" i="21"/>
  <c r="AU80" i="21"/>
  <c r="AU81" i="21"/>
  <c r="AU82" i="21"/>
  <c r="AU83" i="21"/>
  <c r="AU84" i="21"/>
  <c r="AU85" i="21"/>
  <c r="AU86" i="21"/>
  <c r="AU87" i="21"/>
  <c r="AU88" i="21"/>
  <c r="AU89" i="21"/>
  <c r="AU90" i="21"/>
  <c r="AU91" i="21"/>
  <c r="AU92" i="21"/>
  <c r="AU93" i="21"/>
  <c r="AU94" i="21"/>
  <c r="AU95" i="21"/>
  <c r="AU96" i="21"/>
  <c r="AU97" i="21"/>
  <c r="AU98" i="21"/>
  <c r="AU99" i="21"/>
  <c r="AU100" i="21"/>
  <c r="AU101" i="21"/>
  <c r="AU102" i="21"/>
  <c r="AU103" i="21"/>
  <c r="AU104" i="21"/>
  <c r="AU105" i="21"/>
  <c r="AU106" i="21"/>
  <c r="AU107" i="21"/>
  <c r="AU108" i="21"/>
  <c r="AU109" i="21"/>
  <c r="AU110" i="21"/>
  <c r="AU111" i="21"/>
  <c r="AU112" i="21"/>
  <c r="AU113" i="21"/>
  <c r="AU114" i="21"/>
  <c r="AU115" i="21"/>
  <c r="AU116" i="21"/>
  <c r="AU117" i="21"/>
  <c r="AU118" i="21"/>
  <c r="AU119" i="21"/>
  <c r="AU120" i="21"/>
  <c r="AU121" i="21"/>
  <c r="AU122" i="21"/>
  <c r="AU123" i="21"/>
  <c r="AU124" i="21"/>
  <c r="AU125" i="21"/>
  <c r="AU126" i="21"/>
  <c r="AU127" i="21"/>
  <c r="AU128" i="21"/>
  <c r="AU129" i="21"/>
  <c r="AU130" i="21"/>
  <c r="AU131" i="21"/>
  <c r="AU132" i="21"/>
  <c r="AU133" i="21"/>
  <c r="AU134" i="21"/>
  <c r="AU135" i="21"/>
  <c r="AU136" i="21"/>
  <c r="AU137" i="21"/>
  <c r="AU138" i="21"/>
  <c r="AU139" i="21"/>
  <c r="AU140" i="21"/>
  <c r="AU141" i="21"/>
  <c r="AU142" i="21"/>
  <c r="AU143" i="21"/>
  <c r="AU144" i="21"/>
  <c r="AU145" i="21"/>
  <c r="AU146" i="21"/>
  <c r="AU147" i="21"/>
  <c r="AU148" i="21"/>
  <c r="AU149" i="21"/>
  <c r="AU150" i="21"/>
  <c r="AU151" i="21"/>
  <c r="AU152" i="21"/>
  <c r="AU153" i="21"/>
  <c r="AU154" i="21"/>
  <c r="AU155" i="21"/>
  <c r="AU156" i="21"/>
  <c r="AU157" i="21"/>
  <c r="AU158" i="21"/>
  <c r="AU159" i="21"/>
  <c r="AU160" i="21"/>
  <c r="AU161" i="21"/>
  <c r="AU162" i="21"/>
  <c r="AU163" i="21"/>
  <c r="AU164" i="21"/>
  <c r="AU165" i="21"/>
  <c r="AU166" i="21"/>
  <c r="AU167" i="21"/>
  <c r="AU168" i="21"/>
  <c r="AU169" i="21"/>
  <c r="AU170" i="21"/>
  <c r="AU171" i="21"/>
  <c r="AU172" i="21"/>
  <c r="AU173" i="21"/>
  <c r="AU174" i="21"/>
  <c r="AU175" i="21"/>
  <c r="AU176" i="21"/>
  <c r="AU177" i="21"/>
  <c r="AU178" i="21"/>
  <c r="AU179" i="21"/>
  <c r="AU180" i="21"/>
  <c r="AU181" i="21"/>
  <c r="AU182" i="21"/>
  <c r="AU183" i="21"/>
  <c r="AU184" i="21"/>
  <c r="AU185" i="21"/>
  <c r="AU186" i="21"/>
  <c r="AU187" i="21"/>
  <c r="AU188" i="21"/>
  <c r="AU189" i="21"/>
  <c r="AU190" i="21"/>
  <c r="AU191" i="21"/>
  <c r="AU192" i="21"/>
  <c r="AU193" i="21"/>
  <c r="AU194" i="21"/>
  <c r="AU195" i="21"/>
  <c r="AU196" i="21"/>
  <c r="AU197" i="21"/>
  <c r="AU199" i="21"/>
  <c r="AU200" i="21"/>
  <c r="AU201" i="21"/>
  <c r="AU202" i="21"/>
  <c r="AU203" i="21"/>
  <c r="AU204" i="21"/>
  <c r="AU205" i="21"/>
  <c r="AU206" i="21"/>
  <c r="AU207" i="21"/>
  <c r="AU208" i="21"/>
  <c r="AU209" i="21"/>
  <c r="AU210" i="21"/>
  <c r="AU211" i="21"/>
  <c r="AU212" i="21"/>
  <c r="AU213" i="21"/>
  <c r="AU214" i="21"/>
  <c r="AU215" i="21"/>
  <c r="AU216" i="21"/>
  <c r="AU217" i="21"/>
  <c r="AU218" i="21"/>
  <c r="AU198" i="21"/>
  <c r="AM86" i="21" l="1"/>
  <c r="AM217" i="21"/>
  <c r="AM205" i="21"/>
  <c r="AM193" i="21"/>
  <c r="AM181" i="21"/>
  <c r="AM169" i="21"/>
  <c r="AM157" i="21"/>
  <c r="AM145" i="21"/>
  <c r="AM133" i="21"/>
  <c r="AM121" i="21"/>
  <c r="AM109" i="21"/>
  <c r="AM97" i="21"/>
  <c r="AM85" i="21"/>
  <c r="AM73" i="21"/>
  <c r="AM61" i="21"/>
  <c r="AM49" i="21"/>
  <c r="AM37" i="21"/>
  <c r="AM25" i="21"/>
  <c r="AM13" i="21"/>
  <c r="AM213" i="21"/>
  <c r="AM201" i="21"/>
  <c r="AM189" i="21"/>
  <c r="AM177" i="21"/>
  <c r="AM165" i="21"/>
  <c r="AM153" i="21"/>
  <c r="AM141" i="21"/>
  <c r="AM129" i="21"/>
  <c r="AM117" i="21"/>
  <c r="AM105" i="21"/>
  <c r="AM93" i="21"/>
  <c r="AM81" i="21"/>
  <c r="AM69" i="21"/>
  <c r="AM57" i="21"/>
  <c r="AM45" i="21"/>
  <c r="AM33" i="21"/>
  <c r="AM21" i="21"/>
  <c r="AM9" i="21"/>
  <c r="AM209" i="21"/>
  <c r="AM197" i="21"/>
  <c r="AM185" i="21"/>
  <c r="AM173" i="21"/>
  <c r="AM161" i="21"/>
  <c r="AM149" i="21"/>
  <c r="AM137" i="21"/>
  <c r="AM125" i="21"/>
  <c r="AM113" i="21"/>
  <c r="AM101" i="21"/>
  <c r="AM89" i="21"/>
  <c r="AM77" i="21"/>
  <c r="AM65" i="21"/>
  <c r="AM53" i="21"/>
  <c r="AM41" i="21"/>
  <c r="AM29" i="21"/>
  <c r="AM17" i="21"/>
  <c r="AM146" i="21"/>
  <c r="AM194" i="21"/>
  <c r="AM190" i="21"/>
  <c r="AM162" i="21"/>
  <c r="AM158" i="21"/>
  <c r="AM46" i="21"/>
  <c r="AM10" i="21"/>
  <c r="AM5" i="21"/>
  <c r="AM218" i="21"/>
  <c r="AM214" i="21"/>
  <c r="AM210" i="21"/>
  <c r="AM206" i="21"/>
  <c r="AM202" i="21"/>
  <c r="AM198" i="21"/>
  <c r="AM186" i="21"/>
  <c r="AM182" i="21"/>
  <c r="AM178" i="21"/>
  <c r="AM174" i="21"/>
  <c r="AM170" i="21"/>
  <c r="AM166" i="21"/>
  <c r="AM154" i="21"/>
  <c r="AM150" i="21"/>
  <c r="AM142" i="21"/>
  <c r="AM138" i="21"/>
  <c r="AM134" i="21"/>
  <c r="AM130" i="21"/>
  <c r="AM126" i="21"/>
  <c r="AM122" i="21"/>
  <c r="AM118" i="21"/>
  <c r="AM114" i="21"/>
  <c r="AM110" i="21"/>
  <c r="AM106" i="21"/>
  <c r="AM102" i="21"/>
  <c r="AM98" i="21"/>
  <c r="AM94" i="21"/>
  <c r="AM90" i="21"/>
  <c r="AM82" i="21"/>
  <c r="AM78" i="21"/>
  <c r="AM74" i="21"/>
  <c r="AM70" i="21"/>
  <c r="AM66" i="21"/>
  <c r="AM62" i="21"/>
  <c r="AM58" i="21"/>
  <c r="AM54" i="21"/>
  <c r="AM50" i="21"/>
  <c r="AM42" i="21"/>
  <c r="AM38" i="21"/>
  <c r="AM34" i="21"/>
  <c r="AM30" i="21"/>
  <c r="AM26" i="21"/>
  <c r="AM22" i="21"/>
  <c r="AM18" i="21"/>
  <c r="AM14" i="21"/>
  <c r="AM6" i="21"/>
  <c r="AM215" i="21"/>
  <c r="AM211" i="21"/>
  <c r="AM207" i="21"/>
  <c r="AM203" i="21"/>
  <c r="AM199" i="21"/>
  <c r="AM195" i="21"/>
  <c r="AM191" i="21"/>
  <c r="AM187" i="21"/>
  <c r="AM183" i="21"/>
  <c r="AM179" i="21"/>
  <c r="AM175" i="21"/>
  <c r="AM171" i="21"/>
  <c r="AM167" i="21"/>
  <c r="AM163" i="21"/>
  <c r="AM159" i="21"/>
  <c r="AM155" i="21"/>
  <c r="AM151" i="21"/>
  <c r="AM147" i="21"/>
  <c r="AM143" i="21"/>
  <c r="AM139" i="21"/>
  <c r="AM135" i="21"/>
  <c r="AM131" i="21"/>
  <c r="AM127" i="21"/>
  <c r="AM123" i="21"/>
  <c r="AM119" i="21"/>
  <c r="AM115" i="21"/>
  <c r="AM111" i="21"/>
  <c r="AM107" i="21"/>
  <c r="AM103" i="21"/>
  <c r="AM99" i="21"/>
  <c r="AM95" i="21"/>
  <c r="AM91" i="21"/>
  <c r="AM87" i="21"/>
  <c r="AM83" i="21"/>
  <c r="AM79" i="21"/>
  <c r="AM75" i="21"/>
  <c r="AM71" i="21"/>
  <c r="AM67" i="21"/>
  <c r="AM63" i="21"/>
  <c r="AM59" i="21"/>
  <c r="AM55" i="21"/>
  <c r="AM51" i="21"/>
  <c r="AM47" i="21"/>
  <c r="AM43" i="21"/>
  <c r="AM39" i="21"/>
  <c r="AM35" i="21"/>
  <c r="AM31" i="21"/>
  <c r="AM27" i="21"/>
  <c r="AM23" i="21"/>
  <c r="AM19" i="21"/>
  <c r="AM15" i="21"/>
  <c r="AM11" i="21"/>
  <c r="AM7" i="21"/>
  <c r="AM3" i="21"/>
  <c r="AM216" i="21"/>
  <c r="AM212" i="21"/>
  <c r="AM208" i="21"/>
  <c r="AM204" i="21"/>
  <c r="AM200" i="21"/>
  <c r="AM196" i="21"/>
  <c r="AM192" i="21"/>
  <c r="AM188" i="21"/>
  <c r="AM184" i="21"/>
  <c r="AM180" i="21"/>
  <c r="AM176" i="21"/>
  <c r="AM172" i="21"/>
  <c r="AM168" i="21"/>
  <c r="AM164" i="21"/>
  <c r="AM160" i="21"/>
  <c r="AM156" i="21"/>
  <c r="AM152" i="21"/>
  <c r="AM148" i="21"/>
  <c r="AM144" i="21"/>
  <c r="AM140" i="21"/>
  <c r="AM136" i="21"/>
  <c r="AM132" i="21"/>
  <c r="AM128" i="21"/>
  <c r="AM124" i="21"/>
  <c r="AM120" i="21"/>
  <c r="AM116" i="21"/>
  <c r="AM112" i="21"/>
  <c r="AM108" i="21"/>
  <c r="AM104" i="21"/>
  <c r="AM100" i="21"/>
  <c r="AM96" i="21"/>
  <c r="AM92" i="21"/>
  <c r="AM88" i="21"/>
  <c r="AM84" i="21"/>
  <c r="AM80" i="21"/>
  <c r="AM76" i="21"/>
  <c r="AM72" i="21"/>
  <c r="AM68" i="21"/>
  <c r="AM64" i="21"/>
  <c r="AM60" i="21"/>
  <c r="AM56" i="21"/>
  <c r="AM52" i="21"/>
  <c r="AM48" i="21"/>
  <c r="AM44" i="21"/>
  <c r="AM40" i="21"/>
  <c r="AM36" i="21"/>
  <c r="AM32" i="21"/>
  <c r="AM28" i="21"/>
  <c r="AM24" i="21"/>
  <c r="AM20" i="21"/>
  <c r="AM16" i="21"/>
  <c r="AM12" i="21"/>
  <c r="AM8" i="21"/>
  <c r="AM4" i="21"/>
  <c r="AK150" i="21"/>
  <c r="AK115" i="21"/>
  <c r="AK95" i="21"/>
  <c r="AK83" i="21"/>
  <c r="AK63" i="21"/>
  <c r="AL59" i="21"/>
  <c r="AK51" i="21"/>
  <c r="AK19" i="21"/>
  <c r="AM2" i="21"/>
  <c r="AK31" i="21"/>
  <c r="AK174" i="21"/>
  <c r="AL86" i="21"/>
  <c r="AL34" i="21"/>
  <c r="AK214" i="21"/>
  <c r="AK202" i="21"/>
  <c r="AK158" i="21"/>
  <c r="AK142" i="21"/>
  <c r="AL216" i="21"/>
  <c r="AL184" i="21"/>
  <c r="AL152" i="21"/>
  <c r="AL120" i="21"/>
  <c r="AL88" i="21"/>
  <c r="AL217" i="21"/>
  <c r="AL205" i="21"/>
  <c r="AL201" i="21"/>
  <c r="AL197" i="21"/>
  <c r="AK189" i="21"/>
  <c r="AL185" i="21"/>
  <c r="AL169" i="21"/>
  <c r="AK157" i="21"/>
  <c r="AL153" i="21"/>
  <c r="AL141" i="21"/>
  <c r="AL137" i="21"/>
  <c r="AK133" i="21"/>
  <c r="AK125" i="21"/>
  <c r="AL121" i="21"/>
  <c r="AK117" i="21"/>
  <c r="AL109" i="21"/>
  <c r="AL105" i="21"/>
  <c r="AK101" i="21"/>
  <c r="AL89" i="21"/>
  <c r="AK85" i="21"/>
  <c r="AL77" i="21"/>
  <c r="AK69" i="21"/>
  <c r="AL65" i="21"/>
  <c r="AK61" i="21"/>
  <c r="AL57" i="21"/>
  <c r="AK53" i="21"/>
  <c r="AL45" i="21"/>
  <c r="AK37" i="21"/>
  <c r="AL25" i="21"/>
  <c r="AK21" i="21"/>
  <c r="AL13" i="21"/>
  <c r="AK5" i="21"/>
  <c r="AK218" i="21"/>
  <c r="AL194" i="21"/>
  <c r="AK190" i="21"/>
  <c r="AL162" i="21"/>
  <c r="AL150" i="21"/>
  <c r="AK126" i="21"/>
  <c r="AL118" i="21"/>
  <c r="AL213" i="21"/>
  <c r="AK213" i="21"/>
  <c r="AL173" i="21"/>
  <c r="AK173" i="21"/>
  <c r="AL73" i="21"/>
  <c r="AK73" i="21"/>
  <c r="AL9" i="21"/>
  <c r="AK9" i="21"/>
  <c r="AK168" i="21"/>
  <c r="AK52" i="21"/>
  <c r="AK105" i="21"/>
  <c r="AL41" i="21"/>
  <c r="AK41" i="21"/>
  <c r="AK216" i="21"/>
  <c r="AL200" i="21"/>
  <c r="AL136" i="21"/>
  <c r="AK84" i="21"/>
  <c r="AK20" i="21"/>
  <c r="AK197" i="21"/>
  <c r="AK206" i="21"/>
  <c r="AK182" i="21"/>
  <c r="AK166" i="21"/>
  <c r="AL98" i="21"/>
  <c r="AL66" i="21"/>
  <c r="AL54" i="21"/>
  <c r="AL22" i="21"/>
  <c r="AK124" i="21"/>
  <c r="AL116" i="21"/>
  <c r="AK108" i="21"/>
  <c r="AK104" i="21"/>
  <c r="AK88" i="21"/>
  <c r="AK76" i="21"/>
  <c r="AK72" i="21"/>
  <c r="AK56" i="21"/>
  <c r="AK44" i="21"/>
  <c r="AK40" i="21"/>
  <c r="AK28" i="21"/>
  <c r="AK24" i="21"/>
  <c r="AK8" i="21"/>
  <c r="AK217" i="21"/>
  <c r="AK205" i="21"/>
  <c r="AL193" i="21"/>
  <c r="AK181" i="21"/>
  <c r="AK165" i="21"/>
  <c r="AK141" i="21"/>
  <c r="AL129" i="21"/>
  <c r="AL33" i="21"/>
  <c r="AK29" i="21"/>
  <c r="AL24" i="21"/>
  <c r="AL182" i="21"/>
  <c r="AK120" i="21"/>
  <c r="AL100" i="21"/>
  <c r="AK92" i="21"/>
  <c r="AL84" i="21"/>
  <c r="AL68" i="21"/>
  <c r="AK60" i="21"/>
  <c r="AL52" i="21"/>
  <c r="AL36" i="21"/>
  <c r="AL20" i="21"/>
  <c r="AK12" i="21"/>
  <c r="AL4" i="21"/>
  <c r="AL161" i="21"/>
  <c r="AK149" i="21"/>
  <c r="AL97" i="21"/>
  <c r="AK93" i="21"/>
  <c r="AL56" i="21"/>
  <c r="AL209" i="21"/>
  <c r="AK201" i="21"/>
  <c r="AK193" i="21"/>
  <c r="AL189" i="21"/>
  <c r="AK185" i="21"/>
  <c r="AL177" i="21"/>
  <c r="AK169" i="21"/>
  <c r="AK161" i="21"/>
  <c r="AL157" i="21"/>
  <c r="AK153" i="21"/>
  <c r="AL145" i="21"/>
  <c r="AK137" i="21"/>
  <c r="AK129" i="21"/>
  <c r="AL125" i="21"/>
  <c r="AK121" i="21"/>
  <c r="AK113" i="21"/>
  <c r="AK109" i="21"/>
  <c r="AK97" i="21"/>
  <c r="AL93" i="21"/>
  <c r="AK89" i="21"/>
  <c r="AL85" i="21"/>
  <c r="AK81" i="21"/>
  <c r="AK77" i="21"/>
  <c r="AK65" i="21"/>
  <c r="AL61" i="21"/>
  <c r="AK57" i="21"/>
  <c r="AK49" i="21"/>
  <c r="AK45" i="21"/>
  <c r="AK33" i="21"/>
  <c r="AL29" i="21"/>
  <c r="AK25" i="21"/>
  <c r="AK13" i="21"/>
  <c r="AL210" i="21"/>
  <c r="AL198" i="21"/>
  <c r="AK194" i="21"/>
  <c r="AK186" i="21"/>
  <c r="AL178" i="21"/>
  <c r="AK170" i="21"/>
  <c r="AL166" i="21"/>
  <c r="AK162" i="21"/>
  <c r="AK154" i="21"/>
  <c r="AL146" i="21"/>
  <c r="AK138" i="21"/>
  <c r="AL134" i="21"/>
  <c r="AK130" i="21"/>
  <c r="AL114" i="21"/>
  <c r="AL82" i="21"/>
  <c r="AL50" i="21"/>
  <c r="AL18" i="21"/>
  <c r="AK198" i="21"/>
  <c r="AK134" i="21"/>
  <c r="AK116" i="21"/>
  <c r="AL214" i="21"/>
  <c r="AL130" i="21"/>
  <c r="AL192" i="21"/>
  <c r="AK192" i="21"/>
  <c r="AL2" i="21"/>
  <c r="AK2" i="21"/>
  <c r="AL215" i="21"/>
  <c r="AK215" i="21"/>
  <c r="AL211" i="21"/>
  <c r="AK211" i="21"/>
  <c r="AL207" i="21"/>
  <c r="AK207" i="21"/>
  <c r="AL203" i="21"/>
  <c r="AK203" i="21"/>
  <c r="AL199" i="21"/>
  <c r="AK199" i="21"/>
  <c r="AL195" i="21"/>
  <c r="AK195" i="21"/>
  <c r="AL191" i="21"/>
  <c r="AK191" i="21"/>
  <c r="AL187" i="21"/>
  <c r="AK187" i="21"/>
  <c r="AL183" i="21"/>
  <c r="AK183" i="21"/>
  <c r="AL179" i="21"/>
  <c r="AK179" i="21"/>
  <c r="AL175" i="21"/>
  <c r="AK175" i="21"/>
  <c r="AL171" i="21"/>
  <c r="AK171" i="21"/>
  <c r="AL167" i="21"/>
  <c r="AK167" i="21"/>
  <c r="AL163" i="21"/>
  <c r="AK163" i="21"/>
  <c r="AL159" i="21"/>
  <c r="AK159" i="21"/>
  <c r="AL155" i="21"/>
  <c r="AK155" i="21"/>
  <c r="AL151" i="21"/>
  <c r="AK151" i="21"/>
  <c r="AL147" i="21"/>
  <c r="AK147" i="21"/>
  <c r="AL143" i="21"/>
  <c r="AK143" i="21"/>
  <c r="AL139" i="21"/>
  <c r="AK139" i="21"/>
  <c r="AL135" i="21"/>
  <c r="AK135" i="21"/>
  <c r="AL131" i="21"/>
  <c r="AK131" i="21"/>
  <c r="AL127" i="21"/>
  <c r="AK127" i="21"/>
  <c r="AL123" i="21"/>
  <c r="AK123" i="21"/>
  <c r="AL119" i="21"/>
  <c r="AK119" i="21"/>
  <c r="AL115" i="21"/>
  <c r="AL111" i="21"/>
  <c r="AL107" i="21"/>
  <c r="AK107" i="21"/>
  <c r="AL103" i="21"/>
  <c r="AK103" i="21"/>
  <c r="AL99" i="21"/>
  <c r="AL95" i="21"/>
  <c r="AL91" i="21"/>
  <c r="AK91" i="21"/>
  <c r="AL87" i="21"/>
  <c r="AK87" i="21"/>
  <c r="AL83" i="21"/>
  <c r="AL79" i="21"/>
  <c r="AL75" i="21"/>
  <c r="AK75" i="21"/>
  <c r="AL71" i="21"/>
  <c r="AK71" i="21"/>
  <c r="AL67" i="21"/>
  <c r="AL63" i="21"/>
  <c r="AK59" i="21"/>
  <c r="AL55" i="21"/>
  <c r="AK55" i="21"/>
  <c r="AL51" i="21"/>
  <c r="AL47" i="21"/>
  <c r="AL43" i="21"/>
  <c r="AK43" i="21"/>
  <c r="AL39" i="21"/>
  <c r="AK39" i="21"/>
  <c r="AL35" i="21"/>
  <c r="AL31" i="21"/>
  <c r="AL27" i="21"/>
  <c r="AK27" i="21"/>
  <c r="AL23" i="21"/>
  <c r="AK23" i="21"/>
  <c r="AL19" i="21"/>
  <c r="AL15" i="21"/>
  <c r="AL11" i="21"/>
  <c r="AK11" i="21"/>
  <c r="AL7" i="21"/>
  <c r="AK7" i="21"/>
  <c r="AL3" i="21"/>
  <c r="AK210" i="21"/>
  <c r="AK178" i="21"/>
  <c r="AK146" i="21"/>
  <c r="AK111" i="21"/>
  <c r="AK100" i="21"/>
  <c r="AK79" i="21"/>
  <c r="AK68" i="21"/>
  <c r="AK47" i="21"/>
  <c r="AK36" i="21"/>
  <c r="AK15" i="21"/>
  <c r="AK4" i="21"/>
  <c r="AL168" i="21"/>
  <c r="AL104" i="21"/>
  <c r="AL72" i="21"/>
  <c r="AL40" i="21"/>
  <c r="AL8" i="21"/>
  <c r="AL212" i="21"/>
  <c r="AL208" i="21"/>
  <c r="AK208" i="21"/>
  <c r="AK204" i="21"/>
  <c r="AK200" i="21"/>
  <c r="AL196" i="21"/>
  <c r="AK196" i="21"/>
  <c r="AK188" i="21"/>
  <c r="AK184" i="21"/>
  <c r="AL180" i="21"/>
  <c r="AK180" i="21"/>
  <c r="AL176" i="21"/>
  <c r="AK176" i="21"/>
  <c r="AK172" i="21"/>
  <c r="AL164" i="21"/>
  <c r="AK164" i="21"/>
  <c r="AL160" i="21"/>
  <c r="AK160" i="21"/>
  <c r="AK156" i="21"/>
  <c r="AK152" i="21"/>
  <c r="AL148" i="21"/>
  <c r="AK148" i="21"/>
  <c r="AL144" i="21"/>
  <c r="AK144" i="21"/>
  <c r="AK140" i="21"/>
  <c r="AK136" i="21"/>
  <c r="AL132" i="21"/>
  <c r="AK132" i="21"/>
  <c r="AL128" i="21"/>
  <c r="AK128" i="21"/>
  <c r="AK112" i="21"/>
  <c r="AL112" i="21"/>
  <c r="AK96" i="21"/>
  <c r="AL96" i="21"/>
  <c r="AK80" i="21"/>
  <c r="AL80" i="21"/>
  <c r="AK64" i="21"/>
  <c r="AL64" i="21"/>
  <c r="AK48" i="21"/>
  <c r="AL48" i="21"/>
  <c r="AK32" i="21"/>
  <c r="AL32" i="21"/>
  <c r="AK16" i="21"/>
  <c r="AL16" i="21"/>
  <c r="AK212" i="21"/>
  <c r="AL204" i="21"/>
  <c r="AL172" i="21"/>
  <c r="AL140" i="21"/>
  <c r="AL108" i="21"/>
  <c r="AL76" i="21"/>
  <c r="AL44" i="21"/>
  <c r="AL12" i="21"/>
  <c r="AL181" i="21"/>
  <c r="AL165" i="21"/>
  <c r="AL149" i="21"/>
  <c r="AL133" i="21"/>
  <c r="AL117" i="21"/>
  <c r="AL101" i="21"/>
  <c r="AL69" i="21"/>
  <c r="AL53" i="21"/>
  <c r="AL37" i="21"/>
  <c r="AL21" i="21"/>
  <c r="AK17" i="21"/>
  <c r="AL5" i="21"/>
  <c r="AL218" i="21"/>
  <c r="AL206" i="21"/>
  <c r="AL202" i="21"/>
  <c r="AL190" i="21"/>
  <c r="AL186" i="21"/>
  <c r="AL174" i="21"/>
  <c r="AL170" i="21"/>
  <c r="AL158" i="21"/>
  <c r="AL154" i="21"/>
  <c r="AL142" i="21"/>
  <c r="AL138" i="21"/>
  <c r="AL126" i="21"/>
  <c r="AK122" i="21"/>
  <c r="AL122" i="21"/>
  <c r="AK118" i="21"/>
  <c r="AK114" i="21"/>
  <c r="AK110" i="21"/>
  <c r="AL110" i="21"/>
  <c r="AK106" i="21"/>
  <c r="AL106" i="21"/>
  <c r="AK102" i="21"/>
  <c r="AK98" i="21"/>
  <c r="AK94" i="21"/>
  <c r="AL94" i="21"/>
  <c r="AK90" i="21"/>
  <c r="AL90" i="21"/>
  <c r="AK86" i="21"/>
  <c r="AK82" i="21"/>
  <c r="AK78" i="21"/>
  <c r="AL78" i="21"/>
  <c r="AK74" i="21"/>
  <c r="AL74" i="21"/>
  <c r="AK70" i="21"/>
  <c r="AK66" i="21"/>
  <c r="AK62" i="21"/>
  <c r="AL62" i="21"/>
  <c r="AK58" i="21"/>
  <c r="AL58" i="21"/>
  <c r="AK54" i="21"/>
  <c r="AK50" i="21"/>
  <c r="AK46" i="21"/>
  <c r="AL46" i="21"/>
  <c r="AK42" i="21"/>
  <c r="AL42" i="21"/>
  <c r="AK38" i="21"/>
  <c r="AK34" i="21"/>
  <c r="AK30" i="21"/>
  <c r="AL30" i="21"/>
  <c r="AK26" i="21"/>
  <c r="AL26" i="21"/>
  <c r="AK22" i="21"/>
  <c r="AK18" i="21"/>
  <c r="AK14" i="21"/>
  <c r="AL14" i="21"/>
  <c r="AK10" i="21"/>
  <c r="AL10" i="21"/>
  <c r="AK6" i="21"/>
  <c r="AK209" i="21"/>
  <c r="AK177" i="21"/>
  <c r="AK145" i="21"/>
  <c r="AK99" i="21"/>
  <c r="AK67" i="21"/>
  <c r="AK35" i="21"/>
  <c r="AK3" i="21"/>
  <c r="AL188" i="21"/>
  <c r="AL156" i="21"/>
  <c r="AL124" i="21"/>
  <c r="AL113" i="21"/>
  <c r="AL102" i="21"/>
  <c r="AL92" i="21"/>
  <c r="AL81" i="21"/>
  <c r="AL70" i="21"/>
  <c r="AL60" i="21"/>
  <c r="AL49" i="21"/>
  <c r="AL38" i="21"/>
  <c r="AL28" i="21"/>
  <c r="AL17" i="21"/>
  <c r="AL6" i="21"/>
  <c r="W130" i="21"/>
  <c r="W212" i="21"/>
  <c r="W204" i="21"/>
  <c r="W196" i="21"/>
  <c r="W188" i="21"/>
  <c r="W180" i="21"/>
  <c r="W172" i="21"/>
  <c r="W164" i="21"/>
  <c r="W156" i="21"/>
  <c r="W148" i="21"/>
  <c r="W140" i="21"/>
  <c r="W132" i="21"/>
  <c r="W124" i="21"/>
  <c r="W116" i="21"/>
  <c r="W108" i="21"/>
  <c r="W100" i="21"/>
  <c r="W92" i="21"/>
  <c r="W84" i="21"/>
  <c r="W76" i="21"/>
  <c r="W68" i="21"/>
  <c r="W60" i="21"/>
  <c r="W52" i="21"/>
  <c r="W44" i="21"/>
  <c r="W40" i="21"/>
  <c r="W32" i="21"/>
  <c r="W24" i="21"/>
  <c r="W16" i="21"/>
  <c r="W4" i="21"/>
  <c r="W210" i="21"/>
  <c r="W206" i="21"/>
  <c r="W190" i="21"/>
  <c r="W174" i="21"/>
  <c r="W162" i="21"/>
  <c r="W158" i="21"/>
  <c r="W146" i="21"/>
  <c r="W142" i="21"/>
  <c r="W126" i="21"/>
  <c r="W110" i="21"/>
  <c r="W98" i="21"/>
  <c r="W94" i="21"/>
  <c r="W82" i="21"/>
  <c r="W78" i="21"/>
  <c r="W62" i="21"/>
  <c r="W46" i="21"/>
  <c r="W34" i="21"/>
  <c r="W30" i="21"/>
  <c r="W18" i="21"/>
  <c r="W14" i="21"/>
  <c r="W216" i="21"/>
  <c r="W208" i="21"/>
  <c r="W200" i="21"/>
  <c r="W192" i="21"/>
  <c r="W184" i="21"/>
  <c r="W176" i="21"/>
  <c r="W168" i="21"/>
  <c r="W160" i="21"/>
  <c r="W152" i="21"/>
  <c r="W144" i="21"/>
  <c r="W136" i="21"/>
  <c r="W128" i="21"/>
  <c r="W120" i="21"/>
  <c r="W112" i="21"/>
  <c r="W104" i="21"/>
  <c r="W96" i="21"/>
  <c r="W88" i="21"/>
  <c r="W80" i="21"/>
  <c r="W72" i="21"/>
  <c r="W64" i="21"/>
  <c r="W56" i="21"/>
  <c r="W48" i="21"/>
  <c r="W36" i="21"/>
  <c r="W28" i="21"/>
  <c r="W20" i="21"/>
  <c r="W12" i="21"/>
  <c r="W8" i="21"/>
  <c r="W194" i="21"/>
  <c r="W178" i="21"/>
  <c r="W114" i="21"/>
  <c r="W66" i="21"/>
  <c r="W50" i="21"/>
  <c r="W2" i="21"/>
  <c r="W215" i="21"/>
  <c r="W211" i="21"/>
  <c r="W207" i="21"/>
  <c r="W203" i="21"/>
  <c r="W199" i="21"/>
  <c r="W195" i="21"/>
  <c r="W191" i="21"/>
  <c r="W187" i="21"/>
  <c r="W183" i="21"/>
  <c r="W179" i="21"/>
  <c r="W175" i="21"/>
  <c r="W171" i="21"/>
  <c r="W167" i="21"/>
  <c r="W163" i="21"/>
  <c r="W159" i="21"/>
  <c r="W155" i="21"/>
  <c r="W151" i="21"/>
  <c r="W147" i="21"/>
  <c r="W143" i="21"/>
  <c r="W139" i="21"/>
  <c r="W135" i="21"/>
  <c r="W131" i="21"/>
  <c r="W127" i="21"/>
  <c r="W123" i="21"/>
  <c r="W119" i="21"/>
  <c r="W115" i="21"/>
  <c r="W111" i="21"/>
  <c r="W107" i="21"/>
  <c r="W103" i="21"/>
  <c r="W99" i="21"/>
  <c r="W95" i="21"/>
  <c r="W218" i="21"/>
  <c r="W214" i="21"/>
  <c r="W202" i="21"/>
  <c r="W198" i="21"/>
  <c r="W186" i="21"/>
  <c r="W182" i="21"/>
  <c r="W170" i="21"/>
  <c r="W166" i="21"/>
  <c r="W154" i="21"/>
  <c r="W150" i="21"/>
  <c r="W138" i="21"/>
  <c r="W134" i="21"/>
  <c r="W122" i="21"/>
  <c r="W118" i="21"/>
  <c r="W106" i="21"/>
  <c r="W90" i="21"/>
  <c r="W86" i="21"/>
  <c r="W74" i="21"/>
  <c r="W70" i="21"/>
  <c r="W58" i="21"/>
  <c r="W54" i="21"/>
  <c r="W42" i="21"/>
  <c r="W38" i="21"/>
  <c r="W26" i="21"/>
  <c r="W22" i="21"/>
  <c r="W10" i="21"/>
  <c r="W6" i="21"/>
  <c r="W91" i="21"/>
  <c r="W83" i="21"/>
  <c r="W79" i="21"/>
  <c r="W71" i="21"/>
  <c r="W63" i="21"/>
  <c r="W55" i="21"/>
  <c r="W47" i="21"/>
  <c r="W39" i="21"/>
  <c r="W31" i="21"/>
  <c r="W23" i="21"/>
  <c r="W15" i="21"/>
  <c r="W7" i="21"/>
  <c r="V146" i="21"/>
  <c r="V102" i="21"/>
  <c r="W87" i="21"/>
  <c r="W75" i="21"/>
  <c r="W67" i="21"/>
  <c r="W59" i="21"/>
  <c r="W51" i="21"/>
  <c r="W43" i="21"/>
  <c r="W35" i="21"/>
  <c r="W27" i="21"/>
  <c r="W19" i="21"/>
  <c r="W11" i="21"/>
  <c r="W3" i="21"/>
  <c r="W217" i="21"/>
  <c r="W213" i="21"/>
  <c r="W209" i="21"/>
  <c r="W205" i="21"/>
  <c r="W201" i="21"/>
  <c r="W197" i="21"/>
  <c r="W193" i="21"/>
  <c r="W189" i="21"/>
  <c r="W185" i="21"/>
  <c r="W181" i="21"/>
  <c r="W177" i="21"/>
  <c r="W173" i="21"/>
  <c r="W169" i="21"/>
  <c r="W165" i="21"/>
  <c r="W161" i="21"/>
  <c r="W157" i="21"/>
  <c r="W153" i="21"/>
  <c r="W149" i="21"/>
  <c r="W145" i="21"/>
  <c r="W141" i="21"/>
  <c r="W137" i="21"/>
  <c r="W133" i="21"/>
  <c r="W129" i="21"/>
  <c r="W125" i="21"/>
  <c r="W121" i="21"/>
  <c r="W117" i="21"/>
  <c r="W113" i="21"/>
  <c r="W109" i="21"/>
  <c r="W105" i="21"/>
  <c r="W101" i="21"/>
  <c r="W97" i="21"/>
  <c r="W93" i="21"/>
  <c r="W89" i="21"/>
  <c r="W85" i="21"/>
  <c r="W81" i="21"/>
  <c r="W77" i="21"/>
  <c r="W73" i="21"/>
  <c r="W69" i="21"/>
  <c r="W65" i="21"/>
  <c r="W61" i="21"/>
  <c r="W57" i="21"/>
  <c r="W53" i="21"/>
  <c r="W49" i="21"/>
  <c r="W45" i="21"/>
  <c r="W41" i="21"/>
  <c r="W37" i="21"/>
  <c r="W33" i="21"/>
  <c r="W29" i="21"/>
  <c r="W25" i="21"/>
  <c r="W21" i="21"/>
  <c r="W17" i="21"/>
  <c r="W13" i="21"/>
  <c r="W9" i="21"/>
  <c r="W5" i="21"/>
  <c r="W102" i="21"/>
  <c r="V2" i="21"/>
  <c r="V62" i="21"/>
  <c r="V186" i="21"/>
  <c r="V34" i="21"/>
  <c r="V217" i="21"/>
  <c r="V213" i="21"/>
  <c r="V209" i="21"/>
  <c r="V205" i="21"/>
  <c r="V201" i="21"/>
  <c r="V197" i="21"/>
  <c r="V216" i="21"/>
  <c r="V212" i="21"/>
  <c r="V208" i="21"/>
  <c r="V204" i="21"/>
  <c r="V196" i="21"/>
  <c r="V200" i="21"/>
  <c r="V192" i="21"/>
  <c r="V215" i="21"/>
  <c r="V211" i="21"/>
  <c r="V207" i="21"/>
  <c r="V203" i="21"/>
  <c r="V199" i="21"/>
  <c r="V195" i="21"/>
  <c r="V191" i="21"/>
  <c r="V187" i="21"/>
  <c r="V183" i="21"/>
  <c r="V179" i="21"/>
  <c r="V175" i="21"/>
  <c r="V171" i="21"/>
  <c r="V167" i="21"/>
  <c r="V163" i="21"/>
  <c r="V159" i="21"/>
  <c r="V155" i="21"/>
  <c r="V151" i="21"/>
  <c r="V147" i="21"/>
  <c r="V143" i="21"/>
  <c r="V139" i="21"/>
  <c r="V135" i="21"/>
  <c r="V131" i="21"/>
  <c r="V127" i="21"/>
  <c r="V123" i="21"/>
  <c r="V119" i="21"/>
  <c r="V115" i="21"/>
  <c r="V111" i="21"/>
  <c r="V107" i="21"/>
  <c r="V103" i="21"/>
  <c r="V99" i="21"/>
  <c r="V95" i="21"/>
  <c r="V91" i="21"/>
  <c r="V87" i="21"/>
  <c r="V83" i="21"/>
  <c r="V79" i="21"/>
  <c r="V75" i="21"/>
  <c r="V71" i="21"/>
  <c r="V67" i="21"/>
  <c r="V63" i="21"/>
  <c r="V59" i="21"/>
  <c r="V55" i="21"/>
  <c r="V51" i="21"/>
  <c r="V47" i="21"/>
  <c r="V43" i="21"/>
  <c r="V39" i="21"/>
  <c r="V35" i="21"/>
  <c r="V31" i="21"/>
  <c r="V27" i="21"/>
  <c r="V23" i="21"/>
  <c r="V19" i="21"/>
  <c r="V15" i="21"/>
  <c r="V11" i="21"/>
  <c r="V7" i="21"/>
  <c r="V3" i="21"/>
  <c r="V210" i="21"/>
  <c r="V202" i="21"/>
  <c r="V194" i="21"/>
  <c r="V178" i="21"/>
  <c r="V174" i="21"/>
  <c r="V170" i="21"/>
  <c r="V130" i="21"/>
  <c r="V118" i="21"/>
  <c r="V106" i="21"/>
  <c r="V90" i="21"/>
  <c r="V82" i="21"/>
  <c r="V66" i="21"/>
  <c r="V50" i="21"/>
  <c r="V46" i="21"/>
  <c r="V42" i="21"/>
  <c r="V30" i="21"/>
  <c r="V18" i="21"/>
  <c r="V10" i="21"/>
  <c r="V193" i="21"/>
  <c r="V189" i="21"/>
  <c r="V185" i="21"/>
  <c r="V181" i="21"/>
  <c r="V177" i="21"/>
  <c r="V173" i="21"/>
  <c r="V169" i="21"/>
  <c r="V165" i="21"/>
  <c r="V161" i="21"/>
  <c r="V157" i="21"/>
  <c r="V153" i="21"/>
  <c r="V149" i="21"/>
  <c r="V145" i="21"/>
  <c r="V141" i="21"/>
  <c r="V137" i="21"/>
  <c r="V133" i="21"/>
  <c r="V129" i="21"/>
  <c r="V125" i="21"/>
  <c r="V121" i="21"/>
  <c r="V117" i="21"/>
  <c r="V113" i="21"/>
  <c r="V109" i="21"/>
  <c r="V105" i="21"/>
  <c r="V101" i="21"/>
  <c r="V97" i="21"/>
  <c r="V93" i="21"/>
  <c r="V89" i="21"/>
  <c r="V85" i="21"/>
  <c r="V81" i="21"/>
  <c r="V77" i="21"/>
  <c r="V73" i="21"/>
  <c r="V69" i="21"/>
  <c r="V65" i="21"/>
  <c r="V61" i="21"/>
  <c r="V57" i="21"/>
  <c r="V53" i="21"/>
  <c r="V49" i="21"/>
  <c r="V45" i="21"/>
  <c r="V41" i="21"/>
  <c r="V37" i="21"/>
  <c r="V33" i="21"/>
  <c r="V29" i="21"/>
  <c r="V25" i="21"/>
  <c r="V21" i="21"/>
  <c r="V17" i="21"/>
  <c r="V13" i="21"/>
  <c r="V9" i="21"/>
  <c r="V5" i="21"/>
  <c r="V218" i="21"/>
  <c r="V214" i="21"/>
  <c r="V206" i="21"/>
  <c r="V198" i="21"/>
  <c r="V190" i="21"/>
  <c r="V182" i="21"/>
  <c r="V166" i="21"/>
  <c r="V162" i="21"/>
  <c r="V158" i="21"/>
  <c r="V154" i="21"/>
  <c r="V150" i="21"/>
  <c r="V142" i="21"/>
  <c r="V138" i="21"/>
  <c r="V134" i="21"/>
  <c r="V126" i="21"/>
  <c r="V122" i="21"/>
  <c r="V114" i="21"/>
  <c r="V110" i="21"/>
  <c r="V98" i="21"/>
  <c r="V94" i="21"/>
  <c r="V86" i="21"/>
  <c r="V78" i="21"/>
  <c r="V74" i="21"/>
  <c r="V70" i="21"/>
  <c r="V58" i="21"/>
  <c r="V54" i="21"/>
  <c r="V38" i="21"/>
  <c r="V26" i="21"/>
  <c r="V22" i="21"/>
  <c r="V14" i="21"/>
  <c r="V6" i="21"/>
  <c r="V188" i="21"/>
  <c r="V184" i="21"/>
  <c r="V180" i="21"/>
  <c r="V176" i="21"/>
  <c r="V172" i="21"/>
  <c r="V168" i="21"/>
  <c r="V164" i="21"/>
  <c r="V160" i="21"/>
  <c r="V156" i="21"/>
  <c r="V152" i="21"/>
  <c r="V148" i="21"/>
  <c r="V144" i="21"/>
  <c r="V140" i="21"/>
  <c r="V136" i="21"/>
  <c r="V132" i="21"/>
  <c r="V128" i="21"/>
  <c r="V124" i="21"/>
  <c r="V120" i="21"/>
  <c r="V116" i="21"/>
  <c r="V112" i="21"/>
  <c r="V108" i="21"/>
  <c r="V104" i="21"/>
  <c r="V100" i="21"/>
  <c r="V96" i="21"/>
  <c r="V92" i="21"/>
  <c r="V88" i="21"/>
  <c r="V84" i="21"/>
  <c r="V80" i="21"/>
  <c r="V76" i="21"/>
  <c r="V72" i="21"/>
  <c r="V68" i="21"/>
  <c r="V64" i="21"/>
  <c r="V60" i="21"/>
  <c r="V56" i="21"/>
  <c r="V52" i="21"/>
  <c r="V48" i="21"/>
  <c r="V44" i="21"/>
  <c r="V40" i="21"/>
  <c r="V36" i="21"/>
  <c r="V32" i="21"/>
  <c r="V28" i="21"/>
  <c r="V24" i="21"/>
  <c r="V20" i="21"/>
  <c r="V16" i="21"/>
  <c r="V12" i="21"/>
  <c r="V8" i="21"/>
  <c r="V4" i="21"/>
  <c r="U2" i="21"/>
  <c r="U211" i="21"/>
  <c r="U199" i="21"/>
  <c r="U191" i="21"/>
  <c r="U183" i="21"/>
  <c r="U175" i="21"/>
  <c r="U167" i="21"/>
  <c r="U159" i="21"/>
  <c r="U151" i="21"/>
  <c r="U139" i="21"/>
  <c r="U131" i="21"/>
  <c r="U123" i="21"/>
  <c r="U115" i="21"/>
  <c r="U107" i="21"/>
  <c r="U99" i="21"/>
  <c r="U91" i="21"/>
  <c r="U83" i="21"/>
  <c r="U75" i="21"/>
  <c r="U71" i="21"/>
  <c r="U59" i="21"/>
  <c r="U55" i="21"/>
  <c r="U51" i="21"/>
  <c r="U43" i="21"/>
  <c r="U39" i="21"/>
  <c r="U35" i="21"/>
  <c r="U31" i="21"/>
  <c r="U27" i="21"/>
  <c r="U19" i="21"/>
  <c r="U15" i="21"/>
  <c r="U11" i="21"/>
  <c r="U7" i="21"/>
  <c r="U3" i="21"/>
  <c r="U218" i="21"/>
  <c r="U214" i="21"/>
  <c r="U206" i="21"/>
  <c r="U202" i="21"/>
  <c r="U198" i="21"/>
  <c r="U190" i="21"/>
  <c r="U186" i="21"/>
  <c r="U182" i="21"/>
  <c r="U174" i="21"/>
  <c r="U170" i="21"/>
  <c r="U166" i="21"/>
  <c r="U158" i="21"/>
  <c r="U154" i="21"/>
  <c r="U150" i="21"/>
  <c r="U142" i="21"/>
  <c r="U138" i="21"/>
  <c r="U134" i="21"/>
  <c r="U126" i="21"/>
  <c r="U122" i="21"/>
  <c r="U118" i="21"/>
  <c r="U110" i="21"/>
  <c r="U106" i="21"/>
  <c r="U102" i="21"/>
  <c r="U94" i="21"/>
  <c r="U90" i="21"/>
  <c r="U86" i="21"/>
  <c r="U78" i="21"/>
  <c r="U74" i="21"/>
  <c r="U70" i="21"/>
  <c r="U62" i="21"/>
  <c r="U58" i="21"/>
  <c r="U54" i="21"/>
  <c r="U46" i="21"/>
  <c r="U42" i="21"/>
  <c r="U38" i="21"/>
  <c r="U30" i="21"/>
  <c r="U26" i="21"/>
  <c r="U22" i="21"/>
  <c r="U14" i="21"/>
  <c r="U10" i="21"/>
  <c r="U6" i="21"/>
  <c r="U215" i="21"/>
  <c r="U203" i="21"/>
  <c r="U195" i="21"/>
  <c r="U187" i="21"/>
  <c r="U179" i="21"/>
  <c r="U171" i="21"/>
  <c r="U163" i="21"/>
  <c r="U155" i="21"/>
  <c r="U147" i="21"/>
  <c r="U143" i="21"/>
  <c r="U135" i="21"/>
  <c r="U127" i="21"/>
  <c r="U119" i="21"/>
  <c r="U111" i="21"/>
  <c r="U103" i="21"/>
  <c r="U95" i="21"/>
  <c r="U87" i="21"/>
  <c r="U63" i="21"/>
  <c r="U23" i="21"/>
  <c r="U210" i="21"/>
  <c r="U194" i="21"/>
  <c r="U178" i="21"/>
  <c r="U162" i="21"/>
  <c r="U146" i="21"/>
  <c r="U130" i="21"/>
  <c r="U114" i="21"/>
  <c r="U98" i="21"/>
  <c r="U82" i="21"/>
  <c r="U66" i="21"/>
  <c r="U50" i="21"/>
  <c r="U34" i="21"/>
  <c r="U18" i="21"/>
  <c r="U207" i="21"/>
  <c r="U79" i="21"/>
  <c r="U67" i="21"/>
  <c r="U47" i="21"/>
  <c r="U217" i="21"/>
  <c r="U213" i="21"/>
  <c r="U209" i="21"/>
  <c r="U205" i="21"/>
  <c r="U201" i="21"/>
  <c r="U197" i="21"/>
  <c r="U193" i="21"/>
  <c r="U189" i="21"/>
  <c r="U185" i="21"/>
  <c r="U181" i="21"/>
  <c r="U177" i="21"/>
  <c r="U173" i="21"/>
  <c r="U169" i="21"/>
  <c r="U165" i="21"/>
  <c r="U161" i="21"/>
  <c r="U157" i="21"/>
  <c r="U153" i="21"/>
  <c r="U149" i="21"/>
  <c r="U145" i="21"/>
  <c r="U141" i="21"/>
  <c r="U137" i="21"/>
  <c r="U133" i="21"/>
  <c r="U129" i="21"/>
  <c r="U125" i="21"/>
  <c r="U121" i="21"/>
  <c r="U117" i="21"/>
  <c r="U113" i="21"/>
  <c r="U109" i="21"/>
  <c r="U105" i="21"/>
  <c r="U101" i="21"/>
  <c r="U97" i="21"/>
  <c r="U93" i="21"/>
  <c r="U89" i="21"/>
  <c r="U85" i="21"/>
  <c r="U81" i="21"/>
  <c r="U77" i="21"/>
  <c r="U73" i="21"/>
  <c r="U69" i="21"/>
  <c r="U65" i="21"/>
  <c r="U61" i="21"/>
  <c r="U57" i="21"/>
  <c r="U53" i="21"/>
  <c r="U49" i="21"/>
  <c r="U45" i="21"/>
  <c r="U41" i="21"/>
  <c r="U37" i="21"/>
  <c r="U33" i="21"/>
  <c r="U29" i="21"/>
  <c r="U25" i="21"/>
  <c r="U21" i="21"/>
  <c r="U17" i="21"/>
  <c r="U13" i="21"/>
  <c r="U9" i="21"/>
  <c r="U5" i="21"/>
  <c r="U216" i="21"/>
  <c r="U212" i="21"/>
  <c r="U208" i="21"/>
  <c r="U204" i="21"/>
  <c r="U200" i="21"/>
  <c r="U196" i="21"/>
  <c r="U192" i="21"/>
  <c r="U188" i="21"/>
  <c r="U184" i="21"/>
  <c r="U180" i="21"/>
  <c r="U176" i="21"/>
  <c r="U172" i="21"/>
  <c r="U168" i="21"/>
  <c r="U164" i="21"/>
  <c r="U160" i="21"/>
  <c r="U156" i="21"/>
  <c r="U152" i="21"/>
  <c r="U148" i="21"/>
  <c r="U144" i="21"/>
  <c r="U140" i="21"/>
  <c r="U136" i="21"/>
  <c r="U132" i="21"/>
  <c r="U128" i="21"/>
  <c r="U124" i="21"/>
  <c r="U120" i="21"/>
  <c r="U116" i="21"/>
  <c r="U112" i="21"/>
  <c r="U108" i="21"/>
  <c r="U104" i="21"/>
  <c r="U100" i="21"/>
  <c r="U96" i="21"/>
  <c r="U92" i="21"/>
  <c r="U88" i="21"/>
  <c r="U84" i="21"/>
  <c r="U80" i="21"/>
  <c r="U76" i="21"/>
  <c r="U72" i="21"/>
  <c r="U68" i="21"/>
  <c r="U64" i="21"/>
  <c r="U60" i="21"/>
  <c r="U56" i="21"/>
  <c r="U52" i="21"/>
  <c r="U48" i="21"/>
  <c r="U44" i="21"/>
  <c r="U40" i="21"/>
  <c r="U36" i="21"/>
  <c r="U32" i="21"/>
  <c r="U28" i="21"/>
  <c r="U24" i="21"/>
  <c r="U20" i="21"/>
  <c r="U16" i="21"/>
  <c r="U12" i="21"/>
  <c r="U8" i="21"/>
  <c r="U4" i="21"/>
</calcChain>
</file>

<file path=xl/sharedStrings.xml><?xml version="1.0" encoding="utf-8"?>
<sst xmlns="http://schemas.openxmlformats.org/spreadsheetml/2006/main" count="2373" uniqueCount="295">
  <si>
    <t>0M</t>
  </si>
  <si>
    <t>24M</t>
  </si>
  <si>
    <t>5M</t>
  </si>
  <si>
    <t>8M</t>
  </si>
  <si>
    <t>1M</t>
  </si>
  <si>
    <t>2M</t>
  </si>
  <si>
    <t>18M</t>
  </si>
  <si>
    <t>12M</t>
  </si>
  <si>
    <t>mpn_T0_15days</t>
  </si>
  <si>
    <t>mpn_T2_15days</t>
  </si>
  <si>
    <t>mpn_T5_15days</t>
  </si>
  <si>
    <t>mpn_T0_30days</t>
  </si>
  <si>
    <t>mpn_T2_30days</t>
  </si>
  <si>
    <t>mpn_T5_30days</t>
  </si>
  <si>
    <t>mpn_T0_60days</t>
  </si>
  <si>
    <t>mpn_T2_60days</t>
  </si>
  <si>
    <t>mpn_T5_60days</t>
  </si>
  <si>
    <t>S</t>
  </si>
  <si>
    <t>R</t>
  </si>
  <si>
    <t>25180</t>
  </si>
  <si>
    <t>25859</t>
  </si>
  <si>
    <t>IS1</t>
  </si>
  <si>
    <t>IS2</t>
  </si>
  <si>
    <t>IS3</t>
  </si>
  <si>
    <t>IS6</t>
  </si>
  <si>
    <t>IR1</t>
  </si>
  <si>
    <t>IR2</t>
  </si>
  <si>
    <t>IR8</t>
  </si>
  <si>
    <t>IR9</t>
  </si>
  <si>
    <t>IR11</t>
  </si>
  <si>
    <t>IR12</t>
  </si>
  <si>
    <t>IR13</t>
  </si>
  <si>
    <t>IR14</t>
  </si>
  <si>
    <t>IR15</t>
  </si>
  <si>
    <t>IR18</t>
  </si>
  <si>
    <t>IR19</t>
  </si>
  <si>
    <t>IR20</t>
  </si>
  <si>
    <t>IR21</t>
  </si>
  <si>
    <t>IR22</t>
  </si>
  <si>
    <t>IR25</t>
  </si>
  <si>
    <t>IR26</t>
  </si>
  <si>
    <t>IR30</t>
  </si>
  <si>
    <t>IS</t>
  </si>
  <si>
    <t>IR</t>
  </si>
  <si>
    <t>IR3</t>
  </si>
  <si>
    <t>IR4</t>
  </si>
  <si>
    <t>IR5</t>
  </si>
  <si>
    <t>IR6</t>
  </si>
  <si>
    <t>IR7</t>
  </si>
  <si>
    <t>IR10</t>
  </si>
  <si>
    <t>IR16</t>
  </si>
  <si>
    <t>IR17</t>
  </si>
  <si>
    <t>IR23</t>
  </si>
  <si>
    <t>IR24</t>
  </si>
  <si>
    <t>IR27</t>
  </si>
  <si>
    <t>IR28</t>
  </si>
  <si>
    <t>IR29</t>
  </si>
  <si>
    <t>IR31</t>
  </si>
  <si>
    <t>IR32</t>
  </si>
  <si>
    <t>IR33</t>
  </si>
  <si>
    <t>IR34</t>
  </si>
  <si>
    <t>IR35</t>
  </si>
  <si>
    <t>IR36</t>
  </si>
  <si>
    <t>IR37</t>
  </si>
  <si>
    <t>IR38</t>
  </si>
  <si>
    <t>IR39</t>
  </si>
  <si>
    <t>IR40</t>
  </si>
  <si>
    <t>IR41</t>
  </si>
  <si>
    <t>IR42</t>
  </si>
  <si>
    <t>IR43</t>
  </si>
  <si>
    <t>IR44</t>
  </si>
  <si>
    <t>IR45</t>
  </si>
  <si>
    <t>IR46</t>
  </si>
  <si>
    <t>IR47</t>
  </si>
  <si>
    <t>IR48</t>
  </si>
  <si>
    <t>IR49</t>
  </si>
  <si>
    <t>IR50</t>
  </si>
  <si>
    <t>IR51</t>
  </si>
  <si>
    <t>IR52</t>
  </si>
  <si>
    <t>IR53</t>
  </si>
  <si>
    <t>IR54</t>
  </si>
  <si>
    <t>IR55</t>
  </si>
  <si>
    <t>IR56</t>
  </si>
  <si>
    <t>IR57</t>
  </si>
  <si>
    <t>IR58</t>
  </si>
  <si>
    <t>IR59</t>
  </si>
  <si>
    <t>IR60</t>
  </si>
  <si>
    <t>IR61</t>
  </si>
  <si>
    <t>IR62</t>
  </si>
  <si>
    <t>IR63</t>
  </si>
  <si>
    <t>IR64</t>
  </si>
  <si>
    <t>IR65</t>
  </si>
  <si>
    <t>IR66</t>
  </si>
  <si>
    <t>IR67</t>
  </si>
  <si>
    <t>IR68</t>
  </si>
  <si>
    <t>IR69</t>
  </si>
  <si>
    <t>IR70</t>
  </si>
  <si>
    <t>IR71</t>
  </si>
  <si>
    <t>IR72</t>
  </si>
  <si>
    <t>IR73</t>
  </si>
  <si>
    <t>IR74</t>
  </si>
  <si>
    <t>IR75</t>
  </si>
  <si>
    <t>IR76</t>
  </si>
  <si>
    <t>IR77</t>
  </si>
  <si>
    <t>IR78</t>
  </si>
  <si>
    <t>IR79</t>
  </si>
  <si>
    <t>IR80</t>
  </si>
  <si>
    <t>IR81</t>
  </si>
  <si>
    <t>IR82</t>
  </si>
  <si>
    <t>IR83</t>
  </si>
  <si>
    <t>IR84</t>
  </si>
  <si>
    <t>IS4</t>
  </si>
  <si>
    <t>IS5</t>
  </si>
  <si>
    <t>IS7</t>
  </si>
  <si>
    <t>IS8</t>
  </si>
  <si>
    <t>IS9</t>
  </si>
  <si>
    <t>IS10</t>
  </si>
  <si>
    <t>IS11</t>
  </si>
  <si>
    <t>IS12</t>
  </si>
  <si>
    <t>IS13</t>
  </si>
  <si>
    <t>IS14</t>
  </si>
  <si>
    <t>IS15</t>
  </si>
  <si>
    <t>IS16</t>
  </si>
  <si>
    <t>IS17</t>
  </si>
  <si>
    <t>IS18</t>
  </si>
  <si>
    <t>IS19</t>
  </si>
  <si>
    <t>IS20</t>
  </si>
  <si>
    <t>IS21</t>
  </si>
  <si>
    <t>IS22</t>
  </si>
  <si>
    <t>IS23</t>
  </si>
  <si>
    <t>IS24</t>
  </si>
  <si>
    <t>IS25</t>
  </si>
  <si>
    <t>IS26</t>
  </si>
  <si>
    <t>IS27</t>
  </si>
  <si>
    <t>IS28</t>
  </si>
  <si>
    <t>IS29</t>
  </si>
  <si>
    <t>IS30</t>
  </si>
  <si>
    <t>IS31</t>
  </si>
  <si>
    <t>IS32</t>
  </si>
  <si>
    <t>IS33</t>
  </si>
  <si>
    <t>IS34</t>
  </si>
  <si>
    <t>IS35</t>
  </si>
  <si>
    <t>IS36</t>
  </si>
  <si>
    <t>IS37</t>
  </si>
  <si>
    <t>IS38</t>
  </si>
  <si>
    <t>IS39</t>
  </si>
  <si>
    <t>IS40</t>
  </si>
  <si>
    <t>IS41</t>
  </si>
  <si>
    <t>IS42</t>
  </si>
  <si>
    <t>IS43</t>
  </si>
  <si>
    <t>IS44</t>
  </si>
  <si>
    <t>IS45</t>
  </si>
  <si>
    <t>IS46</t>
  </si>
  <si>
    <t>IS47</t>
  </si>
  <si>
    <t>IS48</t>
  </si>
  <si>
    <t>IS49</t>
  </si>
  <si>
    <t>IS50</t>
  </si>
  <si>
    <t>IS51</t>
  </si>
  <si>
    <t>IS52</t>
  </si>
  <si>
    <t>IS53</t>
  </si>
  <si>
    <t>IS54</t>
  </si>
  <si>
    <t>IS55</t>
  </si>
  <si>
    <t>IS56</t>
  </si>
  <si>
    <t>IS57</t>
  </si>
  <si>
    <t>IS58</t>
  </si>
  <si>
    <t>IS59</t>
  </si>
  <si>
    <t>IS60</t>
  </si>
  <si>
    <t>IS61</t>
  </si>
  <si>
    <t>IS62</t>
  </si>
  <si>
    <t>IS63</t>
  </si>
  <si>
    <t>IS64</t>
  </si>
  <si>
    <t>IS65</t>
  </si>
  <si>
    <t>IS66</t>
  </si>
  <si>
    <t>IS67</t>
  </si>
  <si>
    <t>IS68</t>
  </si>
  <si>
    <t>IS69</t>
  </si>
  <si>
    <t>IS70</t>
  </si>
  <si>
    <t>IS71</t>
  </si>
  <si>
    <t>IS72</t>
  </si>
  <si>
    <t>IS73</t>
  </si>
  <si>
    <t>IS74</t>
  </si>
  <si>
    <t>IS75</t>
  </si>
  <si>
    <t>IS76</t>
  </si>
  <si>
    <t>IS77</t>
  </si>
  <si>
    <t>IS78</t>
  </si>
  <si>
    <t>IS79</t>
  </si>
  <si>
    <t>IS80</t>
  </si>
  <si>
    <t>IS81</t>
  </si>
  <si>
    <t>IS82</t>
  </si>
  <si>
    <t>IS83</t>
  </si>
  <si>
    <t>IS84</t>
  </si>
  <si>
    <t>IS85</t>
  </si>
  <si>
    <t>IS86</t>
  </si>
  <si>
    <t>IS87</t>
  </si>
  <si>
    <t>IS88</t>
  </si>
  <si>
    <t>IS89</t>
  </si>
  <si>
    <t>IS90</t>
  </si>
  <si>
    <t>IS91</t>
  </si>
  <si>
    <t>IS92</t>
  </si>
  <si>
    <t>IS93</t>
  </si>
  <si>
    <t>IS94</t>
  </si>
  <si>
    <t>IS95</t>
  </si>
  <si>
    <t>IS96</t>
  </si>
  <si>
    <t>IS97</t>
  </si>
  <si>
    <t>IS98</t>
  </si>
  <si>
    <t>IS99</t>
  </si>
  <si>
    <t>IS100</t>
  </si>
  <si>
    <t>IS101</t>
  </si>
  <si>
    <t>IS102</t>
  </si>
  <si>
    <t>IS103</t>
  </si>
  <si>
    <t>IS104</t>
  </si>
  <si>
    <t>IS105</t>
  </si>
  <si>
    <t>IS106</t>
  </si>
  <si>
    <t>IS107</t>
  </si>
  <si>
    <t>IS108</t>
  </si>
  <si>
    <t>IS109</t>
  </si>
  <si>
    <t>IS110</t>
  </si>
  <si>
    <t>IS111</t>
  </si>
  <si>
    <t>IS112</t>
  </si>
  <si>
    <t>IS113</t>
  </si>
  <si>
    <t>IS114</t>
  </si>
  <si>
    <t>IS115</t>
  </si>
  <si>
    <t>IS116</t>
  </si>
  <si>
    <t>IS117</t>
  </si>
  <si>
    <t>IS118</t>
  </si>
  <si>
    <t>IS119</t>
  </si>
  <si>
    <t>Archive</t>
  </si>
  <si>
    <t>Time_point</t>
  </si>
  <si>
    <t>MIC_INH</t>
  </si>
  <si>
    <t>MIC_RIF</t>
  </si>
  <si>
    <t>Survival_T2_15days</t>
  </si>
  <si>
    <t>Survival_T5_15days</t>
  </si>
  <si>
    <t>Survival_T2_30days</t>
  </si>
  <si>
    <t>Survival_T5_30days</t>
  </si>
  <si>
    <t>Survival_T2_60days</t>
  </si>
  <si>
    <t>Survival_T5_60days</t>
  </si>
  <si>
    <t>RIF_MGIT_DST</t>
  </si>
  <si>
    <t>INH_MGIT_DST</t>
  </si>
  <si>
    <t>r</t>
  </si>
  <si>
    <t>RIF_Mykrobe</t>
  </si>
  <si>
    <t>INH_Mykrobe</t>
  </si>
  <si>
    <t>s</t>
  </si>
  <si>
    <t>Low</t>
  </si>
  <si>
    <t>Medium</t>
  </si>
  <si>
    <t>High</t>
  </si>
  <si>
    <t>Tolerant_level_D5_60</t>
  </si>
  <si>
    <t>Tolerant_level_D2_60</t>
  </si>
  <si>
    <t>Tolerant_level_D2_15</t>
  </si>
  <si>
    <t>Tolerant_level_D5_15</t>
  </si>
  <si>
    <t>MDR</t>
  </si>
  <si>
    <t>MDR-G</t>
  </si>
  <si>
    <t>MDR1</t>
  </si>
  <si>
    <t>MDR2</t>
  </si>
  <si>
    <t>MDR3</t>
  </si>
  <si>
    <t>MDR4</t>
  </si>
  <si>
    <t>MDR5</t>
  </si>
  <si>
    <t>MDR6</t>
  </si>
  <si>
    <t>MDR-G1</t>
  </si>
  <si>
    <t>MDR-G2</t>
  </si>
  <si>
    <t>MDR-G3</t>
  </si>
  <si>
    <t>MDR-G4</t>
  </si>
  <si>
    <t>MDR-G5</t>
  </si>
  <si>
    <t>MDR-G6</t>
  </si>
  <si>
    <t>MDR-G7</t>
  </si>
  <si>
    <t>MDR-G8</t>
  </si>
  <si>
    <t>NA</t>
  </si>
  <si>
    <t>Index</t>
  </si>
  <si>
    <t>Relative_growth_T0</t>
  </si>
  <si>
    <t>Relative_growth_T2</t>
  </si>
  <si>
    <t>Relative_growth_T5</t>
  </si>
  <si>
    <t>Time_to_0.4</t>
  </si>
  <si>
    <t>INH_mutation</t>
  </si>
  <si>
    <t>21927</t>
  </si>
  <si>
    <t>ahpC_G-48A</t>
  </si>
  <si>
    <t>fabG1_C-15X</t>
  </si>
  <si>
    <t>katG_S315X</t>
  </si>
  <si>
    <t>inhA_I21T</t>
  </si>
  <si>
    <t>IR-BL</t>
  </si>
  <si>
    <t>IR-IP</t>
  </si>
  <si>
    <t>IR-CP</t>
  </si>
  <si>
    <t>MDK_90_15day_new</t>
  </si>
  <si>
    <t>mpn_T0_15days_log10</t>
  </si>
  <si>
    <t>mpn_T2_15days_log10</t>
  </si>
  <si>
    <t>mpn_T5_15days_log10</t>
  </si>
  <si>
    <t>mpn_T0_60days_log10</t>
  </si>
  <si>
    <t>mpn_T2_60days_log10</t>
  </si>
  <si>
    <t>mpn_T5_60days_log10</t>
  </si>
  <si>
    <t>MDK_99_15day_new</t>
  </si>
  <si>
    <t>MDK_99_99_15day_new</t>
  </si>
  <si>
    <t>MDK_90_60day_new</t>
  </si>
  <si>
    <t>MDK_99_60day_new</t>
  </si>
  <si>
    <t>MDK_99_99_60day_new</t>
  </si>
  <si>
    <t>INH-Suceptibility</t>
  </si>
  <si>
    <t>INH-R-sequential isolates</t>
  </si>
  <si>
    <t>Sample-ID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</si>
</sst>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right" vertical="center" indent="2"/>
      <protection locked="0"/>
    </xf>
    <xf numFmtId="165" fontId="3" fillId="0" borderId="1" xfId="0" applyNumberFormat="1" applyFont="1" applyBorder="1" applyAlignment="1" applyProtection="1">
      <alignment horizontal="right" vertical="center" indent="2"/>
      <protection locked="0"/>
    </xf>
    <xf numFmtId="164" fontId="3" fillId="0" borderId="1" xfId="0" applyNumberFormat="1" applyFont="1" applyBorder="1" applyAlignment="1" applyProtection="1">
      <alignment horizontal="right" vertical="center" indent="2"/>
      <protection locked="0"/>
    </xf>
    <xf numFmtId="1" fontId="3" fillId="0" borderId="1" xfId="0" applyNumberFormat="1" applyFont="1" applyBorder="1" applyAlignment="1" applyProtection="1">
      <alignment horizontal="right" vertical="center" indent="3"/>
      <protection locked="0"/>
    </xf>
    <xf numFmtId="1" fontId="2" fillId="0" borderId="1" xfId="0" applyNumberFormat="1" applyFont="1" applyBorder="1" applyAlignment="1" applyProtection="1">
      <alignment horizontal="right" vertical="center" indent="2"/>
      <protection locked="0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right" vertical="center" indent="2"/>
      <protection locked="0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2" borderId="1" xfId="0" applyFont="1" applyFill="1" applyBorder="1"/>
    <xf numFmtId="1" fontId="3" fillId="2" borderId="1" xfId="0" applyNumberFormat="1" applyFont="1" applyFill="1" applyBorder="1" applyAlignment="1" applyProtection="1">
      <alignment horizontal="right" vertical="center" indent="2"/>
      <protection locked="0"/>
    </xf>
    <xf numFmtId="1" fontId="2" fillId="2" borderId="1" xfId="0" applyNumberFormat="1" applyFont="1" applyFill="1" applyBorder="1" applyAlignment="1" applyProtection="1">
      <alignment horizontal="right" vertical="center" indent="2"/>
      <protection locked="0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165" fontId="3" fillId="2" borderId="1" xfId="0" applyNumberFormat="1" applyFont="1" applyFill="1" applyBorder="1" applyAlignment="1" applyProtection="1">
      <alignment horizontal="right" vertical="center" indent="2"/>
      <protection locked="0"/>
    </xf>
    <xf numFmtId="2" fontId="3" fillId="2" borderId="1" xfId="0" applyNumberFormat="1" applyFont="1" applyFill="1" applyBorder="1" applyAlignment="1" applyProtection="1">
      <alignment horizontal="right" vertical="center" indent="2"/>
      <protection locked="0"/>
    </xf>
    <xf numFmtId="2" fontId="3" fillId="0" borderId="1" xfId="0" applyNumberFormat="1" applyFont="1" applyBorder="1"/>
    <xf numFmtId="2" fontId="3" fillId="0" borderId="1" xfId="0" applyNumberFormat="1" applyFont="1" applyBorder="1" applyAlignment="1" applyProtection="1">
      <alignment horizontal="right" vertical="center" indent="2"/>
      <protection locked="0"/>
    </xf>
    <xf numFmtId="2" fontId="2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 applyProtection="1">
      <alignment horizontal="right" vertical="center" indent="2"/>
      <protection locked="0"/>
    </xf>
    <xf numFmtId="165" fontId="2" fillId="0" borderId="0" xfId="0" applyNumberFormat="1" applyFont="1" applyFill="1"/>
    <xf numFmtId="0" fontId="3" fillId="0" borderId="0" xfId="0" applyFont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nguyenlehoaibao\MDK_paper\1.Data\Extreact_time_to_reach_0.4_Rifampicin%20MDK%20assay2905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  <sheetName val="Sheet1"/>
      <sheetName val="T0"/>
      <sheetName val="INH res"/>
      <sheetName val="INH sus"/>
      <sheetName val="MPN summary"/>
      <sheetName val="discrepancy"/>
      <sheetName val="Sheet3"/>
    </sheetNames>
    <sheetDataSet>
      <sheetData sheetId="0">
        <row r="1">
          <cell r="E1" t="str">
            <v>archive</v>
          </cell>
          <cell r="F1" t="str">
            <v>time_point</v>
          </cell>
          <cell r="G1" t="str">
            <v>Sample</v>
          </cell>
          <cell r="H1" t="str">
            <v>Group</v>
          </cell>
          <cell r="I1" t="str">
            <v>Type</v>
          </cell>
          <cell r="J1" t="str">
            <v>treatment_outcome</v>
          </cell>
          <cell r="K1" t="str">
            <v>inh</v>
          </cell>
          <cell r="L1" t="str">
            <v>Related_experiment</v>
          </cell>
          <cell r="M1" t="str">
            <v>Note</v>
          </cell>
          <cell r="N1" t="str">
            <v>mic_inh</v>
          </cell>
          <cell r="O1" t="str">
            <v>mic_rif</v>
          </cell>
          <cell r="P1" t="str">
            <v>mic_eth</v>
          </cell>
          <cell r="Q1" t="str">
            <v>time_to_reach OD_0.4</v>
          </cell>
        </row>
        <row r="2">
          <cell r="E2">
            <v>17027</v>
          </cell>
          <cell r="F2" t="str">
            <v>0M</v>
          </cell>
          <cell r="G2" t="str">
            <v>IR1</v>
          </cell>
          <cell r="H2" t="str">
            <v>IR</v>
          </cell>
          <cell r="I2" t="str">
            <v>Group 1. Treatment success</v>
          </cell>
          <cell r="J2" t="str">
            <v>inh_resistant_treatment_success</v>
          </cell>
          <cell r="K2" t="str">
            <v>resistant</v>
          </cell>
          <cell r="L2" t="str">
            <v>19.1 (1)</v>
          </cell>
          <cell r="M2" t="str">
            <v>Done</v>
          </cell>
          <cell r="N2">
            <v>3.2</v>
          </cell>
          <cell r="O2">
            <v>0.12</v>
          </cell>
          <cell r="P2">
            <v>4</v>
          </cell>
          <cell r="Q2">
            <v>13</v>
          </cell>
        </row>
        <row r="3">
          <cell r="E3">
            <v>17112</v>
          </cell>
          <cell r="F3" t="str">
            <v>0M</v>
          </cell>
          <cell r="G3" t="str">
            <v>IR2</v>
          </cell>
          <cell r="H3" t="str">
            <v>IR</v>
          </cell>
          <cell r="I3" t="str">
            <v>Group 1. Treatment success</v>
          </cell>
          <cell r="J3" t="str">
            <v>inh_resistant_treatment_success</v>
          </cell>
          <cell r="K3" t="str">
            <v>resistant</v>
          </cell>
          <cell r="L3" t="str">
            <v>19.2 (2)</v>
          </cell>
          <cell r="M3" t="str">
            <v>Done</v>
          </cell>
          <cell r="N3">
            <v>3.2</v>
          </cell>
          <cell r="O3">
            <v>0.03</v>
          </cell>
          <cell r="P3">
            <v>1</v>
          </cell>
          <cell r="Q3">
            <v>14</v>
          </cell>
        </row>
        <row r="4">
          <cell r="E4">
            <v>17436</v>
          </cell>
          <cell r="F4" t="str">
            <v>0M</v>
          </cell>
          <cell r="G4" t="str">
            <v>IR3</v>
          </cell>
          <cell r="H4" t="str">
            <v>IR</v>
          </cell>
          <cell r="I4" t="str">
            <v>Group 1. Treatment success</v>
          </cell>
          <cell r="J4" t="str">
            <v>inh_resistant_treatment_success</v>
          </cell>
          <cell r="K4" t="str">
            <v>resistant</v>
          </cell>
          <cell r="L4" t="str">
            <v>19.3 (3)</v>
          </cell>
          <cell r="M4" t="str">
            <v>Done</v>
          </cell>
          <cell r="N4">
            <v>0.4</v>
          </cell>
          <cell r="O4">
            <v>0.06</v>
          </cell>
          <cell r="P4">
            <v>8</v>
          </cell>
          <cell r="Q4">
            <v>11</v>
          </cell>
        </row>
        <row r="5">
          <cell r="E5">
            <v>17705</v>
          </cell>
          <cell r="F5" t="str">
            <v>0M</v>
          </cell>
          <cell r="G5" t="str">
            <v>IR4</v>
          </cell>
          <cell r="H5" t="str">
            <v>IR</v>
          </cell>
          <cell r="I5" t="str">
            <v>Group 1. Treatment success</v>
          </cell>
          <cell r="J5" t="str">
            <v>inh_resistant_treatment_success</v>
          </cell>
          <cell r="K5" t="str">
            <v>resistant</v>
          </cell>
          <cell r="L5" t="str">
            <v>19.4 (4)</v>
          </cell>
          <cell r="M5" t="str">
            <v>Done</v>
          </cell>
          <cell r="N5">
            <v>6.4</v>
          </cell>
          <cell r="O5">
            <v>0.06</v>
          </cell>
          <cell r="P5">
            <v>2</v>
          </cell>
          <cell r="Q5">
            <v>35</v>
          </cell>
        </row>
        <row r="6">
          <cell r="E6">
            <v>18124</v>
          </cell>
          <cell r="F6" t="str">
            <v>0M</v>
          </cell>
          <cell r="G6" t="str">
            <v>IR5</v>
          </cell>
          <cell r="H6" t="str">
            <v>IR</v>
          </cell>
          <cell r="I6" t="str">
            <v>Group 1. Treatment success</v>
          </cell>
          <cell r="J6" t="str">
            <v>inh_resistant_treatment_success</v>
          </cell>
          <cell r="K6" t="str">
            <v>resistant</v>
          </cell>
          <cell r="L6" t="str">
            <v>19.5 (5)</v>
          </cell>
          <cell r="M6" t="str">
            <v>Done</v>
          </cell>
          <cell r="N6">
            <v>3.2</v>
          </cell>
          <cell r="O6">
            <v>0.12</v>
          </cell>
          <cell r="P6">
            <v>2</v>
          </cell>
          <cell r="Q6">
            <v>24</v>
          </cell>
        </row>
        <row r="7">
          <cell r="E7">
            <v>18499</v>
          </cell>
          <cell r="F7" t="str">
            <v>0M</v>
          </cell>
          <cell r="G7" t="str">
            <v>IR6</v>
          </cell>
          <cell r="H7" t="str">
            <v>IR</v>
          </cell>
          <cell r="I7" t="str">
            <v>Group 1. Treatment success</v>
          </cell>
          <cell r="J7" t="str">
            <v>inh_resistant_treatment_success</v>
          </cell>
          <cell r="K7" t="str">
            <v>resistant</v>
          </cell>
          <cell r="L7" t="str">
            <v>19.6 (6)</v>
          </cell>
          <cell r="M7" t="str">
            <v>Done</v>
          </cell>
          <cell r="N7">
            <v>3.2</v>
          </cell>
          <cell r="O7">
            <v>0.06</v>
          </cell>
          <cell r="P7">
            <v>1</v>
          </cell>
          <cell r="Q7">
            <v>15</v>
          </cell>
        </row>
        <row r="8">
          <cell r="E8">
            <v>19394</v>
          </cell>
          <cell r="F8" t="str">
            <v>0M</v>
          </cell>
          <cell r="G8" t="str">
            <v>IR7</v>
          </cell>
          <cell r="H8" t="str">
            <v>IR</v>
          </cell>
          <cell r="I8" t="str">
            <v>Group 1. Treatment success</v>
          </cell>
          <cell r="J8" t="str">
            <v>inh_resistant_treatment_success</v>
          </cell>
          <cell r="K8" t="str">
            <v>resistant</v>
          </cell>
          <cell r="L8" t="str">
            <v>19.7 (7)</v>
          </cell>
          <cell r="M8" t="str">
            <v>Done</v>
          </cell>
          <cell r="N8">
            <v>1.6</v>
          </cell>
          <cell r="O8">
            <v>0.06</v>
          </cell>
          <cell r="P8">
            <v>1</v>
          </cell>
          <cell r="Q8">
            <v>11</v>
          </cell>
        </row>
        <row r="9">
          <cell r="E9">
            <v>20235</v>
          </cell>
          <cell r="F9" t="str">
            <v>0M</v>
          </cell>
          <cell r="G9" t="str">
            <v>IR8</v>
          </cell>
          <cell r="H9" t="str">
            <v>IR</v>
          </cell>
          <cell r="I9" t="str">
            <v>Group 1. Treatment success</v>
          </cell>
          <cell r="J9" t="str">
            <v>inh_resistant_treatment_success</v>
          </cell>
          <cell r="K9" t="str">
            <v>resistant</v>
          </cell>
          <cell r="L9">
            <v>14.8</v>
          </cell>
          <cell r="M9" t="str">
            <v>Done</v>
          </cell>
          <cell r="N9">
            <v>3.2</v>
          </cell>
          <cell r="O9">
            <v>0.12</v>
          </cell>
          <cell r="P9">
            <v>1</v>
          </cell>
          <cell r="Q9">
            <v>19</v>
          </cell>
        </row>
        <row r="10">
          <cell r="E10">
            <v>20232</v>
          </cell>
          <cell r="F10" t="str">
            <v>0M</v>
          </cell>
          <cell r="G10" t="str">
            <v>IR9</v>
          </cell>
          <cell r="H10" t="str">
            <v>IR</v>
          </cell>
          <cell r="I10" t="str">
            <v>Group 1. Treatment success</v>
          </cell>
          <cell r="J10" t="str">
            <v>inh_resistant_treatment_success</v>
          </cell>
          <cell r="K10" t="str">
            <v>resistant</v>
          </cell>
          <cell r="L10">
            <v>14.9</v>
          </cell>
          <cell r="M10" t="str">
            <v>Done</v>
          </cell>
          <cell r="N10">
            <v>3.2</v>
          </cell>
          <cell r="O10">
            <v>0.12</v>
          </cell>
          <cell r="P10">
            <v>1</v>
          </cell>
          <cell r="Q10">
            <v>19</v>
          </cell>
        </row>
        <row r="11">
          <cell r="E11">
            <v>20351</v>
          </cell>
          <cell r="F11" t="str">
            <v>0M</v>
          </cell>
          <cell r="G11" t="e">
            <v>#N/A</v>
          </cell>
          <cell r="H11" t="e">
            <v>#N/A</v>
          </cell>
          <cell r="I11" t="str">
            <v>Group 1. Treatment success</v>
          </cell>
          <cell r="J11" t="str">
            <v>inh_resistant_treatment_success</v>
          </cell>
          <cell r="K11" t="str">
            <v>resistant</v>
          </cell>
          <cell r="L11" t="str">
            <v>19.8 (10)</v>
          </cell>
          <cell r="M11" t="str">
            <v>Retest (slow-growth)</v>
          </cell>
          <cell r="N11">
            <v>6.4</v>
          </cell>
          <cell r="O11">
            <v>0.06</v>
          </cell>
          <cell r="P11">
            <v>1</v>
          </cell>
          <cell r="Q11" t="str">
            <v>NA</v>
          </cell>
        </row>
        <row r="12">
          <cell r="E12">
            <v>20948</v>
          </cell>
          <cell r="F12" t="str">
            <v>0M</v>
          </cell>
          <cell r="G12" t="str">
            <v>IR10</v>
          </cell>
          <cell r="H12" t="str">
            <v>IR</v>
          </cell>
          <cell r="I12" t="str">
            <v>Group 1. Treatment success</v>
          </cell>
          <cell r="J12" t="str">
            <v>inh_resistant_treatment_success</v>
          </cell>
          <cell r="K12" t="str">
            <v>resistant</v>
          </cell>
          <cell r="L12" t="str">
            <v>19.9 (11)</v>
          </cell>
          <cell r="M12" t="str">
            <v>Done</v>
          </cell>
          <cell r="N12">
            <v>3.2</v>
          </cell>
          <cell r="O12">
            <v>0.25</v>
          </cell>
          <cell r="P12">
            <v>2</v>
          </cell>
          <cell r="Q12">
            <v>19</v>
          </cell>
        </row>
        <row r="13">
          <cell r="E13">
            <v>20951</v>
          </cell>
          <cell r="F13" t="str">
            <v>0M</v>
          </cell>
          <cell r="G13" t="str">
            <v>IR11</v>
          </cell>
          <cell r="H13" t="str">
            <v>IR</v>
          </cell>
          <cell r="I13" t="str">
            <v>Group 1. Treatment success</v>
          </cell>
          <cell r="J13" t="str">
            <v>inh_resistant_treatment_success</v>
          </cell>
          <cell r="K13" t="str">
            <v>resistant</v>
          </cell>
          <cell r="L13" t="str">
            <v>19.10 (12)</v>
          </cell>
          <cell r="M13" t="str">
            <v>Done</v>
          </cell>
          <cell r="N13">
            <v>0.4</v>
          </cell>
          <cell r="O13">
            <v>0.25</v>
          </cell>
          <cell r="P13">
            <v>2</v>
          </cell>
          <cell r="Q13">
            <v>19</v>
          </cell>
        </row>
        <row r="14">
          <cell r="E14">
            <v>20877</v>
          </cell>
          <cell r="F14" t="str">
            <v>0M</v>
          </cell>
          <cell r="G14" t="str">
            <v>IR12</v>
          </cell>
          <cell r="H14" t="str">
            <v>IR</v>
          </cell>
          <cell r="I14" t="str">
            <v>Group 1. Treatment success</v>
          </cell>
          <cell r="J14" t="str">
            <v>inh_resistant_treatment_success</v>
          </cell>
          <cell r="K14" t="str">
            <v>resistant</v>
          </cell>
          <cell r="L14" t="str">
            <v>19.11 (13)</v>
          </cell>
          <cell r="M14" t="str">
            <v>Done</v>
          </cell>
          <cell r="N14">
            <v>3.2</v>
          </cell>
          <cell r="O14">
            <v>0.12</v>
          </cell>
          <cell r="P14">
            <v>1</v>
          </cell>
          <cell r="Q14">
            <v>14</v>
          </cell>
        </row>
        <row r="15">
          <cell r="E15">
            <v>20874</v>
          </cell>
          <cell r="F15" t="str">
            <v>0M</v>
          </cell>
          <cell r="G15" t="str">
            <v>IR13</v>
          </cell>
          <cell r="H15" t="str">
            <v>IR</v>
          </cell>
          <cell r="I15" t="str">
            <v>Group 1. Treatment success</v>
          </cell>
          <cell r="J15" t="str">
            <v>inh_resistant_treatment_success</v>
          </cell>
          <cell r="K15" t="str">
            <v>resistant</v>
          </cell>
          <cell r="L15" t="str">
            <v>19.12 (14)</v>
          </cell>
          <cell r="M15" t="str">
            <v>Done</v>
          </cell>
          <cell r="N15">
            <v>1.6</v>
          </cell>
          <cell r="O15">
            <v>0.12</v>
          </cell>
          <cell r="P15">
            <v>1</v>
          </cell>
          <cell r="Q15">
            <v>15</v>
          </cell>
        </row>
        <row r="16">
          <cell r="E16">
            <v>20944</v>
          </cell>
          <cell r="F16" t="str">
            <v>0M</v>
          </cell>
          <cell r="G16" t="str">
            <v>IR14</v>
          </cell>
          <cell r="H16" t="str">
            <v>IR</v>
          </cell>
          <cell r="I16" t="str">
            <v>Group 1. Treatment success</v>
          </cell>
          <cell r="J16" t="str">
            <v>inh_resistant_treatment_success</v>
          </cell>
          <cell r="K16" t="str">
            <v>resistant</v>
          </cell>
          <cell r="L16" t="str">
            <v>19.13 (15)</v>
          </cell>
          <cell r="M16" t="str">
            <v>Done</v>
          </cell>
          <cell r="N16">
            <v>1.6</v>
          </cell>
          <cell r="O16">
            <v>0.06</v>
          </cell>
          <cell r="P16">
            <v>2</v>
          </cell>
          <cell r="Q16">
            <v>22</v>
          </cell>
        </row>
        <row r="17">
          <cell r="E17">
            <v>20955</v>
          </cell>
          <cell r="F17" t="str">
            <v>0M</v>
          </cell>
          <cell r="G17" t="str">
            <v>MDR-G1</v>
          </cell>
          <cell r="H17" t="str">
            <v>MDR-G</v>
          </cell>
          <cell r="I17" t="str">
            <v>Group 1. Treatment success</v>
          </cell>
          <cell r="J17" t="str">
            <v>inh_resistant_treatment_success</v>
          </cell>
          <cell r="K17" t="str">
            <v>resistant</v>
          </cell>
          <cell r="L17" t="str">
            <v>19.14 (16)</v>
          </cell>
          <cell r="M17" t="str">
            <v>sub group- rifampicin resistant mutation but susceptible phenotype</v>
          </cell>
          <cell r="N17">
            <v>3.2</v>
          </cell>
          <cell r="O17">
            <v>0.12</v>
          </cell>
          <cell r="P17">
            <v>1</v>
          </cell>
          <cell r="Q17">
            <v>14</v>
          </cell>
        </row>
        <row r="18">
          <cell r="E18">
            <v>21099</v>
          </cell>
          <cell r="F18" t="str">
            <v>0M</v>
          </cell>
          <cell r="G18" t="e">
            <v>#N/A</v>
          </cell>
          <cell r="H18" t="e">
            <v>#N/A</v>
          </cell>
          <cell r="I18" t="str">
            <v>Group 1. Treatment success</v>
          </cell>
          <cell r="J18" t="str">
            <v>inh_resistant_treatment_success</v>
          </cell>
          <cell r="K18" t="str">
            <v>resistant</v>
          </cell>
          <cell r="L18" t="str">
            <v>19.15 (17)</v>
          </cell>
          <cell r="M18" t="str">
            <v>remove due to inh discrepancy between MGIT DST and mykrobe</v>
          </cell>
          <cell r="N18">
            <v>0.2</v>
          </cell>
          <cell r="O18">
            <v>0.03</v>
          </cell>
          <cell r="P18">
            <v>0.5</v>
          </cell>
          <cell r="Q18">
            <v>22</v>
          </cell>
        </row>
        <row r="19">
          <cell r="E19">
            <v>21096</v>
          </cell>
          <cell r="F19" t="str">
            <v>0M</v>
          </cell>
          <cell r="G19" t="str">
            <v>IR15</v>
          </cell>
          <cell r="H19" t="str">
            <v>IR</v>
          </cell>
          <cell r="I19" t="str">
            <v>Group 1. Treatment success</v>
          </cell>
          <cell r="J19" t="str">
            <v>inh_resistant_treatment_success</v>
          </cell>
          <cell r="K19" t="str">
            <v>resistant</v>
          </cell>
          <cell r="L19" t="str">
            <v>19.16 (18)</v>
          </cell>
          <cell r="M19" t="str">
            <v>Done</v>
          </cell>
          <cell r="N19">
            <v>1.6</v>
          </cell>
          <cell r="O19">
            <v>0.06</v>
          </cell>
          <cell r="P19">
            <v>2</v>
          </cell>
          <cell r="Q19">
            <v>24</v>
          </cell>
        </row>
        <row r="20">
          <cell r="E20">
            <v>21098</v>
          </cell>
          <cell r="F20" t="str">
            <v>0M</v>
          </cell>
          <cell r="G20" t="str">
            <v>IR16</v>
          </cell>
          <cell r="H20" t="str">
            <v>IR</v>
          </cell>
          <cell r="I20" t="str">
            <v>Group 1. Treatment success</v>
          </cell>
          <cell r="J20" t="str">
            <v>inh_resistant_treatment_success</v>
          </cell>
          <cell r="K20" t="str">
            <v>resistant</v>
          </cell>
          <cell r="L20" t="str">
            <v>19.17 (19)</v>
          </cell>
          <cell r="M20" t="str">
            <v>Done</v>
          </cell>
          <cell r="N20">
            <v>3.2</v>
          </cell>
          <cell r="O20">
            <v>0.06</v>
          </cell>
          <cell r="P20">
            <v>1</v>
          </cell>
          <cell r="Q20">
            <v>19</v>
          </cell>
        </row>
        <row r="21">
          <cell r="E21">
            <v>21465</v>
          </cell>
          <cell r="F21" t="str">
            <v>0M</v>
          </cell>
          <cell r="G21" t="str">
            <v>IR17</v>
          </cell>
          <cell r="H21" t="str">
            <v>IR</v>
          </cell>
          <cell r="I21" t="str">
            <v>Group 1. Treatment success</v>
          </cell>
          <cell r="J21" t="str">
            <v>inh_resistant_treatment_success</v>
          </cell>
          <cell r="K21" t="str">
            <v>resistant</v>
          </cell>
          <cell r="L21" t="str">
            <v>19.18 (20)</v>
          </cell>
          <cell r="M21" t="str">
            <v>Done</v>
          </cell>
          <cell r="N21">
            <v>6.4</v>
          </cell>
          <cell r="O21">
            <v>0.06</v>
          </cell>
          <cell r="P21">
            <v>2</v>
          </cell>
          <cell r="Q21">
            <v>19</v>
          </cell>
        </row>
        <row r="22">
          <cell r="E22">
            <v>21466</v>
          </cell>
          <cell r="F22" t="str">
            <v>0M</v>
          </cell>
          <cell r="G22" t="str">
            <v>IR18</v>
          </cell>
          <cell r="H22" t="str">
            <v>IR</v>
          </cell>
          <cell r="I22" t="str">
            <v>Group 1. Treatment success</v>
          </cell>
          <cell r="J22" t="str">
            <v>inh_resistant_treatment_success</v>
          </cell>
          <cell r="K22" t="str">
            <v>resistant</v>
          </cell>
          <cell r="L22" t="str">
            <v>19.19 (21)</v>
          </cell>
          <cell r="M22" t="str">
            <v>Done</v>
          </cell>
          <cell r="N22">
            <v>3.2</v>
          </cell>
          <cell r="O22">
            <v>0.12</v>
          </cell>
          <cell r="P22">
            <v>4</v>
          </cell>
          <cell r="Q22">
            <v>19</v>
          </cell>
        </row>
        <row r="23">
          <cell r="E23">
            <v>22325</v>
          </cell>
          <cell r="F23" t="str">
            <v>0M</v>
          </cell>
          <cell r="G23" t="str">
            <v>IR19</v>
          </cell>
          <cell r="H23" t="str">
            <v>IR</v>
          </cell>
          <cell r="I23" t="str">
            <v>Group 1. Treatment success</v>
          </cell>
          <cell r="J23" t="str">
            <v>inh_resistant_treatment_success</v>
          </cell>
          <cell r="K23" t="str">
            <v>resistant</v>
          </cell>
          <cell r="L23" t="str">
            <v>19.20 (22)</v>
          </cell>
          <cell r="M23" t="str">
            <v>Done</v>
          </cell>
          <cell r="N23">
            <v>6.4</v>
          </cell>
          <cell r="O23">
            <v>0.25</v>
          </cell>
          <cell r="P23">
            <v>2</v>
          </cell>
          <cell r="Q23">
            <v>19</v>
          </cell>
        </row>
        <row r="24">
          <cell r="E24">
            <v>27294</v>
          </cell>
          <cell r="F24" t="str">
            <v>NA</v>
          </cell>
          <cell r="G24" t="e">
            <v>#N/A</v>
          </cell>
          <cell r="H24" t="e">
            <v>#N/A</v>
          </cell>
          <cell r="I24" t="str">
            <v>Lab strain</v>
          </cell>
          <cell r="J24" t="str">
            <v>NA</v>
          </cell>
          <cell r="K24">
            <v>0</v>
          </cell>
          <cell r="L24" t="str">
            <v>19.21 (RV19)</v>
          </cell>
          <cell r="M24" t="str">
            <v>Control</v>
          </cell>
          <cell r="N24" t="str">
            <v>NA</v>
          </cell>
          <cell r="O24" t="str">
            <v>NA</v>
          </cell>
          <cell r="P24" t="str">
            <v>NA</v>
          </cell>
          <cell r="Q24">
            <v>11</v>
          </cell>
        </row>
        <row r="25">
          <cell r="E25">
            <v>3310</v>
          </cell>
          <cell r="F25" t="str">
            <v>NA</v>
          </cell>
          <cell r="G25" t="e">
            <v>#N/A</v>
          </cell>
          <cell r="H25" t="e">
            <v>#N/A</v>
          </cell>
          <cell r="I25" t="str">
            <v>High tolerance</v>
          </cell>
          <cell r="J25" t="str">
            <v>NA</v>
          </cell>
          <cell r="K25">
            <v>0</v>
          </cell>
          <cell r="L25" t="str">
            <v>19.22 (MDR19)</v>
          </cell>
          <cell r="M25" t="str">
            <v>Control</v>
          </cell>
          <cell r="N25">
            <v>6.4</v>
          </cell>
          <cell r="O25" t="str">
            <v>&gt;8</v>
          </cell>
          <cell r="P25">
            <v>4</v>
          </cell>
          <cell r="Q25">
            <v>19</v>
          </cell>
        </row>
        <row r="26">
          <cell r="E26">
            <v>22331</v>
          </cell>
          <cell r="F26" t="str">
            <v>0M</v>
          </cell>
          <cell r="G26" t="str">
            <v>IR20</v>
          </cell>
          <cell r="H26" t="str">
            <v>IR</v>
          </cell>
          <cell r="I26" t="str">
            <v>Group 1. Treatment success</v>
          </cell>
          <cell r="J26" t="str">
            <v>inh_resistant_treatment_success</v>
          </cell>
          <cell r="K26" t="str">
            <v>resistant</v>
          </cell>
          <cell r="L26">
            <v>22.1</v>
          </cell>
          <cell r="M26" t="str">
            <v>Done</v>
          </cell>
          <cell r="N26">
            <v>0.4</v>
          </cell>
          <cell r="O26">
            <v>0.06</v>
          </cell>
          <cell r="P26">
            <v>2</v>
          </cell>
          <cell r="Q26">
            <v>19</v>
          </cell>
        </row>
        <row r="27">
          <cell r="E27">
            <v>22511</v>
          </cell>
          <cell r="F27" t="str">
            <v>0M</v>
          </cell>
          <cell r="G27" t="str">
            <v>IR21</v>
          </cell>
          <cell r="H27" t="str">
            <v>IR</v>
          </cell>
          <cell r="I27" t="str">
            <v>Group 1. Treatment success</v>
          </cell>
          <cell r="J27" t="str">
            <v>inh_resistant_treatment_success</v>
          </cell>
          <cell r="K27" t="str">
            <v>resistant</v>
          </cell>
          <cell r="L27">
            <v>22.2</v>
          </cell>
          <cell r="M27" t="str">
            <v>Done</v>
          </cell>
          <cell r="N27">
            <v>0.4</v>
          </cell>
          <cell r="O27">
            <v>0.12</v>
          </cell>
          <cell r="P27">
            <v>1</v>
          </cell>
          <cell r="Q27">
            <v>15</v>
          </cell>
        </row>
        <row r="28">
          <cell r="E28">
            <v>21929</v>
          </cell>
          <cell r="F28" t="str">
            <v>0M</v>
          </cell>
          <cell r="G28" t="e">
            <v>#N/A</v>
          </cell>
          <cell r="H28" t="e">
            <v>#N/A</v>
          </cell>
          <cell r="I28" t="str">
            <v>Group 1. Treatment success</v>
          </cell>
          <cell r="J28" t="str">
            <v>inh_resistant_treatment_success</v>
          </cell>
          <cell r="K28" t="str">
            <v>resistant</v>
          </cell>
          <cell r="L28">
            <v>22.3</v>
          </cell>
          <cell r="M28" t="str">
            <v>remove due to inh discrepancy between MGIT DST and mykrobe</v>
          </cell>
          <cell r="N28">
            <v>3.2</v>
          </cell>
          <cell r="O28">
            <v>0.12</v>
          </cell>
          <cell r="P28">
            <v>2</v>
          </cell>
          <cell r="Q28">
            <v>15</v>
          </cell>
        </row>
        <row r="29">
          <cell r="E29">
            <v>16786</v>
          </cell>
          <cell r="F29" t="str">
            <v>0M</v>
          </cell>
          <cell r="G29" t="e">
            <v>#N/A</v>
          </cell>
          <cell r="H29" t="e">
            <v>#N/A</v>
          </cell>
          <cell r="I29" t="str">
            <v>Group 2. Treatment failure</v>
          </cell>
          <cell r="J29" t="str">
            <v>inh_resistant_treatment_failure</v>
          </cell>
          <cell r="K29" t="str">
            <v>resistant</v>
          </cell>
          <cell r="L29">
            <v>11.26</v>
          </cell>
          <cell r="M29" t="str">
            <v>remove due to inh discrepancy between MGIT DST and mykrobe</v>
          </cell>
          <cell r="N29" t="str">
            <v>NA</v>
          </cell>
          <cell r="O29" t="str">
            <v>NA</v>
          </cell>
          <cell r="P29" t="str">
            <v>NA</v>
          </cell>
          <cell r="Q29">
            <v>30</v>
          </cell>
        </row>
        <row r="30">
          <cell r="E30">
            <v>16939</v>
          </cell>
          <cell r="F30" t="str">
            <v>0M</v>
          </cell>
          <cell r="G30" t="str">
            <v>IR22</v>
          </cell>
          <cell r="H30" t="str">
            <v>IR</v>
          </cell>
          <cell r="I30" t="str">
            <v>Group 2. Treatment failure</v>
          </cell>
          <cell r="J30" t="str">
            <v>inh_resistant_treatment_failure</v>
          </cell>
          <cell r="K30" t="str">
            <v>resistant</v>
          </cell>
          <cell r="L30">
            <v>14.27</v>
          </cell>
          <cell r="M30" t="str">
            <v>Done</v>
          </cell>
          <cell r="N30" t="str">
            <v>NA</v>
          </cell>
          <cell r="O30" t="str">
            <v>NA</v>
          </cell>
          <cell r="P30" t="str">
            <v>NA</v>
          </cell>
          <cell r="Q30">
            <v>14</v>
          </cell>
        </row>
        <row r="31">
          <cell r="E31">
            <v>17034</v>
          </cell>
          <cell r="F31" t="str">
            <v>0M</v>
          </cell>
          <cell r="G31" t="str">
            <v>IR23</v>
          </cell>
          <cell r="H31" t="str">
            <v>IR</v>
          </cell>
          <cell r="I31" t="str">
            <v>Group 2. Treatment failure</v>
          </cell>
          <cell r="J31" t="str">
            <v>inh_resistant_treatment_failure</v>
          </cell>
          <cell r="K31" t="str">
            <v>resistant</v>
          </cell>
          <cell r="L31" t="str">
            <v>18.1 (28)</v>
          </cell>
          <cell r="M31" t="str">
            <v>Done</v>
          </cell>
          <cell r="N31">
            <v>3.2</v>
          </cell>
          <cell r="O31">
            <v>0.06</v>
          </cell>
          <cell r="P31">
            <v>2</v>
          </cell>
          <cell r="Q31">
            <v>12</v>
          </cell>
        </row>
        <row r="32">
          <cell r="E32">
            <v>17432</v>
          </cell>
          <cell r="F32" t="str">
            <v>0M</v>
          </cell>
          <cell r="G32" t="e">
            <v>#N/A</v>
          </cell>
          <cell r="H32" t="e">
            <v>#N/A</v>
          </cell>
          <cell r="I32" t="str">
            <v>Group 2. Treatment failure</v>
          </cell>
          <cell r="J32" t="str">
            <v>inh_resistant_treatment_failure</v>
          </cell>
          <cell r="K32" t="str">
            <v>resistant</v>
          </cell>
          <cell r="L32">
            <v>11.29</v>
          </cell>
          <cell r="M32" t="str">
            <v>remove due to inh discrepancy between MGIT DST and mykrobe</v>
          </cell>
          <cell r="N32">
            <v>0.05</v>
          </cell>
          <cell r="O32">
            <v>0.06</v>
          </cell>
          <cell r="P32">
            <v>1</v>
          </cell>
          <cell r="Q32" t="str">
            <v>NA</v>
          </cell>
        </row>
        <row r="33">
          <cell r="E33">
            <v>17702</v>
          </cell>
          <cell r="F33" t="str">
            <v>0M</v>
          </cell>
          <cell r="G33" t="str">
            <v>IR24</v>
          </cell>
          <cell r="H33" t="str">
            <v>IR</v>
          </cell>
          <cell r="I33" t="str">
            <v>Group 2. Treatment failure</v>
          </cell>
          <cell r="J33" t="str">
            <v>inh_resistant_treatment_failure</v>
          </cell>
          <cell r="K33" t="str">
            <v>resistant</v>
          </cell>
          <cell r="L33" t="str">
            <v>18.2 (30)</v>
          </cell>
          <cell r="M33" t="str">
            <v>Done</v>
          </cell>
          <cell r="N33">
            <v>3.2</v>
          </cell>
          <cell r="O33">
            <v>0.06</v>
          </cell>
          <cell r="P33">
            <v>8</v>
          </cell>
          <cell r="Q33">
            <v>15</v>
          </cell>
        </row>
        <row r="34">
          <cell r="E34">
            <v>17701</v>
          </cell>
          <cell r="F34" t="str">
            <v>0M</v>
          </cell>
          <cell r="G34" t="e">
            <v>#N/A</v>
          </cell>
          <cell r="H34" t="e">
            <v>#N/A</v>
          </cell>
          <cell r="I34" t="str">
            <v>Group 2. Treatment failure</v>
          </cell>
          <cell r="J34" t="str">
            <v>inh_resistant_treatment_failure</v>
          </cell>
          <cell r="K34" t="str">
            <v>resistant</v>
          </cell>
          <cell r="L34" t="str">
            <v>18.3 (31)</v>
          </cell>
          <cell r="M34" t="str">
            <v>Remove due to second infection</v>
          </cell>
          <cell r="N34">
            <v>3.2</v>
          </cell>
          <cell r="O34">
            <v>0.06</v>
          </cell>
          <cell r="P34">
            <v>4</v>
          </cell>
          <cell r="Q34">
            <v>18</v>
          </cell>
        </row>
        <row r="35">
          <cell r="E35">
            <v>17700</v>
          </cell>
          <cell r="F35" t="str">
            <v>0M</v>
          </cell>
          <cell r="G35" t="str">
            <v>IR25</v>
          </cell>
          <cell r="H35" t="str">
            <v>IR</v>
          </cell>
          <cell r="I35" t="str">
            <v>Group 2. Treatment failure</v>
          </cell>
          <cell r="J35" t="str">
            <v>inh_resistant_treatment_failure</v>
          </cell>
          <cell r="K35" t="str">
            <v>resistant</v>
          </cell>
          <cell r="L35" t="str">
            <v>14.CA</v>
          </cell>
          <cell r="M35" t="str">
            <v>Done</v>
          </cell>
          <cell r="N35">
            <v>3.2</v>
          </cell>
          <cell r="O35">
            <v>0.06</v>
          </cell>
          <cell r="P35">
            <v>1</v>
          </cell>
          <cell r="Q35">
            <v>19</v>
          </cell>
        </row>
        <row r="36">
          <cell r="E36">
            <v>17704</v>
          </cell>
          <cell r="F36" t="str">
            <v>0M</v>
          </cell>
          <cell r="G36" t="str">
            <v>MDR-G2</v>
          </cell>
          <cell r="H36" t="str">
            <v>MDR-G</v>
          </cell>
          <cell r="I36" t="str">
            <v>Group 2. Treatment failure</v>
          </cell>
          <cell r="J36" t="str">
            <v>inh_resistant_treatment_failure</v>
          </cell>
          <cell r="K36" t="str">
            <v>resistant</v>
          </cell>
          <cell r="L36">
            <v>11.33</v>
          </cell>
          <cell r="M36" t="str">
            <v>sub group- rifampicin resistant mutation but susceptible phenotype</v>
          </cell>
          <cell r="N36">
            <v>1.6</v>
          </cell>
          <cell r="O36">
            <v>0.12</v>
          </cell>
          <cell r="P36">
            <v>2</v>
          </cell>
          <cell r="Q36">
            <v>39</v>
          </cell>
        </row>
        <row r="37">
          <cell r="E37">
            <v>18388</v>
          </cell>
          <cell r="F37" t="str">
            <v>0M</v>
          </cell>
          <cell r="G37" t="str">
            <v>IR26</v>
          </cell>
          <cell r="H37" t="str">
            <v>IR</v>
          </cell>
          <cell r="I37" t="str">
            <v>Group 2. Treatment failure</v>
          </cell>
          <cell r="J37" t="str">
            <v>inh_resistant_treatment_failure</v>
          </cell>
          <cell r="K37" t="str">
            <v>resistant</v>
          </cell>
          <cell r="L37" t="str">
            <v>18.4 (34)</v>
          </cell>
          <cell r="M37" t="str">
            <v>Done</v>
          </cell>
          <cell r="N37">
            <v>3.2</v>
          </cell>
          <cell r="O37">
            <v>0.12</v>
          </cell>
          <cell r="P37">
            <v>1</v>
          </cell>
          <cell r="Q37">
            <v>15</v>
          </cell>
        </row>
        <row r="38">
          <cell r="E38">
            <v>18228</v>
          </cell>
          <cell r="F38" t="str">
            <v>0M</v>
          </cell>
          <cell r="G38" t="str">
            <v>IR27</v>
          </cell>
          <cell r="H38" t="str">
            <v>IR</v>
          </cell>
          <cell r="I38" t="str">
            <v>Group 2. Treatment failure</v>
          </cell>
          <cell r="J38" t="str">
            <v>inh_resistant_treatment_failure</v>
          </cell>
          <cell r="K38" t="str">
            <v>resistant</v>
          </cell>
          <cell r="L38" t="str">
            <v>18.5 (35)</v>
          </cell>
          <cell r="M38" t="str">
            <v>Done</v>
          </cell>
          <cell r="N38">
            <v>3.2</v>
          </cell>
          <cell r="O38">
            <v>0.06</v>
          </cell>
          <cell r="P38">
            <v>2</v>
          </cell>
          <cell r="Q38">
            <v>15</v>
          </cell>
        </row>
        <row r="39">
          <cell r="E39">
            <v>19536</v>
          </cell>
          <cell r="F39" t="str">
            <v>0M</v>
          </cell>
          <cell r="G39" t="str">
            <v>IR28</v>
          </cell>
          <cell r="H39" t="str">
            <v>IR</v>
          </cell>
          <cell r="I39" t="str">
            <v>Group 2. Treatment failure</v>
          </cell>
          <cell r="J39" t="str">
            <v>inh_resistant_treatment_failure</v>
          </cell>
          <cell r="K39" t="str">
            <v>resistant</v>
          </cell>
          <cell r="L39" t="str">
            <v>18.6 (36)</v>
          </cell>
          <cell r="M39" t="str">
            <v>Done</v>
          </cell>
          <cell r="N39">
            <v>1.6</v>
          </cell>
          <cell r="O39">
            <v>0.06</v>
          </cell>
          <cell r="P39">
            <v>2</v>
          </cell>
          <cell r="Q39">
            <v>15</v>
          </cell>
        </row>
        <row r="40">
          <cell r="E40">
            <v>18680</v>
          </cell>
          <cell r="F40" t="str">
            <v>0M</v>
          </cell>
          <cell r="G40" t="e">
            <v>#N/A</v>
          </cell>
          <cell r="H40" t="e">
            <v>#N/A</v>
          </cell>
          <cell r="I40" t="str">
            <v>Group 2. Treatment failure</v>
          </cell>
          <cell r="J40" t="str">
            <v>inh_resistant_treatment_failure</v>
          </cell>
          <cell r="K40" t="str">
            <v>resistant</v>
          </cell>
          <cell r="L40" t="str">
            <v>18.7 (37)</v>
          </cell>
          <cell r="M40" t="str">
            <v>Retest (low intial cell)</v>
          </cell>
          <cell r="N40">
            <v>3.2</v>
          </cell>
          <cell r="O40">
            <v>0.12</v>
          </cell>
          <cell r="P40">
            <v>2</v>
          </cell>
          <cell r="Q40">
            <v>28</v>
          </cell>
        </row>
        <row r="41">
          <cell r="E41">
            <v>19831</v>
          </cell>
          <cell r="F41" t="str">
            <v>0M</v>
          </cell>
          <cell r="G41" t="str">
            <v>IR29</v>
          </cell>
          <cell r="H41" t="str">
            <v>IR</v>
          </cell>
          <cell r="I41" t="str">
            <v>Group 2. Treatment failure</v>
          </cell>
          <cell r="J41" t="str">
            <v>inh_resistant_treatment_failure</v>
          </cell>
          <cell r="K41" t="str">
            <v>resistant</v>
          </cell>
          <cell r="L41" t="str">
            <v>18.8 (38)</v>
          </cell>
          <cell r="M41" t="str">
            <v>Done</v>
          </cell>
          <cell r="N41">
            <v>1.6</v>
          </cell>
          <cell r="O41">
            <v>0.03</v>
          </cell>
          <cell r="P41">
            <v>0.25</v>
          </cell>
          <cell r="Q41">
            <v>12</v>
          </cell>
        </row>
        <row r="42">
          <cell r="E42">
            <v>21043</v>
          </cell>
          <cell r="F42" t="str">
            <v>0M</v>
          </cell>
          <cell r="G42" t="str">
            <v>IR30</v>
          </cell>
          <cell r="H42" t="str">
            <v>IR</v>
          </cell>
          <cell r="I42" t="str">
            <v>Group 2. Treatment failure</v>
          </cell>
          <cell r="J42" t="str">
            <v>inh_resistant_treatment_failure</v>
          </cell>
          <cell r="K42" t="str">
            <v>resistant</v>
          </cell>
          <cell r="L42" t="str">
            <v>18.9 (39)</v>
          </cell>
          <cell r="M42" t="str">
            <v>Done</v>
          </cell>
          <cell r="N42">
            <v>3.2</v>
          </cell>
          <cell r="O42">
            <v>0.06</v>
          </cell>
          <cell r="P42">
            <v>1</v>
          </cell>
          <cell r="Q42">
            <v>15</v>
          </cell>
        </row>
        <row r="43">
          <cell r="E43">
            <v>19894</v>
          </cell>
          <cell r="F43" t="str">
            <v>0M</v>
          </cell>
          <cell r="G43" t="str">
            <v>IR31</v>
          </cell>
          <cell r="H43" t="str">
            <v>IR</v>
          </cell>
          <cell r="I43" t="str">
            <v>Group 2. Treatment failure</v>
          </cell>
          <cell r="J43" t="str">
            <v>inh_resistant_treatment_failure</v>
          </cell>
          <cell r="K43" t="str">
            <v>resistant</v>
          </cell>
          <cell r="L43" t="str">
            <v>18.10 (40)</v>
          </cell>
          <cell r="M43" t="str">
            <v>Done</v>
          </cell>
          <cell r="N43">
            <v>1.6</v>
          </cell>
          <cell r="O43">
            <v>0.03</v>
          </cell>
          <cell r="P43">
            <v>2</v>
          </cell>
          <cell r="Q43">
            <v>15</v>
          </cell>
        </row>
        <row r="44">
          <cell r="E44">
            <v>19829</v>
          </cell>
          <cell r="F44" t="str">
            <v>0M</v>
          </cell>
          <cell r="G44" t="str">
            <v>IR32</v>
          </cell>
          <cell r="H44" t="str">
            <v>IR</v>
          </cell>
          <cell r="I44" t="str">
            <v>Group 2. Treatment failure</v>
          </cell>
          <cell r="J44" t="str">
            <v>inh_resistant_treatment_failure</v>
          </cell>
          <cell r="K44" t="str">
            <v>resistant</v>
          </cell>
          <cell r="L44" t="str">
            <v>18.11 (41)</v>
          </cell>
          <cell r="M44" t="str">
            <v>Done</v>
          </cell>
          <cell r="N44">
            <v>3.2</v>
          </cell>
          <cell r="O44">
            <v>0.06</v>
          </cell>
          <cell r="P44">
            <v>0.5</v>
          </cell>
          <cell r="Q44">
            <v>15</v>
          </cell>
        </row>
        <row r="45">
          <cell r="E45">
            <v>19533</v>
          </cell>
          <cell r="F45" t="str">
            <v>0M</v>
          </cell>
          <cell r="G45" t="str">
            <v>IR33</v>
          </cell>
          <cell r="H45" t="str">
            <v>IR</v>
          </cell>
          <cell r="I45" t="str">
            <v>Group 2. Treatment failure</v>
          </cell>
          <cell r="J45" t="str">
            <v>inh_resistant_treatment_failure</v>
          </cell>
          <cell r="K45" t="str">
            <v>resistant</v>
          </cell>
          <cell r="L45" t="str">
            <v>18.12 (42)</v>
          </cell>
          <cell r="M45" t="str">
            <v>Done</v>
          </cell>
          <cell r="N45">
            <v>3.2</v>
          </cell>
          <cell r="O45">
            <v>0.06</v>
          </cell>
          <cell r="P45">
            <v>1</v>
          </cell>
          <cell r="Q45">
            <v>15</v>
          </cell>
        </row>
        <row r="46">
          <cell r="E46">
            <v>20517</v>
          </cell>
          <cell r="F46" t="str">
            <v>0M</v>
          </cell>
          <cell r="G46" t="str">
            <v>IR34</v>
          </cell>
          <cell r="H46" t="str">
            <v>IR</v>
          </cell>
          <cell r="I46" t="str">
            <v>Group 2. Treatment failure</v>
          </cell>
          <cell r="J46" t="str">
            <v>inh_resistant_treatment_failure</v>
          </cell>
          <cell r="K46" t="str">
            <v>resistant</v>
          </cell>
          <cell r="L46" t="str">
            <v>18.13 (43)</v>
          </cell>
          <cell r="M46" t="str">
            <v>Done</v>
          </cell>
          <cell r="N46">
            <v>3.2</v>
          </cell>
          <cell r="O46">
            <v>0.12</v>
          </cell>
          <cell r="P46">
            <v>1</v>
          </cell>
          <cell r="Q46">
            <v>15</v>
          </cell>
        </row>
        <row r="47">
          <cell r="E47">
            <v>20677</v>
          </cell>
          <cell r="F47" t="str">
            <v>0M</v>
          </cell>
          <cell r="G47" t="e">
            <v>#N/A</v>
          </cell>
          <cell r="H47" t="e">
            <v>#N/A</v>
          </cell>
          <cell r="I47" t="str">
            <v>Group 2. Treatment failure</v>
          </cell>
          <cell r="J47" t="str">
            <v>inh_resistant_treatment_failure</v>
          </cell>
          <cell r="K47" t="str">
            <v>resistant</v>
          </cell>
          <cell r="L47" t="str">
            <v>18.14 (44)</v>
          </cell>
          <cell r="M47" t="str">
            <v>remove due to inh discrepancy between MGIT DST and mykrobe</v>
          </cell>
          <cell r="N47">
            <v>0.4</v>
          </cell>
          <cell r="O47">
            <v>0.06</v>
          </cell>
          <cell r="P47">
            <v>0.5</v>
          </cell>
          <cell r="Q47">
            <v>12</v>
          </cell>
        </row>
        <row r="48">
          <cell r="E48">
            <v>21090</v>
          </cell>
          <cell r="F48" t="str">
            <v>0M</v>
          </cell>
          <cell r="G48" t="e">
            <v>#N/A</v>
          </cell>
          <cell r="H48" t="e">
            <v>#N/A</v>
          </cell>
          <cell r="I48" t="str">
            <v>Group 2. Treatment failure</v>
          </cell>
          <cell r="J48" t="str">
            <v>inh_resistant_treatment_failure</v>
          </cell>
          <cell r="K48" t="str">
            <v>resistant</v>
          </cell>
          <cell r="L48" t="str">
            <v>18.15 (45)</v>
          </cell>
          <cell r="M48" t="str">
            <v>remove due to inh discrepancy between MGIT DST and mykrobe</v>
          </cell>
          <cell r="N48">
            <v>3.2</v>
          </cell>
          <cell r="O48">
            <v>0.25</v>
          </cell>
          <cell r="P48">
            <v>2</v>
          </cell>
          <cell r="Q48" t="str">
            <v>NA</v>
          </cell>
        </row>
        <row r="49">
          <cell r="E49">
            <v>20938</v>
          </cell>
          <cell r="F49" t="str">
            <v>0M</v>
          </cell>
          <cell r="G49" t="str">
            <v>IR35</v>
          </cell>
          <cell r="H49" t="str">
            <v>IR</v>
          </cell>
          <cell r="I49" t="str">
            <v>Group 2. Treatment failure</v>
          </cell>
          <cell r="J49" t="str">
            <v>inh_resistant_treatment_failure</v>
          </cell>
          <cell r="K49" t="str">
            <v>resistant</v>
          </cell>
          <cell r="L49">
            <v>14.46</v>
          </cell>
          <cell r="M49" t="str">
            <v>Done</v>
          </cell>
          <cell r="N49">
            <v>1.6</v>
          </cell>
          <cell r="O49">
            <v>0.06</v>
          </cell>
          <cell r="P49">
            <v>2</v>
          </cell>
          <cell r="Q49">
            <v>14</v>
          </cell>
        </row>
        <row r="50">
          <cell r="E50">
            <v>20947</v>
          </cell>
          <cell r="F50" t="str">
            <v>0M</v>
          </cell>
          <cell r="G50" t="str">
            <v>IR36</v>
          </cell>
          <cell r="H50" t="str">
            <v>IR</v>
          </cell>
          <cell r="I50" t="str">
            <v>Group 2. Treatment failure</v>
          </cell>
          <cell r="J50" t="str">
            <v>inh_resistant_treatment_failure</v>
          </cell>
          <cell r="K50" t="str">
            <v>resistant</v>
          </cell>
          <cell r="L50" t="str">
            <v>18.16 (47)</v>
          </cell>
          <cell r="M50" t="str">
            <v>Done</v>
          </cell>
          <cell r="N50">
            <v>3.2</v>
          </cell>
          <cell r="O50">
            <v>0.06</v>
          </cell>
          <cell r="P50">
            <v>1</v>
          </cell>
          <cell r="Q50">
            <v>15</v>
          </cell>
        </row>
        <row r="51">
          <cell r="E51">
            <v>21698</v>
          </cell>
          <cell r="F51" t="str">
            <v>0M</v>
          </cell>
          <cell r="G51" t="str">
            <v>IR37</v>
          </cell>
          <cell r="H51" t="str">
            <v>IR</v>
          </cell>
          <cell r="I51" t="str">
            <v>Group 2. Treatment failure</v>
          </cell>
          <cell r="J51" t="str">
            <v>inh_resistant_treatment_failure</v>
          </cell>
          <cell r="K51" t="str">
            <v>resistant</v>
          </cell>
          <cell r="L51" t="str">
            <v>18.17 (48)</v>
          </cell>
          <cell r="M51" t="str">
            <v>Done</v>
          </cell>
          <cell r="N51">
            <v>3.2</v>
          </cell>
          <cell r="O51">
            <v>0.03</v>
          </cell>
          <cell r="P51">
            <v>2</v>
          </cell>
          <cell r="Q51">
            <v>15</v>
          </cell>
        </row>
        <row r="52">
          <cell r="E52">
            <v>22328</v>
          </cell>
          <cell r="F52" t="str">
            <v>0M</v>
          </cell>
          <cell r="G52" t="str">
            <v>MDR-G3</v>
          </cell>
          <cell r="H52" t="str">
            <v>MDR-G</v>
          </cell>
          <cell r="I52" t="str">
            <v>Group 2. Treatment failure</v>
          </cell>
          <cell r="J52" t="str">
            <v>inh_resistant_treatment_failure</v>
          </cell>
          <cell r="K52" t="str">
            <v>resistant</v>
          </cell>
          <cell r="L52" t="str">
            <v>18.18 (49)</v>
          </cell>
          <cell r="M52" t="str">
            <v>sub group- rifampicin resistant mutation but susceptible phenotype</v>
          </cell>
          <cell r="N52">
            <v>3.2</v>
          </cell>
          <cell r="O52">
            <v>0.5</v>
          </cell>
          <cell r="P52">
            <v>8</v>
          </cell>
          <cell r="Q52">
            <v>20</v>
          </cell>
        </row>
        <row r="53">
          <cell r="E53">
            <v>21696</v>
          </cell>
          <cell r="F53" t="str">
            <v>0M</v>
          </cell>
          <cell r="G53" t="str">
            <v>IR38</v>
          </cell>
          <cell r="H53" t="str">
            <v>IR</v>
          </cell>
          <cell r="I53" t="str">
            <v>Group 2. Treatment failure</v>
          </cell>
          <cell r="J53" t="str">
            <v>inh_resistant_treatment_failure</v>
          </cell>
          <cell r="K53" t="str">
            <v>resistant</v>
          </cell>
          <cell r="L53" t="str">
            <v>18.19 (50)</v>
          </cell>
          <cell r="M53" t="str">
            <v>Done</v>
          </cell>
          <cell r="N53">
            <v>3.2</v>
          </cell>
          <cell r="O53">
            <v>0.25</v>
          </cell>
          <cell r="P53">
            <v>2</v>
          </cell>
          <cell r="Q53">
            <v>34</v>
          </cell>
        </row>
        <row r="54">
          <cell r="E54">
            <v>22515</v>
          </cell>
          <cell r="F54" t="str">
            <v>0M</v>
          </cell>
          <cell r="G54" t="str">
            <v>IR39</v>
          </cell>
          <cell r="H54" t="str">
            <v>IR</v>
          </cell>
          <cell r="I54" t="str">
            <v>Group 2. Treatment failure</v>
          </cell>
          <cell r="J54" t="str">
            <v>inh_resistant_treatment_failure</v>
          </cell>
          <cell r="K54" t="str">
            <v>resistant</v>
          </cell>
          <cell r="L54" t="str">
            <v>18.20 (51)</v>
          </cell>
          <cell r="M54" t="str">
            <v>Done</v>
          </cell>
          <cell r="N54">
            <v>6.4</v>
          </cell>
          <cell r="O54">
            <v>0.12</v>
          </cell>
          <cell r="P54">
            <v>2</v>
          </cell>
          <cell r="Q54">
            <v>15</v>
          </cell>
        </row>
        <row r="55">
          <cell r="E55">
            <v>27294</v>
          </cell>
          <cell r="F55" t="str">
            <v>NA</v>
          </cell>
          <cell r="G55" t="e">
            <v>#N/A</v>
          </cell>
          <cell r="H55" t="e">
            <v>#N/A</v>
          </cell>
          <cell r="I55" t="str">
            <v>Lab strain</v>
          </cell>
          <cell r="J55" t="str">
            <v>NA</v>
          </cell>
          <cell r="K55">
            <v>0</v>
          </cell>
          <cell r="L55" t="str">
            <v>18.21 (RV18)</v>
          </cell>
          <cell r="M55" t="str">
            <v>Remove due to techical proplem</v>
          </cell>
          <cell r="N55" t="str">
            <v>NA</v>
          </cell>
          <cell r="O55" t="str">
            <v>NA</v>
          </cell>
          <cell r="P55" t="str">
            <v>NA</v>
          </cell>
          <cell r="Q55">
            <v>12</v>
          </cell>
        </row>
        <row r="56">
          <cell r="E56">
            <v>3310</v>
          </cell>
          <cell r="F56" t="str">
            <v>NA</v>
          </cell>
          <cell r="G56" t="e">
            <v>#N/A</v>
          </cell>
          <cell r="H56" t="e">
            <v>#N/A</v>
          </cell>
          <cell r="I56" t="str">
            <v>High tolerance</v>
          </cell>
          <cell r="J56" t="str">
            <v>NA</v>
          </cell>
          <cell r="K56">
            <v>0</v>
          </cell>
          <cell r="L56" t="str">
            <v>18.22 (MDR18)</v>
          </cell>
          <cell r="M56" t="str">
            <v>Control</v>
          </cell>
          <cell r="N56">
            <v>6.4</v>
          </cell>
          <cell r="O56" t="str">
            <v>&gt;8</v>
          </cell>
          <cell r="P56">
            <v>4</v>
          </cell>
          <cell r="Q56">
            <v>19</v>
          </cell>
        </row>
        <row r="57">
          <cell r="E57">
            <v>25179</v>
          </cell>
          <cell r="F57" t="str">
            <v>24M</v>
          </cell>
          <cell r="G57" t="str">
            <v>MDR1</v>
          </cell>
          <cell r="H57" t="str">
            <v>MDR</v>
          </cell>
          <cell r="I57" t="str">
            <v>Group 2. Treatment failure</v>
          </cell>
          <cell r="J57" t="str">
            <v>inh_resistant_treatment_failure</v>
          </cell>
          <cell r="K57" t="str">
            <v>resistant</v>
          </cell>
          <cell r="L57">
            <v>22.4</v>
          </cell>
          <cell r="M57" t="str">
            <v>Remove due to rif resistant by MGIT-DST</v>
          </cell>
          <cell r="N57" t="str">
            <v>NA</v>
          </cell>
          <cell r="O57" t="str">
            <v>NA</v>
          </cell>
          <cell r="P57" t="str">
            <v>NA</v>
          </cell>
          <cell r="Q57">
            <v>19</v>
          </cell>
        </row>
        <row r="58">
          <cell r="E58">
            <v>20525</v>
          </cell>
          <cell r="F58" t="str">
            <v>0M</v>
          </cell>
          <cell r="G58" t="str">
            <v>MDR2</v>
          </cell>
          <cell r="H58" t="str">
            <v>MDR</v>
          </cell>
          <cell r="I58" t="str">
            <v>Group 2. Treatment failure</v>
          </cell>
          <cell r="J58" t="str">
            <v>inh_resistant_treatment_failure</v>
          </cell>
          <cell r="K58" t="str">
            <v>resistant</v>
          </cell>
          <cell r="L58">
            <v>22.5</v>
          </cell>
          <cell r="M58" t="str">
            <v>Remove due to rif resistant by MGIT-DST</v>
          </cell>
          <cell r="N58" t="str">
            <v>NA</v>
          </cell>
          <cell r="O58" t="str">
            <v>NA</v>
          </cell>
          <cell r="P58" t="str">
            <v>NA</v>
          </cell>
          <cell r="Q58">
            <v>15</v>
          </cell>
        </row>
        <row r="59">
          <cell r="E59">
            <v>22656</v>
          </cell>
          <cell r="F59" t="str">
            <v>5M</v>
          </cell>
          <cell r="G59" t="str">
            <v>IR40</v>
          </cell>
          <cell r="H59" t="str">
            <v>IR</v>
          </cell>
          <cell r="I59" t="str">
            <v>Group 2. Treatment failure</v>
          </cell>
          <cell r="J59" t="str">
            <v>inh_resistant_treatment_failure</v>
          </cell>
          <cell r="K59" t="str">
            <v>resistant</v>
          </cell>
          <cell r="L59">
            <v>22.6</v>
          </cell>
          <cell r="M59" t="str">
            <v>Done</v>
          </cell>
          <cell r="N59">
            <v>12.8</v>
          </cell>
          <cell r="O59">
            <v>0.25</v>
          </cell>
          <cell r="P59">
            <v>4</v>
          </cell>
          <cell r="Q59">
            <v>19</v>
          </cell>
        </row>
        <row r="60">
          <cell r="E60">
            <v>23445</v>
          </cell>
          <cell r="F60" t="str">
            <v>8M</v>
          </cell>
          <cell r="G60" t="str">
            <v>IR41</v>
          </cell>
          <cell r="H60" t="str">
            <v>IR</v>
          </cell>
          <cell r="I60" t="str">
            <v>Group 2. Treatment failure</v>
          </cell>
          <cell r="J60" t="str">
            <v>inh_resistant_treatment_failure</v>
          </cell>
          <cell r="K60" t="str">
            <v>resistant</v>
          </cell>
          <cell r="L60">
            <v>22.7</v>
          </cell>
          <cell r="M60" t="str">
            <v>Done</v>
          </cell>
          <cell r="N60">
            <v>6.4</v>
          </cell>
          <cell r="O60">
            <v>0.12</v>
          </cell>
          <cell r="P60">
            <v>32</v>
          </cell>
          <cell r="Q60">
            <v>19</v>
          </cell>
        </row>
        <row r="61">
          <cell r="E61">
            <v>21927</v>
          </cell>
          <cell r="F61" t="str">
            <v>0M</v>
          </cell>
          <cell r="G61" t="str">
            <v>IR42</v>
          </cell>
          <cell r="H61" t="str">
            <v>IR</v>
          </cell>
          <cell r="I61" t="str">
            <v>Group 2. Treatment failure</v>
          </cell>
          <cell r="J61" t="str">
            <v>inh_resistant_treatment_failure</v>
          </cell>
          <cell r="K61" t="str">
            <v>resistant</v>
          </cell>
          <cell r="L61">
            <v>22.8</v>
          </cell>
          <cell r="M61" t="str">
            <v>Done</v>
          </cell>
          <cell r="N61" t="str">
            <v>NA</v>
          </cell>
          <cell r="O61" t="str">
            <v>NA</v>
          </cell>
          <cell r="P61" t="str">
            <v>NA</v>
          </cell>
          <cell r="Q61">
            <v>15</v>
          </cell>
        </row>
        <row r="62">
          <cell r="E62">
            <v>21555</v>
          </cell>
          <cell r="F62" t="str">
            <v>1M</v>
          </cell>
          <cell r="G62" t="str">
            <v>MDR3</v>
          </cell>
          <cell r="H62" t="str">
            <v>MDR</v>
          </cell>
          <cell r="I62" t="str">
            <v>Group 2. Treatment failure</v>
          </cell>
          <cell r="J62" t="str">
            <v>inh_resistant_treatment_failure</v>
          </cell>
          <cell r="K62" t="str">
            <v>resistant</v>
          </cell>
          <cell r="L62">
            <v>22.9</v>
          </cell>
          <cell r="M62" t="str">
            <v>Remove due to rif resistant by MGIT-DST</v>
          </cell>
          <cell r="N62" t="str">
            <v>NA</v>
          </cell>
          <cell r="O62" t="str">
            <v>NA</v>
          </cell>
          <cell r="P62" t="str">
            <v>NA</v>
          </cell>
          <cell r="Q62">
            <v>19</v>
          </cell>
        </row>
        <row r="63">
          <cell r="E63">
            <v>22189</v>
          </cell>
          <cell r="F63" t="str">
            <v>2M</v>
          </cell>
          <cell r="G63" t="e">
            <v>#N/A</v>
          </cell>
          <cell r="H63" t="e">
            <v>#N/A</v>
          </cell>
          <cell r="I63" t="str">
            <v>Group 2. Treatment failure</v>
          </cell>
          <cell r="J63" t="str">
            <v>inh_resistant_treatment_failure</v>
          </cell>
          <cell r="K63" t="str">
            <v>resistant</v>
          </cell>
          <cell r="L63" t="str">
            <v>22.10</v>
          </cell>
          <cell r="M63" t="str">
            <v>Remove (failure to resusciation)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</row>
        <row r="64">
          <cell r="E64">
            <v>23172</v>
          </cell>
          <cell r="F64" t="str">
            <v>5M</v>
          </cell>
          <cell r="G64" t="str">
            <v>MDR4</v>
          </cell>
          <cell r="H64" t="str">
            <v>MDR</v>
          </cell>
          <cell r="I64" t="str">
            <v>Group 2. Treatment failure</v>
          </cell>
          <cell r="J64" t="str">
            <v>inh_resistant_treatment_failure</v>
          </cell>
          <cell r="K64" t="str">
            <v>resistant</v>
          </cell>
          <cell r="L64" t="str">
            <v>22.11</v>
          </cell>
          <cell r="M64" t="str">
            <v>Remove due to rif resistant by MGIT-DST</v>
          </cell>
          <cell r="N64" t="str">
            <v>NA</v>
          </cell>
          <cell r="O64" t="str">
            <v>NA</v>
          </cell>
          <cell r="P64" t="str">
            <v>NA</v>
          </cell>
          <cell r="Q64">
            <v>19</v>
          </cell>
        </row>
        <row r="65">
          <cell r="E65">
            <v>21925</v>
          </cell>
          <cell r="F65" t="str">
            <v>0M</v>
          </cell>
          <cell r="G65" t="str">
            <v>MDR5</v>
          </cell>
          <cell r="H65" t="str">
            <v>MDR</v>
          </cell>
          <cell r="I65" t="str">
            <v>Group 2. Treatment failure</v>
          </cell>
          <cell r="J65" t="str">
            <v>inh_resistant_treatment_failure</v>
          </cell>
          <cell r="K65" t="str">
            <v>resistant</v>
          </cell>
          <cell r="L65" t="str">
            <v>22.12</v>
          </cell>
          <cell r="M65" t="str">
            <v>Remove due to rif resistant by MGIT-DST</v>
          </cell>
          <cell r="N65" t="str">
            <v>NA</v>
          </cell>
          <cell r="O65" t="str">
            <v>NA</v>
          </cell>
          <cell r="P65" t="str">
            <v>NA</v>
          </cell>
          <cell r="Q65">
            <v>19</v>
          </cell>
        </row>
        <row r="66">
          <cell r="E66">
            <v>16756</v>
          </cell>
          <cell r="F66" t="str">
            <v>2M</v>
          </cell>
          <cell r="G66" t="str">
            <v>MDR6</v>
          </cell>
          <cell r="H66" t="str">
            <v>MDR</v>
          </cell>
          <cell r="I66" t="str">
            <v>Group 2. Treatment failure</v>
          </cell>
          <cell r="J66" t="str">
            <v>inh_resistant_treatment_failure</v>
          </cell>
          <cell r="K66" t="str">
            <v>resistant</v>
          </cell>
          <cell r="L66" t="str">
            <v>22.13</v>
          </cell>
          <cell r="M66" t="str">
            <v>Remove due to rif resistant by MGIT-DST</v>
          </cell>
          <cell r="N66" t="str">
            <v>NA</v>
          </cell>
          <cell r="O66" t="str">
            <v>NA</v>
          </cell>
          <cell r="P66" t="str">
            <v>NA</v>
          </cell>
          <cell r="Q66">
            <v>15</v>
          </cell>
        </row>
        <row r="67">
          <cell r="E67">
            <v>17106</v>
          </cell>
          <cell r="F67" t="str">
            <v>2M</v>
          </cell>
          <cell r="G67" t="str">
            <v>MDR7</v>
          </cell>
          <cell r="H67" t="str">
            <v>MDR</v>
          </cell>
          <cell r="I67" t="str">
            <v>Group 2. Treatment failure</v>
          </cell>
          <cell r="J67" t="str">
            <v>inh_resistant_treatment_failure</v>
          </cell>
          <cell r="K67" t="str">
            <v>resistant</v>
          </cell>
          <cell r="L67" t="str">
            <v>22.14</v>
          </cell>
          <cell r="M67" t="str">
            <v>Remove due to rif resistant by MGIT-DST</v>
          </cell>
          <cell r="N67" t="str">
            <v>NA</v>
          </cell>
          <cell r="O67" t="str">
            <v>NA</v>
          </cell>
          <cell r="P67" t="str">
            <v>NA</v>
          </cell>
          <cell r="Q67">
            <v>19</v>
          </cell>
        </row>
        <row r="68">
          <cell r="E68" t="str">
            <v>25859</v>
          </cell>
          <cell r="F68" t="str">
            <v>0M</v>
          </cell>
          <cell r="G68" t="str">
            <v>IS1</v>
          </cell>
          <cell r="H68" t="str">
            <v>IS</v>
          </cell>
          <cell r="I68" t="str">
            <v>Group 3. INH Susceptible</v>
          </cell>
          <cell r="J68" t="str">
            <v>inh_susceptible</v>
          </cell>
          <cell r="K68" t="str">
            <v>susceptible</v>
          </cell>
          <cell r="L68">
            <v>14.63</v>
          </cell>
          <cell r="M68" t="str">
            <v>Done</v>
          </cell>
          <cell r="N68">
            <v>0.05</v>
          </cell>
          <cell r="O68">
            <v>0.06</v>
          </cell>
          <cell r="P68">
            <v>1</v>
          </cell>
          <cell r="Q68">
            <v>14</v>
          </cell>
        </row>
        <row r="69">
          <cell r="E69">
            <v>25806</v>
          </cell>
          <cell r="F69" t="str">
            <v>0M</v>
          </cell>
          <cell r="G69" t="e">
            <v>#N/A</v>
          </cell>
          <cell r="H69" t="e">
            <v>#N/A</v>
          </cell>
          <cell r="I69" t="str">
            <v>Group 3. INH Susceptible</v>
          </cell>
          <cell r="J69" t="str">
            <v>inh_susceptible</v>
          </cell>
          <cell r="K69" t="str">
            <v>susceptible</v>
          </cell>
          <cell r="L69" t="str">
            <v>20.1 (64)</v>
          </cell>
          <cell r="M69" t="str">
            <v>Remove due to lack of inh MIC</v>
          </cell>
          <cell r="N69" t="str">
            <v>NA</v>
          </cell>
          <cell r="O69" t="str">
            <v>NA</v>
          </cell>
          <cell r="P69" t="str">
            <v>NA</v>
          </cell>
          <cell r="Q69">
            <v>18</v>
          </cell>
        </row>
        <row r="70">
          <cell r="E70">
            <v>25865</v>
          </cell>
          <cell r="F70" t="str">
            <v>0M</v>
          </cell>
          <cell r="G70" t="e">
            <v>#N/A</v>
          </cell>
          <cell r="H70" t="e">
            <v>#N/A</v>
          </cell>
          <cell r="I70" t="str">
            <v>Group 3. INH Susceptible</v>
          </cell>
          <cell r="J70" t="str">
            <v>inh_susceptible</v>
          </cell>
          <cell r="K70" t="str">
            <v>susceptible</v>
          </cell>
          <cell r="L70" t="str">
            <v>20.2 (65)</v>
          </cell>
          <cell r="M70" t="str">
            <v>Retest (slow-growth)</v>
          </cell>
          <cell r="N70">
            <v>0.05</v>
          </cell>
          <cell r="O70">
            <v>0.06</v>
          </cell>
          <cell r="P70">
            <v>1</v>
          </cell>
          <cell r="Q70" t="str">
            <v>NA</v>
          </cell>
        </row>
        <row r="71">
          <cell r="E71">
            <v>25891</v>
          </cell>
          <cell r="F71" t="str">
            <v>0M</v>
          </cell>
          <cell r="G71" t="e">
            <v>#N/A</v>
          </cell>
          <cell r="H71" t="e">
            <v>#N/A</v>
          </cell>
          <cell r="I71" t="str">
            <v>Group 3. INH Susceptible</v>
          </cell>
          <cell r="J71" t="str">
            <v>inh_susceptible</v>
          </cell>
          <cell r="K71" t="str">
            <v>susceptible</v>
          </cell>
          <cell r="L71">
            <v>11.66</v>
          </cell>
          <cell r="M71" t="str">
            <v>Remove due to lack of inh MIC</v>
          </cell>
          <cell r="N71" t="str">
            <v>NA</v>
          </cell>
          <cell r="O71" t="str">
            <v>NA</v>
          </cell>
          <cell r="P71" t="str">
            <v>NA</v>
          </cell>
          <cell r="Q71">
            <v>30</v>
          </cell>
        </row>
        <row r="72">
          <cell r="E72">
            <v>25912</v>
          </cell>
          <cell r="F72" t="str">
            <v>0M</v>
          </cell>
          <cell r="G72" t="str">
            <v>IS2</v>
          </cell>
          <cell r="H72" t="str">
            <v>IS</v>
          </cell>
          <cell r="I72" t="str">
            <v>Group 3. INH Susceptible</v>
          </cell>
          <cell r="J72" t="str">
            <v>inh_susceptible</v>
          </cell>
          <cell r="K72" t="str">
            <v>susceptible</v>
          </cell>
          <cell r="L72" t="str">
            <v>20.3 (67)</v>
          </cell>
          <cell r="M72" t="str">
            <v>Done</v>
          </cell>
          <cell r="N72">
            <v>0.05</v>
          </cell>
          <cell r="O72">
            <v>0.06</v>
          </cell>
          <cell r="P72">
            <v>1</v>
          </cell>
          <cell r="Q72">
            <v>15</v>
          </cell>
        </row>
        <row r="73">
          <cell r="E73">
            <v>26189</v>
          </cell>
          <cell r="F73" t="str">
            <v>0M</v>
          </cell>
          <cell r="G73" t="str">
            <v>IS3</v>
          </cell>
          <cell r="H73" t="str">
            <v>IS</v>
          </cell>
          <cell r="I73" t="str">
            <v>Group 3. INH Susceptible</v>
          </cell>
          <cell r="J73" t="str">
            <v>inh_susceptible</v>
          </cell>
          <cell r="K73" t="str">
            <v>susceptible</v>
          </cell>
          <cell r="L73" t="str">
            <v>20.4 (68)</v>
          </cell>
          <cell r="M73" t="str">
            <v>Done</v>
          </cell>
          <cell r="N73">
            <v>2.5000000000000001E-2</v>
          </cell>
          <cell r="O73">
            <v>0.06</v>
          </cell>
          <cell r="P73">
            <v>0.5</v>
          </cell>
          <cell r="Q73">
            <v>31</v>
          </cell>
        </row>
        <row r="74">
          <cell r="E74">
            <v>26264</v>
          </cell>
          <cell r="F74" t="str">
            <v>0M</v>
          </cell>
          <cell r="G74" t="str">
            <v>IS4</v>
          </cell>
          <cell r="H74" t="str">
            <v>IS</v>
          </cell>
          <cell r="I74" t="str">
            <v>Group 3. INH Susceptible</v>
          </cell>
          <cell r="J74" t="str">
            <v>inh_susceptible</v>
          </cell>
          <cell r="K74" t="str">
            <v>susceptible</v>
          </cell>
          <cell r="L74">
            <v>14.69</v>
          </cell>
          <cell r="M74" t="str">
            <v>Done</v>
          </cell>
          <cell r="N74">
            <v>2.5000000000000001E-2</v>
          </cell>
          <cell r="O74">
            <v>0.12</v>
          </cell>
          <cell r="P74">
            <v>2</v>
          </cell>
          <cell r="Q74">
            <v>14</v>
          </cell>
        </row>
        <row r="75">
          <cell r="E75">
            <v>26203</v>
          </cell>
          <cell r="F75" t="str">
            <v>0M</v>
          </cell>
          <cell r="G75" t="e">
            <v>#N/A</v>
          </cell>
          <cell r="H75" t="e">
            <v>#N/A</v>
          </cell>
          <cell r="I75" t="str">
            <v>Group 3. INH Susceptible</v>
          </cell>
          <cell r="J75" t="str">
            <v>inh_susceptible</v>
          </cell>
          <cell r="K75" t="str">
            <v>susceptible</v>
          </cell>
          <cell r="L75" t="str">
            <v>20.5 (70)</v>
          </cell>
          <cell r="M75" t="str">
            <v>Retest (low intial cell)</v>
          </cell>
          <cell r="N75">
            <v>2.5000000000000001E-2</v>
          </cell>
          <cell r="O75">
            <v>0.06</v>
          </cell>
          <cell r="P75">
            <v>1</v>
          </cell>
          <cell r="Q75">
            <v>21</v>
          </cell>
        </row>
        <row r="76">
          <cell r="E76">
            <v>26204</v>
          </cell>
          <cell r="F76" t="str">
            <v>0M</v>
          </cell>
          <cell r="G76" t="str">
            <v>IS5</v>
          </cell>
          <cell r="H76" t="str">
            <v>IS</v>
          </cell>
          <cell r="I76" t="str">
            <v>Group 3. INH Susceptible</v>
          </cell>
          <cell r="J76" t="str">
            <v>inh_susceptible</v>
          </cell>
          <cell r="K76" t="str">
            <v>susceptible</v>
          </cell>
          <cell r="L76" t="str">
            <v>20.6 (71)</v>
          </cell>
          <cell r="M76" t="str">
            <v>Done</v>
          </cell>
          <cell r="N76">
            <v>2.5000000000000001E-2</v>
          </cell>
          <cell r="O76">
            <v>0.5</v>
          </cell>
          <cell r="P76">
            <v>1</v>
          </cell>
          <cell r="Q76">
            <v>17</v>
          </cell>
        </row>
        <row r="77">
          <cell r="E77">
            <v>26652</v>
          </cell>
          <cell r="F77" t="str">
            <v>0M</v>
          </cell>
          <cell r="G77" t="str">
            <v>IS6</v>
          </cell>
          <cell r="H77" t="str">
            <v>IS</v>
          </cell>
          <cell r="I77" t="str">
            <v>Group 3. INH Susceptible</v>
          </cell>
          <cell r="J77" t="str">
            <v>inh_susceptible</v>
          </cell>
          <cell r="K77" t="str">
            <v>susceptible</v>
          </cell>
          <cell r="L77" t="str">
            <v>20.7 (72)</v>
          </cell>
          <cell r="M77" t="str">
            <v>Done</v>
          </cell>
          <cell r="N77">
            <v>2.5000000000000001E-2</v>
          </cell>
          <cell r="O77">
            <v>0.06</v>
          </cell>
          <cell r="P77">
            <v>1</v>
          </cell>
          <cell r="Q77">
            <v>21</v>
          </cell>
        </row>
        <row r="78">
          <cell r="E78">
            <v>26705</v>
          </cell>
          <cell r="F78" t="str">
            <v>0M</v>
          </cell>
          <cell r="G78" t="str">
            <v>IS7</v>
          </cell>
          <cell r="H78" t="str">
            <v>IS</v>
          </cell>
          <cell r="I78" t="str">
            <v>Group 3. INH Susceptible</v>
          </cell>
          <cell r="J78" t="str">
            <v>inh_susceptible</v>
          </cell>
          <cell r="K78" t="str">
            <v>susceptible</v>
          </cell>
          <cell r="L78" t="str">
            <v>20.8 (73)</v>
          </cell>
          <cell r="M78" t="str">
            <v>Done</v>
          </cell>
          <cell r="N78">
            <v>2.5000000000000001E-2</v>
          </cell>
          <cell r="O78">
            <v>0.06</v>
          </cell>
          <cell r="P78">
            <v>1</v>
          </cell>
          <cell r="Q78">
            <v>17</v>
          </cell>
        </row>
        <row r="79">
          <cell r="E79">
            <v>26550</v>
          </cell>
          <cell r="F79" t="str">
            <v>0M</v>
          </cell>
          <cell r="G79" t="str">
            <v>IS8</v>
          </cell>
          <cell r="H79" t="str">
            <v>IS</v>
          </cell>
          <cell r="I79" t="str">
            <v>Group 3. INH Susceptible</v>
          </cell>
          <cell r="J79" t="str">
            <v>inh_susceptible</v>
          </cell>
          <cell r="K79" t="str">
            <v>susceptible</v>
          </cell>
          <cell r="L79" t="str">
            <v>20.9 (74)</v>
          </cell>
          <cell r="M79" t="str">
            <v>Done</v>
          </cell>
          <cell r="N79">
            <v>2.5000000000000001E-2</v>
          </cell>
          <cell r="O79">
            <v>0.06</v>
          </cell>
          <cell r="P79">
            <v>0.5</v>
          </cell>
          <cell r="Q79">
            <v>21</v>
          </cell>
        </row>
        <row r="80">
          <cell r="E80">
            <v>26600</v>
          </cell>
          <cell r="F80" t="str">
            <v>0M</v>
          </cell>
          <cell r="G80" t="str">
            <v>IS9</v>
          </cell>
          <cell r="H80" t="str">
            <v>IS</v>
          </cell>
          <cell r="I80" t="str">
            <v>Group 3. INH Susceptible</v>
          </cell>
          <cell r="J80" t="str">
            <v>inh_susceptible</v>
          </cell>
          <cell r="K80" t="str">
            <v>susceptible</v>
          </cell>
          <cell r="L80" t="str">
            <v>20.10 (75)</v>
          </cell>
          <cell r="M80" t="str">
            <v>Done</v>
          </cell>
          <cell r="N80">
            <v>2.5000000000000001E-2</v>
          </cell>
          <cell r="O80">
            <v>0.06</v>
          </cell>
          <cell r="P80">
            <v>0.5</v>
          </cell>
          <cell r="Q80">
            <v>21</v>
          </cell>
        </row>
        <row r="81">
          <cell r="E81">
            <v>26611</v>
          </cell>
          <cell r="F81" t="str">
            <v>0M</v>
          </cell>
          <cell r="G81" t="str">
            <v>IS10</v>
          </cell>
          <cell r="H81" t="str">
            <v>IS</v>
          </cell>
          <cell r="I81" t="str">
            <v>Group 3. INH Susceptible</v>
          </cell>
          <cell r="J81" t="str">
            <v>inh_susceptible</v>
          </cell>
          <cell r="K81" t="str">
            <v>susceptible</v>
          </cell>
          <cell r="L81" t="str">
            <v>20.11 (76)</v>
          </cell>
          <cell r="M81" t="str">
            <v>Done</v>
          </cell>
          <cell r="N81">
            <v>2.5000000000000001E-2</v>
          </cell>
          <cell r="O81">
            <v>0.06</v>
          </cell>
          <cell r="P81">
            <v>0.5</v>
          </cell>
          <cell r="Q81">
            <v>15</v>
          </cell>
        </row>
        <row r="82">
          <cell r="E82">
            <v>26716</v>
          </cell>
          <cell r="F82" t="str">
            <v>0M</v>
          </cell>
          <cell r="G82" t="str">
            <v>IS11</v>
          </cell>
          <cell r="H82" t="str">
            <v>IS</v>
          </cell>
          <cell r="I82" t="str">
            <v>Group 3. INH Susceptible</v>
          </cell>
          <cell r="J82" t="str">
            <v>inh_susceptible</v>
          </cell>
          <cell r="K82" t="str">
            <v>susceptible</v>
          </cell>
          <cell r="L82" t="str">
            <v>20.12 (77)</v>
          </cell>
          <cell r="M82" t="str">
            <v>Done</v>
          </cell>
          <cell r="N82">
            <v>2.5000000000000001E-2</v>
          </cell>
          <cell r="O82">
            <v>0.06</v>
          </cell>
          <cell r="P82">
            <v>1</v>
          </cell>
          <cell r="Q82">
            <v>21</v>
          </cell>
        </row>
        <row r="83">
          <cell r="E83">
            <v>26722</v>
          </cell>
          <cell r="F83" t="str">
            <v>0M</v>
          </cell>
          <cell r="G83" t="str">
            <v>IS12</v>
          </cell>
          <cell r="H83" t="str">
            <v>IS</v>
          </cell>
          <cell r="I83" t="str">
            <v>Group 3. INH Susceptible</v>
          </cell>
          <cell r="J83" t="str">
            <v>inh_susceptible</v>
          </cell>
          <cell r="K83" t="str">
            <v>susceptible</v>
          </cell>
          <cell r="L83" t="str">
            <v>20.13 (78)</v>
          </cell>
          <cell r="M83" t="str">
            <v>Done</v>
          </cell>
          <cell r="N83">
            <v>0.05</v>
          </cell>
          <cell r="O83">
            <v>0.06</v>
          </cell>
          <cell r="P83">
            <v>0.5</v>
          </cell>
          <cell r="Q83">
            <v>17</v>
          </cell>
        </row>
        <row r="84">
          <cell r="E84">
            <v>26622</v>
          </cell>
          <cell r="F84" t="str">
            <v>0M</v>
          </cell>
          <cell r="G84" t="str">
            <v>IS13</v>
          </cell>
          <cell r="H84" t="str">
            <v>IS</v>
          </cell>
          <cell r="I84" t="str">
            <v>Group 3. INH Susceptible</v>
          </cell>
          <cell r="J84" t="str">
            <v>inh_susceptible</v>
          </cell>
          <cell r="K84" t="str">
            <v>susceptible</v>
          </cell>
          <cell r="L84" t="str">
            <v>20.14 (79)</v>
          </cell>
          <cell r="M84" t="str">
            <v>Done</v>
          </cell>
          <cell r="N84">
            <v>2.5000000000000001E-2</v>
          </cell>
          <cell r="O84">
            <v>0.06</v>
          </cell>
          <cell r="P84">
            <v>1</v>
          </cell>
          <cell r="Q84">
            <v>21</v>
          </cell>
        </row>
        <row r="85">
          <cell r="E85">
            <v>26731</v>
          </cell>
          <cell r="F85" t="str">
            <v>0M</v>
          </cell>
          <cell r="G85" t="str">
            <v>IS14</v>
          </cell>
          <cell r="H85" t="str">
            <v>IS</v>
          </cell>
          <cell r="I85" t="str">
            <v>Group 3. INH Susceptible</v>
          </cell>
          <cell r="J85" t="str">
            <v>inh_susceptible</v>
          </cell>
          <cell r="K85" t="str">
            <v>susceptible</v>
          </cell>
          <cell r="L85" t="str">
            <v>20.15 (80)</v>
          </cell>
          <cell r="M85" t="str">
            <v>Done</v>
          </cell>
          <cell r="N85">
            <v>2.5000000000000001E-2</v>
          </cell>
          <cell r="O85">
            <v>0.06</v>
          </cell>
          <cell r="P85">
            <v>0.12</v>
          </cell>
          <cell r="Q85">
            <v>17</v>
          </cell>
        </row>
        <row r="86">
          <cell r="E86">
            <v>26737</v>
          </cell>
          <cell r="F86" t="str">
            <v>0M</v>
          </cell>
          <cell r="G86" t="str">
            <v>IS15</v>
          </cell>
          <cell r="H86" t="str">
            <v>IS</v>
          </cell>
          <cell r="I86" t="str">
            <v>Group 3. INH Susceptible</v>
          </cell>
          <cell r="J86" t="str">
            <v>inh_susceptible</v>
          </cell>
          <cell r="K86" t="str">
            <v>susceptible</v>
          </cell>
          <cell r="L86" t="str">
            <v>20.16 (81)</v>
          </cell>
          <cell r="M86" t="str">
            <v>Done</v>
          </cell>
          <cell r="N86">
            <v>2.5000000000000001E-2</v>
          </cell>
          <cell r="O86">
            <v>0.06</v>
          </cell>
          <cell r="P86">
            <v>1</v>
          </cell>
          <cell r="Q86">
            <v>18</v>
          </cell>
        </row>
        <row r="87">
          <cell r="E87">
            <v>25793</v>
          </cell>
          <cell r="F87" t="str">
            <v>0M</v>
          </cell>
          <cell r="G87" t="str">
            <v>IS16</v>
          </cell>
          <cell r="H87" t="str">
            <v>IS</v>
          </cell>
          <cell r="I87" t="str">
            <v>Group 3. INH Susceptible</v>
          </cell>
          <cell r="J87" t="str">
            <v>inh_susceptible</v>
          </cell>
          <cell r="K87" t="str">
            <v>susceptible</v>
          </cell>
          <cell r="L87" t="str">
            <v>20.17 (82)</v>
          </cell>
          <cell r="M87" t="str">
            <v>Done</v>
          </cell>
          <cell r="N87">
            <v>2.5000000000000001E-2</v>
          </cell>
          <cell r="O87">
            <v>0.06</v>
          </cell>
          <cell r="P87">
            <v>4</v>
          </cell>
          <cell r="Q87">
            <v>15</v>
          </cell>
        </row>
        <row r="88">
          <cell r="E88">
            <v>25861</v>
          </cell>
          <cell r="F88" t="str">
            <v>0M</v>
          </cell>
          <cell r="G88" t="str">
            <v>IS17</v>
          </cell>
          <cell r="H88" t="str">
            <v>IS</v>
          </cell>
          <cell r="I88" t="str">
            <v>Group 3. INH Susceptible</v>
          </cell>
          <cell r="J88" t="str">
            <v>inh_susceptible</v>
          </cell>
          <cell r="K88" t="str">
            <v>susceptible</v>
          </cell>
          <cell r="L88" t="str">
            <v>20.18 (83)</v>
          </cell>
          <cell r="M88" t="str">
            <v>Done</v>
          </cell>
          <cell r="N88">
            <v>0.05</v>
          </cell>
          <cell r="O88">
            <v>0.12</v>
          </cell>
          <cell r="P88">
            <v>2</v>
          </cell>
          <cell r="Q88">
            <v>17</v>
          </cell>
        </row>
        <row r="89">
          <cell r="E89">
            <v>25792</v>
          </cell>
          <cell r="F89" t="str">
            <v>0M</v>
          </cell>
          <cell r="G89" t="str">
            <v>IS18</v>
          </cell>
          <cell r="H89" t="str">
            <v>IS</v>
          </cell>
          <cell r="I89" t="str">
            <v>Group 3. INH Susceptible</v>
          </cell>
          <cell r="J89" t="str">
            <v>inh_susceptible</v>
          </cell>
          <cell r="K89" t="str">
            <v>susceptible</v>
          </cell>
          <cell r="L89" t="str">
            <v>20.19 (84)</v>
          </cell>
          <cell r="M89" t="str">
            <v>Done</v>
          </cell>
          <cell r="N89">
            <v>0.05</v>
          </cell>
          <cell r="O89">
            <v>0.06</v>
          </cell>
          <cell r="P89">
            <v>1</v>
          </cell>
          <cell r="Q89">
            <v>15</v>
          </cell>
        </row>
        <row r="90">
          <cell r="E90">
            <v>25868</v>
          </cell>
          <cell r="F90" t="str">
            <v>0M</v>
          </cell>
          <cell r="G90" t="str">
            <v>IS19</v>
          </cell>
          <cell r="H90" t="str">
            <v>IS</v>
          </cell>
          <cell r="I90" t="str">
            <v>Group 3. INH Susceptible</v>
          </cell>
          <cell r="J90" t="str">
            <v>inh_susceptible</v>
          </cell>
          <cell r="K90" t="str">
            <v>susceptible</v>
          </cell>
          <cell r="L90" t="str">
            <v>20.20 (85)</v>
          </cell>
          <cell r="M90" t="str">
            <v>Done</v>
          </cell>
          <cell r="N90">
            <v>2.5000000000000001E-2</v>
          </cell>
          <cell r="O90">
            <v>0.12</v>
          </cell>
          <cell r="P90">
            <v>2</v>
          </cell>
          <cell r="Q90">
            <v>18</v>
          </cell>
        </row>
        <row r="91">
          <cell r="E91">
            <v>27294</v>
          </cell>
          <cell r="F91" t="str">
            <v>NA</v>
          </cell>
          <cell r="G91" t="e">
            <v>#N/A</v>
          </cell>
          <cell r="H91" t="e">
            <v>#N/A</v>
          </cell>
          <cell r="I91" t="str">
            <v>Lab strain</v>
          </cell>
          <cell r="J91" t="str">
            <v>NA</v>
          </cell>
          <cell r="K91">
            <v>0</v>
          </cell>
          <cell r="L91" t="str">
            <v>20.21 (RV20)</v>
          </cell>
          <cell r="M91" t="str">
            <v>Remove due to techical proplem</v>
          </cell>
          <cell r="N91" t="str">
            <v>NA</v>
          </cell>
          <cell r="O91" t="str">
            <v>NA</v>
          </cell>
          <cell r="P91" t="str">
            <v>NA</v>
          </cell>
          <cell r="Q91">
            <v>15</v>
          </cell>
        </row>
        <row r="92">
          <cell r="E92">
            <v>3310</v>
          </cell>
          <cell r="F92" t="str">
            <v>NA</v>
          </cell>
          <cell r="G92" t="e">
            <v>#N/A</v>
          </cell>
          <cell r="H92" t="e">
            <v>#N/A</v>
          </cell>
          <cell r="I92" t="str">
            <v>High tolerance</v>
          </cell>
          <cell r="J92" t="str">
            <v>NA</v>
          </cell>
          <cell r="K92">
            <v>0</v>
          </cell>
          <cell r="L92" t="str">
            <v>20.22 (MDR20)</v>
          </cell>
          <cell r="M92" t="str">
            <v>Control</v>
          </cell>
          <cell r="N92" t="str">
            <v>NA</v>
          </cell>
          <cell r="O92" t="str">
            <v>NA</v>
          </cell>
          <cell r="P92" t="str">
            <v>NA</v>
          </cell>
          <cell r="Q92">
            <v>17</v>
          </cell>
        </row>
        <row r="93">
          <cell r="E93">
            <v>25813</v>
          </cell>
          <cell r="F93" t="str">
            <v>0M</v>
          </cell>
          <cell r="G93" t="str">
            <v>IS20</v>
          </cell>
          <cell r="H93" t="str">
            <v>IS</v>
          </cell>
          <cell r="I93" t="str">
            <v>Group 3. INH Susceptible</v>
          </cell>
          <cell r="J93" t="str">
            <v>inh_susceptible</v>
          </cell>
          <cell r="K93" t="str">
            <v>susceptible</v>
          </cell>
          <cell r="L93" t="str">
            <v>22.15</v>
          </cell>
          <cell r="M93" t="str">
            <v>Done</v>
          </cell>
          <cell r="N93">
            <v>2.5000000000000001E-2</v>
          </cell>
          <cell r="O93">
            <v>0.12</v>
          </cell>
          <cell r="P93">
            <v>1</v>
          </cell>
          <cell r="Q93">
            <v>15</v>
          </cell>
        </row>
        <row r="94">
          <cell r="E94">
            <v>25811</v>
          </cell>
          <cell r="F94" t="str">
            <v>0M</v>
          </cell>
          <cell r="G94" t="e">
            <v>#N/A</v>
          </cell>
          <cell r="H94" t="e">
            <v>#N/A</v>
          </cell>
          <cell r="I94" t="str">
            <v>Group 3. INH Susceptible</v>
          </cell>
          <cell r="J94" t="str">
            <v>inh_susceptible</v>
          </cell>
          <cell r="K94" t="str">
            <v>susceptible</v>
          </cell>
          <cell r="L94" t="str">
            <v>22.16</v>
          </cell>
          <cell r="M94" t="str">
            <v>remove due to rif discrepancy between MIC and MGIT DST</v>
          </cell>
          <cell r="N94">
            <v>0.05</v>
          </cell>
          <cell r="O94">
            <v>1</v>
          </cell>
          <cell r="P94">
            <v>2</v>
          </cell>
          <cell r="Q94">
            <v>12</v>
          </cell>
        </row>
        <row r="95">
          <cell r="E95">
            <v>25812</v>
          </cell>
          <cell r="F95" t="str">
            <v>0M</v>
          </cell>
          <cell r="G95" t="str">
            <v>IS21</v>
          </cell>
          <cell r="H95" t="str">
            <v>IS</v>
          </cell>
          <cell r="I95" t="str">
            <v>Group 3. INH Susceptible</v>
          </cell>
          <cell r="J95" t="str">
            <v>inh_susceptible</v>
          </cell>
          <cell r="K95" t="str">
            <v>susceptible</v>
          </cell>
          <cell r="L95" t="str">
            <v>22.17</v>
          </cell>
          <cell r="M95" t="str">
            <v>Done</v>
          </cell>
          <cell r="N95">
            <v>0.05</v>
          </cell>
          <cell r="O95">
            <v>0.5</v>
          </cell>
          <cell r="P95">
            <v>4</v>
          </cell>
          <cell r="Q95">
            <v>19</v>
          </cell>
        </row>
        <row r="96">
          <cell r="E96">
            <v>25820</v>
          </cell>
          <cell r="F96" t="str">
            <v>0M</v>
          </cell>
          <cell r="G96" t="str">
            <v>IS22</v>
          </cell>
          <cell r="H96" t="str">
            <v>IS</v>
          </cell>
          <cell r="I96" t="str">
            <v>Group 3. INH Susceptible</v>
          </cell>
          <cell r="J96" t="str">
            <v>inh_susceptible</v>
          </cell>
          <cell r="K96" t="str">
            <v>susceptible</v>
          </cell>
          <cell r="L96" t="str">
            <v>22.18</v>
          </cell>
          <cell r="M96" t="str">
            <v>Done</v>
          </cell>
          <cell r="N96">
            <v>2.5000000000000001E-2</v>
          </cell>
          <cell r="O96">
            <v>0.12</v>
          </cell>
          <cell r="P96">
            <v>2</v>
          </cell>
          <cell r="Q96">
            <v>19</v>
          </cell>
        </row>
        <row r="97">
          <cell r="E97">
            <v>25889</v>
          </cell>
          <cell r="F97" t="str">
            <v>0M</v>
          </cell>
          <cell r="G97" t="e">
            <v>#N/A</v>
          </cell>
          <cell r="H97" t="e">
            <v>#N/A</v>
          </cell>
          <cell r="I97" t="str">
            <v>Group 3. INH Susceptible</v>
          </cell>
          <cell r="J97" t="str">
            <v>inh_susceptible</v>
          </cell>
          <cell r="K97" t="str">
            <v>susceptible</v>
          </cell>
          <cell r="L97" t="str">
            <v>22.19</v>
          </cell>
          <cell r="M97" t="str">
            <v>Remove due to lack of inh MIC</v>
          </cell>
          <cell r="N97">
            <v>0.1</v>
          </cell>
          <cell r="O97">
            <v>0.25</v>
          </cell>
          <cell r="P97">
            <v>2</v>
          </cell>
          <cell r="Q97">
            <v>15</v>
          </cell>
        </row>
        <row r="98">
          <cell r="E98">
            <v>25920</v>
          </cell>
          <cell r="F98" t="str">
            <v>0M</v>
          </cell>
          <cell r="G98" t="e">
            <v>#N/A</v>
          </cell>
          <cell r="H98" t="e">
            <v>#N/A</v>
          </cell>
          <cell r="I98" t="str">
            <v>Group 3. INH Susceptible</v>
          </cell>
          <cell r="J98" t="str">
            <v>inh_susceptible</v>
          </cell>
          <cell r="K98" t="str">
            <v>susceptible</v>
          </cell>
          <cell r="L98" t="str">
            <v>22.20</v>
          </cell>
          <cell r="M98" t="str">
            <v>Retest (slow-growth)</v>
          </cell>
          <cell r="N98">
            <v>0.1</v>
          </cell>
          <cell r="O98">
            <v>0.06</v>
          </cell>
          <cell r="P98">
            <v>1</v>
          </cell>
          <cell r="Q98" t="str">
            <v>NA</v>
          </cell>
        </row>
        <row r="99">
          <cell r="E99">
            <v>26086</v>
          </cell>
          <cell r="F99" t="str">
            <v>0M</v>
          </cell>
          <cell r="G99" t="str">
            <v>IS23</v>
          </cell>
          <cell r="H99" t="str">
            <v>IS</v>
          </cell>
          <cell r="I99" t="str">
            <v>Group 3. INH Susceptible</v>
          </cell>
          <cell r="J99" t="str">
            <v>inh_susceptible</v>
          </cell>
          <cell r="K99" t="str">
            <v>susceptible</v>
          </cell>
          <cell r="L99" t="str">
            <v>22.21</v>
          </cell>
          <cell r="M99" t="str">
            <v>Done</v>
          </cell>
          <cell r="N99">
            <v>2.5000000000000001E-2</v>
          </cell>
          <cell r="O99">
            <v>0.12</v>
          </cell>
          <cell r="P99">
            <v>2</v>
          </cell>
          <cell r="Q99">
            <v>15</v>
          </cell>
        </row>
        <row r="100">
          <cell r="E100">
            <v>25864</v>
          </cell>
          <cell r="F100" t="str">
            <v>0M</v>
          </cell>
          <cell r="G100" t="str">
            <v>IS24</v>
          </cell>
          <cell r="H100" t="str">
            <v>IS</v>
          </cell>
          <cell r="I100" t="str">
            <v>Group 3. INH Susceptible</v>
          </cell>
          <cell r="J100" t="str">
            <v>inh_susceptible</v>
          </cell>
          <cell r="K100" t="str">
            <v>susceptible</v>
          </cell>
          <cell r="L100" t="str">
            <v>22.22</v>
          </cell>
          <cell r="M100" t="str">
            <v>Done</v>
          </cell>
          <cell r="N100">
            <v>0.05</v>
          </cell>
          <cell r="O100">
            <v>0.12</v>
          </cell>
          <cell r="P100">
            <v>0</v>
          </cell>
          <cell r="Q100">
            <v>19</v>
          </cell>
        </row>
        <row r="101">
          <cell r="E101">
            <v>25867</v>
          </cell>
          <cell r="F101" t="str">
            <v>0M</v>
          </cell>
          <cell r="G101" t="str">
            <v>IS25</v>
          </cell>
          <cell r="H101" t="str">
            <v>IS</v>
          </cell>
          <cell r="I101" t="str">
            <v>Group 3. INH Susceptible</v>
          </cell>
          <cell r="J101" t="str">
            <v>inh_susceptible</v>
          </cell>
          <cell r="K101" t="str">
            <v>susceptible</v>
          </cell>
          <cell r="L101" t="str">
            <v>22.23</v>
          </cell>
          <cell r="M101" t="str">
            <v>Done</v>
          </cell>
          <cell r="N101">
            <v>0.05</v>
          </cell>
          <cell r="O101">
            <v>0.06</v>
          </cell>
          <cell r="P101">
            <v>2</v>
          </cell>
          <cell r="Q101">
            <v>15</v>
          </cell>
        </row>
        <row r="102">
          <cell r="E102">
            <v>25869</v>
          </cell>
          <cell r="F102" t="str">
            <v>0M</v>
          </cell>
          <cell r="G102" t="str">
            <v>IS26</v>
          </cell>
          <cell r="H102" t="str">
            <v>IS</v>
          </cell>
          <cell r="I102" t="str">
            <v>Group 3. INH Susceptible</v>
          </cell>
          <cell r="J102" t="str">
            <v>inh_susceptible</v>
          </cell>
          <cell r="K102" t="str">
            <v>susceptible</v>
          </cell>
          <cell r="L102" t="str">
            <v>22.24</v>
          </cell>
          <cell r="M102" t="str">
            <v>Done</v>
          </cell>
          <cell r="N102">
            <v>0.05</v>
          </cell>
          <cell r="O102">
            <v>0.12</v>
          </cell>
          <cell r="P102">
            <v>1</v>
          </cell>
          <cell r="Q102">
            <v>19</v>
          </cell>
        </row>
        <row r="103">
          <cell r="E103">
            <v>25870</v>
          </cell>
          <cell r="F103" t="str">
            <v>0M</v>
          </cell>
          <cell r="G103" t="str">
            <v>IS27</v>
          </cell>
          <cell r="H103" t="str">
            <v>IS</v>
          </cell>
          <cell r="I103" t="str">
            <v>Group 3. INH Susceptible</v>
          </cell>
          <cell r="J103" t="str">
            <v>inh_susceptible</v>
          </cell>
          <cell r="K103" t="str">
            <v>susceptible</v>
          </cell>
          <cell r="L103" t="str">
            <v>22.25</v>
          </cell>
          <cell r="M103" t="str">
            <v>Done</v>
          </cell>
          <cell r="N103">
            <v>2.5000000000000001E-2</v>
          </cell>
          <cell r="O103">
            <v>0.12</v>
          </cell>
          <cell r="P103">
            <v>1</v>
          </cell>
          <cell r="Q103">
            <v>15</v>
          </cell>
        </row>
        <row r="104">
          <cell r="E104">
            <v>25871</v>
          </cell>
          <cell r="F104" t="str">
            <v>0M</v>
          </cell>
          <cell r="G104" t="str">
            <v>IS28</v>
          </cell>
          <cell r="H104" t="str">
            <v>IS</v>
          </cell>
          <cell r="I104" t="str">
            <v>Group 3. INH Susceptible</v>
          </cell>
          <cell r="J104" t="str">
            <v>inh_susceptible</v>
          </cell>
          <cell r="K104" t="str">
            <v>susceptible</v>
          </cell>
          <cell r="L104" t="str">
            <v>22.26</v>
          </cell>
          <cell r="M104" t="str">
            <v>Done</v>
          </cell>
          <cell r="N104">
            <v>0.05</v>
          </cell>
          <cell r="O104">
            <v>0.12</v>
          </cell>
          <cell r="P104">
            <v>4</v>
          </cell>
          <cell r="Q104">
            <v>15</v>
          </cell>
        </row>
        <row r="105">
          <cell r="E105">
            <v>25873</v>
          </cell>
          <cell r="F105" t="str">
            <v>0M</v>
          </cell>
          <cell r="G105" t="str">
            <v>IS29</v>
          </cell>
          <cell r="H105" t="str">
            <v>IS</v>
          </cell>
          <cell r="I105" t="str">
            <v>Group 3. INH Susceptible</v>
          </cell>
          <cell r="J105" t="str">
            <v>inh_susceptible</v>
          </cell>
          <cell r="K105" t="str">
            <v>susceptible</v>
          </cell>
          <cell r="L105" t="str">
            <v>22.27</v>
          </cell>
          <cell r="M105" t="str">
            <v>Done</v>
          </cell>
          <cell r="N105">
            <v>2.5000000000000001E-2</v>
          </cell>
          <cell r="O105">
            <v>0.06</v>
          </cell>
          <cell r="P105">
            <v>2</v>
          </cell>
          <cell r="Q105">
            <v>29</v>
          </cell>
        </row>
        <row r="106">
          <cell r="E106">
            <v>25875</v>
          </cell>
          <cell r="F106" t="str">
            <v>0M</v>
          </cell>
          <cell r="G106" t="e">
            <v>#N/A</v>
          </cell>
          <cell r="H106" t="e">
            <v>#N/A</v>
          </cell>
          <cell r="I106" t="str">
            <v>Group 3. INH Susceptible</v>
          </cell>
          <cell r="J106" t="str">
            <v>inh_susceptible</v>
          </cell>
          <cell r="K106" t="str">
            <v>susceptible</v>
          </cell>
          <cell r="L106" t="str">
            <v>22.28</v>
          </cell>
          <cell r="M106" t="str">
            <v>Retest (low intial cell)</v>
          </cell>
          <cell r="N106">
            <v>2.5000000000000001E-2</v>
          </cell>
          <cell r="O106">
            <v>0.25</v>
          </cell>
          <cell r="P106">
            <v>2</v>
          </cell>
          <cell r="Q106">
            <v>15</v>
          </cell>
        </row>
        <row r="107">
          <cell r="E107">
            <v>25878</v>
          </cell>
          <cell r="F107" t="str">
            <v>0M</v>
          </cell>
          <cell r="G107" t="str">
            <v>IS30</v>
          </cell>
          <cell r="H107" t="str">
            <v>IS</v>
          </cell>
          <cell r="I107" t="str">
            <v>Group 3. INH Susceptible</v>
          </cell>
          <cell r="J107" t="str">
            <v>inh_susceptible</v>
          </cell>
          <cell r="K107" t="str">
            <v>susceptible</v>
          </cell>
          <cell r="L107" t="str">
            <v>22.29</v>
          </cell>
          <cell r="M107" t="str">
            <v>Done</v>
          </cell>
          <cell r="N107">
            <v>2.5000000000000001E-2</v>
          </cell>
          <cell r="O107">
            <v>0.06</v>
          </cell>
          <cell r="P107">
            <v>0.5</v>
          </cell>
          <cell r="Q107">
            <v>15</v>
          </cell>
        </row>
        <row r="108">
          <cell r="E108">
            <v>25879</v>
          </cell>
          <cell r="F108" t="str">
            <v>0M</v>
          </cell>
          <cell r="G108" t="str">
            <v>IS31</v>
          </cell>
          <cell r="H108" t="str">
            <v>IS</v>
          </cell>
          <cell r="I108" t="str">
            <v>Group 3. INH Susceptible</v>
          </cell>
          <cell r="J108" t="str">
            <v>inh_susceptible</v>
          </cell>
          <cell r="K108" t="str">
            <v>susceptible</v>
          </cell>
          <cell r="L108" t="str">
            <v>22.30</v>
          </cell>
          <cell r="M108" t="str">
            <v>Done</v>
          </cell>
          <cell r="N108">
            <v>2.5000000000000001E-2</v>
          </cell>
          <cell r="O108">
            <v>0.12</v>
          </cell>
          <cell r="P108">
            <v>4</v>
          </cell>
          <cell r="Q108">
            <v>15</v>
          </cell>
        </row>
        <row r="109">
          <cell r="E109">
            <v>25880</v>
          </cell>
          <cell r="F109" t="str">
            <v>0M</v>
          </cell>
          <cell r="G109" t="str">
            <v>IS32</v>
          </cell>
          <cell r="H109" t="str">
            <v>IS</v>
          </cell>
          <cell r="I109" t="str">
            <v>Group 3. INH Susceptible</v>
          </cell>
          <cell r="J109" t="str">
            <v>inh_susceptible</v>
          </cell>
          <cell r="K109" t="str">
            <v>susceptible</v>
          </cell>
          <cell r="L109" t="str">
            <v>22.31</v>
          </cell>
          <cell r="M109" t="str">
            <v>Done</v>
          </cell>
          <cell r="N109">
            <v>0.05</v>
          </cell>
          <cell r="O109">
            <v>0.12</v>
          </cell>
          <cell r="P109">
            <v>2</v>
          </cell>
          <cell r="Q109">
            <v>15</v>
          </cell>
        </row>
        <row r="110">
          <cell r="E110">
            <v>25881</v>
          </cell>
          <cell r="F110" t="str">
            <v>0M</v>
          </cell>
          <cell r="G110" t="str">
            <v>IS33</v>
          </cell>
          <cell r="H110" t="str">
            <v>IS</v>
          </cell>
          <cell r="I110" t="str">
            <v>Group 3. INH Susceptible</v>
          </cell>
          <cell r="J110" t="str">
            <v>inh_susceptible</v>
          </cell>
          <cell r="K110" t="str">
            <v>susceptible</v>
          </cell>
          <cell r="L110" t="str">
            <v>22.32</v>
          </cell>
          <cell r="M110" t="str">
            <v>Done</v>
          </cell>
          <cell r="N110">
            <v>2.5000000000000001E-2</v>
          </cell>
          <cell r="O110">
            <v>0.06</v>
          </cell>
          <cell r="P110">
            <v>2</v>
          </cell>
          <cell r="Q110">
            <v>19</v>
          </cell>
        </row>
        <row r="111">
          <cell r="E111">
            <v>25882</v>
          </cell>
          <cell r="F111" t="str">
            <v>0M</v>
          </cell>
          <cell r="G111" t="str">
            <v>IS34</v>
          </cell>
          <cell r="H111" t="str">
            <v>IS</v>
          </cell>
          <cell r="I111" t="str">
            <v>Group 3. INH Susceptible</v>
          </cell>
          <cell r="J111" t="str">
            <v>inh_susceptible</v>
          </cell>
          <cell r="K111" t="str">
            <v>susceptible</v>
          </cell>
          <cell r="L111" t="str">
            <v>22.33</v>
          </cell>
          <cell r="M111" t="str">
            <v>Done</v>
          </cell>
          <cell r="N111">
            <v>2.5000000000000001E-2</v>
          </cell>
          <cell r="O111">
            <v>0.06</v>
          </cell>
          <cell r="P111">
            <v>1</v>
          </cell>
          <cell r="Q111">
            <v>15</v>
          </cell>
        </row>
        <row r="112">
          <cell r="E112">
            <v>25883</v>
          </cell>
          <cell r="F112" t="str">
            <v>0M</v>
          </cell>
          <cell r="G112" t="str">
            <v>IS35</v>
          </cell>
          <cell r="H112" t="str">
            <v>IS</v>
          </cell>
          <cell r="I112" t="str">
            <v>Group 3. INH Susceptible</v>
          </cell>
          <cell r="J112" t="str">
            <v>inh_susceptible</v>
          </cell>
          <cell r="K112" t="str">
            <v>susceptible</v>
          </cell>
          <cell r="L112" t="str">
            <v>22.34</v>
          </cell>
          <cell r="M112" t="str">
            <v>Done</v>
          </cell>
          <cell r="N112">
            <v>2.5000000000000001E-2</v>
          </cell>
          <cell r="O112">
            <v>0.06</v>
          </cell>
          <cell r="P112">
            <v>0.25</v>
          </cell>
          <cell r="Q112">
            <v>15</v>
          </cell>
        </row>
        <row r="113">
          <cell r="E113">
            <v>25884</v>
          </cell>
          <cell r="F113" t="str">
            <v>0M</v>
          </cell>
          <cell r="G113" t="str">
            <v>IS36</v>
          </cell>
          <cell r="H113" t="str">
            <v>IS</v>
          </cell>
          <cell r="I113" t="str">
            <v>Group 3. INH Susceptible</v>
          </cell>
          <cell r="J113" t="str">
            <v>inh_susceptible</v>
          </cell>
          <cell r="K113" t="str">
            <v>susceptible</v>
          </cell>
          <cell r="L113" t="str">
            <v>22.35</v>
          </cell>
          <cell r="M113" t="str">
            <v>Done</v>
          </cell>
          <cell r="N113">
            <v>2.5000000000000001E-2</v>
          </cell>
          <cell r="O113">
            <v>0.06</v>
          </cell>
          <cell r="P113">
            <v>0.5</v>
          </cell>
          <cell r="Q113">
            <v>15</v>
          </cell>
        </row>
        <row r="114">
          <cell r="E114">
            <v>25886</v>
          </cell>
          <cell r="F114" t="str">
            <v>0M</v>
          </cell>
          <cell r="G114" t="str">
            <v>IS37</v>
          </cell>
          <cell r="H114" t="str">
            <v>IS</v>
          </cell>
          <cell r="I114" t="str">
            <v>Group 3. INH Susceptible</v>
          </cell>
          <cell r="J114" t="str">
            <v>inh_susceptible</v>
          </cell>
          <cell r="K114" t="str">
            <v>susceptible</v>
          </cell>
          <cell r="L114" t="str">
            <v>22.36</v>
          </cell>
          <cell r="M114" t="str">
            <v>Done</v>
          </cell>
          <cell r="N114">
            <v>2.5000000000000001E-2</v>
          </cell>
          <cell r="O114">
            <v>0.06</v>
          </cell>
          <cell r="P114">
            <v>0.5</v>
          </cell>
          <cell r="Q114">
            <v>19</v>
          </cell>
        </row>
        <row r="115">
          <cell r="E115">
            <v>25895</v>
          </cell>
          <cell r="F115" t="str">
            <v>0M</v>
          </cell>
          <cell r="G115" t="str">
            <v>IS38</v>
          </cell>
          <cell r="H115" t="str">
            <v>IS</v>
          </cell>
          <cell r="I115" t="str">
            <v>Group 3. INH Susceptible</v>
          </cell>
          <cell r="J115" t="str">
            <v>inh_susceptible</v>
          </cell>
          <cell r="K115" t="str">
            <v>susceptible</v>
          </cell>
          <cell r="L115" t="str">
            <v>22.37</v>
          </cell>
          <cell r="M115" t="str">
            <v>Done</v>
          </cell>
          <cell r="N115">
            <v>2.5000000000000001E-2</v>
          </cell>
          <cell r="O115">
            <v>0.25</v>
          </cell>
          <cell r="P115">
            <v>2</v>
          </cell>
          <cell r="Q115">
            <v>15</v>
          </cell>
        </row>
        <row r="116">
          <cell r="E116">
            <v>25896</v>
          </cell>
          <cell r="F116" t="str">
            <v>0M</v>
          </cell>
          <cell r="G116" t="str">
            <v>IS39</v>
          </cell>
          <cell r="H116" t="str">
            <v>IS</v>
          </cell>
          <cell r="I116" t="str">
            <v>Group 3. INH Susceptible</v>
          </cell>
          <cell r="J116" t="str">
            <v>inh_susceptible</v>
          </cell>
          <cell r="K116" t="str">
            <v>susceptible</v>
          </cell>
          <cell r="L116" t="str">
            <v>22.38</v>
          </cell>
          <cell r="M116" t="str">
            <v>Done</v>
          </cell>
          <cell r="N116">
            <v>0.05</v>
          </cell>
          <cell r="O116">
            <v>0.25</v>
          </cell>
          <cell r="P116">
            <v>1</v>
          </cell>
          <cell r="Q116">
            <v>15</v>
          </cell>
        </row>
        <row r="117">
          <cell r="E117">
            <v>25897</v>
          </cell>
          <cell r="F117" t="str">
            <v>0M</v>
          </cell>
          <cell r="G117" t="str">
            <v>IS40</v>
          </cell>
          <cell r="H117" t="str">
            <v>IS</v>
          </cell>
          <cell r="I117" t="str">
            <v>Group 3. INH Susceptible</v>
          </cell>
          <cell r="J117" t="str">
            <v>inh_susceptible</v>
          </cell>
          <cell r="K117" t="str">
            <v>susceptible</v>
          </cell>
          <cell r="L117" t="str">
            <v>22.39</v>
          </cell>
          <cell r="M117" t="str">
            <v>Done</v>
          </cell>
          <cell r="N117">
            <v>2.5000000000000001E-2</v>
          </cell>
          <cell r="O117">
            <v>0.06</v>
          </cell>
          <cell r="P117">
            <v>0.25</v>
          </cell>
          <cell r="Q117">
            <v>15</v>
          </cell>
        </row>
        <row r="118">
          <cell r="E118">
            <v>25900</v>
          </cell>
          <cell r="F118" t="str">
            <v>0M</v>
          </cell>
          <cell r="G118" t="str">
            <v>IS41</v>
          </cell>
          <cell r="H118" t="str">
            <v>IS</v>
          </cell>
          <cell r="I118" t="str">
            <v>Group 3. INH Susceptible</v>
          </cell>
          <cell r="J118" t="str">
            <v>inh_susceptible</v>
          </cell>
          <cell r="K118" t="str">
            <v>susceptible</v>
          </cell>
          <cell r="L118" t="str">
            <v>22.40</v>
          </cell>
          <cell r="M118" t="str">
            <v>Done</v>
          </cell>
          <cell r="N118">
            <v>2.5000000000000001E-2</v>
          </cell>
          <cell r="O118">
            <v>0.06</v>
          </cell>
          <cell r="P118">
            <v>2</v>
          </cell>
          <cell r="Q118">
            <v>15</v>
          </cell>
        </row>
        <row r="119">
          <cell r="E119">
            <v>25901</v>
          </cell>
          <cell r="F119" t="str">
            <v>0M</v>
          </cell>
          <cell r="G119" t="str">
            <v>IS42</v>
          </cell>
          <cell r="H119" t="str">
            <v>IS</v>
          </cell>
          <cell r="I119" t="str">
            <v>Group 3. INH Susceptible</v>
          </cell>
          <cell r="J119" t="str">
            <v>inh_susceptible</v>
          </cell>
          <cell r="K119" t="str">
            <v>susceptible</v>
          </cell>
          <cell r="L119" t="str">
            <v>22.41</v>
          </cell>
          <cell r="M119" t="str">
            <v>Done</v>
          </cell>
          <cell r="N119">
            <v>0.05</v>
          </cell>
          <cell r="O119">
            <v>0.06</v>
          </cell>
          <cell r="P119">
            <v>2</v>
          </cell>
          <cell r="Q119">
            <v>15</v>
          </cell>
        </row>
        <row r="120">
          <cell r="E120">
            <v>25902</v>
          </cell>
          <cell r="F120" t="str">
            <v>0M</v>
          </cell>
          <cell r="G120" t="str">
            <v>IS43</v>
          </cell>
          <cell r="H120" t="str">
            <v>IS</v>
          </cell>
          <cell r="I120" t="str">
            <v>Group 3. INH Susceptible</v>
          </cell>
          <cell r="J120" t="str">
            <v>inh_susceptible</v>
          </cell>
          <cell r="K120" t="str">
            <v>susceptible</v>
          </cell>
          <cell r="L120" t="str">
            <v>22.42</v>
          </cell>
          <cell r="M120" t="str">
            <v>Done</v>
          </cell>
          <cell r="N120">
            <v>0.05</v>
          </cell>
          <cell r="O120">
            <v>0.12</v>
          </cell>
          <cell r="P120">
            <v>2</v>
          </cell>
          <cell r="Q120">
            <v>19</v>
          </cell>
        </row>
        <row r="121">
          <cell r="E121">
            <v>25903</v>
          </cell>
          <cell r="F121" t="str">
            <v>0M</v>
          </cell>
          <cell r="G121" t="str">
            <v>IS44</v>
          </cell>
          <cell r="H121" t="str">
            <v>IS</v>
          </cell>
          <cell r="I121" t="str">
            <v>Group 3. INH Susceptible</v>
          </cell>
          <cell r="J121" t="str">
            <v>inh_susceptible</v>
          </cell>
          <cell r="K121" t="str">
            <v>susceptible</v>
          </cell>
          <cell r="L121" t="str">
            <v>22.43</v>
          </cell>
          <cell r="M121" t="str">
            <v>Done</v>
          </cell>
          <cell r="N121">
            <v>0.05</v>
          </cell>
          <cell r="O121">
            <v>0.25</v>
          </cell>
          <cell r="P121" t="str">
            <v>&gt;8</v>
          </cell>
          <cell r="Q121">
            <v>15</v>
          </cell>
        </row>
        <row r="122">
          <cell r="E122">
            <v>25904</v>
          </cell>
          <cell r="F122" t="str">
            <v>0M</v>
          </cell>
          <cell r="G122" t="str">
            <v>IS45</v>
          </cell>
          <cell r="H122" t="str">
            <v>IS</v>
          </cell>
          <cell r="I122" t="str">
            <v>Group 3. INH Susceptible</v>
          </cell>
          <cell r="J122" t="str">
            <v>inh_susceptible</v>
          </cell>
          <cell r="K122" t="str">
            <v>susceptible</v>
          </cell>
          <cell r="L122" t="str">
            <v>22.44</v>
          </cell>
          <cell r="M122" t="str">
            <v>Done</v>
          </cell>
          <cell r="N122">
            <v>0.05</v>
          </cell>
          <cell r="O122">
            <v>0.06</v>
          </cell>
          <cell r="P122">
            <v>1</v>
          </cell>
          <cell r="Q122">
            <v>15</v>
          </cell>
        </row>
        <row r="123">
          <cell r="E123">
            <v>25906</v>
          </cell>
          <cell r="F123" t="str">
            <v>0M</v>
          </cell>
          <cell r="G123" t="str">
            <v>IS46</v>
          </cell>
          <cell r="H123" t="str">
            <v>IS</v>
          </cell>
          <cell r="I123" t="str">
            <v>Group 3. INH Susceptible</v>
          </cell>
          <cell r="J123" t="str">
            <v>inh_susceptible</v>
          </cell>
          <cell r="K123" t="str">
            <v>susceptible</v>
          </cell>
          <cell r="L123" t="str">
            <v>22.45</v>
          </cell>
          <cell r="M123" t="str">
            <v>Done</v>
          </cell>
          <cell r="N123">
            <v>0.05</v>
          </cell>
          <cell r="O123">
            <v>0.06</v>
          </cell>
          <cell r="P123">
            <v>1</v>
          </cell>
          <cell r="Q123">
            <v>19</v>
          </cell>
        </row>
        <row r="124">
          <cell r="E124">
            <v>25908</v>
          </cell>
          <cell r="F124" t="str">
            <v>0M</v>
          </cell>
          <cell r="G124" t="str">
            <v>IS47</v>
          </cell>
          <cell r="H124" t="str">
            <v>IS</v>
          </cell>
          <cell r="I124" t="str">
            <v>Group 3. INH Susceptible</v>
          </cell>
          <cell r="J124" t="str">
            <v>inh_susceptible</v>
          </cell>
          <cell r="K124" t="str">
            <v>susceptible</v>
          </cell>
          <cell r="L124" t="str">
            <v>22.46</v>
          </cell>
          <cell r="M124" t="str">
            <v>Done</v>
          </cell>
          <cell r="N124">
            <v>2.5000000000000001E-2</v>
          </cell>
          <cell r="O124">
            <v>0.06</v>
          </cell>
          <cell r="P124">
            <v>2</v>
          </cell>
          <cell r="Q124">
            <v>19</v>
          </cell>
        </row>
        <row r="125">
          <cell r="E125">
            <v>25909</v>
          </cell>
          <cell r="F125" t="str">
            <v>0M</v>
          </cell>
          <cell r="G125" t="str">
            <v>IS48</v>
          </cell>
          <cell r="H125" t="str">
            <v>IS</v>
          </cell>
          <cell r="I125" t="str">
            <v>Group 3. INH Susceptible</v>
          </cell>
          <cell r="J125" t="str">
            <v>inh_susceptible</v>
          </cell>
          <cell r="K125" t="str">
            <v>susceptible</v>
          </cell>
          <cell r="L125" t="str">
            <v>22.47</v>
          </cell>
          <cell r="M125" t="str">
            <v>Done</v>
          </cell>
          <cell r="N125">
            <v>0.05</v>
          </cell>
          <cell r="O125">
            <v>0.12</v>
          </cell>
          <cell r="P125">
            <v>2</v>
          </cell>
          <cell r="Q125">
            <v>19</v>
          </cell>
        </row>
        <row r="126">
          <cell r="E126">
            <v>25910</v>
          </cell>
          <cell r="F126" t="str">
            <v>0M</v>
          </cell>
          <cell r="G126" t="str">
            <v>IS49</v>
          </cell>
          <cell r="H126" t="str">
            <v>IS</v>
          </cell>
          <cell r="I126" t="str">
            <v>Group 3. INH Susceptible</v>
          </cell>
          <cell r="J126" t="str">
            <v>inh_susceptible</v>
          </cell>
          <cell r="K126" t="str">
            <v>susceptible</v>
          </cell>
          <cell r="L126" t="str">
            <v>22.48</v>
          </cell>
          <cell r="M126" t="str">
            <v>Done</v>
          </cell>
          <cell r="N126">
            <v>0.05</v>
          </cell>
          <cell r="O126">
            <v>0.06</v>
          </cell>
          <cell r="P126">
            <v>4</v>
          </cell>
          <cell r="Q126">
            <v>19</v>
          </cell>
        </row>
        <row r="127">
          <cell r="E127">
            <v>25911</v>
          </cell>
          <cell r="F127" t="str">
            <v>0M</v>
          </cell>
          <cell r="G127" t="str">
            <v>IS50</v>
          </cell>
          <cell r="H127" t="str">
            <v>IS</v>
          </cell>
          <cell r="I127" t="str">
            <v>Group 3. INH Susceptible</v>
          </cell>
          <cell r="J127" t="str">
            <v>inh_susceptible</v>
          </cell>
          <cell r="K127" t="str">
            <v>susceptible</v>
          </cell>
          <cell r="L127" t="str">
            <v>22.49</v>
          </cell>
          <cell r="M127" t="str">
            <v>Done</v>
          </cell>
          <cell r="N127">
            <v>0.05</v>
          </cell>
          <cell r="O127">
            <v>0.06</v>
          </cell>
          <cell r="P127">
            <v>2</v>
          </cell>
          <cell r="Q127">
            <v>15</v>
          </cell>
        </row>
        <row r="128">
          <cell r="E128">
            <v>25913</v>
          </cell>
          <cell r="F128" t="str">
            <v>0M</v>
          </cell>
          <cell r="G128" t="str">
            <v>IS51</v>
          </cell>
          <cell r="H128" t="str">
            <v>IS</v>
          </cell>
          <cell r="I128" t="str">
            <v>Group 3. INH Susceptible</v>
          </cell>
          <cell r="J128" t="str">
            <v>inh_susceptible</v>
          </cell>
          <cell r="K128" t="str">
            <v>susceptible</v>
          </cell>
          <cell r="L128" t="str">
            <v>22.50</v>
          </cell>
          <cell r="M128" t="str">
            <v>Done</v>
          </cell>
          <cell r="N128">
            <v>0.05</v>
          </cell>
          <cell r="O128">
            <v>0.25</v>
          </cell>
          <cell r="P128">
            <v>1</v>
          </cell>
          <cell r="Q128">
            <v>15</v>
          </cell>
        </row>
        <row r="129">
          <cell r="E129">
            <v>25914</v>
          </cell>
          <cell r="F129" t="str">
            <v>0M</v>
          </cell>
          <cell r="G129" t="str">
            <v>IS52</v>
          </cell>
          <cell r="H129" t="str">
            <v>IS</v>
          </cell>
          <cell r="I129" t="str">
            <v>Group 3. INH Susceptible</v>
          </cell>
          <cell r="J129" t="str">
            <v>inh_susceptible</v>
          </cell>
          <cell r="K129" t="str">
            <v>susceptible</v>
          </cell>
          <cell r="L129" t="str">
            <v>22.51</v>
          </cell>
          <cell r="M129" t="str">
            <v>Done</v>
          </cell>
          <cell r="N129">
            <v>2.5000000000000001E-2</v>
          </cell>
          <cell r="O129">
            <v>0.12</v>
          </cell>
          <cell r="P129">
            <v>1</v>
          </cell>
          <cell r="Q129">
            <v>19</v>
          </cell>
        </row>
        <row r="130">
          <cell r="E130">
            <v>25915</v>
          </cell>
          <cell r="F130" t="str">
            <v>0M</v>
          </cell>
          <cell r="G130" t="str">
            <v>IS53</v>
          </cell>
          <cell r="H130" t="str">
            <v>IS</v>
          </cell>
          <cell r="I130" t="str">
            <v>Group 3. INH Susceptible</v>
          </cell>
          <cell r="J130" t="str">
            <v>inh_susceptible</v>
          </cell>
          <cell r="K130" t="str">
            <v>susceptible</v>
          </cell>
          <cell r="L130" t="str">
            <v>22.52</v>
          </cell>
          <cell r="M130" t="str">
            <v>Done</v>
          </cell>
          <cell r="N130">
            <v>0.05</v>
          </cell>
          <cell r="O130">
            <v>0.25</v>
          </cell>
          <cell r="P130">
            <v>2</v>
          </cell>
          <cell r="Q130">
            <v>15</v>
          </cell>
        </row>
        <row r="131">
          <cell r="E131">
            <v>25917</v>
          </cell>
          <cell r="F131" t="str">
            <v>0M</v>
          </cell>
          <cell r="G131" t="str">
            <v>IS54</v>
          </cell>
          <cell r="H131" t="str">
            <v>IS</v>
          </cell>
          <cell r="I131" t="str">
            <v>Group 3. INH Susceptible</v>
          </cell>
          <cell r="J131" t="str">
            <v>inh_susceptible</v>
          </cell>
          <cell r="K131" t="str">
            <v>susceptible</v>
          </cell>
          <cell r="L131" t="str">
            <v>22.53</v>
          </cell>
          <cell r="M131" t="str">
            <v>Done</v>
          </cell>
          <cell r="N131">
            <v>2.5000000000000001E-2</v>
          </cell>
          <cell r="O131">
            <v>0.06</v>
          </cell>
          <cell r="P131">
            <v>1</v>
          </cell>
          <cell r="Q131">
            <v>15</v>
          </cell>
        </row>
        <row r="132">
          <cell r="E132">
            <v>25918</v>
          </cell>
          <cell r="F132" t="str">
            <v>0M</v>
          </cell>
          <cell r="G132" t="e">
            <v>#N/A</v>
          </cell>
          <cell r="H132" t="e">
            <v>#N/A</v>
          </cell>
          <cell r="I132" t="str">
            <v>Group 3. INH Susceptible</v>
          </cell>
          <cell r="J132" t="str">
            <v>inh_susceptible</v>
          </cell>
          <cell r="K132" t="str">
            <v>susceptible</v>
          </cell>
          <cell r="L132" t="str">
            <v>22.54</v>
          </cell>
          <cell r="M132" t="str">
            <v>Retest (low intial cell)</v>
          </cell>
          <cell r="N132">
            <v>0.05</v>
          </cell>
          <cell r="O132">
            <v>0.06</v>
          </cell>
          <cell r="P132">
            <v>2</v>
          </cell>
          <cell r="Q132">
            <v>19</v>
          </cell>
        </row>
        <row r="133">
          <cell r="E133">
            <v>25919</v>
          </cell>
          <cell r="F133" t="str">
            <v>0M</v>
          </cell>
          <cell r="G133" t="str">
            <v>IS55</v>
          </cell>
          <cell r="H133" t="str">
            <v>IS</v>
          </cell>
          <cell r="I133" t="str">
            <v>Group 3. INH Susceptible</v>
          </cell>
          <cell r="J133" t="str">
            <v>inh_susceptible</v>
          </cell>
          <cell r="K133" t="str">
            <v>susceptible</v>
          </cell>
          <cell r="L133" t="str">
            <v>22.55</v>
          </cell>
          <cell r="M133" t="str">
            <v>Done</v>
          </cell>
          <cell r="N133">
            <v>0.05</v>
          </cell>
          <cell r="O133">
            <v>0.06</v>
          </cell>
          <cell r="P133">
            <v>1</v>
          </cell>
          <cell r="Q133">
            <v>19</v>
          </cell>
        </row>
        <row r="134">
          <cell r="E134">
            <v>25921</v>
          </cell>
          <cell r="F134" t="str">
            <v>0M</v>
          </cell>
          <cell r="G134" t="str">
            <v>IS56</v>
          </cell>
          <cell r="H134" t="str">
            <v>IS</v>
          </cell>
          <cell r="I134" t="str">
            <v>Group 3. INH Susceptible</v>
          </cell>
          <cell r="J134" t="str">
            <v>inh_susceptible</v>
          </cell>
          <cell r="K134" t="str">
            <v>susceptible</v>
          </cell>
          <cell r="L134" t="str">
            <v>22.56</v>
          </cell>
          <cell r="M134" t="str">
            <v>Done</v>
          </cell>
          <cell r="N134">
            <v>0.05</v>
          </cell>
          <cell r="O134">
            <v>0.25</v>
          </cell>
          <cell r="P134">
            <v>1</v>
          </cell>
          <cell r="Q134">
            <v>19</v>
          </cell>
        </row>
        <row r="135">
          <cell r="E135">
            <v>25922</v>
          </cell>
          <cell r="F135" t="str">
            <v>0M</v>
          </cell>
          <cell r="G135" t="str">
            <v>IS57</v>
          </cell>
          <cell r="H135" t="str">
            <v>IS</v>
          </cell>
          <cell r="I135" t="str">
            <v>Group 3. INH Susceptible</v>
          </cell>
          <cell r="J135" t="str">
            <v>inh_susceptible</v>
          </cell>
          <cell r="K135" t="str">
            <v>susceptible</v>
          </cell>
          <cell r="L135" t="str">
            <v>22.57</v>
          </cell>
          <cell r="M135" t="str">
            <v>Done</v>
          </cell>
          <cell r="N135">
            <v>2.5000000000000001E-2</v>
          </cell>
          <cell r="O135">
            <v>0.06</v>
          </cell>
          <cell r="P135">
            <v>1</v>
          </cell>
          <cell r="Q135">
            <v>19</v>
          </cell>
        </row>
        <row r="136">
          <cell r="E136">
            <v>25924</v>
          </cell>
          <cell r="F136" t="str">
            <v>0M</v>
          </cell>
          <cell r="G136" t="str">
            <v>IS58</v>
          </cell>
          <cell r="H136" t="str">
            <v>IS</v>
          </cell>
          <cell r="I136" t="str">
            <v>Group 3. INH Susceptible</v>
          </cell>
          <cell r="J136" t="str">
            <v>inh_susceptible</v>
          </cell>
          <cell r="K136" t="str">
            <v>susceptible</v>
          </cell>
          <cell r="L136" t="str">
            <v>22.58</v>
          </cell>
          <cell r="M136" t="str">
            <v>Done</v>
          </cell>
          <cell r="N136">
            <v>2.5000000000000001E-2</v>
          </cell>
          <cell r="O136">
            <v>0.06</v>
          </cell>
          <cell r="P136">
            <v>1</v>
          </cell>
          <cell r="Q136">
            <v>15</v>
          </cell>
        </row>
        <row r="137">
          <cell r="E137">
            <v>25926</v>
          </cell>
          <cell r="F137" t="str">
            <v>0M</v>
          </cell>
          <cell r="G137" t="str">
            <v>IS59</v>
          </cell>
          <cell r="H137" t="str">
            <v>IS</v>
          </cell>
          <cell r="I137" t="str">
            <v>Group 3. INH Susceptible</v>
          </cell>
          <cell r="J137" t="str">
            <v>inh_susceptible</v>
          </cell>
          <cell r="K137" t="str">
            <v>susceptible</v>
          </cell>
          <cell r="L137" t="str">
            <v>22.59</v>
          </cell>
          <cell r="M137" t="str">
            <v>Done</v>
          </cell>
          <cell r="N137">
            <v>2.5000000000000001E-2</v>
          </cell>
          <cell r="O137">
            <v>0.06</v>
          </cell>
          <cell r="P137">
            <v>0.5</v>
          </cell>
          <cell r="Q137">
            <v>19</v>
          </cell>
        </row>
        <row r="138">
          <cell r="E138">
            <v>26061</v>
          </cell>
          <cell r="F138" t="str">
            <v>0M</v>
          </cell>
          <cell r="G138" t="str">
            <v>IS60</v>
          </cell>
          <cell r="H138" t="str">
            <v>IS</v>
          </cell>
          <cell r="I138" t="str">
            <v>Group 3. INH Susceptible</v>
          </cell>
          <cell r="J138" t="str">
            <v>inh_susceptible</v>
          </cell>
          <cell r="K138" t="str">
            <v>susceptible</v>
          </cell>
          <cell r="L138" t="str">
            <v>22.60</v>
          </cell>
          <cell r="M138" t="str">
            <v>Done</v>
          </cell>
          <cell r="N138">
            <v>2.5000000000000001E-2</v>
          </cell>
          <cell r="O138">
            <v>0.06</v>
          </cell>
          <cell r="P138">
            <v>2</v>
          </cell>
          <cell r="Q138">
            <v>19</v>
          </cell>
        </row>
        <row r="139">
          <cell r="E139">
            <v>26062</v>
          </cell>
          <cell r="F139" t="str">
            <v>0M</v>
          </cell>
          <cell r="G139" t="str">
            <v>IS61</v>
          </cell>
          <cell r="H139" t="str">
            <v>IS</v>
          </cell>
          <cell r="I139" t="str">
            <v>Group 3. INH Susceptible</v>
          </cell>
          <cell r="J139" t="str">
            <v>inh_susceptible</v>
          </cell>
          <cell r="K139" t="str">
            <v>susceptible</v>
          </cell>
          <cell r="L139" t="str">
            <v>22.61</v>
          </cell>
          <cell r="M139" t="str">
            <v>Done</v>
          </cell>
          <cell r="N139">
            <v>0.05</v>
          </cell>
          <cell r="O139">
            <v>0.12</v>
          </cell>
          <cell r="P139">
            <v>1</v>
          </cell>
          <cell r="Q139">
            <v>19</v>
          </cell>
        </row>
        <row r="140">
          <cell r="E140">
            <v>26063</v>
          </cell>
          <cell r="F140" t="str">
            <v>0M</v>
          </cell>
          <cell r="G140" t="str">
            <v>IS62</v>
          </cell>
          <cell r="H140" t="str">
            <v>IS</v>
          </cell>
          <cell r="I140" t="str">
            <v>Group 3. INH Susceptible</v>
          </cell>
          <cell r="J140" t="str">
            <v>inh_susceptible</v>
          </cell>
          <cell r="K140" t="str">
            <v>susceptible</v>
          </cell>
          <cell r="L140" t="str">
            <v>22.62</v>
          </cell>
          <cell r="M140" t="str">
            <v>Done</v>
          </cell>
          <cell r="N140">
            <v>0.05</v>
          </cell>
          <cell r="O140">
            <v>0.12</v>
          </cell>
          <cell r="P140">
            <v>2</v>
          </cell>
          <cell r="Q140">
            <v>15</v>
          </cell>
        </row>
        <row r="141">
          <cell r="E141">
            <v>26066</v>
          </cell>
          <cell r="F141" t="str">
            <v>0M</v>
          </cell>
          <cell r="G141" t="str">
            <v>IS63</v>
          </cell>
          <cell r="H141" t="str">
            <v>IS</v>
          </cell>
          <cell r="I141" t="str">
            <v>Group 3. INH Susceptible</v>
          </cell>
          <cell r="J141" t="str">
            <v>inh_susceptible</v>
          </cell>
          <cell r="K141" t="str">
            <v>susceptible</v>
          </cell>
          <cell r="L141" t="str">
            <v>22.63</v>
          </cell>
          <cell r="M141" t="str">
            <v>Done</v>
          </cell>
          <cell r="N141">
            <v>2.5000000000000001E-2</v>
          </cell>
          <cell r="O141">
            <v>0.06</v>
          </cell>
          <cell r="P141">
            <v>1</v>
          </cell>
          <cell r="Q141">
            <v>15</v>
          </cell>
        </row>
        <row r="142">
          <cell r="E142">
            <v>26069</v>
          </cell>
          <cell r="F142" t="str">
            <v>0M</v>
          </cell>
          <cell r="G142" t="str">
            <v>IS64</v>
          </cell>
          <cell r="H142" t="str">
            <v>IS</v>
          </cell>
          <cell r="I142" t="str">
            <v>Group 3. INH Susceptible</v>
          </cell>
          <cell r="J142" t="str">
            <v>inh_susceptible</v>
          </cell>
          <cell r="K142" t="str">
            <v>susceptible</v>
          </cell>
          <cell r="L142" t="str">
            <v>22.64</v>
          </cell>
          <cell r="M142" t="str">
            <v>Done</v>
          </cell>
          <cell r="N142">
            <v>2.5000000000000001E-2</v>
          </cell>
          <cell r="O142">
            <v>0.06</v>
          </cell>
          <cell r="P142">
            <v>0.5</v>
          </cell>
          <cell r="Q142">
            <v>22</v>
          </cell>
        </row>
        <row r="143">
          <cell r="E143">
            <v>26070</v>
          </cell>
          <cell r="F143" t="str">
            <v>0M</v>
          </cell>
          <cell r="G143" t="str">
            <v>IS65</v>
          </cell>
          <cell r="H143" t="str">
            <v>IS</v>
          </cell>
          <cell r="I143" t="str">
            <v>Group 3. INH Susceptible</v>
          </cell>
          <cell r="J143" t="str">
            <v>inh_susceptible</v>
          </cell>
          <cell r="K143" t="str">
            <v>susceptible</v>
          </cell>
          <cell r="L143" t="str">
            <v>22.65</v>
          </cell>
          <cell r="M143" t="str">
            <v>Done</v>
          </cell>
          <cell r="N143">
            <v>2.5000000000000001E-2</v>
          </cell>
          <cell r="O143">
            <v>0.12</v>
          </cell>
          <cell r="P143">
            <v>2</v>
          </cell>
          <cell r="Q143">
            <v>19</v>
          </cell>
        </row>
        <row r="144">
          <cell r="E144">
            <v>26071</v>
          </cell>
          <cell r="F144" t="str">
            <v>0M</v>
          </cell>
          <cell r="G144" t="str">
            <v>IS66</v>
          </cell>
          <cell r="H144" t="str">
            <v>IS</v>
          </cell>
          <cell r="I144" t="str">
            <v>Group 3. INH Susceptible</v>
          </cell>
          <cell r="J144" t="str">
            <v>inh_susceptible</v>
          </cell>
          <cell r="K144" t="str">
            <v>susceptible</v>
          </cell>
          <cell r="L144" t="str">
            <v>22.66</v>
          </cell>
          <cell r="M144" t="str">
            <v>Done</v>
          </cell>
          <cell r="N144">
            <v>2.5000000000000001E-2</v>
          </cell>
          <cell r="O144">
            <v>0.06</v>
          </cell>
          <cell r="P144">
            <v>0.5</v>
          </cell>
          <cell r="Q144">
            <v>19</v>
          </cell>
        </row>
        <row r="145">
          <cell r="E145">
            <v>26072</v>
          </cell>
          <cell r="F145" t="str">
            <v>0M</v>
          </cell>
          <cell r="G145" t="str">
            <v>IS67</v>
          </cell>
          <cell r="H145" t="str">
            <v>IS</v>
          </cell>
          <cell r="I145" t="str">
            <v>Group 3. INH Susceptible</v>
          </cell>
          <cell r="J145" t="str">
            <v>inh_susceptible</v>
          </cell>
          <cell r="K145" t="str">
            <v>susceptible</v>
          </cell>
          <cell r="L145" t="str">
            <v>22.67</v>
          </cell>
          <cell r="M145" t="str">
            <v>Done</v>
          </cell>
          <cell r="N145">
            <v>2.5000000000000001E-2</v>
          </cell>
          <cell r="O145">
            <v>0.06</v>
          </cell>
          <cell r="P145">
            <v>2</v>
          </cell>
          <cell r="Q145">
            <v>19</v>
          </cell>
        </row>
        <row r="146">
          <cell r="E146">
            <v>26076</v>
          </cell>
          <cell r="F146" t="str">
            <v>0M</v>
          </cell>
          <cell r="G146" t="str">
            <v>IS68</v>
          </cell>
          <cell r="H146" t="str">
            <v>IS</v>
          </cell>
          <cell r="I146" t="str">
            <v>Group 3. INH Susceptible</v>
          </cell>
          <cell r="J146" t="str">
            <v>inh_susceptible</v>
          </cell>
          <cell r="K146" t="str">
            <v>susceptible</v>
          </cell>
          <cell r="L146" t="str">
            <v>22.68</v>
          </cell>
          <cell r="M146" t="str">
            <v>Done</v>
          </cell>
          <cell r="N146">
            <v>0.05</v>
          </cell>
          <cell r="O146">
            <v>0.12</v>
          </cell>
          <cell r="P146">
            <v>1</v>
          </cell>
          <cell r="Q146">
            <v>15</v>
          </cell>
        </row>
        <row r="147">
          <cell r="E147">
            <v>26077</v>
          </cell>
          <cell r="F147" t="str">
            <v>0M</v>
          </cell>
          <cell r="G147" t="str">
            <v>IS69</v>
          </cell>
          <cell r="H147" t="str">
            <v>IS</v>
          </cell>
          <cell r="I147" t="str">
            <v>Group 3. INH Susceptible</v>
          </cell>
          <cell r="J147" t="str">
            <v>inh_susceptible</v>
          </cell>
          <cell r="K147" t="str">
            <v>susceptible</v>
          </cell>
          <cell r="L147" t="str">
            <v>22.69</v>
          </cell>
          <cell r="M147" t="str">
            <v>Done</v>
          </cell>
          <cell r="N147">
            <v>2.5000000000000001E-2</v>
          </cell>
          <cell r="O147">
            <v>0.06</v>
          </cell>
          <cell r="P147">
            <v>2</v>
          </cell>
          <cell r="Q147">
            <v>15</v>
          </cell>
        </row>
        <row r="148">
          <cell r="E148">
            <v>26078</v>
          </cell>
          <cell r="F148" t="str">
            <v>0M</v>
          </cell>
          <cell r="G148" t="e">
            <v>#N/A</v>
          </cell>
          <cell r="H148" t="e">
            <v>#N/A</v>
          </cell>
          <cell r="I148" t="str">
            <v>Group 3. INH Susceptible</v>
          </cell>
          <cell r="J148" t="str">
            <v>inh_susceptible</v>
          </cell>
          <cell r="K148" t="str">
            <v>susceptible</v>
          </cell>
          <cell r="L148" t="str">
            <v>22.70</v>
          </cell>
          <cell r="M148" t="str">
            <v>Retest (low intial cell)</v>
          </cell>
          <cell r="N148">
            <v>0.05</v>
          </cell>
          <cell r="O148">
            <v>0.06</v>
          </cell>
          <cell r="P148">
            <v>2</v>
          </cell>
          <cell r="Q148">
            <v>19</v>
          </cell>
        </row>
        <row r="149">
          <cell r="E149">
            <v>26079</v>
          </cell>
          <cell r="F149" t="str">
            <v>0M</v>
          </cell>
          <cell r="G149" t="str">
            <v>IS70</v>
          </cell>
          <cell r="H149" t="str">
            <v>IS</v>
          </cell>
          <cell r="I149" t="str">
            <v>Group 3. INH Susceptible</v>
          </cell>
          <cell r="J149" t="str">
            <v>inh_susceptible</v>
          </cell>
          <cell r="K149" t="str">
            <v>susceptible</v>
          </cell>
          <cell r="L149" t="str">
            <v>22.71</v>
          </cell>
          <cell r="M149" t="str">
            <v>Done</v>
          </cell>
          <cell r="N149">
            <v>2.5000000000000001E-2</v>
          </cell>
          <cell r="O149">
            <v>0.06</v>
          </cell>
          <cell r="P149">
            <v>1</v>
          </cell>
          <cell r="Q149">
            <v>15</v>
          </cell>
        </row>
        <row r="150">
          <cell r="E150">
            <v>26082</v>
          </cell>
          <cell r="F150" t="str">
            <v>0M</v>
          </cell>
          <cell r="G150" t="str">
            <v>IS71</v>
          </cell>
          <cell r="H150" t="str">
            <v>IS</v>
          </cell>
          <cell r="I150" t="str">
            <v>Group 3. INH Susceptible</v>
          </cell>
          <cell r="J150" t="str">
            <v>inh_susceptible</v>
          </cell>
          <cell r="K150" t="str">
            <v>susceptible</v>
          </cell>
          <cell r="L150" t="str">
            <v>22.72</v>
          </cell>
          <cell r="M150" t="str">
            <v>Done</v>
          </cell>
          <cell r="N150">
            <v>2.5000000000000001E-2</v>
          </cell>
          <cell r="O150">
            <v>0.06</v>
          </cell>
          <cell r="P150">
            <v>2</v>
          </cell>
          <cell r="Q150">
            <v>15</v>
          </cell>
        </row>
        <row r="151">
          <cell r="E151">
            <v>26083</v>
          </cell>
          <cell r="F151" t="str">
            <v>0M</v>
          </cell>
          <cell r="G151" t="str">
            <v>IS72</v>
          </cell>
          <cell r="H151" t="str">
            <v>IS</v>
          </cell>
          <cell r="I151" t="str">
            <v>Group 3. INH Susceptible</v>
          </cell>
          <cell r="J151" t="str">
            <v>inh_susceptible</v>
          </cell>
          <cell r="K151" t="str">
            <v>susceptible</v>
          </cell>
          <cell r="L151" t="str">
            <v>22.73</v>
          </cell>
          <cell r="M151" t="str">
            <v>Done</v>
          </cell>
          <cell r="N151">
            <v>2.5000000000000001E-2</v>
          </cell>
          <cell r="O151">
            <v>0.06</v>
          </cell>
          <cell r="P151">
            <v>2</v>
          </cell>
          <cell r="Q151">
            <v>19</v>
          </cell>
        </row>
        <row r="152">
          <cell r="E152">
            <v>26084</v>
          </cell>
          <cell r="F152" t="str">
            <v>0M</v>
          </cell>
          <cell r="G152" t="str">
            <v>IS73</v>
          </cell>
          <cell r="H152" t="str">
            <v>IS</v>
          </cell>
          <cell r="I152" t="str">
            <v>Group 3. INH Susceptible</v>
          </cell>
          <cell r="J152" t="str">
            <v>inh_susceptible</v>
          </cell>
          <cell r="K152" t="str">
            <v>susceptible</v>
          </cell>
          <cell r="L152" t="str">
            <v>22.74</v>
          </cell>
          <cell r="M152" t="str">
            <v>Done</v>
          </cell>
          <cell r="N152">
            <v>2.5000000000000001E-2</v>
          </cell>
          <cell r="O152">
            <v>0.06</v>
          </cell>
          <cell r="P152">
            <v>0.5</v>
          </cell>
          <cell r="Q152">
            <v>22</v>
          </cell>
        </row>
        <row r="153">
          <cell r="E153">
            <v>26085</v>
          </cell>
          <cell r="F153" t="str">
            <v>0M</v>
          </cell>
          <cell r="G153" t="str">
            <v>IS74</v>
          </cell>
          <cell r="H153" t="str">
            <v>IS</v>
          </cell>
          <cell r="I153" t="str">
            <v>Group 3. INH Susceptible</v>
          </cell>
          <cell r="J153" t="str">
            <v>inh_susceptible</v>
          </cell>
          <cell r="K153" t="str">
            <v>susceptible</v>
          </cell>
          <cell r="L153" t="str">
            <v>22.75</v>
          </cell>
          <cell r="M153" t="str">
            <v>Done</v>
          </cell>
          <cell r="N153">
            <v>2.5000000000000001E-2</v>
          </cell>
          <cell r="O153">
            <v>0.06</v>
          </cell>
          <cell r="P153">
            <v>0.5</v>
          </cell>
          <cell r="Q153">
            <v>19</v>
          </cell>
        </row>
        <row r="154">
          <cell r="E154">
            <v>26087</v>
          </cell>
          <cell r="F154" t="str">
            <v>0M</v>
          </cell>
          <cell r="G154" t="str">
            <v>IS75</v>
          </cell>
          <cell r="H154" t="str">
            <v>IS</v>
          </cell>
          <cell r="I154" t="str">
            <v>Group 3. INH Susceptible</v>
          </cell>
          <cell r="J154" t="str">
            <v>inh_susceptible</v>
          </cell>
          <cell r="K154" t="str">
            <v>susceptible</v>
          </cell>
          <cell r="L154" t="str">
            <v>22.76</v>
          </cell>
          <cell r="M154" t="str">
            <v>Done</v>
          </cell>
          <cell r="N154">
            <v>2.5000000000000001E-2</v>
          </cell>
          <cell r="O154">
            <v>0.06</v>
          </cell>
          <cell r="P154">
            <v>0.25</v>
          </cell>
          <cell r="Q154">
            <v>15</v>
          </cell>
        </row>
        <row r="155">
          <cell r="E155">
            <v>26088</v>
          </cell>
          <cell r="F155" t="str">
            <v>0M</v>
          </cell>
          <cell r="G155" t="str">
            <v>IS76</v>
          </cell>
          <cell r="H155" t="str">
            <v>IS</v>
          </cell>
          <cell r="I155" t="str">
            <v>Group 3. INH Susceptible</v>
          </cell>
          <cell r="J155" t="str">
            <v>inh_susceptible</v>
          </cell>
          <cell r="K155" t="str">
            <v>susceptible</v>
          </cell>
          <cell r="L155" t="str">
            <v>22.77</v>
          </cell>
          <cell r="M155" t="str">
            <v>Done</v>
          </cell>
          <cell r="N155">
            <v>2.5000000000000001E-2</v>
          </cell>
          <cell r="O155">
            <v>0.06</v>
          </cell>
          <cell r="P155">
            <v>2</v>
          </cell>
          <cell r="Q155">
            <v>19</v>
          </cell>
        </row>
        <row r="156">
          <cell r="E156">
            <v>26090</v>
          </cell>
          <cell r="F156" t="str">
            <v>0M</v>
          </cell>
          <cell r="G156" t="str">
            <v>IS77</v>
          </cell>
          <cell r="H156" t="str">
            <v>IS</v>
          </cell>
          <cell r="I156" t="str">
            <v>Group 3. INH Susceptible</v>
          </cell>
          <cell r="J156" t="str">
            <v>inh_susceptible</v>
          </cell>
          <cell r="K156" t="str">
            <v>susceptible</v>
          </cell>
          <cell r="L156" t="str">
            <v>22.78</v>
          </cell>
          <cell r="M156" t="str">
            <v>Done</v>
          </cell>
          <cell r="N156">
            <v>2.5000000000000001E-2</v>
          </cell>
          <cell r="O156">
            <v>0.25</v>
          </cell>
          <cell r="P156">
            <v>2</v>
          </cell>
          <cell r="Q156">
            <v>15</v>
          </cell>
        </row>
        <row r="157">
          <cell r="E157">
            <v>26092</v>
          </cell>
          <cell r="F157" t="str">
            <v>0M</v>
          </cell>
          <cell r="G157" t="str">
            <v>IS78</v>
          </cell>
          <cell r="H157" t="str">
            <v>IS</v>
          </cell>
          <cell r="I157" t="str">
            <v>Group 3. INH Susceptible</v>
          </cell>
          <cell r="J157" t="str">
            <v>inh_susceptible</v>
          </cell>
          <cell r="K157" t="str">
            <v>susceptible</v>
          </cell>
          <cell r="L157" t="str">
            <v>22.79</v>
          </cell>
          <cell r="M157" t="str">
            <v>Done</v>
          </cell>
          <cell r="N157">
            <v>2.5000000000000001E-2</v>
          </cell>
          <cell r="O157">
            <v>0.06</v>
          </cell>
          <cell r="P157">
            <v>1</v>
          </cell>
          <cell r="Q157">
            <v>19</v>
          </cell>
        </row>
        <row r="158">
          <cell r="E158">
            <v>26094</v>
          </cell>
          <cell r="F158" t="str">
            <v>0M</v>
          </cell>
          <cell r="G158" t="e">
            <v>#N/A</v>
          </cell>
          <cell r="H158" t="e">
            <v>#N/A</v>
          </cell>
          <cell r="I158" t="str">
            <v>Group 3. INH Susceptible</v>
          </cell>
          <cell r="J158" t="str">
            <v>inh_susceptible</v>
          </cell>
          <cell r="K158" t="str">
            <v>susceptible</v>
          </cell>
          <cell r="L158" t="str">
            <v>22.80</v>
          </cell>
          <cell r="M158" t="str">
            <v>Retest (slow-growth)</v>
          </cell>
          <cell r="N158">
            <v>0.05</v>
          </cell>
          <cell r="O158">
            <v>0.5</v>
          </cell>
          <cell r="P158">
            <v>2</v>
          </cell>
          <cell r="Q158" t="str">
            <v>NA</v>
          </cell>
        </row>
        <row r="159">
          <cell r="E159">
            <v>26097</v>
          </cell>
          <cell r="F159" t="str">
            <v>0M</v>
          </cell>
          <cell r="G159" t="str">
            <v>IS79</v>
          </cell>
          <cell r="H159" t="str">
            <v>IS</v>
          </cell>
          <cell r="I159" t="str">
            <v>Group 3. INH Susceptible</v>
          </cell>
          <cell r="J159" t="str">
            <v>inh_susceptible</v>
          </cell>
          <cell r="K159" t="str">
            <v>susceptible</v>
          </cell>
          <cell r="L159" t="str">
            <v>22.81</v>
          </cell>
          <cell r="M159" t="str">
            <v>Done</v>
          </cell>
          <cell r="N159">
            <v>0.05</v>
          </cell>
          <cell r="O159">
            <v>0.06</v>
          </cell>
          <cell r="P159">
            <v>2</v>
          </cell>
          <cell r="Q159">
            <v>19</v>
          </cell>
        </row>
        <row r="160">
          <cell r="E160">
            <v>26100</v>
          </cell>
          <cell r="F160" t="str">
            <v>0M</v>
          </cell>
          <cell r="G160" t="str">
            <v>IS80</v>
          </cell>
          <cell r="H160" t="str">
            <v>IS</v>
          </cell>
          <cell r="I160" t="str">
            <v>Group 3. INH Susceptible</v>
          </cell>
          <cell r="J160" t="str">
            <v>inh_susceptible</v>
          </cell>
          <cell r="K160" t="str">
            <v>susceptible</v>
          </cell>
          <cell r="L160" t="str">
            <v>22.82</v>
          </cell>
          <cell r="M160" t="str">
            <v>Done</v>
          </cell>
          <cell r="N160">
            <v>0.05</v>
          </cell>
          <cell r="O160">
            <v>0.12</v>
          </cell>
          <cell r="P160">
            <v>1</v>
          </cell>
          <cell r="Q160">
            <v>12</v>
          </cell>
        </row>
        <row r="161">
          <cell r="E161">
            <v>26101</v>
          </cell>
          <cell r="F161" t="str">
            <v>0M</v>
          </cell>
          <cell r="G161" t="str">
            <v>IS81</v>
          </cell>
          <cell r="H161" t="str">
            <v>IS</v>
          </cell>
          <cell r="I161" t="str">
            <v>Group 3. INH Susceptible</v>
          </cell>
          <cell r="J161" t="str">
            <v>inh_susceptible</v>
          </cell>
          <cell r="K161" t="str">
            <v>susceptible</v>
          </cell>
          <cell r="L161" t="str">
            <v>22.83</v>
          </cell>
          <cell r="M161" t="str">
            <v>Done</v>
          </cell>
          <cell r="N161">
            <v>0.05</v>
          </cell>
          <cell r="O161">
            <v>0.12</v>
          </cell>
          <cell r="P161">
            <v>8</v>
          </cell>
          <cell r="Q161">
            <v>15</v>
          </cell>
        </row>
        <row r="162">
          <cell r="E162">
            <v>26104</v>
          </cell>
          <cell r="F162" t="str">
            <v>0M</v>
          </cell>
          <cell r="G162" t="str">
            <v>IS82</v>
          </cell>
          <cell r="H162" t="str">
            <v>IS</v>
          </cell>
          <cell r="I162" t="str">
            <v>Group 3. INH Susceptible</v>
          </cell>
          <cell r="J162" t="str">
            <v>inh_susceptible</v>
          </cell>
          <cell r="K162" t="str">
            <v>susceptible</v>
          </cell>
          <cell r="L162" t="str">
            <v>22.84</v>
          </cell>
          <cell r="M162" t="str">
            <v>Done</v>
          </cell>
          <cell r="N162">
            <v>2.5000000000000001E-2</v>
          </cell>
          <cell r="O162">
            <v>0.12</v>
          </cell>
          <cell r="P162">
            <v>2</v>
          </cell>
          <cell r="Q162">
            <v>19</v>
          </cell>
        </row>
        <row r="163">
          <cell r="E163">
            <v>26106</v>
          </cell>
          <cell r="F163" t="str">
            <v>0M</v>
          </cell>
          <cell r="G163" t="str">
            <v>IS83</v>
          </cell>
          <cell r="H163" t="str">
            <v>IS</v>
          </cell>
          <cell r="I163" t="str">
            <v>Group 3. INH Susceptible</v>
          </cell>
          <cell r="J163" t="str">
            <v>inh_susceptible</v>
          </cell>
          <cell r="K163" t="str">
            <v>susceptible</v>
          </cell>
          <cell r="L163" t="str">
            <v>22.85</v>
          </cell>
          <cell r="M163" t="str">
            <v>Done</v>
          </cell>
          <cell r="N163">
            <v>2.5000000000000001E-2</v>
          </cell>
          <cell r="O163">
            <v>0.12</v>
          </cell>
          <cell r="P163">
            <v>2</v>
          </cell>
          <cell r="Q163">
            <v>15</v>
          </cell>
        </row>
        <row r="164">
          <cell r="E164">
            <v>26107</v>
          </cell>
          <cell r="F164" t="str">
            <v>0M</v>
          </cell>
          <cell r="G164" t="str">
            <v>IS84</v>
          </cell>
          <cell r="H164" t="str">
            <v>IS</v>
          </cell>
          <cell r="I164" t="str">
            <v>Group 3. INH Susceptible</v>
          </cell>
          <cell r="J164" t="str">
            <v>inh_susceptible</v>
          </cell>
          <cell r="K164" t="str">
            <v>susceptible</v>
          </cell>
          <cell r="L164" t="str">
            <v>22.86</v>
          </cell>
          <cell r="M164" t="str">
            <v>Done</v>
          </cell>
          <cell r="N164">
            <v>0.05</v>
          </cell>
          <cell r="O164">
            <v>0.25</v>
          </cell>
          <cell r="P164">
            <v>1</v>
          </cell>
          <cell r="Q164">
            <v>15</v>
          </cell>
        </row>
        <row r="165">
          <cell r="E165">
            <v>26109</v>
          </cell>
          <cell r="F165" t="str">
            <v>0M</v>
          </cell>
          <cell r="G165" t="str">
            <v>IS85</v>
          </cell>
          <cell r="H165" t="str">
            <v>IS</v>
          </cell>
          <cell r="I165" t="str">
            <v>Group 3. INH Susceptible</v>
          </cell>
          <cell r="J165" t="str">
            <v>inh_susceptible</v>
          </cell>
          <cell r="K165" t="str">
            <v>susceptible</v>
          </cell>
          <cell r="L165" t="str">
            <v>22.87</v>
          </cell>
          <cell r="M165" t="str">
            <v>Done</v>
          </cell>
          <cell r="N165">
            <v>2.5000000000000001E-2</v>
          </cell>
          <cell r="O165">
            <v>0.06</v>
          </cell>
          <cell r="P165">
            <v>1</v>
          </cell>
          <cell r="Q165">
            <v>19</v>
          </cell>
        </row>
        <row r="166">
          <cell r="E166">
            <v>26110</v>
          </cell>
          <cell r="F166" t="str">
            <v>0M</v>
          </cell>
          <cell r="G166" t="str">
            <v>IS86</v>
          </cell>
          <cell r="H166" t="str">
            <v>IS</v>
          </cell>
          <cell r="I166" t="str">
            <v>Group 3. INH Susceptible</v>
          </cell>
          <cell r="J166" t="str">
            <v>inh_susceptible</v>
          </cell>
          <cell r="K166" t="str">
            <v>susceptible</v>
          </cell>
          <cell r="L166" t="str">
            <v>22.88</v>
          </cell>
          <cell r="M166" t="str">
            <v>Done</v>
          </cell>
          <cell r="N166">
            <v>0.05</v>
          </cell>
          <cell r="O166">
            <v>0.12</v>
          </cell>
          <cell r="P166">
            <v>2</v>
          </cell>
          <cell r="Q166">
            <v>12</v>
          </cell>
        </row>
        <row r="167">
          <cell r="E167">
            <v>26111</v>
          </cell>
          <cell r="F167" t="str">
            <v>0M</v>
          </cell>
          <cell r="G167" t="str">
            <v>IS87</v>
          </cell>
          <cell r="H167" t="str">
            <v>IS</v>
          </cell>
          <cell r="I167" t="str">
            <v>Group 3. INH Susceptible</v>
          </cell>
          <cell r="J167" t="str">
            <v>inh_susceptible</v>
          </cell>
          <cell r="K167" t="str">
            <v>susceptible</v>
          </cell>
          <cell r="L167" t="str">
            <v>22.89</v>
          </cell>
          <cell r="M167" t="str">
            <v>Done</v>
          </cell>
          <cell r="N167">
            <v>2.5000000000000001E-2</v>
          </cell>
          <cell r="O167">
            <v>0.12</v>
          </cell>
          <cell r="P167">
            <v>4</v>
          </cell>
          <cell r="Q167">
            <v>15</v>
          </cell>
        </row>
        <row r="168">
          <cell r="E168">
            <v>26113</v>
          </cell>
          <cell r="F168" t="str">
            <v>0M</v>
          </cell>
          <cell r="G168" t="str">
            <v>IS88</v>
          </cell>
          <cell r="H168" t="str">
            <v>IS</v>
          </cell>
          <cell r="I168" t="str">
            <v>Group 3. INH Susceptible</v>
          </cell>
          <cell r="J168" t="str">
            <v>inh_susceptible</v>
          </cell>
          <cell r="K168" t="str">
            <v>susceptible</v>
          </cell>
          <cell r="L168" t="str">
            <v>22.90</v>
          </cell>
          <cell r="M168" t="str">
            <v>Done</v>
          </cell>
          <cell r="N168">
            <v>2.5000000000000001E-2</v>
          </cell>
          <cell r="O168">
            <v>0.06</v>
          </cell>
          <cell r="P168">
            <v>1</v>
          </cell>
          <cell r="Q168">
            <v>19</v>
          </cell>
        </row>
        <row r="169">
          <cell r="E169">
            <v>26114</v>
          </cell>
          <cell r="F169" t="str">
            <v>0M</v>
          </cell>
          <cell r="G169" t="str">
            <v>IS89</v>
          </cell>
          <cell r="H169" t="str">
            <v>IS</v>
          </cell>
          <cell r="I169" t="str">
            <v>Group 3. INH Susceptible</v>
          </cell>
          <cell r="J169" t="str">
            <v>inh_susceptible</v>
          </cell>
          <cell r="K169" t="str">
            <v>susceptible</v>
          </cell>
          <cell r="L169" t="str">
            <v>22.91</v>
          </cell>
          <cell r="M169" t="str">
            <v>Done</v>
          </cell>
          <cell r="N169">
            <v>0.05</v>
          </cell>
          <cell r="O169">
            <v>0.06</v>
          </cell>
          <cell r="P169">
            <v>2</v>
          </cell>
          <cell r="Q169">
            <v>19</v>
          </cell>
        </row>
        <row r="170">
          <cell r="E170">
            <v>26115</v>
          </cell>
          <cell r="F170" t="str">
            <v>0M</v>
          </cell>
          <cell r="G170" t="str">
            <v>IS90</v>
          </cell>
          <cell r="H170" t="str">
            <v>IS</v>
          </cell>
          <cell r="I170" t="str">
            <v>Group 3. INH Susceptible</v>
          </cell>
          <cell r="J170" t="str">
            <v>inh_susceptible</v>
          </cell>
          <cell r="K170" t="str">
            <v>susceptible</v>
          </cell>
          <cell r="L170" t="str">
            <v>22.92</v>
          </cell>
          <cell r="M170" t="str">
            <v>Done</v>
          </cell>
          <cell r="N170">
            <v>2.5000000000000001E-2</v>
          </cell>
          <cell r="O170">
            <v>0.06</v>
          </cell>
          <cell r="P170">
            <v>0.25</v>
          </cell>
          <cell r="Q170">
            <v>15</v>
          </cell>
        </row>
        <row r="171">
          <cell r="E171">
            <v>26116</v>
          </cell>
          <cell r="F171" t="str">
            <v>0M</v>
          </cell>
          <cell r="G171" t="str">
            <v>IS91</v>
          </cell>
          <cell r="H171" t="str">
            <v>IS</v>
          </cell>
          <cell r="I171" t="str">
            <v>Group 3. INH Susceptible</v>
          </cell>
          <cell r="J171" t="str">
            <v>inh_susceptible</v>
          </cell>
          <cell r="K171" t="str">
            <v>susceptible</v>
          </cell>
          <cell r="L171" t="str">
            <v>22.93</v>
          </cell>
          <cell r="M171" t="str">
            <v>Done</v>
          </cell>
          <cell r="N171">
            <v>2.5000000000000001E-2</v>
          </cell>
          <cell r="O171">
            <v>0.25</v>
          </cell>
          <cell r="P171">
            <v>1</v>
          </cell>
          <cell r="Q171">
            <v>15</v>
          </cell>
        </row>
        <row r="172">
          <cell r="E172">
            <v>26117</v>
          </cell>
          <cell r="F172" t="str">
            <v>0M</v>
          </cell>
          <cell r="G172" t="e">
            <v>#N/A</v>
          </cell>
          <cell r="H172" t="e">
            <v>#N/A</v>
          </cell>
          <cell r="I172" t="str">
            <v>Group 3. INH Susceptible</v>
          </cell>
          <cell r="J172" t="str">
            <v>inh_susceptible</v>
          </cell>
          <cell r="K172" t="str">
            <v>susceptible</v>
          </cell>
          <cell r="L172" t="str">
            <v>22.94</v>
          </cell>
          <cell r="M172" t="str">
            <v>Retest (low intial cell)</v>
          </cell>
          <cell r="N172">
            <v>2.5000000000000001E-2</v>
          </cell>
          <cell r="O172">
            <v>0.06</v>
          </cell>
          <cell r="P172">
            <v>1</v>
          </cell>
          <cell r="Q172">
            <v>19</v>
          </cell>
        </row>
        <row r="173">
          <cell r="E173">
            <v>26185</v>
          </cell>
          <cell r="F173" t="str">
            <v>0M</v>
          </cell>
          <cell r="G173" t="e">
            <v>#N/A</v>
          </cell>
          <cell r="H173" t="e">
            <v>#N/A</v>
          </cell>
          <cell r="I173" t="str">
            <v>Group 3. INH Susceptible</v>
          </cell>
          <cell r="J173" t="str">
            <v>inh_susceptible</v>
          </cell>
          <cell r="K173" t="str">
            <v>susceptible</v>
          </cell>
          <cell r="L173">
            <v>22.95</v>
          </cell>
          <cell r="M173" t="str">
            <v>Retest (low intial cell)</v>
          </cell>
          <cell r="N173">
            <v>2.5000000000000001E-2</v>
          </cell>
          <cell r="O173">
            <v>0.06</v>
          </cell>
          <cell r="P173">
            <v>0.25</v>
          </cell>
          <cell r="Q173">
            <v>37</v>
          </cell>
        </row>
        <row r="174">
          <cell r="E174">
            <v>26191</v>
          </cell>
          <cell r="F174" t="str">
            <v>0M</v>
          </cell>
          <cell r="G174" t="str">
            <v>IS92</v>
          </cell>
          <cell r="H174" t="str">
            <v>IS</v>
          </cell>
          <cell r="I174" t="str">
            <v>Group 3. INH Susceptible</v>
          </cell>
          <cell r="J174" t="str">
            <v>inh_susceptible</v>
          </cell>
          <cell r="K174" t="str">
            <v>susceptible</v>
          </cell>
          <cell r="L174" t="str">
            <v>22.96</v>
          </cell>
          <cell r="M174" t="str">
            <v>Done</v>
          </cell>
          <cell r="N174">
            <v>0.05</v>
          </cell>
          <cell r="O174">
            <v>0.25</v>
          </cell>
          <cell r="P174">
            <v>2</v>
          </cell>
          <cell r="Q174">
            <v>37</v>
          </cell>
        </row>
        <row r="175">
          <cell r="E175">
            <v>26192</v>
          </cell>
          <cell r="F175" t="str">
            <v>0M</v>
          </cell>
          <cell r="G175" t="e">
            <v>#N/A</v>
          </cell>
          <cell r="H175" t="e">
            <v>#N/A</v>
          </cell>
          <cell r="I175" t="str">
            <v>Group 3. INH Susceptible</v>
          </cell>
          <cell r="J175" t="str">
            <v>inh_susceptible</v>
          </cell>
          <cell r="K175" t="str">
            <v>susceptible</v>
          </cell>
          <cell r="L175" t="str">
            <v>22.97</v>
          </cell>
          <cell r="M175" t="str">
            <v>Retest (low intial cell)</v>
          </cell>
          <cell r="N175">
            <v>2.5000000000000001E-2</v>
          </cell>
          <cell r="O175">
            <v>0.06</v>
          </cell>
          <cell r="P175">
            <v>1</v>
          </cell>
          <cell r="Q175">
            <v>37</v>
          </cell>
        </row>
        <row r="176">
          <cell r="E176">
            <v>26194</v>
          </cell>
          <cell r="F176" t="str">
            <v>0M</v>
          </cell>
          <cell r="G176" t="str">
            <v>IS93</v>
          </cell>
          <cell r="H176" t="str">
            <v>IS</v>
          </cell>
          <cell r="I176" t="str">
            <v>Group 3. INH Susceptible</v>
          </cell>
          <cell r="J176" t="str">
            <v>inh_susceptible</v>
          </cell>
          <cell r="K176" t="str">
            <v>susceptible</v>
          </cell>
          <cell r="L176" t="str">
            <v>22.98</v>
          </cell>
          <cell r="M176" t="str">
            <v>Done</v>
          </cell>
          <cell r="N176">
            <v>0.05</v>
          </cell>
          <cell r="O176">
            <v>0.12</v>
          </cell>
          <cell r="P176">
            <v>2</v>
          </cell>
          <cell r="Q176">
            <v>15</v>
          </cell>
        </row>
        <row r="177">
          <cell r="E177">
            <v>26196</v>
          </cell>
          <cell r="F177" t="str">
            <v>0M</v>
          </cell>
          <cell r="G177" t="e">
            <v>#N/A</v>
          </cell>
          <cell r="H177" t="e">
            <v>#N/A</v>
          </cell>
          <cell r="I177" t="str">
            <v>Group 3. INH Susceptible</v>
          </cell>
          <cell r="J177" t="str">
            <v>inh_susceptible</v>
          </cell>
          <cell r="K177" t="str">
            <v>susceptible</v>
          </cell>
          <cell r="L177" t="str">
            <v>22.99</v>
          </cell>
          <cell r="M177" t="str">
            <v>Retest (slow-growth)</v>
          </cell>
          <cell r="N177">
            <v>0.05</v>
          </cell>
          <cell r="O177">
            <v>0.25</v>
          </cell>
          <cell r="P177">
            <v>1</v>
          </cell>
          <cell r="Q177" t="str">
            <v>NA</v>
          </cell>
        </row>
        <row r="178">
          <cell r="E178">
            <v>26197</v>
          </cell>
          <cell r="F178" t="str">
            <v>0M</v>
          </cell>
          <cell r="G178" t="str">
            <v>IS94</v>
          </cell>
          <cell r="H178" t="str">
            <v>IS</v>
          </cell>
          <cell r="I178" t="str">
            <v>Group 3. INH Susceptible</v>
          </cell>
          <cell r="J178" t="str">
            <v>inh_susceptible</v>
          </cell>
          <cell r="K178" t="str">
            <v>susceptible</v>
          </cell>
          <cell r="L178" t="str">
            <v>22.100</v>
          </cell>
          <cell r="M178" t="str">
            <v>Done</v>
          </cell>
          <cell r="N178">
            <v>2.5000000000000001E-2</v>
          </cell>
          <cell r="O178">
            <v>0.12</v>
          </cell>
          <cell r="P178">
            <v>2</v>
          </cell>
          <cell r="Q178">
            <v>19</v>
          </cell>
        </row>
        <row r="179">
          <cell r="E179">
            <v>26198</v>
          </cell>
          <cell r="F179" t="str">
            <v>0M</v>
          </cell>
          <cell r="G179" t="str">
            <v>IS95</v>
          </cell>
          <cell r="H179" t="str">
            <v>IS</v>
          </cell>
          <cell r="I179" t="str">
            <v>Group 3. INH Susceptible</v>
          </cell>
          <cell r="J179" t="str">
            <v>inh_susceptible</v>
          </cell>
          <cell r="K179" t="str">
            <v>susceptible</v>
          </cell>
          <cell r="L179" t="str">
            <v>22.101</v>
          </cell>
          <cell r="M179" t="str">
            <v>Done</v>
          </cell>
          <cell r="N179">
            <v>0.05</v>
          </cell>
          <cell r="O179">
            <v>0.12</v>
          </cell>
          <cell r="P179">
            <v>1</v>
          </cell>
          <cell r="Q179">
            <v>13</v>
          </cell>
        </row>
        <row r="180">
          <cell r="E180">
            <v>26199</v>
          </cell>
          <cell r="F180" t="str">
            <v>0M</v>
          </cell>
          <cell r="G180" t="str">
            <v>IS96</v>
          </cell>
          <cell r="H180" t="str">
            <v>IS</v>
          </cell>
          <cell r="I180" t="str">
            <v>Group 3. INH Susceptible</v>
          </cell>
          <cell r="J180" t="str">
            <v>inh_susceptible</v>
          </cell>
          <cell r="K180" t="str">
            <v>susceptible</v>
          </cell>
          <cell r="L180" t="str">
            <v>22.102</v>
          </cell>
          <cell r="M180" t="str">
            <v>Done</v>
          </cell>
          <cell r="N180">
            <v>0.05</v>
          </cell>
          <cell r="O180">
            <v>0.06</v>
          </cell>
          <cell r="P180">
            <v>1</v>
          </cell>
          <cell r="Q180">
            <v>13</v>
          </cell>
        </row>
        <row r="181">
          <cell r="E181">
            <v>26200</v>
          </cell>
          <cell r="F181" t="str">
            <v>0M</v>
          </cell>
          <cell r="G181" t="str">
            <v>IS97</v>
          </cell>
          <cell r="H181" t="str">
            <v>IS</v>
          </cell>
          <cell r="I181" t="str">
            <v>Group 3. INH Susceptible</v>
          </cell>
          <cell r="J181" t="str">
            <v>inh_susceptible</v>
          </cell>
          <cell r="K181" t="str">
            <v>susceptible</v>
          </cell>
          <cell r="L181" t="str">
            <v>22.103</v>
          </cell>
          <cell r="M181" t="str">
            <v>Done</v>
          </cell>
          <cell r="N181">
            <v>0.05</v>
          </cell>
          <cell r="O181">
            <v>0.06</v>
          </cell>
          <cell r="P181">
            <v>1</v>
          </cell>
          <cell r="Q181">
            <v>19</v>
          </cell>
        </row>
        <row r="182">
          <cell r="E182">
            <v>26201</v>
          </cell>
          <cell r="F182" t="str">
            <v>0M</v>
          </cell>
          <cell r="G182" t="str">
            <v>IS98</v>
          </cell>
          <cell r="H182" t="str">
            <v>IS</v>
          </cell>
          <cell r="I182" t="str">
            <v>Group 3. INH Susceptible</v>
          </cell>
          <cell r="J182" t="str">
            <v>inh_susceptible</v>
          </cell>
          <cell r="K182" t="str">
            <v>susceptible</v>
          </cell>
          <cell r="L182" t="str">
            <v>22.104</v>
          </cell>
          <cell r="M182" t="str">
            <v>Done</v>
          </cell>
          <cell r="N182">
            <v>0.05</v>
          </cell>
          <cell r="O182">
            <v>0.25</v>
          </cell>
          <cell r="P182">
            <v>2</v>
          </cell>
          <cell r="Q182">
            <v>13</v>
          </cell>
        </row>
        <row r="183">
          <cell r="E183">
            <v>26202</v>
          </cell>
          <cell r="F183" t="str">
            <v>0M</v>
          </cell>
          <cell r="G183" t="str">
            <v>IS99</v>
          </cell>
          <cell r="H183" t="str">
            <v>IS</v>
          </cell>
          <cell r="I183" t="str">
            <v>Group 3. INH Susceptible</v>
          </cell>
          <cell r="J183" t="str">
            <v>inh_susceptible</v>
          </cell>
          <cell r="K183" t="str">
            <v>susceptible</v>
          </cell>
          <cell r="L183" t="str">
            <v>22.105</v>
          </cell>
          <cell r="M183" t="str">
            <v>Done</v>
          </cell>
          <cell r="N183">
            <v>2.5000000000000001E-2</v>
          </cell>
          <cell r="O183">
            <v>0.12</v>
          </cell>
          <cell r="P183">
            <v>1</v>
          </cell>
          <cell r="Q183">
            <v>23</v>
          </cell>
        </row>
        <row r="184">
          <cell r="E184">
            <v>26255</v>
          </cell>
          <cell r="F184" t="str">
            <v>0M</v>
          </cell>
          <cell r="G184" t="str">
            <v>IS100</v>
          </cell>
          <cell r="H184" t="str">
            <v>IS</v>
          </cell>
          <cell r="I184" t="str">
            <v>Group 3. INH Susceptible</v>
          </cell>
          <cell r="J184" t="str">
            <v>inh_susceptible</v>
          </cell>
          <cell r="K184" t="str">
            <v>susceptible</v>
          </cell>
          <cell r="L184" t="str">
            <v>22.106</v>
          </cell>
          <cell r="M184" t="str">
            <v>Done</v>
          </cell>
          <cell r="N184">
            <v>0.05</v>
          </cell>
          <cell r="O184">
            <v>0.12</v>
          </cell>
          <cell r="P184">
            <v>1</v>
          </cell>
          <cell r="Q184">
            <v>15</v>
          </cell>
        </row>
        <row r="185">
          <cell r="E185">
            <v>26259</v>
          </cell>
          <cell r="F185" t="str">
            <v>0M</v>
          </cell>
          <cell r="G185" t="e">
            <v>#N/A</v>
          </cell>
          <cell r="H185" t="e">
            <v>#N/A</v>
          </cell>
          <cell r="I185" t="str">
            <v>Group 3. INH Susceptible</v>
          </cell>
          <cell r="J185" t="str">
            <v>inh_susceptible</v>
          </cell>
          <cell r="K185" t="str">
            <v>susceptible</v>
          </cell>
          <cell r="L185" t="str">
            <v>22.107</v>
          </cell>
          <cell r="M185" t="str">
            <v>Retest (low intial cell)</v>
          </cell>
          <cell r="N185">
            <v>0.05</v>
          </cell>
          <cell r="O185">
            <v>0.06</v>
          </cell>
          <cell r="P185">
            <v>1</v>
          </cell>
          <cell r="Q185">
            <v>36</v>
          </cell>
        </row>
        <row r="186">
          <cell r="E186">
            <v>26263</v>
          </cell>
          <cell r="F186" t="str">
            <v>0M</v>
          </cell>
          <cell r="G186" t="e">
            <v>#N/A</v>
          </cell>
          <cell r="H186" t="e">
            <v>#N/A</v>
          </cell>
          <cell r="I186" t="str">
            <v>Group 3. INH Susceptible</v>
          </cell>
          <cell r="J186" t="str">
            <v>inh_susceptible</v>
          </cell>
          <cell r="K186" t="str">
            <v>susceptible</v>
          </cell>
          <cell r="L186" t="str">
            <v>22.108</v>
          </cell>
          <cell r="M186" t="str">
            <v>Retest (slow-growth)</v>
          </cell>
          <cell r="N186">
            <v>2.5000000000000001E-2</v>
          </cell>
          <cell r="O186">
            <v>0.06</v>
          </cell>
          <cell r="P186">
            <v>0.5</v>
          </cell>
          <cell r="Q186" t="str">
            <v>NA</v>
          </cell>
        </row>
        <row r="187">
          <cell r="E187">
            <v>26266</v>
          </cell>
          <cell r="F187" t="str">
            <v>0M</v>
          </cell>
          <cell r="G187" t="str">
            <v>IS101</v>
          </cell>
          <cell r="H187" t="str">
            <v>IS</v>
          </cell>
          <cell r="I187" t="str">
            <v>Group 3. INH Susceptible</v>
          </cell>
          <cell r="J187" t="str">
            <v>inh_susceptible</v>
          </cell>
          <cell r="K187" t="str">
            <v>susceptible</v>
          </cell>
          <cell r="L187" t="str">
            <v>22.109</v>
          </cell>
          <cell r="M187" t="str">
            <v>Done</v>
          </cell>
          <cell r="N187">
            <v>2.5000000000000001E-2</v>
          </cell>
          <cell r="O187">
            <v>0.06</v>
          </cell>
          <cell r="P187">
            <v>0.25</v>
          </cell>
          <cell r="Q187">
            <v>13</v>
          </cell>
        </row>
        <row r="188">
          <cell r="E188">
            <v>26267</v>
          </cell>
          <cell r="F188" t="str">
            <v>0M</v>
          </cell>
          <cell r="G188" t="str">
            <v>IS102</v>
          </cell>
          <cell r="H188" t="str">
            <v>IS</v>
          </cell>
          <cell r="I188" t="str">
            <v>Group 3. INH Susceptible</v>
          </cell>
          <cell r="J188" t="str">
            <v>inh_susceptible</v>
          </cell>
          <cell r="K188" t="str">
            <v>susceptible</v>
          </cell>
          <cell r="L188" t="str">
            <v>22.110</v>
          </cell>
          <cell r="M188" t="str">
            <v>Done</v>
          </cell>
          <cell r="N188">
            <v>2.5000000000000001E-2</v>
          </cell>
          <cell r="O188">
            <v>0.12</v>
          </cell>
          <cell r="P188">
            <v>4</v>
          </cell>
          <cell r="Q188">
            <v>13</v>
          </cell>
        </row>
        <row r="189">
          <cell r="E189">
            <v>26268</v>
          </cell>
          <cell r="F189" t="str">
            <v>0M</v>
          </cell>
          <cell r="G189" t="e">
            <v>#N/A</v>
          </cell>
          <cell r="H189" t="e">
            <v>#N/A</v>
          </cell>
          <cell r="I189" t="str">
            <v>Group 3. INH Susceptible</v>
          </cell>
          <cell r="J189" t="str">
            <v>inh_susceptible</v>
          </cell>
          <cell r="K189" t="str">
            <v>susceptible</v>
          </cell>
          <cell r="L189" t="str">
            <v>22.111</v>
          </cell>
          <cell r="M189" t="str">
            <v>Retest (slow-growth)</v>
          </cell>
          <cell r="N189">
            <v>2.5000000000000001E-2</v>
          </cell>
          <cell r="O189">
            <v>0.06</v>
          </cell>
          <cell r="P189">
            <v>1</v>
          </cell>
          <cell r="Q189" t="str">
            <v>NA</v>
          </cell>
        </row>
        <row r="190">
          <cell r="E190">
            <v>26269</v>
          </cell>
          <cell r="F190" t="str">
            <v>0M</v>
          </cell>
          <cell r="G190" t="str">
            <v>IS103</v>
          </cell>
          <cell r="H190" t="str">
            <v>IS</v>
          </cell>
          <cell r="I190" t="str">
            <v>Group 3. INH Susceptible</v>
          </cell>
          <cell r="J190" t="str">
            <v>inh_susceptible</v>
          </cell>
          <cell r="K190" t="str">
            <v>susceptible</v>
          </cell>
          <cell r="L190" t="str">
            <v>22.112</v>
          </cell>
          <cell r="M190" t="str">
            <v>Done</v>
          </cell>
          <cell r="N190">
            <v>0.05</v>
          </cell>
          <cell r="O190">
            <v>0.06</v>
          </cell>
          <cell r="P190">
            <v>2</v>
          </cell>
          <cell r="Q190">
            <v>19</v>
          </cell>
        </row>
        <row r="191">
          <cell r="E191">
            <v>26280</v>
          </cell>
          <cell r="F191" t="str">
            <v>0M</v>
          </cell>
          <cell r="G191" t="str">
            <v>IS104</v>
          </cell>
          <cell r="H191" t="str">
            <v>IS</v>
          </cell>
          <cell r="I191" t="str">
            <v>Group 3. INH Susceptible</v>
          </cell>
          <cell r="J191" t="str">
            <v>inh_susceptible</v>
          </cell>
          <cell r="K191" t="str">
            <v>susceptible</v>
          </cell>
          <cell r="L191" t="str">
            <v>22.113</v>
          </cell>
          <cell r="M191" t="str">
            <v>Done</v>
          </cell>
          <cell r="N191">
            <v>2.5000000000000001E-2</v>
          </cell>
          <cell r="O191">
            <v>0.06</v>
          </cell>
          <cell r="P191">
            <v>0.25</v>
          </cell>
          <cell r="Q191">
            <v>29</v>
          </cell>
        </row>
        <row r="192">
          <cell r="E192">
            <v>26295</v>
          </cell>
          <cell r="F192" t="str">
            <v>0M</v>
          </cell>
          <cell r="G192" t="str">
            <v>IS105</v>
          </cell>
          <cell r="H192" t="str">
            <v>IS</v>
          </cell>
          <cell r="I192" t="str">
            <v>Group 3. INH Susceptible</v>
          </cell>
          <cell r="J192" t="str">
            <v>inh_susceptible</v>
          </cell>
          <cell r="K192" t="str">
            <v>susceptible</v>
          </cell>
          <cell r="L192" t="str">
            <v>22.114</v>
          </cell>
          <cell r="M192" t="str">
            <v>Done</v>
          </cell>
          <cell r="N192">
            <v>2.5000000000000001E-2</v>
          </cell>
          <cell r="O192">
            <v>0.06</v>
          </cell>
          <cell r="P192">
            <v>1</v>
          </cell>
          <cell r="Q192">
            <v>19</v>
          </cell>
        </row>
        <row r="193">
          <cell r="E193">
            <v>26318</v>
          </cell>
          <cell r="F193" t="str">
            <v>0M</v>
          </cell>
          <cell r="G193" t="str">
            <v>IS106</v>
          </cell>
          <cell r="H193" t="str">
            <v>IS</v>
          </cell>
          <cell r="I193" t="str">
            <v>Group 3. INH Susceptible</v>
          </cell>
          <cell r="J193" t="str">
            <v>inh_susceptible</v>
          </cell>
          <cell r="K193" t="str">
            <v>susceptible</v>
          </cell>
          <cell r="L193" t="str">
            <v>22.115</v>
          </cell>
          <cell r="M193" t="str">
            <v>Done</v>
          </cell>
          <cell r="N193">
            <v>2.5000000000000001E-2</v>
          </cell>
          <cell r="O193">
            <v>0.06</v>
          </cell>
          <cell r="P193">
            <v>0.5</v>
          </cell>
          <cell r="Q193">
            <v>29</v>
          </cell>
        </row>
        <row r="194">
          <cell r="E194">
            <v>26321</v>
          </cell>
          <cell r="F194" t="str">
            <v>0M</v>
          </cell>
          <cell r="G194" t="str">
            <v>IS107</v>
          </cell>
          <cell r="H194" t="str">
            <v>IS</v>
          </cell>
          <cell r="I194" t="str">
            <v>Group 3. INH Susceptible</v>
          </cell>
          <cell r="J194" t="str">
            <v>inh_susceptible</v>
          </cell>
          <cell r="K194" t="str">
            <v>susceptible</v>
          </cell>
          <cell r="L194" t="str">
            <v>22.116</v>
          </cell>
          <cell r="M194" t="str">
            <v>Done</v>
          </cell>
          <cell r="N194">
            <v>2.5000000000000001E-2</v>
          </cell>
          <cell r="O194">
            <v>0.06</v>
          </cell>
          <cell r="P194">
            <v>0.25</v>
          </cell>
          <cell r="Q194">
            <v>30</v>
          </cell>
        </row>
        <row r="195">
          <cell r="E195">
            <v>26329</v>
          </cell>
          <cell r="F195" t="str">
            <v>0M</v>
          </cell>
          <cell r="G195" t="str">
            <v>IS108</v>
          </cell>
          <cell r="H195" t="str">
            <v>IS</v>
          </cell>
          <cell r="I195" t="str">
            <v>Group 3. INH Susceptible</v>
          </cell>
          <cell r="J195" t="str">
            <v>inh_susceptible</v>
          </cell>
          <cell r="K195" t="str">
            <v>susceptible</v>
          </cell>
          <cell r="L195" t="str">
            <v>22.117</v>
          </cell>
          <cell r="M195" t="str">
            <v>Done</v>
          </cell>
          <cell r="N195">
            <v>2.5000000000000001E-2</v>
          </cell>
          <cell r="O195">
            <v>0.06</v>
          </cell>
          <cell r="P195">
            <v>0.25</v>
          </cell>
          <cell r="Q195">
            <v>19</v>
          </cell>
        </row>
        <row r="196">
          <cell r="E196">
            <v>26336</v>
          </cell>
          <cell r="F196" t="str">
            <v>0M</v>
          </cell>
          <cell r="G196" t="str">
            <v>IS109</v>
          </cell>
          <cell r="H196" t="str">
            <v>IS</v>
          </cell>
          <cell r="I196" t="str">
            <v>Group 3. INH Susceptible</v>
          </cell>
          <cell r="J196" t="str">
            <v>inh_susceptible</v>
          </cell>
          <cell r="K196" t="str">
            <v>susceptible</v>
          </cell>
          <cell r="L196" t="str">
            <v>22.118</v>
          </cell>
          <cell r="M196" t="str">
            <v>Done</v>
          </cell>
          <cell r="N196">
            <v>2.5000000000000001E-2</v>
          </cell>
          <cell r="O196">
            <v>0.06</v>
          </cell>
          <cell r="P196">
            <v>0.5</v>
          </cell>
          <cell r="Q196">
            <v>19</v>
          </cell>
        </row>
        <row r="197">
          <cell r="E197">
            <v>26439</v>
          </cell>
          <cell r="F197" t="str">
            <v>0M</v>
          </cell>
          <cell r="G197" t="str">
            <v>IS110</v>
          </cell>
          <cell r="H197" t="str">
            <v>IS</v>
          </cell>
          <cell r="I197" t="str">
            <v>Group 3. INH Susceptible</v>
          </cell>
          <cell r="J197" t="str">
            <v>inh_susceptible</v>
          </cell>
          <cell r="K197" t="str">
            <v>susceptible</v>
          </cell>
          <cell r="L197" t="str">
            <v>22.119</v>
          </cell>
          <cell r="M197" t="str">
            <v>Done</v>
          </cell>
          <cell r="N197">
            <v>2.5000000000000001E-2</v>
          </cell>
          <cell r="O197">
            <v>0.06</v>
          </cell>
          <cell r="P197">
            <v>0.5</v>
          </cell>
          <cell r="Q197">
            <v>19</v>
          </cell>
        </row>
        <row r="198">
          <cell r="E198">
            <v>26443</v>
          </cell>
          <cell r="F198" t="str">
            <v>0M</v>
          </cell>
          <cell r="G198" t="str">
            <v>IS111</v>
          </cell>
          <cell r="H198" t="str">
            <v>IS</v>
          </cell>
          <cell r="I198" t="str">
            <v>Group 3. INH Susceptible</v>
          </cell>
          <cell r="J198" t="str">
            <v>inh_susceptible</v>
          </cell>
          <cell r="K198" t="str">
            <v>susceptible</v>
          </cell>
          <cell r="L198" t="str">
            <v>22.120</v>
          </cell>
          <cell r="M198" t="str">
            <v>Done</v>
          </cell>
          <cell r="N198">
            <v>0.05</v>
          </cell>
          <cell r="O198">
            <v>0.06</v>
          </cell>
          <cell r="P198">
            <v>2</v>
          </cell>
          <cell r="Q198">
            <v>19</v>
          </cell>
        </row>
        <row r="199">
          <cell r="E199">
            <v>27294</v>
          </cell>
          <cell r="F199" t="str">
            <v>NA</v>
          </cell>
          <cell r="G199" t="e">
            <v>#N/A</v>
          </cell>
          <cell r="H199" t="e">
            <v>#N/A</v>
          </cell>
          <cell r="I199" t="str">
            <v>Lab strain</v>
          </cell>
          <cell r="J199" t="str">
            <v>NA</v>
          </cell>
          <cell r="K199">
            <v>0</v>
          </cell>
          <cell r="L199">
            <v>22.120999999999999</v>
          </cell>
          <cell r="M199" t="str">
            <v>Remove due to techical proplem</v>
          </cell>
          <cell r="N199" t="str">
            <v>NA</v>
          </cell>
          <cell r="O199" t="str">
            <v>NA</v>
          </cell>
          <cell r="P199" t="str">
            <v>NA</v>
          </cell>
          <cell r="Q199">
            <v>19</v>
          </cell>
        </row>
        <row r="200">
          <cell r="E200">
            <v>27294</v>
          </cell>
          <cell r="F200" t="str">
            <v>NA</v>
          </cell>
          <cell r="G200" t="e">
            <v>#N/A</v>
          </cell>
          <cell r="H200" t="e">
            <v>#N/A</v>
          </cell>
          <cell r="I200" t="str">
            <v>Lab strain</v>
          </cell>
          <cell r="J200" t="str">
            <v>NA</v>
          </cell>
          <cell r="K200">
            <v>0</v>
          </cell>
          <cell r="L200">
            <v>22.122</v>
          </cell>
          <cell r="M200" t="str">
            <v>Remove due to techical proplem</v>
          </cell>
          <cell r="N200" t="str">
            <v>NA</v>
          </cell>
          <cell r="O200" t="str">
            <v>NA</v>
          </cell>
          <cell r="P200" t="str">
            <v>NA</v>
          </cell>
          <cell r="Q200">
            <v>19</v>
          </cell>
        </row>
        <row r="201">
          <cell r="E201">
            <v>27294</v>
          </cell>
          <cell r="F201" t="str">
            <v>NA</v>
          </cell>
          <cell r="G201" t="e">
            <v>#N/A</v>
          </cell>
          <cell r="H201" t="e">
            <v>#N/A</v>
          </cell>
          <cell r="I201" t="str">
            <v>Lab strain</v>
          </cell>
          <cell r="J201" t="str">
            <v>NA</v>
          </cell>
          <cell r="K201">
            <v>0</v>
          </cell>
          <cell r="L201">
            <v>22.123000000000001</v>
          </cell>
          <cell r="M201" t="str">
            <v>Control</v>
          </cell>
          <cell r="N201" t="str">
            <v>NA</v>
          </cell>
          <cell r="O201" t="str">
            <v>NA</v>
          </cell>
          <cell r="P201" t="str">
            <v>NA</v>
          </cell>
          <cell r="Q201">
            <v>19</v>
          </cell>
        </row>
        <row r="202">
          <cell r="E202">
            <v>3310</v>
          </cell>
          <cell r="F202" t="str">
            <v>NA</v>
          </cell>
          <cell r="G202" t="e">
            <v>#N/A</v>
          </cell>
          <cell r="H202" t="e">
            <v>#N/A</v>
          </cell>
          <cell r="I202" t="str">
            <v>High tolerance</v>
          </cell>
          <cell r="J202" t="str">
            <v>NA</v>
          </cell>
          <cell r="K202">
            <v>0</v>
          </cell>
          <cell r="L202">
            <v>22.123999999999999</v>
          </cell>
          <cell r="M202" t="str">
            <v>Remove due to techical proplem</v>
          </cell>
          <cell r="N202">
            <v>6.4</v>
          </cell>
          <cell r="O202" t="str">
            <v>&gt;8</v>
          </cell>
          <cell r="P202">
            <v>4</v>
          </cell>
          <cell r="Q202">
            <v>19</v>
          </cell>
        </row>
        <row r="203">
          <cell r="E203">
            <v>3310</v>
          </cell>
          <cell r="F203" t="str">
            <v>NA</v>
          </cell>
          <cell r="G203" t="e">
            <v>#N/A</v>
          </cell>
          <cell r="H203" t="e">
            <v>#N/A</v>
          </cell>
          <cell r="I203" t="str">
            <v>High tolerance</v>
          </cell>
          <cell r="J203" t="str">
            <v>NA</v>
          </cell>
          <cell r="K203">
            <v>0</v>
          </cell>
          <cell r="L203">
            <v>22.125</v>
          </cell>
          <cell r="M203" t="str">
            <v>Control</v>
          </cell>
          <cell r="N203">
            <v>6.4</v>
          </cell>
          <cell r="O203" t="str">
            <v>&gt;8</v>
          </cell>
          <cell r="P203">
            <v>4</v>
          </cell>
          <cell r="Q203">
            <v>19</v>
          </cell>
        </row>
        <row r="204">
          <cell r="E204">
            <v>3310</v>
          </cell>
          <cell r="F204" t="str">
            <v>NA</v>
          </cell>
          <cell r="G204" t="e">
            <v>#N/A</v>
          </cell>
          <cell r="H204" t="e">
            <v>#N/A</v>
          </cell>
          <cell r="I204" t="str">
            <v>High tolerance</v>
          </cell>
          <cell r="J204" t="str">
            <v>NA</v>
          </cell>
          <cell r="K204">
            <v>0</v>
          </cell>
          <cell r="L204">
            <v>22.126000000000001</v>
          </cell>
          <cell r="M204" t="str">
            <v>Control</v>
          </cell>
          <cell r="N204">
            <v>6.4</v>
          </cell>
          <cell r="O204" t="str">
            <v>&gt;8</v>
          </cell>
          <cell r="P204">
            <v>4</v>
          </cell>
          <cell r="Q204">
            <v>15</v>
          </cell>
        </row>
        <row r="205">
          <cell r="E205">
            <v>26445</v>
          </cell>
          <cell r="F205" t="str">
            <v>0M</v>
          </cell>
          <cell r="G205" t="e">
            <v>#N/A</v>
          </cell>
          <cell r="H205" t="e">
            <v>#N/A</v>
          </cell>
          <cell r="I205" t="str">
            <v>Group 3. INH Susceptible</v>
          </cell>
          <cell r="J205" t="str">
            <v>inh_susceptible</v>
          </cell>
          <cell r="K205" t="str">
            <v>susceptible</v>
          </cell>
          <cell r="L205">
            <v>23.1</v>
          </cell>
          <cell r="M205" t="str">
            <v>Retest (low intial cell)</v>
          </cell>
          <cell r="N205">
            <v>2.5000000000000001E-2</v>
          </cell>
          <cell r="O205">
            <v>0.06</v>
          </cell>
          <cell r="P205">
            <v>0.25</v>
          </cell>
          <cell r="Q205">
            <v>15</v>
          </cell>
        </row>
        <row r="206">
          <cell r="E206">
            <v>26448</v>
          </cell>
          <cell r="F206" t="str">
            <v>0M</v>
          </cell>
          <cell r="G206" t="str">
            <v>IS112</v>
          </cell>
          <cell r="H206" t="str">
            <v>IS</v>
          </cell>
          <cell r="I206" t="str">
            <v>Group 3. INH Susceptible</v>
          </cell>
          <cell r="J206" t="str">
            <v>inh_susceptible</v>
          </cell>
          <cell r="K206" t="str">
            <v>susceptible</v>
          </cell>
          <cell r="L206">
            <v>23.2</v>
          </cell>
          <cell r="M206" t="str">
            <v>Done</v>
          </cell>
          <cell r="N206">
            <v>0.05</v>
          </cell>
          <cell r="O206">
            <v>0.06</v>
          </cell>
          <cell r="P206">
            <v>1</v>
          </cell>
          <cell r="Q206">
            <v>15</v>
          </cell>
        </row>
        <row r="207">
          <cell r="E207">
            <v>26458</v>
          </cell>
          <cell r="F207" t="str">
            <v>0M</v>
          </cell>
          <cell r="G207" t="str">
            <v>IS113</v>
          </cell>
          <cell r="H207" t="str">
            <v>IS</v>
          </cell>
          <cell r="I207" t="str">
            <v>Group 3. INH Susceptible</v>
          </cell>
          <cell r="J207" t="str">
            <v>inh_susceptible</v>
          </cell>
          <cell r="K207" t="str">
            <v>susceptible</v>
          </cell>
          <cell r="L207">
            <v>23.3</v>
          </cell>
          <cell r="M207" t="str">
            <v>Done</v>
          </cell>
          <cell r="N207">
            <v>2.5000000000000001E-2</v>
          </cell>
          <cell r="O207">
            <v>0.06</v>
          </cell>
          <cell r="P207">
            <v>1</v>
          </cell>
          <cell r="Q207">
            <v>8</v>
          </cell>
        </row>
        <row r="208">
          <cell r="E208">
            <v>26483</v>
          </cell>
          <cell r="F208" t="str">
            <v>0M</v>
          </cell>
          <cell r="G208" t="str">
            <v>IS114</v>
          </cell>
          <cell r="H208" t="str">
            <v>IS</v>
          </cell>
          <cell r="I208" t="str">
            <v>Group 3. INH Susceptible</v>
          </cell>
          <cell r="J208" t="str">
            <v>inh_susceptible</v>
          </cell>
          <cell r="K208" t="str">
            <v>susceptible</v>
          </cell>
          <cell r="L208">
            <v>23.4</v>
          </cell>
          <cell r="M208" t="str">
            <v>Done</v>
          </cell>
          <cell r="N208">
            <v>2.5000000000000001E-2</v>
          </cell>
          <cell r="O208">
            <v>0.06</v>
          </cell>
          <cell r="P208">
            <v>0.5</v>
          </cell>
          <cell r="Q208">
            <v>8</v>
          </cell>
        </row>
        <row r="209">
          <cell r="E209">
            <v>26514</v>
          </cell>
          <cell r="F209" t="str">
            <v>0M</v>
          </cell>
          <cell r="G209" t="str">
            <v>IS115</v>
          </cell>
          <cell r="H209" t="str">
            <v>IS</v>
          </cell>
          <cell r="I209" t="str">
            <v>Group 3. INH Susceptible</v>
          </cell>
          <cell r="J209" t="str">
            <v>inh_susceptible</v>
          </cell>
          <cell r="K209" t="str">
            <v>susceptible</v>
          </cell>
          <cell r="L209">
            <v>23.5</v>
          </cell>
          <cell r="M209" t="str">
            <v>Done</v>
          </cell>
          <cell r="N209">
            <v>0.05</v>
          </cell>
          <cell r="O209">
            <v>0.06</v>
          </cell>
          <cell r="P209">
            <v>1</v>
          </cell>
          <cell r="Q209">
            <v>15</v>
          </cell>
        </row>
        <row r="210">
          <cell r="E210">
            <v>26518</v>
          </cell>
          <cell r="F210" t="str">
            <v>0M</v>
          </cell>
          <cell r="G210" t="e">
            <v>#N/A</v>
          </cell>
          <cell r="H210" t="e">
            <v>#N/A</v>
          </cell>
          <cell r="I210" t="str">
            <v>Group 3. INH Susceptible</v>
          </cell>
          <cell r="J210" t="str">
            <v>inh_susceptible</v>
          </cell>
          <cell r="K210" t="str">
            <v>susceptible</v>
          </cell>
          <cell r="L210">
            <v>23.6</v>
          </cell>
          <cell r="M210" t="str">
            <v>Retest (slow-growth)</v>
          </cell>
          <cell r="N210">
            <v>2.5000000000000001E-2</v>
          </cell>
          <cell r="O210">
            <v>0.06</v>
          </cell>
          <cell r="P210">
            <v>0.5</v>
          </cell>
          <cell r="Q210" t="str">
            <v>NA</v>
          </cell>
        </row>
        <row r="211">
          <cell r="E211">
            <v>26521</v>
          </cell>
          <cell r="F211" t="str">
            <v>0M</v>
          </cell>
          <cell r="G211" t="str">
            <v>IS116</v>
          </cell>
          <cell r="H211" t="str">
            <v>IS</v>
          </cell>
          <cell r="I211" t="str">
            <v>Group 3. INH Susceptible</v>
          </cell>
          <cell r="J211" t="str">
            <v>inh_susceptible</v>
          </cell>
          <cell r="K211" t="str">
            <v>susceptible</v>
          </cell>
          <cell r="L211">
            <v>23.7</v>
          </cell>
          <cell r="M211" t="str">
            <v>Done</v>
          </cell>
          <cell r="N211">
            <v>2.5000000000000001E-2</v>
          </cell>
          <cell r="O211">
            <v>0.06</v>
          </cell>
          <cell r="P211">
            <v>0.5</v>
          </cell>
          <cell r="Q211">
            <v>19</v>
          </cell>
        </row>
        <row r="212">
          <cell r="E212">
            <v>26525</v>
          </cell>
          <cell r="F212" t="str">
            <v>0M</v>
          </cell>
          <cell r="G212" t="e">
            <v>#N/A</v>
          </cell>
          <cell r="H212" t="e">
            <v>#N/A</v>
          </cell>
          <cell r="I212" t="str">
            <v>Group 3. INH Susceptible</v>
          </cell>
          <cell r="J212" t="str">
            <v>inh_susceptible</v>
          </cell>
          <cell r="K212" t="str">
            <v>susceptible</v>
          </cell>
          <cell r="L212">
            <v>23.8</v>
          </cell>
          <cell r="M212" t="str">
            <v>Retest (slow-growth)</v>
          </cell>
          <cell r="N212">
            <v>2.5000000000000001E-2</v>
          </cell>
          <cell r="O212">
            <v>0.06</v>
          </cell>
          <cell r="P212">
            <v>0.5</v>
          </cell>
          <cell r="Q212" t="str">
            <v>NA</v>
          </cell>
        </row>
        <row r="213">
          <cell r="E213">
            <v>26530</v>
          </cell>
          <cell r="F213" t="str">
            <v>0M</v>
          </cell>
          <cell r="G213" t="str">
            <v>IS117</v>
          </cell>
          <cell r="H213" t="str">
            <v>IS</v>
          </cell>
          <cell r="I213" t="str">
            <v>Group 3. INH Susceptible</v>
          </cell>
          <cell r="J213" t="str">
            <v>inh_susceptible</v>
          </cell>
          <cell r="K213" t="str">
            <v>susceptible</v>
          </cell>
          <cell r="L213">
            <v>23.9</v>
          </cell>
          <cell r="M213" t="str">
            <v>Done</v>
          </cell>
          <cell r="N213">
            <v>2.5000000000000001E-2</v>
          </cell>
          <cell r="O213">
            <v>0.06</v>
          </cell>
          <cell r="P213">
            <v>1</v>
          </cell>
          <cell r="Q213">
            <v>15</v>
          </cell>
        </row>
        <row r="214">
          <cell r="E214">
            <v>26542</v>
          </cell>
          <cell r="F214" t="str">
            <v>0M</v>
          </cell>
          <cell r="G214" t="str">
            <v>IS118</v>
          </cell>
          <cell r="H214" t="str">
            <v>IS</v>
          </cell>
          <cell r="I214" t="str">
            <v>Group 3. INH Susceptible</v>
          </cell>
          <cell r="J214" t="str">
            <v>inh_susceptible</v>
          </cell>
          <cell r="K214" t="str">
            <v>susceptible</v>
          </cell>
          <cell r="L214" t="str">
            <v>23.10</v>
          </cell>
          <cell r="M214" t="str">
            <v>Done</v>
          </cell>
          <cell r="N214">
            <v>2.5000000000000001E-2</v>
          </cell>
          <cell r="O214">
            <v>0.06</v>
          </cell>
          <cell r="P214">
            <v>0.5</v>
          </cell>
          <cell r="Q214">
            <v>15</v>
          </cell>
        </row>
        <row r="215">
          <cell r="E215">
            <v>26560</v>
          </cell>
          <cell r="F215" t="str">
            <v>0M</v>
          </cell>
          <cell r="G215" t="str">
            <v>IS119</v>
          </cell>
          <cell r="H215" t="str">
            <v>IS</v>
          </cell>
          <cell r="I215" t="str">
            <v>Group 3. INH Susceptible</v>
          </cell>
          <cell r="J215" t="str">
            <v>inh_susceptible</v>
          </cell>
          <cell r="K215" t="str">
            <v>susceptible</v>
          </cell>
          <cell r="L215" t="str">
            <v>23.11</v>
          </cell>
          <cell r="M215" t="str">
            <v>Done</v>
          </cell>
          <cell r="N215">
            <v>2.5000000000000001E-2</v>
          </cell>
          <cell r="O215">
            <v>0.06</v>
          </cell>
          <cell r="P215">
            <v>0.5</v>
          </cell>
          <cell r="Q215">
            <v>19</v>
          </cell>
        </row>
        <row r="216">
          <cell r="E216">
            <v>20164</v>
          </cell>
          <cell r="F216" t="str">
            <v>18M</v>
          </cell>
          <cell r="G216" t="str">
            <v>IR43</v>
          </cell>
          <cell r="H216" t="str">
            <v>IR</v>
          </cell>
          <cell r="I216" t="str">
            <v>Group 2. Treatment failure</v>
          </cell>
          <cell r="J216" t="str">
            <v>inh_resistant_treatment_failure</v>
          </cell>
          <cell r="K216" t="str">
            <v>resistant</v>
          </cell>
          <cell r="L216" t="str">
            <v>23.12</v>
          </cell>
          <cell r="M216" t="str">
            <v>Done</v>
          </cell>
          <cell r="N216">
            <v>3.2</v>
          </cell>
          <cell r="O216">
            <v>0.06</v>
          </cell>
          <cell r="P216">
            <v>1</v>
          </cell>
          <cell r="Q216">
            <v>22</v>
          </cell>
        </row>
        <row r="217">
          <cell r="E217">
            <v>18623</v>
          </cell>
          <cell r="F217" t="str">
            <v>12M</v>
          </cell>
          <cell r="G217" t="e">
            <v>#N/A</v>
          </cell>
          <cell r="H217" t="e">
            <v>#N/A</v>
          </cell>
          <cell r="I217" t="str">
            <v>Group 2. Treatment failure</v>
          </cell>
          <cell r="J217" t="str">
            <v>inh_resistant_treatment_failure</v>
          </cell>
          <cell r="K217" t="str">
            <v>resistant</v>
          </cell>
          <cell r="L217" t="str">
            <v>23.13</v>
          </cell>
          <cell r="M217" t="str">
            <v>remove due to inh discrepancy between MGIT DST and mykrobe</v>
          </cell>
          <cell r="N217">
            <v>3.2</v>
          </cell>
          <cell r="O217">
            <v>0.06</v>
          </cell>
          <cell r="P217">
            <v>2</v>
          </cell>
          <cell r="Q217">
            <v>19</v>
          </cell>
        </row>
        <row r="218">
          <cell r="E218">
            <v>17532</v>
          </cell>
          <cell r="F218" t="str">
            <v>1M</v>
          </cell>
          <cell r="G218" t="str">
            <v>IR44</v>
          </cell>
          <cell r="H218" t="str">
            <v>IR</v>
          </cell>
          <cell r="I218" t="str">
            <v>Group 2. Treatment failure</v>
          </cell>
          <cell r="J218" t="str">
            <v>inh_resistant_treatment_failure</v>
          </cell>
          <cell r="K218" t="str">
            <v>resistant</v>
          </cell>
          <cell r="L218" t="str">
            <v>23.14</v>
          </cell>
          <cell r="M218" t="str">
            <v>Done</v>
          </cell>
          <cell r="N218">
            <v>3.2</v>
          </cell>
          <cell r="O218">
            <v>0.25</v>
          </cell>
          <cell r="P218">
            <v>8</v>
          </cell>
          <cell r="Q218">
            <v>19</v>
          </cell>
        </row>
        <row r="219">
          <cell r="E219">
            <v>18416</v>
          </cell>
          <cell r="F219" t="str">
            <v>8M</v>
          </cell>
          <cell r="G219" t="str">
            <v>IR45</v>
          </cell>
          <cell r="H219" t="str">
            <v>IR</v>
          </cell>
          <cell r="I219" t="str">
            <v>Group 2. Treatment failure</v>
          </cell>
          <cell r="J219" t="str">
            <v>inh_resistant_treatment_failure</v>
          </cell>
          <cell r="K219" t="str">
            <v>resistant</v>
          </cell>
          <cell r="L219" t="str">
            <v>23.15</v>
          </cell>
          <cell r="M219" t="str">
            <v>Done</v>
          </cell>
          <cell r="N219">
            <v>3.2</v>
          </cell>
          <cell r="O219">
            <v>0.12</v>
          </cell>
          <cell r="P219">
            <v>8</v>
          </cell>
          <cell r="Q219">
            <v>28</v>
          </cell>
        </row>
        <row r="220">
          <cell r="E220">
            <v>18030</v>
          </cell>
          <cell r="F220" t="str">
            <v>5M</v>
          </cell>
          <cell r="G220" t="e">
            <v>#N/A</v>
          </cell>
          <cell r="H220" t="e">
            <v>#N/A</v>
          </cell>
          <cell r="I220" t="str">
            <v>Group 2. Treatment failure</v>
          </cell>
          <cell r="J220" t="str">
            <v>inh_resistant_treatment_failure</v>
          </cell>
          <cell r="K220" t="str">
            <v>resistant</v>
          </cell>
          <cell r="L220" t="str">
            <v>23.16</v>
          </cell>
          <cell r="M220" t="str">
            <v>remove due to rif discrepancy between MIC and MGIT DST</v>
          </cell>
          <cell r="N220">
            <v>12.8</v>
          </cell>
          <cell r="O220">
            <v>16</v>
          </cell>
          <cell r="P220">
            <v>8</v>
          </cell>
          <cell r="Q220">
            <v>15</v>
          </cell>
        </row>
        <row r="221">
          <cell r="E221">
            <v>17493</v>
          </cell>
          <cell r="F221" t="str">
            <v>1M</v>
          </cell>
          <cell r="G221" t="e">
            <v>#N/A</v>
          </cell>
          <cell r="H221" t="e">
            <v>#N/A</v>
          </cell>
          <cell r="I221" t="str">
            <v>Group 2. Treatment failure</v>
          </cell>
          <cell r="J221" t="str">
            <v>inh_resistant_treatment_failure</v>
          </cell>
          <cell r="K221" t="str">
            <v>resistant</v>
          </cell>
          <cell r="L221" t="str">
            <v>23.17</v>
          </cell>
          <cell r="M221" t="str">
            <v>remove due to rif discrepancy between MIC and MGIT DST</v>
          </cell>
          <cell r="N221">
            <v>3.2</v>
          </cell>
          <cell r="O221">
            <v>1</v>
          </cell>
          <cell r="P221">
            <v>8</v>
          </cell>
          <cell r="Q221">
            <v>15</v>
          </cell>
        </row>
        <row r="222">
          <cell r="E222">
            <v>17683</v>
          </cell>
          <cell r="F222" t="str">
            <v>2M</v>
          </cell>
          <cell r="G222" t="e">
            <v>#N/A</v>
          </cell>
          <cell r="H222" t="e">
            <v>#N/A</v>
          </cell>
          <cell r="I222" t="str">
            <v>Group 2. Treatment failure</v>
          </cell>
          <cell r="J222" t="str">
            <v>inh_resistant_treatment_failure</v>
          </cell>
          <cell r="K222" t="str">
            <v>resistant</v>
          </cell>
          <cell r="L222" t="str">
            <v>23.18</v>
          </cell>
          <cell r="M222" t="str">
            <v>remove due to rif discrepancy between MIC and MGIT DST</v>
          </cell>
          <cell r="N222">
            <v>3.2</v>
          </cell>
          <cell r="O222">
            <v>1</v>
          </cell>
          <cell r="P222">
            <v>8</v>
          </cell>
          <cell r="Q222">
            <v>8</v>
          </cell>
        </row>
        <row r="223">
          <cell r="E223">
            <v>18031</v>
          </cell>
          <cell r="F223" t="str">
            <v>5M</v>
          </cell>
          <cell r="G223" t="str">
            <v>MDR-G4</v>
          </cell>
          <cell r="H223" t="str">
            <v>MDR-G</v>
          </cell>
          <cell r="I223" t="str">
            <v>Group 2. Treatment failure</v>
          </cell>
          <cell r="J223" t="str">
            <v>inh_resistant_treatment_failure</v>
          </cell>
          <cell r="K223" t="str">
            <v>resistant</v>
          </cell>
          <cell r="L223" t="str">
            <v>23.19</v>
          </cell>
          <cell r="M223" t="str">
            <v>sub group- rifampicin resistant mutation but susceptible phenotype</v>
          </cell>
          <cell r="N223">
            <v>3.2</v>
          </cell>
          <cell r="O223">
            <v>0.5</v>
          </cell>
          <cell r="P223">
            <v>16</v>
          </cell>
          <cell r="Q223">
            <v>15</v>
          </cell>
        </row>
        <row r="224">
          <cell r="E224">
            <v>18809</v>
          </cell>
          <cell r="F224" t="str">
            <v>8M</v>
          </cell>
          <cell r="G224" t="str">
            <v>IR46</v>
          </cell>
          <cell r="H224" t="str">
            <v>IR</v>
          </cell>
          <cell r="I224" t="str">
            <v>Group 2. Treatment failure</v>
          </cell>
          <cell r="J224" t="str">
            <v>inh_resistant_treatment_failure</v>
          </cell>
          <cell r="K224" t="str">
            <v>resistant</v>
          </cell>
          <cell r="L224" t="str">
            <v>23.20</v>
          </cell>
          <cell r="M224" t="str">
            <v>Done</v>
          </cell>
          <cell r="N224">
            <v>3.2</v>
          </cell>
          <cell r="O224">
            <v>0.25</v>
          </cell>
          <cell r="P224">
            <v>16</v>
          </cell>
          <cell r="Q224">
            <v>19</v>
          </cell>
        </row>
        <row r="225">
          <cell r="E225">
            <v>20932</v>
          </cell>
          <cell r="F225" t="str">
            <v>18M</v>
          </cell>
          <cell r="G225" t="str">
            <v>MDR-G5</v>
          </cell>
          <cell r="H225" t="str">
            <v>MDR-G</v>
          </cell>
          <cell r="I225" t="str">
            <v>Group 2. Treatment failure</v>
          </cell>
          <cell r="J225" t="str">
            <v>inh_resistant_treatment_failure</v>
          </cell>
          <cell r="K225" t="str">
            <v>resistant</v>
          </cell>
          <cell r="L225" t="str">
            <v>23.21</v>
          </cell>
          <cell r="M225" t="str">
            <v>sub group- rifampicin resistant mutation but susceptible phenotype</v>
          </cell>
          <cell r="N225">
            <v>3.2</v>
          </cell>
          <cell r="O225">
            <v>0.5</v>
          </cell>
          <cell r="P225">
            <v>16</v>
          </cell>
          <cell r="Q225">
            <v>15</v>
          </cell>
        </row>
        <row r="226">
          <cell r="E226">
            <v>21785</v>
          </cell>
          <cell r="F226" t="str">
            <v>24M</v>
          </cell>
          <cell r="G226" t="str">
            <v>MDR-G6</v>
          </cell>
          <cell r="H226" t="str">
            <v>MDR-G</v>
          </cell>
          <cell r="I226" t="str">
            <v>Group 2. Treatment failure</v>
          </cell>
          <cell r="J226" t="str">
            <v>inh_resistant_treatment_failure</v>
          </cell>
          <cell r="K226" t="str">
            <v>resistant</v>
          </cell>
          <cell r="L226" t="str">
            <v>23.22</v>
          </cell>
          <cell r="M226" t="str">
            <v>sub group- rifampicin resistant mutation but susceptible phenotype</v>
          </cell>
          <cell r="N226">
            <v>3.2</v>
          </cell>
          <cell r="O226">
            <v>0.12</v>
          </cell>
          <cell r="P226">
            <v>8</v>
          </cell>
          <cell r="Q226">
            <v>15</v>
          </cell>
        </row>
        <row r="227">
          <cell r="E227">
            <v>20645</v>
          </cell>
          <cell r="F227" t="str">
            <v>12M</v>
          </cell>
          <cell r="G227" t="str">
            <v>IR47</v>
          </cell>
          <cell r="H227" t="str">
            <v>IR</v>
          </cell>
          <cell r="I227" t="str">
            <v>Group 2. Treatment failure</v>
          </cell>
          <cell r="J227" t="str">
            <v>inh_resistant_treatment_failure</v>
          </cell>
          <cell r="K227" t="str">
            <v>resistant</v>
          </cell>
          <cell r="L227" t="str">
            <v>23.23</v>
          </cell>
          <cell r="M227" t="str">
            <v>Done</v>
          </cell>
          <cell r="N227">
            <v>3.2</v>
          </cell>
          <cell r="O227">
            <v>0.12</v>
          </cell>
          <cell r="P227">
            <v>2</v>
          </cell>
          <cell r="Q227">
            <v>15</v>
          </cell>
        </row>
        <row r="228">
          <cell r="E228">
            <v>23374</v>
          </cell>
          <cell r="F228" t="str">
            <v>24M</v>
          </cell>
          <cell r="G228" t="e">
            <v>#N/A</v>
          </cell>
          <cell r="H228" t="e">
            <v>#N/A</v>
          </cell>
          <cell r="I228" t="str">
            <v>Group 2. Treatment failure</v>
          </cell>
          <cell r="J228" t="str">
            <v>inh_resistant_treatment_failure</v>
          </cell>
          <cell r="K228" t="str">
            <v>resistant</v>
          </cell>
          <cell r="L228" t="str">
            <v>23.24</v>
          </cell>
          <cell r="M228" t="str">
            <v>remove due to rif discrepancy between MIC and MGIT DST</v>
          </cell>
          <cell r="N228">
            <v>12.8</v>
          </cell>
          <cell r="O228">
            <v>16</v>
          </cell>
          <cell r="P228">
            <v>2</v>
          </cell>
          <cell r="Q228">
            <v>19</v>
          </cell>
        </row>
        <row r="229">
          <cell r="E229">
            <v>19235</v>
          </cell>
          <cell r="F229" t="str">
            <v>1M</v>
          </cell>
          <cell r="G229" t="str">
            <v>IR48</v>
          </cell>
          <cell r="H229" t="str">
            <v>IR</v>
          </cell>
          <cell r="I229" t="str">
            <v>Group 2. Treatment failure</v>
          </cell>
          <cell r="J229" t="str">
            <v>inh_resistant_treatment_failure</v>
          </cell>
          <cell r="K229" t="str">
            <v>resistant</v>
          </cell>
          <cell r="L229" t="str">
            <v>23.25</v>
          </cell>
          <cell r="M229" t="str">
            <v>Done</v>
          </cell>
          <cell r="N229">
            <v>1.6</v>
          </cell>
          <cell r="O229">
            <v>0.06</v>
          </cell>
          <cell r="P229">
            <v>2</v>
          </cell>
          <cell r="Q229">
            <v>22</v>
          </cell>
        </row>
        <row r="230">
          <cell r="E230">
            <v>20533</v>
          </cell>
          <cell r="F230" t="str">
            <v>8M</v>
          </cell>
          <cell r="G230" t="e">
            <v>#N/A</v>
          </cell>
          <cell r="H230" t="e">
            <v>#N/A</v>
          </cell>
          <cell r="I230" t="str">
            <v>Group 2. Treatment failure</v>
          </cell>
          <cell r="J230" t="str">
            <v>inh_resistant_treatment_failure</v>
          </cell>
          <cell r="K230" t="str">
            <v>resistant</v>
          </cell>
          <cell r="L230" t="str">
            <v>23.26</v>
          </cell>
          <cell r="M230" t="str">
            <v>Retest (slow-growth)</v>
          </cell>
          <cell r="N230">
            <v>3.2</v>
          </cell>
          <cell r="O230">
            <v>1.4999999999999999E-2</v>
          </cell>
          <cell r="P230">
            <v>2</v>
          </cell>
          <cell r="Q230" t="str">
            <v>NA</v>
          </cell>
        </row>
        <row r="231">
          <cell r="E231">
            <v>20256</v>
          </cell>
          <cell r="F231" t="str">
            <v>8M</v>
          </cell>
          <cell r="G231" t="str">
            <v>IR49</v>
          </cell>
          <cell r="H231" t="str">
            <v>IR</v>
          </cell>
          <cell r="I231" t="str">
            <v>Group 2. Treatment failure</v>
          </cell>
          <cell r="J231" t="str">
            <v>inh_resistant_treatment_failure</v>
          </cell>
          <cell r="K231" t="str">
            <v>resistant</v>
          </cell>
          <cell r="L231" t="str">
            <v>23.27</v>
          </cell>
          <cell r="M231" t="str">
            <v>Done</v>
          </cell>
          <cell r="N231">
            <v>6.4</v>
          </cell>
          <cell r="O231">
            <v>0.25</v>
          </cell>
          <cell r="P231">
            <v>4</v>
          </cell>
          <cell r="Q231">
            <v>22</v>
          </cell>
        </row>
        <row r="232">
          <cell r="E232">
            <v>22193</v>
          </cell>
          <cell r="F232" t="str">
            <v>18M</v>
          </cell>
          <cell r="G232" t="str">
            <v>IR50</v>
          </cell>
          <cell r="H232" t="str">
            <v>IR</v>
          </cell>
          <cell r="I232" t="str">
            <v>Group 2. Treatment failure</v>
          </cell>
          <cell r="J232" t="str">
            <v>inh_resistant_treatment_failure</v>
          </cell>
          <cell r="K232" t="str">
            <v>resistant</v>
          </cell>
          <cell r="L232" t="str">
            <v>23.28</v>
          </cell>
          <cell r="M232" t="str">
            <v>Done</v>
          </cell>
          <cell r="N232">
            <v>6.4</v>
          </cell>
          <cell r="O232">
            <v>0.12</v>
          </cell>
          <cell r="P232">
            <v>1</v>
          </cell>
          <cell r="Q232">
            <v>19</v>
          </cell>
        </row>
        <row r="233">
          <cell r="E233">
            <v>18957</v>
          </cell>
          <cell r="F233" t="str">
            <v>18M</v>
          </cell>
          <cell r="G233" t="e">
            <v>#N/A</v>
          </cell>
          <cell r="H233" t="e">
            <v>#N/A</v>
          </cell>
          <cell r="I233" t="str">
            <v>Group 2. Treatment failure</v>
          </cell>
          <cell r="J233" t="str">
            <v>inh_resistant_treatment_failure</v>
          </cell>
          <cell r="K233" t="str">
            <v>resistant</v>
          </cell>
          <cell r="L233" t="str">
            <v>23.29</v>
          </cell>
          <cell r="M233" t="str">
            <v>Retest (slow-growth)</v>
          </cell>
          <cell r="N233">
            <v>3.2</v>
          </cell>
          <cell r="O233">
            <v>0.06</v>
          </cell>
          <cell r="P233">
            <v>1</v>
          </cell>
          <cell r="Q233" t="str">
            <v>NA</v>
          </cell>
        </row>
        <row r="234">
          <cell r="E234">
            <v>25179</v>
          </cell>
          <cell r="F234" t="str">
            <v>24M</v>
          </cell>
          <cell r="G234" t="e">
            <v>#N/A</v>
          </cell>
          <cell r="H234" t="e">
            <v>#N/A</v>
          </cell>
          <cell r="I234" t="str">
            <v>Group 2. Treatment failure</v>
          </cell>
          <cell r="J234" t="str">
            <v>inh_resistant_treatment_failure</v>
          </cell>
          <cell r="K234" t="str">
            <v>resistant</v>
          </cell>
          <cell r="L234" t="str">
            <v>23.30</v>
          </cell>
          <cell r="M234" t="str">
            <v>remove (duplicate)</v>
          </cell>
          <cell r="N234" t="str">
            <v>NA</v>
          </cell>
          <cell r="O234" t="str">
            <v>NA</v>
          </cell>
          <cell r="P234" t="str">
            <v>NA</v>
          </cell>
          <cell r="Q234">
            <v>19</v>
          </cell>
        </row>
        <row r="235">
          <cell r="E235">
            <v>20324</v>
          </cell>
          <cell r="F235" t="str">
            <v>1M</v>
          </cell>
          <cell r="G235" t="str">
            <v>IR51</v>
          </cell>
          <cell r="H235" t="str">
            <v>IR</v>
          </cell>
          <cell r="I235" t="str">
            <v>Group 2. Treatment failure</v>
          </cell>
          <cell r="J235" t="str">
            <v>inh_resistant_treatment_failure</v>
          </cell>
          <cell r="K235" t="str">
            <v>resistant</v>
          </cell>
          <cell r="L235" t="str">
            <v>23.31</v>
          </cell>
          <cell r="M235" t="str">
            <v>Done</v>
          </cell>
          <cell r="N235">
            <v>6.4</v>
          </cell>
          <cell r="O235">
            <v>0.5</v>
          </cell>
          <cell r="P235">
            <v>2</v>
          </cell>
          <cell r="Q235">
            <v>15</v>
          </cell>
        </row>
        <row r="236">
          <cell r="E236">
            <v>20651</v>
          </cell>
          <cell r="F236" t="str">
            <v>2M</v>
          </cell>
          <cell r="G236" t="str">
            <v>IR52</v>
          </cell>
          <cell r="H236" t="str">
            <v>IR</v>
          </cell>
          <cell r="I236" t="str">
            <v>Group 2. Treatment failure</v>
          </cell>
          <cell r="J236" t="str">
            <v>inh_resistant_treatment_failure</v>
          </cell>
          <cell r="K236" t="str">
            <v>resistant</v>
          </cell>
          <cell r="L236" t="str">
            <v>23.32</v>
          </cell>
          <cell r="M236" t="str">
            <v>Done</v>
          </cell>
          <cell r="N236">
            <v>3.2</v>
          </cell>
          <cell r="O236">
            <v>0.06</v>
          </cell>
          <cell r="P236">
            <v>2</v>
          </cell>
          <cell r="Q236">
            <v>15</v>
          </cell>
        </row>
        <row r="237">
          <cell r="E237">
            <v>22196</v>
          </cell>
          <cell r="F237" t="str">
            <v>12M</v>
          </cell>
          <cell r="G237" t="str">
            <v>IR53</v>
          </cell>
          <cell r="H237" t="str">
            <v>IR</v>
          </cell>
          <cell r="I237" t="str">
            <v>Group 2. Treatment failure</v>
          </cell>
          <cell r="J237" t="str">
            <v>inh_resistant_treatment_failure</v>
          </cell>
          <cell r="K237" t="str">
            <v>resistant</v>
          </cell>
          <cell r="L237" t="str">
            <v>23.33</v>
          </cell>
          <cell r="M237" t="str">
            <v>Done</v>
          </cell>
          <cell r="N237">
            <v>3.2</v>
          </cell>
          <cell r="O237">
            <v>0.12</v>
          </cell>
          <cell r="P237">
            <v>2</v>
          </cell>
          <cell r="Q237">
            <v>15</v>
          </cell>
        </row>
        <row r="238">
          <cell r="E238">
            <v>23838</v>
          </cell>
          <cell r="F238" t="str">
            <v>18M</v>
          </cell>
          <cell r="G238" t="e">
            <v>#N/A</v>
          </cell>
          <cell r="H238" t="e">
            <v>#N/A</v>
          </cell>
          <cell r="I238" t="str">
            <v>Group 2. Treatment failure</v>
          </cell>
          <cell r="J238" t="str">
            <v>inh_resistant_treatment_failure</v>
          </cell>
          <cell r="K238" t="str">
            <v>resistant</v>
          </cell>
          <cell r="L238" t="str">
            <v>23.34</v>
          </cell>
          <cell r="M238" t="str">
            <v>Retest (contaminated)</v>
          </cell>
          <cell r="N238" t="str">
            <v>NA</v>
          </cell>
          <cell r="O238" t="str">
            <v>NA</v>
          </cell>
          <cell r="P238" t="str">
            <v>NA</v>
          </cell>
          <cell r="Q238">
            <v>15</v>
          </cell>
        </row>
        <row r="239">
          <cell r="E239">
            <v>20322</v>
          </cell>
          <cell r="F239" t="str">
            <v>5M</v>
          </cell>
          <cell r="G239" t="e">
            <v>#N/A</v>
          </cell>
          <cell r="H239" t="e">
            <v>#N/A</v>
          </cell>
          <cell r="I239" t="str">
            <v>Group 2. Treatment failure</v>
          </cell>
          <cell r="J239" t="str">
            <v>inh_resistant_treatment_failure</v>
          </cell>
          <cell r="K239" t="str">
            <v>resistant</v>
          </cell>
          <cell r="L239" t="str">
            <v>23.35</v>
          </cell>
          <cell r="M239" t="str">
            <v>Retest (slow-growth)</v>
          </cell>
          <cell r="N239">
            <v>1.6</v>
          </cell>
          <cell r="O239">
            <v>0.12</v>
          </cell>
          <cell r="P239">
            <v>2</v>
          </cell>
          <cell r="Q239" t="str">
            <v>NA</v>
          </cell>
        </row>
        <row r="240">
          <cell r="E240">
            <v>20929</v>
          </cell>
          <cell r="F240" t="str">
            <v>8M</v>
          </cell>
          <cell r="G240" t="e">
            <v>#N/A</v>
          </cell>
          <cell r="H240" t="e">
            <v>#N/A</v>
          </cell>
          <cell r="I240" t="str">
            <v>Group 2. Treatment failure</v>
          </cell>
          <cell r="J240" t="str">
            <v>inh_resistant_treatment_failure</v>
          </cell>
          <cell r="K240" t="str">
            <v>resistant</v>
          </cell>
          <cell r="L240" t="str">
            <v>23.36</v>
          </cell>
          <cell r="M240" t="str">
            <v>remove due to inh discrepancy between MGIT DST and mykrobe</v>
          </cell>
          <cell r="N240">
            <v>1.6</v>
          </cell>
          <cell r="O240">
            <v>0.25</v>
          </cell>
          <cell r="P240">
            <v>2</v>
          </cell>
          <cell r="Q240">
            <v>19</v>
          </cell>
        </row>
        <row r="241">
          <cell r="E241">
            <v>21399</v>
          </cell>
          <cell r="F241" t="str">
            <v>12M</v>
          </cell>
          <cell r="G241" t="e">
            <v>#N/A</v>
          </cell>
          <cell r="H241" t="e">
            <v>#N/A</v>
          </cell>
          <cell r="I241" t="str">
            <v>Group 2. Treatment failure</v>
          </cell>
          <cell r="J241" t="str">
            <v>inh_resistant_treatment_failure</v>
          </cell>
          <cell r="K241" t="str">
            <v>resistant</v>
          </cell>
          <cell r="L241" t="str">
            <v>23.37</v>
          </cell>
          <cell r="M241" t="str">
            <v>Retest (slow-growth)</v>
          </cell>
          <cell r="N241">
            <v>1.6</v>
          </cell>
          <cell r="O241">
            <v>0.12</v>
          </cell>
          <cell r="P241">
            <v>2</v>
          </cell>
          <cell r="Q241" t="str">
            <v>NA</v>
          </cell>
        </row>
        <row r="242">
          <cell r="E242">
            <v>20926</v>
          </cell>
          <cell r="F242" t="str">
            <v>8M</v>
          </cell>
          <cell r="G242" t="str">
            <v>IR54</v>
          </cell>
          <cell r="H242" t="str">
            <v>IR</v>
          </cell>
          <cell r="I242" t="str">
            <v>Group 2. Treatment failure</v>
          </cell>
          <cell r="J242" t="str">
            <v>inh_resistant_treatment_failure</v>
          </cell>
          <cell r="K242" t="str">
            <v>resistant</v>
          </cell>
          <cell r="L242" t="str">
            <v>23.38</v>
          </cell>
          <cell r="M242" t="str">
            <v>Done</v>
          </cell>
          <cell r="N242">
            <v>6.4</v>
          </cell>
          <cell r="O242">
            <v>0.12</v>
          </cell>
          <cell r="P242">
            <v>1</v>
          </cell>
          <cell r="Q242">
            <v>15</v>
          </cell>
        </row>
        <row r="243">
          <cell r="E243">
            <v>18955</v>
          </cell>
          <cell r="F243" t="str">
            <v>1M</v>
          </cell>
          <cell r="G243" t="e">
            <v>#N/A</v>
          </cell>
          <cell r="H243" t="e">
            <v>#N/A</v>
          </cell>
          <cell r="I243" t="str">
            <v>Group 2. Treatment failure</v>
          </cell>
          <cell r="J243" t="str">
            <v>inh_resistant_treatment_failure</v>
          </cell>
          <cell r="K243" t="str">
            <v>resistant</v>
          </cell>
          <cell r="L243" t="str">
            <v>23.39</v>
          </cell>
          <cell r="M243" t="str">
            <v>remove due to inh discrepancy between MGIT DST and mykrobe</v>
          </cell>
          <cell r="N243">
            <v>2.5000000000000001E-2</v>
          </cell>
          <cell r="O243">
            <v>0.12</v>
          </cell>
          <cell r="P243">
            <v>2</v>
          </cell>
          <cell r="Q243">
            <v>19</v>
          </cell>
        </row>
        <row r="244">
          <cell r="E244">
            <v>19777</v>
          </cell>
          <cell r="F244" t="str">
            <v>5M</v>
          </cell>
          <cell r="G244" t="str">
            <v>IR55</v>
          </cell>
          <cell r="H244" t="str">
            <v>IR</v>
          </cell>
          <cell r="I244" t="str">
            <v>Group 2. Treatment failure</v>
          </cell>
          <cell r="J244" t="str">
            <v>inh_resistant_treatment_failure</v>
          </cell>
          <cell r="K244" t="str">
            <v>resistant</v>
          </cell>
          <cell r="L244" t="str">
            <v>23.40</v>
          </cell>
          <cell r="M244" t="str">
            <v>Done</v>
          </cell>
          <cell r="N244">
            <v>3.2</v>
          </cell>
          <cell r="O244">
            <v>0.12</v>
          </cell>
          <cell r="P244">
            <v>4</v>
          </cell>
          <cell r="Q244">
            <v>19</v>
          </cell>
        </row>
        <row r="245">
          <cell r="E245">
            <v>24897</v>
          </cell>
          <cell r="F245" t="str">
            <v>24M</v>
          </cell>
          <cell r="G245" t="str">
            <v>IR56</v>
          </cell>
          <cell r="H245" t="str">
            <v>IR</v>
          </cell>
          <cell r="I245" t="str">
            <v>Group 2. Treatment failure</v>
          </cell>
          <cell r="J245" t="str">
            <v>inh_resistant_treatment_failure</v>
          </cell>
          <cell r="K245" t="str">
            <v>resistant</v>
          </cell>
          <cell r="L245" t="str">
            <v>23.41</v>
          </cell>
          <cell r="M245" t="str">
            <v>Done</v>
          </cell>
          <cell r="N245">
            <v>3.2</v>
          </cell>
          <cell r="O245">
            <v>0.12</v>
          </cell>
          <cell r="P245">
            <v>2</v>
          </cell>
          <cell r="Q245">
            <v>19</v>
          </cell>
        </row>
        <row r="246">
          <cell r="E246">
            <v>22195</v>
          </cell>
          <cell r="F246" t="str">
            <v>12M</v>
          </cell>
          <cell r="G246" t="e">
            <v>#N/A</v>
          </cell>
          <cell r="H246" t="e">
            <v>#N/A</v>
          </cell>
          <cell r="I246" t="str">
            <v>Group 2. Treatment failure</v>
          </cell>
          <cell r="J246" t="str">
            <v>inh_resistant_treatment_failure</v>
          </cell>
          <cell r="K246" t="str">
            <v>resistant</v>
          </cell>
          <cell r="L246" t="str">
            <v>23.42</v>
          </cell>
          <cell r="M246" t="str">
            <v>remove due to inh discrepancy between MGIT DST and mykrobe</v>
          </cell>
          <cell r="N246">
            <v>0.8</v>
          </cell>
          <cell r="O246">
            <v>0.12</v>
          </cell>
          <cell r="P246">
            <v>2</v>
          </cell>
          <cell r="Q246">
            <v>15</v>
          </cell>
        </row>
        <row r="247">
          <cell r="E247">
            <v>22658</v>
          </cell>
          <cell r="F247" t="str">
            <v>12M</v>
          </cell>
          <cell r="G247" t="e">
            <v>#N/A</v>
          </cell>
          <cell r="H247" t="e">
            <v>#N/A</v>
          </cell>
          <cell r="I247" t="str">
            <v>Group 2. Treatment failure</v>
          </cell>
          <cell r="J247" t="str">
            <v>inh_resistant_treatment_failure</v>
          </cell>
          <cell r="K247" t="str">
            <v>resistant</v>
          </cell>
          <cell r="L247" t="str">
            <v>23.43</v>
          </cell>
          <cell r="M247" t="str">
            <v>Retest (slow-growth)</v>
          </cell>
          <cell r="N247">
            <v>6.4</v>
          </cell>
          <cell r="O247">
            <v>0.25</v>
          </cell>
          <cell r="P247">
            <v>2</v>
          </cell>
          <cell r="Q247" t="str">
            <v>NA</v>
          </cell>
        </row>
        <row r="248">
          <cell r="E248">
            <v>20644</v>
          </cell>
          <cell r="F248" t="str">
            <v>1M</v>
          </cell>
          <cell r="G248" t="str">
            <v>IR57</v>
          </cell>
          <cell r="H248" t="str">
            <v>IR</v>
          </cell>
          <cell r="I248" t="str">
            <v>Group 2. Treatment failure</v>
          </cell>
          <cell r="J248" t="str">
            <v>inh_resistant_treatment_failure</v>
          </cell>
          <cell r="K248" t="str">
            <v>resistant</v>
          </cell>
          <cell r="L248" t="str">
            <v>23.44</v>
          </cell>
          <cell r="M248" t="str">
            <v>Done</v>
          </cell>
          <cell r="N248">
            <v>1.6</v>
          </cell>
          <cell r="O248">
            <v>0.06</v>
          </cell>
          <cell r="P248">
            <v>1</v>
          </cell>
          <cell r="Q248">
            <v>19</v>
          </cell>
        </row>
        <row r="249">
          <cell r="E249">
            <v>22966</v>
          </cell>
          <cell r="F249" t="str">
            <v>18M</v>
          </cell>
          <cell r="G249" t="str">
            <v>IR58</v>
          </cell>
          <cell r="H249" t="str">
            <v>IR</v>
          </cell>
          <cell r="I249" t="str">
            <v>Group 2. Treatment failure</v>
          </cell>
          <cell r="J249" t="str">
            <v>inh_resistant_treatment_failure</v>
          </cell>
          <cell r="K249" t="str">
            <v>resistant</v>
          </cell>
          <cell r="L249" t="str">
            <v>23.45</v>
          </cell>
          <cell r="M249" t="str">
            <v>Done</v>
          </cell>
          <cell r="N249">
            <v>3.2</v>
          </cell>
          <cell r="O249">
            <v>0.06</v>
          </cell>
          <cell r="P249">
            <v>2</v>
          </cell>
          <cell r="Q249">
            <v>19</v>
          </cell>
        </row>
        <row r="250">
          <cell r="E250">
            <v>20771</v>
          </cell>
          <cell r="F250" t="str">
            <v>2M</v>
          </cell>
          <cell r="G250" t="str">
            <v>IR59</v>
          </cell>
          <cell r="H250" t="str">
            <v>IR</v>
          </cell>
          <cell r="I250" t="str">
            <v>Group 2. Treatment failure</v>
          </cell>
          <cell r="J250" t="str">
            <v>inh_resistant_treatment_failure</v>
          </cell>
          <cell r="K250" t="str">
            <v>resistant</v>
          </cell>
          <cell r="L250" t="str">
            <v>23.46</v>
          </cell>
          <cell r="M250" t="str">
            <v>Done</v>
          </cell>
          <cell r="N250">
            <v>3.2</v>
          </cell>
          <cell r="O250">
            <v>0.12</v>
          </cell>
          <cell r="P250">
            <v>2</v>
          </cell>
          <cell r="Q250">
            <v>15</v>
          </cell>
        </row>
        <row r="251">
          <cell r="E251">
            <v>22657</v>
          </cell>
          <cell r="F251" t="str">
            <v>12M</v>
          </cell>
          <cell r="G251" t="str">
            <v>IR60</v>
          </cell>
          <cell r="H251" t="str">
            <v>IR</v>
          </cell>
          <cell r="I251" t="str">
            <v>Group 2. Treatment failure</v>
          </cell>
          <cell r="J251" t="str">
            <v>inh_resistant_treatment_failure</v>
          </cell>
          <cell r="K251" t="str">
            <v>resistant</v>
          </cell>
          <cell r="L251" t="str">
            <v>23.47</v>
          </cell>
          <cell r="M251" t="str">
            <v>Done</v>
          </cell>
          <cell r="N251">
            <v>3.2</v>
          </cell>
          <cell r="O251">
            <v>0.06</v>
          </cell>
          <cell r="P251">
            <v>2</v>
          </cell>
          <cell r="Q251">
            <v>15</v>
          </cell>
        </row>
        <row r="252">
          <cell r="E252">
            <v>21660</v>
          </cell>
          <cell r="F252" t="str">
            <v>1M</v>
          </cell>
          <cell r="G252" t="e">
            <v>#N/A</v>
          </cell>
          <cell r="H252" t="e">
            <v>#N/A</v>
          </cell>
          <cell r="I252" t="str">
            <v>Group 2. Treatment failure</v>
          </cell>
          <cell r="J252" t="str">
            <v>inh_resistant_treatment_failure</v>
          </cell>
          <cell r="K252" t="str">
            <v>resistant</v>
          </cell>
          <cell r="L252" t="str">
            <v>23.48</v>
          </cell>
          <cell r="M252" t="str">
            <v>Retest (slow-growth)</v>
          </cell>
          <cell r="N252">
            <v>3.2</v>
          </cell>
          <cell r="O252">
            <v>0.06</v>
          </cell>
          <cell r="P252">
            <v>1</v>
          </cell>
          <cell r="Q252" t="str">
            <v>NA</v>
          </cell>
        </row>
        <row r="253">
          <cell r="E253">
            <v>23836</v>
          </cell>
          <cell r="F253" t="str">
            <v>12M</v>
          </cell>
          <cell r="G253" t="str">
            <v>IR61</v>
          </cell>
          <cell r="H253" t="str">
            <v>IR</v>
          </cell>
          <cell r="I253" t="str">
            <v>Group 2. Treatment failure</v>
          </cell>
          <cell r="J253" t="str">
            <v>inh_resistant_treatment_failure</v>
          </cell>
          <cell r="K253" t="str">
            <v>resistant</v>
          </cell>
          <cell r="L253" t="str">
            <v>23.49</v>
          </cell>
          <cell r="M253" t="str">
            <v>Done</v>
          </cell>
          <cell r="N253">
            <v>3.2</v>
          </cell>
          <cell r="O253">
            <v>0.06</v>
          </cell>
          <cell r="P253">
            <v>1</v>
          </cell>
          <cell r="Q253">
            <v>15</v>
          </cell>
        </row>
        <row r="254">
          <cell r="E254" t="str">
            <v>25180</v>
          </cell>
          <cell r="F254" t="str">
            <v>18M</v>
          </cell>
          <cell r="G254" t="str">
            <v>IR62</v>
          </cell>
          <cell r="H254" t="str">
            <v>IR</v>
          </cell>
          <cell r="I254" t="str">
            <v>Group 2. Treatment failure</v>
          </cell>
          <cell r="J254" t="str">
            <v>inh_resistant_treatment_failure</v>
          </cell>
          <cell r="K254" t="str">
            <v>resistant</v>
          </cell>
          <cell r="L254" t="str">
            <v>23.50</v>
          </cell>
          <cell r="M254" t="str">
            <v>Done</v>
          </cell>
          <cell r="N254" t="str">
            <v>NA</v>
          </cell>
          <cell r="O254" t="str">
            <v>NA</v>
          </cell>
          <cell r="P254" t="str">
            <v>NA</v>
          </cell>
          <cell r="Q254">
            <v>19</v>
          </cell>
        </row>
        <row r="255">
          <cell r="E255">
            <v>22656</v>
          </cell>
          <cell r="F255" t="str">
            <v>5M</v>
          </cell>
          <cell r="G255" t="e">
            <v>#N/A</v>
          </cell>
          <cell r="H255" t="e">
            <v>#N/A</v>
          </cell>
          <cell r="I255" t="str">
            <v>Group 2. Treatment failure</v>
          </cell>
          <cell r="J255" t="str">
            <v>inh_resistant_treatment_failure</v>
          </cell>
          <cell r="K255" t="str">
            <v>resistant</v>
          </cell>
          <cell r="L255" t="str">
            <v>23.51</v>
          </cell>
          <cell r="M255" t="str">
            <v>remove (duplicate)</v>
          </cell>
          <cell r="N255">
            <v>12.8</v>
          </cell>
          <cell r="O255">
            <v>0.25</v>
          </cell>
          <cell r="P255">
            <v>4</v>
          </cell>
          <cell r="Q255">
            <v>37</v>
          </cell>
        </row>
        <row r="256">
          <cell r="E256">
            <v>23445</v>
          </cell>
          <cell r="F256" t="str">
            <v>8M</v>
          </cell>
          <cell r="G256" t="e">
            <v>#N/A</v>
          </cell>
          <cell r="H256" t="e">
            <v>#N/A</v>
          </cell>
          <cell r="I256" t="str">
            <v>Group 2. Treatment failure</v>
          </cell>
          <cell r="J256" t="str">
            <v>inh_resistant_treatment_failure</v>
          </cell>
          <cell r="K256" t="str">
            <v>resistant</v>
          </cell>
          <cell r="L256" t="str">
            <v>23.52</v>
          </cell>
          <cell r="M256" t="str">
            <v>remove (duplicate)</v>
          </cell>
          <cell r="N256">
            <v>6.4</v>
          </cell>
          <cell r="O256">
            <v>0.12</v>
          </cell>
          <cell r="P256">
            <v>32</v>
          </cell>
          <cell r="Q256">
            <v>19</v>
          </cell>
        </row>
        <row r="257">
          <cell r="E257">
            <v>21555</v>
          </cell>
          <cell r="F257" t="str">
            <v>1M</v>
          </cell>
          <cell r="G257" t="e">
            <v>#N/A</v>
          </cell>
          <cell r="H257" t="e">
            <v>#N/A</v>
          </cell>
          <cell r="I257" t="str">
            <v>Group 2. Treatment failure</v>
          </cell>
          <cell r="J257" t="str">
            <v>inh_resistant_treatment_failure</v>
          </cell>
          <cell r="K257" t="str">
            <v>resistant</v>
          </cell>
          <cell r="L257" t="str">
            <v>23.53</v>
          </cell>
          <cell r="M257" t="str">
            <v>remove (duplicate)</v>
          </cell>
          <cell r="N257" t="str">
            <v>NA</v>
          </cell>
          <cell r="O257" t="str">
            <v>NA</v>
          </cell>
          <cell r="P257" t="str">
            <v>NA</v>
          </cell>
          <cell r="Q257">
            <v>19</v>
          </cell>
        </row>
        <row r="258">
          <cell r="E258">
            <v>22189</v>
          </cell>
          <cell r="F258" t="str">
            <v>2M</v>
          </cell>
          <cell r="G258" t="e">
            <v>#N/A</v>
          </cell>
          <cell r="H258" t="e">
            <v>#N/A</v>
          </cell>
          <cell r="I258" t="str">
            <v>Group 2. Treatment failure</v>
          </cell>
          <cell r="J258" t="str">
            <v>inh_resistant_treatment_failure</v>
          </cell>
          <cell r="K258" t="str">
            <v>resistant</v>
          </cell>
          <cell r="L258" t="str">
            <v>23.54</v>
          </cell>
          <cell r="M258" t="str">
            <v>Remove (mix population Mycobacterium_abscessus)</v>
          </cell>
          <cell r="N258" t="str">
            <v>NA</v>
          </cell>
          <cell r="O258" t="str">
            <v>NA</v>
          </cell>
          <cell r="P258" t="str">
            <v>NA</v>
          </cell>
          <cell r="Q258">
            <v>8</v>
          </cell>
        </row>
        <row r="259">
          <cell r="E259">
            <v>23172</v>
          </cell>
          <cell r="F259" t="str">
            <v>5M</v>
          </cell>
          <cell r="G259" t="e">
            <v>#N/A</v>
          </cell>
          <cell r="H259" t="e">
            <v>#N/A</v>
          </cell>
          <cell r="I259" t="str">
            <v>Group 2. Treatment failure</v>
          </cell>
          <cell r="J259" t="str">
            <v>inh_resistant_treatment_failure</v>
          </cell>
          <cell r="K259" t="str">
            <v>resistant</v>
          </cell>
          <cell r="L259" t="str">
            <v>23.55</v>
          </cell>
          <cell r="M259" t="str">
            <v>remove (duplicate)</v>
          </cell>
          <cell r="N259" t="str">
            <v>NA</v>
          </cell>
          <cell r="O259" t="str">
            <v>NA</v>
          </cell>
          <cell r="P259" t="str">
            <v>NA</v>
          </cell>
          <cell r="Q259">
            <v>19</v>
          </cell>
        </row>
        <row r="260">
          <cell r="E260">
            <v>21702</v>
          </cell>
          <cell r="F260" t="str">
            <v>2M</v>
          </cell>
          <cell r="G260" t="str">
            <v>MDR-G7</v>
          </cell>
          <cell r="H260" t="str">
            <v>MDR-G</v>
          </cell>
          <cell r="I260" t="str">
            <v>Group 2. Treatment failure</v>
          </cell>
          <cell r="J260" t="str">
            <v>inh_resistant_treatment_failure</v>
          </cell>
          <cell r="K260" t="str">
            <v>resistant</v>
          </cell>
          <cell r="L260" t="str">
            <v>23.56</v>
          </cell>
          <cell r="M260" t="str">
            <v>sub group- rifampicin resistant mutation but susceptible phenotype</v>
          </cell>
          <cell r="N260">
            <v>6.4</v>
          </cell>
          <cell r="O260">
            <v>0.5</v>
          </cell>
          <cell r="P260">
            <v>8</v>
          </cell>
          <cell r="Q260">
            <v>19</v>
          </cell>
        </row>
        <row r="261">
          <cell r="E261">
            <v>22968</v>
          </cell>
          <cell r="F261" t="str">
            <v>5M</v>
          </cell>
          <cell r="G261" t="e">
            <v>#N/A</v>
          </cell>
          <cell r="H261" t="e">
            <v>#N/A</v>
          </cell>
          <cell r="I261" t="str">
            <v>Group 2. Treatment failure</v>
          </cell>
          <cell r="J261" t="str">
            <v>inh_resistant_treatment_failure</v>
          </cell>
          <cell r="K261" t="str">
            <v>resistant</v>
          </cell>
          <cell r="L261" t="str">
            <v>23.57</v>
          </cell>
          <cell r="M261" t="str">
            <v>remove due to rif discrepancy between MIC and MGIT DST</v>
          </cell>
          <cell r="N261">
            <v>3.2</v>
          </cell>
          <cell r="O261">
            <v>2</v>
          </cell>
          <cell r="P261">
            <v>16</v>
          </cell>
          <cell r="Q261">
            <v>19</v>
          </cell>
        </row>
        <row r="262">
          <cell r="E262">
            <v>21397</v>
          </cell>
          <cell r="F262" t="str">
            <v>1M</v>
          </cell>
          <cell r="G262" t="str">
            <v>IR63</v>
          </cell>
          <cell r="H262" t="str">
            <v>IR</v>
          </cell>
          <cell r="I262" t="str">
            <v>Group 2. Treatment failure</v>
          </cell>
          <cell r="J262" t="str">
            <v>inh_resistant_treatment_failure</v>
          </cell>
          <cell r="K262" t="str">
            <v>resistant</v>
          </cell>
          <cell r="L262" t="str">
            <v>23.58</v>
          </cell>
          <cell r="M262" t="str">
            <v>Done</v>
          </cell>
          <cell r="N262">
            <v>3.2</v>
          </cell>
          <cell r="O262">
            <v>0.12</v>
          </cell>
          <cell r="P262">
            <v>2</v>
          </cell>
          <cell r="Q262">
            <v>28</v>
          </cell>
        </row>
        <row r="263">
          <cell r="E263">
            <v>24551</v>
          </cell>
          <cell r="F263" t="str">
            <v>12M</v>
          </cell>
          <cell r="G263" t="str">
            <v>IR64</v>
          </cell>
          <cell r="H263" t="str">
            <v>IR</v>
          </cell>
          <cell r="I263" t="str">
            <v>Group 2. Treatment failure</v>
          </cell>
          <cell r="J263" t="str">
            <v>inh_resistant_treatment_failure</v>
          </cell>
          <cell r="K263" t="str">
            <v>resistant</v>
          </cell>
          <cell r="L263" t="str">
            <v>23.59</v>
          </cell>
          <cell r="M263" t="str">
            <v>Done</v>
          </cell>
          <cell r="N263">
            <v>3.2</v>
          </cell>
          <cell r="O263">
            <v>0.12</v>
          </cell>
          <cell r="P263">
            <v>2</v>
          </cell>
          <cell r="Q263">
            <v>37</v>
          </cell>
        </row>
        <row r="264">
          <cell r="E264">
            <v>22191</v>
          </cell>
          <cell r="F264" t="str">
            <v>1M</v>
          </cell>
          <cell r="G264" t="str">
            <v>IR65</v>
          </cell>
          <cell r="H264" t="str">
            <v>IR</v>
          </cell>
          <cell r="I264" t="str">
            <v>Group 2. Treatment failure</v>
          </cell>
          <cell r="J264" t="str">
            <v>inh_resistant_treatment_failure</v>
          </cell>
          <cell r="K264" t="str">
            <v>resistant</v>
          </cell>
          <cell r="L264" t="str">
            <v>23.60</v>
          </cell>
          <cell r="M264" t="str">
            <v>Done</v>
          </cell>
          <cell r="N264">
            <v>6.4</v>
          </cell>
          <cell r="O264">
            <v>0.06</v>
          </cell>
          <cell r="P264">
            <v>1</v>
          </cell>
          <cell r="Q264">
            <v>19</v>
          </cell>
        </row>
        <row r="265">
          <cell r="E265">
            <v>24550</v>
          </cell>
          <cell r="F265" t="str">
            <v>12M</v>
          </cell>
          <cell r="G265" t="str">
            <v>IR66</v>
          </cell>
          <cell r="H265" t="str">
            <v>IR</v>
          </cell>
          <cell r="I265" t="str">
            <v>Group 2. Treatment failure</v>
          </cell>
          <cell r="J265" t="str">
            <v>inh_resistant_treatment_failure</v>
          </cell>
          <cell r="K265" t="str">
            <v>resistant</v>
          </cell>
          <cell r="L265" t="str">
            <v>23.61</v>
          </cell>
          <cell r="M265" t="str">
            <v>Done</v>
          </cell>
          <cell r="N265">
            <v>6.4</v>
          </cell>
          <cell r="O265">
            <v>0.12</v>
          </cell>
          <cell r="P265">
            <v>4</v>
          </cell>
          <cell r="Q265">
            <v>22</v>
          </cell>
        </row>
        <row r="266">
          <cell r="E266">
            <v>17699</v>
          </cell>
          <cell r="F266" t="str">
            <v>0M</v>
          </cell>
          <cell r="G266" t="e">
            <v>#N/A</v>
          </cell>
          <cell r="H266" t="e">
            <v>#N/A</v>
          </cell>
          <cell r="I266" t="str">
            <v>Group 1. Treatment success</v>
          </cell>
          <cell r="J266" t="str">
            <v>inh_resistant_treatment_success</v>
          </cell>
          <cell r="K266" t="str">
            <v>resistant</v>
          </cell>
          <cell r="L266" t="str">
            <v>23.62</v>
          </cell>
          <cell r="M266" t="str">
            <v>Retest (slow-growth)</v>
          </cell>
          <cell r="N266">
            <v>1.6</v>
          </cell>
          <cell r="O266">
            <v>0.12</v>
          </cell>
          <cell r="P266">
            <v>2</v>
          </cell>
          <cell r="Q266" t="str">
            <v>NA</v>
          </cell>
        </row>
        <row r="267">
          <cell r="E267">
            <v>18029</v>
          </cell>
          <cell r="F267" t="str">
            <v>1M</v>
          </cell>
          <cell r="G267" t="str">
            <v>IR67</v>
          </cell>
          <cell r="H267" t="str">
            <v>IR</v>
          </cell>
          <cell r="I267" t="str">
            <v>Group 1. Treatment success</v>
          </cell>
          <cell r="J267" t="str">
            <v>inh_resistant_treatment_success</v>
          </cell>
          <cell r="K267" t="str">
            <v>resistant</v>
          </cell>
          <cell r="L267" t="str">
            <v>23.63</v>
          </cell>
          <cell r="M267" t="str">
            <v>Done</v>
          </cell>
          <cell r="N267" t="str">
            <v>NA</v>
          </cell>
          <cell r="O267" t="str">
            <v>NA</v>
          </cell>
          <cell r="P267" t="str">
            <v>NA</v>
          </cell>
          <cell r="Q267">
            <v>28</v>
          </cell>
        </row>
        <row r="268">
          <cell r="E268">
            <v>18333</v>
          </cell>
          <cell r="F268" t="str">
            <v>2M</v>
          </cell>
          <cell r="G268" t="str">
            <v>IR68</v>
          </cell>
          <cell r="H268" t="str">
            <v>IR</v>
          </cell>
          <cell r="I268" t="str">
            <v>Group 1. Treatment success</v>
          </cell>
          <cell r="J268" t="str">
            <v>inh_resistant_treatment_success</v>
          </cell>
          <cell r="K268" t="str">
            <v>resistant</v>
          </cell>
          <cell r="L268" t="str">
            <v>23.64</v>
          </cell>
          <cell r="M268" t="str">
            <v>Done</v>
          </cell>
          <cell r="N268" t="str">
            <v>NA</v>
          </cell>
          <cell r="O268" t="str">
            <v>NA</v>
          </cell>
          <cell r="P268" t="str">
            <v>NA</v>
          </cell>
          <cell r="Q268">
            <v>37</v>
          </cell>
        </row>
        <row r="269">
          <cell r="E269">
            <v>19399</v>
          </cell>
          <cell r="F269" t="str">
            <v>0M</v>
          </cell>
          <cell r="G269" t="str">
            <v>IR69</v>
          </cell>
          <cell r="H269" t="str">
            <v>IR</v>
          </cell>
          <cell r="I269" t="str">
            <v>Group 1. Treatment success</v>
          </cell>
          <cell r="J269" t="str">
            <v>inh_resistant_treatment_success</v>
          </cell>
          <cell r="K269" t="str">
            <v>resistant</v>
          </cell>
          <cell r="L269" t="str">
            <v>23.65</v>
          </cell>
          <cell r="M269" t="str">
            <v>Done</v>
          </cell>
          <cell r="N269" t="str">
            <v>NA</v>
          </cell>
          <cell r="O269" t="str">
            <v>NA</v>
          </cell>
          <cell r="P269" t="str">
            <v>NA</v>
          </cell>
          <cell r="Q269">
            <v>8</v>
          </cell>
        </row>
        <row r="270">
          <cell r="E270">
            <v>19893</v>
          </cell>
          <cell r="F270" t="str">
            <v>0M</v>
          </cell>
          <cell r="G270" t="str">
            <v>IR70</v>
          </cell>
          <cell r="H270" t="str">
            <v>IR</v>
          </cell>
          <cell r="I270" t="str">
            <v>Group 1. Treatment success</v>
          </cell>
          <cell r="J270" t="str">
            <v>inh_resistant_treatment_success</v>
          </cell>
          <cell r="K270" t="str">
            <v>resistant</v>
          </cell>
          <cell r="L270" t="str">
            <v>23.66</v>
          </cell>
          <cell r="M270" t="str">
            <v>Done</v>
          </cell>
          <cell r="N270" t="str">
            <v>NA</v>
          </cell>
          <cell r="O270" t="str">
            <v>NA</v>
          </cell>
          <cell r="P270" t="str">
            <v>NA</v>
          </cell>
          <cell r="Q270">
            <v>19</v>
          </cell>
        </row>
        <row r="271">
          <cell r="E271">
            <v>19773</v>
          </cell>
          <cell r="F271" t="str">
            <v>1M</v>
          </cell>
          <cell r="G271" t="str">
            <v>IR71</v>
          </cell>
          <cell r="H271" t="str">
            <v>IR</v>
          </cell>
          <cell r="I271" t="str">
            <v>Group 1. Treatment success</v>
          </cell>
          <cell r="J271" t="str">
            <v>inh_resistant_treatment_success</v>
          </cell>
          <cell r="K271" t="str">
            <v>resistant</v>
          </cell>
          <cell r="L271" t="str">
            <v>23.67</v>
          </cell>
          <cell r="M271" t="str">
            <v>Done</v>
          </cell>
          <cell r="N271" t="str">
            <v>NA</v>
          </cell>
          <cell r="O271" t="str">
            <v>NA</v>
          </cell>
          <cell r="P271" t="str">
            <v>NA</v>
          </cell>
          <cell r="Q271">
            <v>19</v>
          </cell>
        </row>
        <row r="272">
          <cell r="E272">
            <v>20348</v>
          </cell>
          <cell r="F272" t="str">
            <v>0M</v>
          </cell>
          <cell r="G272" t="e">
            <v>#N/A</v>
          </cell>
          <cell r="H272" t="e">
            <v>#N/A</v>
          </cell>
          <cell r="I272" t="str">
            <v>Group 1. Treatment success</v>
          </cell>
          <cell r="J272" t="str">
            <v>inh_resistant_treatment_success</v>
          </cell>
          <cell r="K272" t="str">
            <v>resistant</v>
          </cell>
          <cell r="L272" t="str">
            <v>23.68</v>
          </cell>
          <cell r="M272" t="str">
            <v>Retest (contaminated)</v>
          </cell>
          <cell r="N272" t="str">
            <v>NA</v>
          </cell>
          <cell r="O272" t="str">
            <v>NA</v>
          </cell>
          <cell r="P272" t="str">
            <v>NA</v>
          </cell>
          <cell r="Q272">
            <v>8</v>
          </cell>
        </row>
        <row r="273">
          <cell r="E273">
            <v>20352</v>
          </cell>
          <cell r="F273" t="str">
            <v>0M</v>
          </cell>
          <cell r="G273" t="e">
            <v>#N/A</v>
          </cell>
          <cell r="H273" t="e">
            <v>#N/A</v>
          </cell>
          <cell r="I273" t="str">
            <v>Group 1. Treatment success</v>
          </cell>
          <cell r="J273" t="str">
            <v>inh_resistant_treatment_success</v>
          </cell>
          <cell r="K273" t="str">
            <v>resistant</v>
          </cell>
          <cell r="L273" t="str">
            <v>23.69</v>
          </cell>
          <cell r="M273" t="str">
            <v>Remove (failure to resusciation)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E274">
            <v>20347</v>
          </cell>
          <cell r="F274" t="str">
            <v>0M</v>
          </cell>
          <cell r="G274" t="e">
            <v>#N/A</v>
          </cell>
          <cell r="H274" t="e">
            <v>#N/A</v>
          </cell>
          <cell r="I274" t="str">
            <v>Group 1. Treatment success</v>
          </cell>
          <cell r="J274" t="str">
            <v>inh_resistant_treatment_success</v>
          </cell>
          <cell r="K274" t="str">
            <v>resistant</v>
          </cell>
          <cell r="L274" t="str">
            <v>23.70</v>
          </cell>
          <cell r="M274" t="str">
            <v>Retest (contaminated)</v>
          </cell>
          <cell r="N274" t="str">
            <v>NA</v>
          </cell>
          <cell r="O274" t="str">
            <v>NA</v>
          </cell>
          <cell r="P274" t="str">
            <v>NA</v>
          </cell>
          <cell r="Q274">
            <v>8</v>
          </cell>
        </row>
        <row r="275">
          <cell r="E275">
            <v>21171</v>
          </cell>
          <cell r="F275" t="str">
            <v>0M</v>
          </cell>
          <cell r="G275" t="str">
            <v>IR72</v>
          </cell>
          <cell r="H275" t="str">
            <v>IR</v>
          </cell>
          <cell r="I275" t="str">
            <v>Group 1. Treatment success</v>
          </cell>
          <cell r="J275" t="str">
            <v>inh_resistant_treatment_success</v>
          </cell>
          <cell r="K275" t="str">
            <v>resistant</v>
          </cell>
          <cell r="L275" t="str">
            <v>23.71</v>
          </cell>
          <cell r="M275" t="str">
            <v>Done</v>
          </cell>
          <cell r="N275" t="str">
            <v>NA</v>
          </cell>
          <cell r="O275" t="str">
            <v>NA</v>
          </cell>
          <cell r="P275" t="str">
            <v>NA</v>
          </cell>
          <cell r="Q275">
            <v>36</v>
          </cell>
        </row>
        <row r="276">
          <cell r="E276">
            <v>21172</v>
          </cell>
          <cell r="F276" t="str">
            <v>0M</v>
          </cell>
          <cell r="G276" t="e">
            <v>#N/A</v>
          </cell>
          <cell r="H276" t="e">
            <v>#N/A</v>
          </cell>
          <cell r="I276" t="str">
            <v>Group 1. Treatment success</v>
          </cell>
          <cell r="J276" t="str">
            <v>inh_resistant_treatment_success</v>
          </cell>
          <cell r="K276" t="str">
            <v>resistant</v>
          </cell>
          <cell r="L276" t="str">
            <v>23.72</v>
          </cell>
          <cell r="M276" t="str">
            <v>Retest (slow-growth)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E277">
            <v>21175</v>
          </cell>
          <cell r="F277" t="str">
            <v>0M</v>
          </cell>
          <cell r="G277" t="e">
            <v>#N/A</v>
          </cell>
          <cell r="H277" t="e">
            <v>#N/A</v>
          </cell>
          <cell r="I277" t="str">
            <v>Group 1. Treatment success</v>
          </cell>
          <cell r="J277" t="str">
            <v>inh_resistant_treatment_success</v>
          </cell>
          <cell r="K277" t="str">
            <v>resistant</v>
          </cell>
          <cell r="L277" t="str">
            <v>23.73</v>
          </cell>
          <cell r="M277" t="str">
            <v>Retest (contaminated)</v>
          </cell>
          <cell r="N277" t="str">
            <v>NA</v>
          </cell>
          <cell r="O277" t="str">
            <v>NA</v>
          </cell>
          <cell r="P277" t="str">
            <v>NA</v>
          </cell>
          <cell r="Q277">
            <v>19</v>
          </cell>
        </row>
        <row r="278">
          <cell r="E278">
            <v>21163</v>
          </cell>
          <cell r="F278" t="str">
            <v>0M</v>
          </cell>
          <cell r="G278" t="str">
            <v>MDR-G8</v>
          </cell>
          <cell r="H278" t="str">
            <v>MDR-G</v>
          </cell>
          <cell r="I278" t="str">
            <v>Group 1. Treatment success</v>
          </cell>
          <cell r="J278" t="str">
            <v>inh_resistant_treatment_success</v>
          </cell>
          <cell r="K278" t="str">
            <v>resistant</v>
          </cell>
          <cell r="L278" t="str">
            <v>23.74</v>
          </cell>
          <cell r="M278" t="str">
            <v>sub group- rifampicin resistant mutation but susceptible phenotype</v>
          </cell>
          <cell r="N278" t="str">
            <v>NA</v>
          </cell>
          <cell r="O278" t="str">
            <v>NA</v>
          </cell>
          <cell r="P278" t="str">
            <v>NA</v>
          </cell>
          <cell r="Q278">
            <v>19</v>
          </cell>
        </row>
        <row r="279">
          <cell r="E279">
            <v>21174</v>
          </cell>
          <cell r="F279" t="str">
            <v>0M</v>
          </cell>
          <cell r="G279" t="str">
            <v>IR73</v>
          </cell>
          <cell r="H279" t="str">
            <v>IR</v>
          </cell>
          <cell r="I279" t="str">
            <v>Group 1. Treatment success</v>
          </cell>
          <cell r="J279" t="str">
            <v>inh_resistant_treatment_success</v>
          </cell>
          <cell r="K279" t="str">
            <v>resistant</v>
          </cell>
          <cell r="L279" t="str">
            <v>23.75</v>
          </cell>
          <cell r="M279" t="str">
            <v>Done</v>
          </cell>
          <cell r="N279" t="str">
            <v>NA</v>
          </cell>
          <cell r="O279" t="str">
            <v>NA</v>
          </cell>
          <cell r="P279" t="str">
            <v>NA</v>
          </cell>
          <cell r="Q279">
            <v>37</v>
          </cell>
        </row>
        <row r="280">
          <cell r="E280">
            <v>21350</v>
          </cell>
          <cell r="F280" t="str">
            <v>0M</v>
          </cell>
          <cell r="G280" t="e">
            <v>#N/A</v>
          </cell>
          <cell r="H280" t="e">
            <v>#N/A</v>
          </cell>
          <cell r="I280" t="str">
            <v>Group 1. Treatment success</v>
          </cell>
          <cell r="J280" t="str">
            <v>inh_resistant_treatment_success</v>
          </cell>
          <cell r="K280" t="str">
            <v>resistant</v>
          </cell>
          <cell r="L280" t="str">
            <v>23.76</v>
          </cell>
          <cell r="M280" t="str">
            <v>Retest (slow-growth)</v>
          </cell>
          <cell r="N280" t="str">
            <v>NA</v>
          </cell>
          <cell r="O280" t="str">
            <v>NA</v>
          </cell>
          <cell r="P280" t="str">
            <v>NA</v>
          </cell>
          <cell r="Q280" t="str">
            <v>NA</v>
          </cell>
        </row>
        <row r="281">
          <cell r="E281">
            <v>21756</v>
          </cell>
          <cell r="F281" t="str">
            <v>0M</v>
          </cell>
          <cell r="G281" t="str">
            <v>IR74</v>
          </cell>
          <cell r="H281" t="str">
            <v>IR</v>
          </cell>
          <cell r="I281" t="str">
            <v>Group 1. Treatment success</v>
          </cell>
          <cell r="J281" t="str">
            <v>inh_resistant_treatment_success</v>
          </cell>
          <cell r="K281" t="str">
            <v>resistant</v>
          </cell>
          <cell r="L281" t="str">
            <v>23.77</v>
          </cell>
          <cell r="M281" t="str">
            <v>Done</v>
          </cell>
          <cell r="N281">
            <v>3.2</v>
          </cell>
          <cell r="O281">
            <v>0.06</v>
          </cell>
          <cell r="P281">
            <v>2</v>
          </cell>
          <cell r="Q281">
            <v>19</v>
          </cell>
        </row>
        <row r="282">
          <cell r="E282">
            <v>16903</v>
          </cell>
          <cell r="F282" t="str">
            <v>1M</v>
          </cell>
          <cell r="G282" t="e">
            <v>#N/A</v>
          </cell>
          <cell r="H282" t="e">
            <v>#N/A</v>
          </cell>
          <cell r="I282" t="str">
            <v>Group 2. Treatment failure</v>
          </cell>
          <cell r="J282" t="str">
            <v>inh_resistant_treatment_failure</v>
          </cell>
          <cell r="K282" t="str">
            <v>resistant</v>
          </cell>
          <cell r="L282" t="str">
            <v>23.78</v>
          </cell>
          <cell r="M282" t="str">
            <v>remove due to rif discrepancy between MIC and MGIT DST</v>
          </cell>
          <cell r="N282">
            <v>1.6</v>
          </cell>
          <cell r="O282">
            <v>16</v>
          </cell>
          <cell r="P282">
            <v>4</v>
          </cell>
          <cell r="Q282">
            <v>28</v>
          </cell>
        </row>
        <row r="283">
          <cell r="E283">
            <v>17105</v>
          </cell>
          <cell r="F283" t="str">
            <v>2M</v>
          </cell>
          <cell r="G283" t="e">
            <v>#N/A</v>
          </cell>
          <cell r="H283" t="e">
            <v>#N/A</v>
          </cell>
          <cell r="I283" t="str">
            <v>Group 2. Treatment failure</v>
          </cell>
          <cell r="J283" t="str">
            <v>inh_resistant_treatment_failure</v>
          </cell>
          <cell r="K283" t="str">
            <v>resistant</v>
          </cell>
          <cell r="L283" t="str">
            <v>23.79</v>
          </cell>
          <cell r="M283" t="str">
            <v>remove due to rif discrepancy between MIC and MGIT DST</v>
          </cell>
          <cell r="N283">
            <v>1.6</v>
          </cell>
          <cell r="O283">
            <v>16</v>
          </cell>
          <cell r="P283">
            <v>4</v>
          </cell>
          <cell r="Q283">
            <v>22</v>
          </cell>
        </row>
        <row r="284">
          <cell r="E284">
            <v>17585</v>
          </cell>
          <cell r="F284" t="str">
            <v>5M</v>
          </cell>
          <cell r="G284" t="e">
            <v>#N/A</v>
          </cell>
          <cell r="H284" t="e">
            <v>#N/A</v>
          </cell>
          <cell r="I284" t="str">
            <v>Group 2. Treatment failure</v>
          </cell>
          <cell r="J284" t="str">
            <v>inh_resistant_treatment_failure</v>
          </cell>
          <cell r="K284" t="str">
            <v>resistant</v>
          </cell>
          <cell r="L284" t="str">
            <v>23.80</v>
          </cell>
          <cell r="M284" t="str">
            <v>Retest (slow-growth)</v>
          </cell>
          <cell r="N284">
            <v>1.6</v>
          </cell>
          <cell r="O284">
            <v>16</v>
          </cell>
          <cell r="P284">
            <v>8</v>
          </cell>
          <cell r="Q284" t="str">
            <v>NA</v>
          </cell>
        </row>
        <row r="285">
          <cell r="E285">
            <v>16990</v>
          </cell>
          <cell r="F285" t="str">
            <v>0M</v>
          </cell>
          <cell r="G285" t="e">
            <v>#N/A</v>
          </cell>
          <cell r="H285" t="e">
            <v>#N/A</v>
          </cell>
          <cell r="I285" t="str">
            <v>Group 2. Treatment failure</v>
          </cell>
          <cell r="J285" t="str">
            <v>inh_resistant_treatment_failure</v>
          </cell>
          <cell r="K285" t="str">
            <v>resistant</v>
          </cell>
          <cell r="L285" t="str">
            <v>23.81</v>
          </cell>
          <cell r="M285" t="str">
            <v>Retest (slow-growth)</v>
          </cell>
          <cell r="N285">
            <v>0.8</v>
          </cell>
          <cell r="O285">
            <v>16</v>
          </cell>
          <cell r="P285">
            <v>4</v>
          </cell>
          <cell r="Q285" t="str">
            <v>NA</v>
          </cell>
        </row>
        <row r="286">
          <cell r="E286">
            <v>17342</v>
          </cell>
          <cell r="F286" t="str">
            <v>1M</v>
          </cell>
          <cell r="G286" t="str">
            <v>IR75</v>
          </cell>
          <cell r="H286" t="str">
            <v>IR</v>
          </cell>
          <cell r="I286" t="str">
            <v>Group 2. Treatment failure</v>
          </cell>
          <cell r="J286" t="str">
            <v>inh_resistant_treatment_failure</v>
          </cell>
          <cell r="K286" t="str">
            <v>resistant</v>
          </cell>
          <cell r="L286" t="str">
            <v>23.82</v>
          </cell>
          <cell r="M286" t="str">
            <v>Done</v>
          </cell>
          <cell r="N286" t="str">
            <v>NA</v>
          </cell>
          <cell r="O286" t="str">
            <v>NA</v>
          </cell>
          <cell r="P286" t="str">
            <v>NA</v>
          </cell>
          <cell r="Q286">
            <v>19</v>
          </cell>
        </row>
        <row r="287">
          <cell r="E287">
            <v>17492</v>
          </cell>
          <cell r="F287" t="str">
            <v>2M</v>
          </cell>
          <cell r="G287" t="str">
            <v>MDR8</v>
          </cell>
          <cell r="H287" t="str">
            <v>MDR</v>
          </cell>
          <cell r="I287" t="str">
            <v>Group 2. Treatment failure</v>
          </cell>
          <cell r="J287" t="str">
            <v>inh_resistant_treatment_failure</v>
          </cell>
          <cell r="K287" t="str">
            <v>resistant</v>
          </cell>
          <cell r="L287" t="str">
            <v>23.83</v>
          </cell>
          <cell r="M287" t="str">
            <v>Remove due to rif resistant by MGIT-DST</v>
          </cell>
          <cell r="N287" t="str">
            <v>NA</v>
          </cell>
          <cell r="O287" t="str">
            <v>&gt;16</v>
          </cell>
          <cell r="P287" t="str">
            <v>NA</v>
          </cell>
          <cell r="Q287">
            <v>37</v>
          </cell>
        </row>
        <row r="288">
          <cell r="E288">
            <v>17842</v>
          </cell>
          <cell r="F288" t="str">
            <v>1M</v>
          </cell>
          <cell r="G288" t="e">
            <v>#N/A</v>
          </cell>
          <cell r="H288" t="e">
            <v>#N/A</v>
          </cell>
          <cell r="I288" t="str">
            <v>Group 2. Treatment failure</v>
          </cell>
          <cell r="J288" t="str">
            <v>inh_resistant_treatment_failure</v>
          </cell>
          <cell r="K288" t="str">
            <v>resistant</v>
          </cell>
          <cell r="L288" t="str">
            <v>23.84</v>
          </cell>
          <cell r="M288" t="str">
            <v>Retest (slow-growth)</v>
          </cell>
          <cell r="N288" t="str">
            <v>NA</v>
          </cell>
          <cell r="O288" t="str">
            <v>NA</v>
          </cell>
          <cell r="P288" t="str">
            <v>NA</v>
          </cell>
          <cell r="Q288" t="str">
            <v>NA</v>
          </cell>
        </row>
        <row r="289">
          <cell r="E289">
            <v>20001</v>
          </cell>
          <cell r="F289" t="str">
            <v>12M</v>
          </cell>
          <cell r="G289" t="e">
            <v>#N/A</v>
          </cell>
          <cell r="H289" t="e">
            <v>#N/A</v>
          </cell>
          <cell r="I289" t="str">
            <v>Group 2. Treatment failure</v>
          </cell>
          <cell r="J289" t="str">
            <v>inh_resistant_treatment_failure</v>
          </cell>
          <cell r="K289" t="str">
            <v>resistant</v>
          </cell>
          <cell r="L289" t="str">
            <v>23.85</v>
          </cell>
          <cell r="M289" t="str">
            <v>Retest (slow-growth)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</row>
        <row r="290">
          <cell r="E290">
            <v>21048</v>
          </cell>
          <cell r="F290" t="str">
            <v>18M</v>
          </cell>
          <cell r="G290" t="str">
            <v>IR76</v>
          </cell>
          <cell r="H290" t="str">
            <v>IR</v>
          </cell>
          <cell r="I290" t="str">
            <v>Group 2. Treatment failure</v>
          </cell>
          <cell r="J290" t="str">
            <v>inh_resistant_treatment_failure</v>
          </cell>
          <cell r="K290" t="str">
            <v>resistant</v>
          </cell>
          <cell r="L290" t="str">
            <v>23.86</v>
          </cell>
          <cell r="M290" t="str">
            <v>Done</v>
          </cell>
          <cell r="N290" t="str">
            <v>NA</v>
          </cell>
          <cell r="O290" t="str">
            <v>NA</v>
          </cell>
          <cell r="P290" t="str">
            <v>NA</v>
          </cell>
          <cell r="Q290">
            <v>19</v>
          </cell>
        </row>
        <row r="291">
          <cell r="E291">
            <v>22194</v>
          </cell>
          <cell r="F291" t="str">
            <v>24M</v>
          </cell>
          <cell r="G291" t="e">
            <v>#N/A</v>
          </cell>
          <cell r="H291" t="e">
            <v>#N/A</v>
          </cell>
          <cell r="I291" t="str">
            <v>Group 2. Treatment failure</v>
          </cell>
          <cell r="J291" t="str">
            <v>inh_resistant_treatment_failure</v>
          </cell>
          <cell r="K291" t="str">
            <v>resistant</v>
          </cell>
          <cell r="L291" t="str">
            <v>23.87</v>
          </cell>
          <cell r="M291" t="str">
            <v>Retest (slow-growth)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</row>
        <row r="292">
          <cell r="E292">
            <v>18334</v>
          </cell>
          <cell r="F292" t="str">
            <v>1M</v>
          </cell>
          <cell r="G292" t="e">
            <v>#N/A</v>
          </cell>
          <cell r="H292" t="e">
            <v>#N/A</v>
          </cell>
          <cell r="I292" t="str">
            <v>Group 2. Treatment failure</v>
          </cell>
          <cell r="J292" t="str">
            <v>inh_resistant_treatment_failure</v>
          </cell>
          <cell r="K292" t="str">
            <v>resistant</v>
          </cell>
          <cell r="L292" t="str">
            <v>23.88</v>
          </cell>
          <cell r="M292" t="str">
            <v>Remove (mix population Mycobacterium_abscessus)</v>
          </cell>
          <cell r="N292" t="str">
            <v>NA</v>
          </cell>
          <cell r="O292" t="str">
            <v>NA</v>
          </cell>
          <cell r="P292" t="str">
            <v>NA</v>
          </cell>
          <cell r="Q292">
            <v>8</v>
          </cell>
        </row>
        <row r="293">
          <cell r="E293">
            <v>18743</v>
          </cell>
          <cell r="F293" t="str">
            <v>2M</v>
          </cell>
          <cell r="G293" t="e">
            <v>#N/A</v>
          </cell>
          <cell r="H293" t="e">
            <v>#N/A</v>
          </cell>
          <cell r="I293" t="str">
            <v>Group 2. Treatment failure</v>
          </cell>
          <cell r="J293" t="str">
            <v>inh_resistant_treatment_failure</v>
          </cell>
          <cell r="K293" t="str">
            <v>resistant</v>
          </cell>
          <cell r="L293" t="str">
            <v>23.89</v>
          </cell>
          <cell r="M293" t="str">
            <v>remove due to rif discrepancy between MIC and MGIT DST</v>
          </cell>
          <cell r="N293">
            <v>3.2</v>
          </cell>
          <cell r="O293">
            <v>2</v>
          </cell>
          <cell r="P293">
            <v>16</v>
          </cell>
          <cell r="Q293">
            <v>19</v>
          </cell>
        </row>
        <row r="294">
          <cell r="E294">
            <v>21853</v>
          </cell>
          <cell r="F294" t="str">
            <v>18M</v>
          </cell>
          <cell r="G294" t="e">
            <v>#N/A</v>
          </cell>
          <cell r="H294" t="e">
            <v>#N/A</v>
          </cell>
          <cell r="I294" t="str">
            <v>Group 2. Treatment failure</v>
          </cell>
          <cell r="J294" t="str">
            <v>inh_resistant_treatment_failure</v>
          </cell>
          <cell r="K294" t="str">
            <v>resistant</v>
          </cell>
          <cell r="L294" t="str">
            <v>23.90</v>
          </cell>
          <cell r="M294" t="str">
            <v>remove due to rif discrepancy between MIC and MGIT DST</v>
          </cell>
          <cell r="N294">
            <v>3.2</v>
          </cell>
          <cell r="O294">
            <v>4</v>
          </cell>
          <cell r="P294">
            <v>16</v>
          </cell>
          <cell r="Q294">
            <v>19</v>
          </cell>
        </row>
        <row r="295">
          <cell r="E295">
            <v>23567</v>
          </cell>
          <cell r="F295" t="str">
            <v>24M</v>
          </cell>
          <cell r="G295" t="e">
            <v>#N/A</v>
          </cell>
          <cell r="H295" t="e">
            <v>#N/A</v>
          </cell>
          <cell r="I295" t="str">
            <v>Group 2. Treatment failure</v>
          </cell>
          <cell r="J295" t="str">
            <v>inh_resistant_treatment_failure</v>
          </cell>
          <cell r="K295" t="str">
            <v>resistant</v>
          </cell>
          <cell r="L295" t="str">
            <v>23.91</v>
          </cell>
          <cell r="M295" t="str">
            <v>remove due to rif discrepancy between MIC and MGIT DST</v>
          </cell>
          <cell r="N295">
            <v>3.2</v>
          </cell>
          <cell r="O295">
            <v>2</v>
          </cell>
          <cell r="P295">
            <v>16</v>
          </cell>
          <cell r="Q295">
            <v>15</v>
          </cell>
        </row>
        <row r="296">
          <cell r="E296">
            <v>18341</v>
          </cell>
          <cell r="F296" t="str">
            <v>0M</v>
          </cell>
          <cell r="G296" t="str">
            <v>IR77</v>
          </cell>
          <cell r="H296" t="str">
            <v>IR</v>
          </cell>
          <cell r="I296" t="str">
            <v>Group 2. Treatment failure</v>
          </cell>
          <cell r="J296" t="str">
            <v>inh_resistant_treatment_failure</v>
          </cell>
          <cell r="K296" t="str">
            <v>resistant</v>
          </cell>
          <cell r="L296" t="str">
            <v>23.92</v>
          </cell>
          <cell r="M296" t="str">
            <v>Done</v>
          </cell>
          <cell r="N296" t="str">
            <v>NA</v>
          </cell>
          <cell r="O296" t="str">
            <v>NA</v>
          </cell>
          <cell r="P296" t="str">
            <v>NA</v>
          </cell>
          <cell r="Q296">
            <v>19</v>
          </cell>
        </row>
        <row r="297">
          <cell r="E297">
            <v>21401</v>
          </cell>
          <cell r="F297" t="str">
            <v>12M</v>
          </cell>
          <cell r="G297" t="e">
            <v>#N/A</v>
          </cell>
          <cell r="H297" t="e">
            <v>#N/A</v>
          </cell>
          <cell r="I297" t="str">
            <v>Group 2. Treatment failure</v>
          </cell>
          <cell r="J297" t="str">
            <v>inh_resistant_treatment_failure</v>
          </cell>
          <cell r="K297" t="str">
            <v>resistant</v>
          </cell>
          <cell r="L297" t="str">
            <v>23.93</v>
          </cell>
          <cell r="M297" t="str">
            <v>Retest (contaminated)</v>
          </cell>
          <cell r="N297" t="str">
            <v>NA</v>
          </cell>
          <cell r="O297" t="str">
            <v>NA</v>
          </cell>
          <cell r="P297" t="str">
            <v>NA</v>
          </cell>
          <cell r="Q297">
            <v>19</v>
          </cell>
        </row>
        <row r="298">
          <cell r="E298">
            <v>19913</v>
          </cell>
          <cell r="F298" t="str">
            <v>0M</v>
          </cell>
          <cell r="G298" t="str">
            <v>IR78</v>
          </cell>
          <cell r="H298" t="str">
            <v>IR</v>
          </cell>
          <cell r="I298" t="str">
            <v>Group 2. Treatment failure</v>
          </cell>
          <cell r="J298" t="str">
            <v>inh_resistant_treatment_failure</v>
          </cell>
          <cell r="K298" t="str">
            <v>resistant</v>
          </cell>
          <cell r="L298" t="str">
            <v>23.94</v>
          </cell>
          <cell r="M298" t="str">
            <v>Done</v>
          </cell>
          <cell r="N298" t="str">
            <v>NA</v>
          </cell>
          <cell r="O298" t="str">
            <v>NA</v>
          </cell>
          <cell r="P298" t="str">
            <v>NA</v>
          </cell>
          <cell r="Q298">
            <v>8</v>
          </cell>
        </row>
        <row r="299">
          <cell r="E299">
            <v>20000</v>
          </cell>
          <cell r="F299" t="str">
            <v>1M</v>
          </cell>
          <cell r="G299" t="str">
            <v>IR79</v>
          </cell>
          <cell r="H299" t="str">
            <v>IR</v>
          </cell>
          <cell r="I299" t="str">
            <v>Group 2. Treatment failure</v>
          </cell>
          <cell r="J299" t="str">
            <v>inh_resistant_treatment_failure</v>
          </cell>
          <cell r="K299" t="str">
            <v>resistant</v>
          </cell>
          <cell r="L299" t="str">
            <v>23.95</v>
          </cell>
          <cell r="M299" t="str">
            <v>Done</v>
          </cell>
          <cell r="N299" t="str">
            <v>NA</v>
          </cell>
          <cell r="O299" t="str">
            <v>NA</v>
          </cell>
          <cell r="P299" t="str">
            <v>NA</v>
          </cell>
          <cell r="Q299">
            <v>19</v>
          </cell>
        </row>
        <row r="300">
          <cell r="E300">
            <v>21233</v>
          </cell>
          <cell r="F300" t="str">
            <v>8M</v>
          </cell>
          <cell r="G300" t="str">
            <v>IR80</v>
          </cell>
          <cell r="H300" t="str">
            <v>IR</v>
          </cell>
          <cell r="I300" t="str">
            <v>Group 2. Treatment failure</v>
          </cell>
          <cell r="J300" t="str">
            <v>inh_resistant_treatment_failure</v>
          </cell>
          <cell r="K300" t="str">
            <v>resistant</v>
          </cell>
          <cell r="L300" t="str">
            <v>23.96</v>
          </cell>
          <cell r="M300" t="str">
            <v>Done</v>
          </cell>
          <cell r="N300" t="str">
            <v>NA</v>
          </cell>
          <cell r="O300" t="str">
            <v>NA</v>
          </cell>
          <cell r="P300" t="str">
            <v>NA</v>
          </cell>
          <cell r="Q300">
            <v>19</v>
          </cell>
        </row>
        <row r="301">
          <cell r="E301">
            <v>20354</v>
          </cell>
          <cell r="F301" t="str">
            <v>0M</v>
          </cell>
          <cell r="G301" t="e">
            <v>#N/A</v>
          </cell>
          <cell r="H301" t="e">
            <v>#N/A</v>
          </cell>
          <cell r="I301" t="str">
            <v>Group 2. Treatment failure</v>
          </cell>
          <cell r="J301" t="str">
            <v>inh_resistant_treatment_failure</v>
          </cell>
          <cell r="K301" t="str">
            <v>resistant</v>
          </cell>
          <cell r="L301" t="str">
            <v>23.97</v>
          </cell>
          <cell r="M301" t="str">
            <v>Remove (failure to resusciation)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</row>
        <row r="302">
          <cell r="E302">
            <v>20646</v>
          </cell>
          <cell r="F302" t="str">
            <v>1M</v>
          </cell>
          <cell r="G302" t="str">
            <v>IR81</v>
          </cell>
          <cell r="H302" t="str">
            <v>IR</v>
          </cell>
          <cell r="I302" t="str">
            <v>Group 2. Treatment failure</v>
          </cell>
          <cell r="J302" t="str">
            <v>inh_resistant_treatment_failure</v>
          </cell>
          <cell r="K302" t="str">
            <v>resistant</v>
          </cell>
          <cell r="L302" t="str">
            <v>23.98</v>
          </cell>
          <cell r="M302" t="str">
            <v>Done</v>
          </cell>
          <cell r="N302">
            <v>6.4</v>
          </cell>
          <cell r="O302">
            <v>0.12</v>
          </cell>
          <cell r="P302">
            <v>2</v>
          </cell>
          <cell r="Q302">
            <v>8</v>
          </cell>
        </row>
        <row r="303">
          <cell r="E303">
            <v>20925</v>
          </cell>
          <cell r="F303" t="str">
            <v>2M</v>
          </cell>
          <cell r="G303" t="e">
            <v>#N/A</v>
          </cell>
          <cell r="H303" t="e">
            <v>#N/A</v>
          </cell>
          <cell r="I303" t="str">
            <v>Group 2. Treatment failure</v>
          </cell>
          <cell r="J303" t="str">
            <v>inh_resistant_treatment_failure</v>
          </cell>
          <cell r="K303" t="str">
            <v>resistant</v>
          </cell>
          <cell r="L303" t="str">
            <v>23.99</v>
          </cell>
          <cell r="M303" t="str">
            <v>Retest (contaminated)</v>
          </cell>
          <cell r="N303">
            <v>0.05</v>
          </cell>
          <cell r="O303">
            <v>0.12</v>
          </cell>
          <cell r="P303">
            <v>1</v>
          </cell>
          <cell r="Q303">
            <v>19</v>
          </cell>
        </row>
        <row r="304">
          <cell r="E304">
            <v>24165</v>
          </cell>
          <cell r="F304" t="str">
            <v>18M</v>
          </cell>
          <cell r="G304" t="e">
            <v>#N/A</v>
          </cell>
          <cell r="H304" t="e">
            <v>#N/A</v>
          </cell>
          <cell r="I304" t="str">
            <v>Group 2. Treatment failure</v>
          </cell>
          <cell r="J304" t="str">
            <v>inh_resistant_treatment_failure</v>
          </cell>
          <cell r="K304" t="str">
            <v>resistant</v>
          </cell>
          <cell r="L304" t="str">
            <v>23.100</v>
          </cell>
          <cell r="M304" t="str">
            <v>Remove due to second infection</v>
          </cell>
          <cell r="N304" t="str">
            <v>NA</v>
          </cell>
          <cell r="O304" t="str">
            <v>NA</v>
          </cell>
          <cell r="P304" t="str">
            <v>NA</v>
          </cell>
          <cell r="Q304">
            <v>19</v>
          </cell>
        </row>
        <row r="305">
          <cell r="E305">
            <v>20950</v>
          </cell>
          <cell r="F305" t="str">
            <v>0M</v>
          </cell>
          <cell r="G305" t="str">
            <v>IR82</v>
          </cell>
          <cell r="H305" t="str">
            <v>IR</v>
          </cell>
          <cell r="I305" t="str">
            <v>Group 2. Treatment failure</v>
          </cell>
          <cell r="J305" t="str">
            <v>inh_resistant_treatment_failure</v>
          </cell>
          <cell r="K305" t="str">
            <v>resistant</v>
          </cell>
          <cell r="L305" t="str">
            <v>23.101</v>
          </cell>
          <cell r="M305" t="str">
            <v>Done</v>
          </cell>
          <cell r="N305">
            <v>3.2</v>
          </cell>
          <cell r="O305">
            <v>0.06</v>
          </cell>
          <cell r="P305">
            <v>1</v>
          </cell>
          <cell r="Q305">
            <v>19</v>
          </cell>
        </row>
        <row r="306">
          <cell r="E306">
            <v>23837</v>
          </cell>
          <cell r="F306" t="str">
            <v>12M</v>
          </cell>
          <cell r="G306" t="str">
            <v>IR83</v>
          </cell>
          <cell r="H306" t="str">
            <v>IR</v>
          </cell>
          <cell r="I306" t="str">
            <v>Group 2. Treatment failure</v>
          </cell>
          <cell r="J306" t="str">
            <v>inh_resistant_treatment_failure</v>
          </cell>
          <cell r="K306" t="str">
            <v>resistant</v>
          </cell>
          <cell r="L306" t="str">
            <v>23.102</v>
          </cell>
          <cell r="M306" t="str">
            <v>Done</v>
          </cell>
          <cell r="N306">
            <v>0.4</v>
          </cell>
          <cell r="O306">
            <v>0.25</v>
          </cell>
          <cell r="P306">
            <v>4</v>
          </cell>
          <cell r="Q306">
            <v>19</v>
          </cell>
        </row>
        <row r="307">
          <cell r="E307">
            <v>21349</v>
          </cell>
          <cell r="F307" t="str">
            <v>0M</v>
          </cell>
          <cell r="G307" t="str">
            <v>IR84</v>
          </cell>
          <cell r="H307" t="str">
            <v>IR</v>
          </cell>
          <cell r="I307" t="str">
            <v>Group 2. Treatment failure</v>
          </cell>
          <cell r="J307" t="str">
            <v>inh_resistant_treatment_failure</v>
          </cell>
          <cell r="K307" t="str">
            <v>resistant</v>
          </cell>
          <cell r="L307" t="str">
            <v>23.103</v>
          </cell>
          <cell r="M307" t="str">
            <v>Done</v>
          </cell>
          <cell r="N307" t="str">
            <v>NA</v>
          </cell>
          <cell r="O307" t="str">
            <v>NA</v>
          </cell>
          <cell r="P307" t="str">
            <v>NA</v>
          </cell>
          <cell r="Q307">
            <v>19</v>
          </cell>
        </row>
        <row r="308">
          <cell r="E308" t="str">
            <v>NA</v>
          </cell>
          <cell r="F308" t="str">
            <v>NA</v>
          </cell>
          <cell r="G308" t="e">
            <v>#N/A</v>
          </cell>
          <cell r="H308" t="e">
            <v>#N/A</v>
          </cell>
          <cell r="I308" t="str">
            <v>Lab strain</v>
          </cell>
          <cell r="J308" t="str">
            <v>NA</v>
          </cell>
          <cell r="K308">
            <v>0</v>
          </cell>
          <cell r="L308" t="str">
            <v>23.104</v>
          </cell>
          <cell r="M308" t="str">
            <v>Remove due to techical proplem</v>
          </cell>
          <cell r="N308" t="str">
            <v>NA</v>
          </cell>
          <cell r="O308" t="str">
            <v>NA</v>
          </cell>
          <cell r="P308" t="str">
            <v>NA</v>
          </cell>
          <cell r="Q308">
            <v>19</v>
          </cell>
        </row>
        <row r="309">
          <cell r="E309" t="str">
            <v>NA</v>
          </cell>
          <cell r="F309" t="str">
            <v>NA</v>
          </cell>
          <cell r="G309" t="e">
            <v>#N/A</v>
          </cell>
          <cell r="H309" t="e">
            <v>#N/A</v>
          </cell>
          <cell r="I309" t="str">
            <v>Lab strain</v>
          </cell>
          <cell r="J309" t="str">
            <v>NA</v>
          </cell>
          <cell r="K309">
            <v>0</v>
          </cell>
          <cell r="L309" t="str">
            <v>23.105</v>
          </cell>
          <cell r="M309" t="str">
            <v>Remove due to techical proplem</v>
          </cell>
          <cell r="N309" t="str">
            <v>NA</v>
          </cell>
          <cell r="O309" t="str">
            <v>NA</v>
          </cell>
          <cell r="P309" t="str">
            <v>NA</v>
          </cell>
          <cell r="Q309">
            <v>19</v>
          </cell>
        </row>
        <row r="310">
          <cell r="E310" t="str">
            <v>NA</v>
          </cell>
          <cell r="F310" t="str">
            <v>NA</v>
          </cell>
          <cell r="G310" t="e">
            <v>#N/A</v>
          </cell>
          <cell r="H310" t="e">
            <v>#N/A</v>
          </cell>
          <cell r="I310" t="str">
            <v>Lab strain</v>
          </cell>
          <cell r="J310" t="str">
            <v>NA</v>
          </cell>
          <cell r="K310">
            <v>0</v>
          </cell>
          <cell r="L310" t="str">
            <v>23.106</v>
          </cell>
          <cell r="M310" t="str">
            <v>Remove due to techical proplem</v>
          </cell>
          <cell r="N310" t="str">
            <v>NA</v>
          </cell>
          <cell r="O310" t="str">
            <v>NA</v>
          </cell>
          <cell r="P310" t="str">
            <v>NA</v>
          </cell>
          <cell r="Q310">
            <v>19</v>
          </cell>
        </row>
        <row r="311">
          <cell r="E311">
            <v>3310</v>
          </cell>
          <cell r="F311" t="str">
            <v>NA</v>
          </cell>
          <cell r="G311" t="e">
            <v>#N/A</v>
          </cell>
          <cell r="H311" t="e">
            <v>#N/A</v>
          </cell>
          <cell r="I311" t="str">
            <v>High tolerance</v>
          </cell>
          <cell r="J311" t="str">
            <v>NA</v>
          </cell>
          <cell r="K311">
            <v>0</v>
          </cell>
          <cell r="L311" t="str">
            <v>23.107</v>
          </cell>
          <cell r="M311" t="str">
            <v>Remove due to techical proplem</v>
          </cell>
          <cell r="N311">
            <v>6.4</v>
          </cell>
          <cell r="O311" t="str">
            <v>&gt;8</v>
          </cell>
          <cell r="P311">
            <v>4</v>
          </cell>
          <cell r="Q311">
            <v>19</v>
          </cell>
        </row>
        <row r="312">
          <cell r="E312">
            <v>3310</v>
          </cell>
          <cell r="F312" t="str">
            <v>NA</v>
          </cell>
          <cell r="G312" t="e">
            <v>#N/A</v>
          </cell>
          <cell r="H312" t="e">
            <v>#N/A</v>
          </cell>
          <cell r="I312" t="str">
            <v>High tolerance</v>
          </cell>
          <cell r="J312" t="str">
            <v>NA</v>
          </cell>
          <cell r="K312">
            <v>0</v>
          </cell>
          <cell r="L312" t="str">
            <v>23.108</v>
          </cell>
          <cell r="M312" t="str">
            <v>Control</v>
          </cell>
          <cell r="N312">
            <v>6.4</v>
          </cell>
          <cell r="O312" t="str">
            <v>&gt;8</v>
          </cell>
          <cell r="P312">
            <v>4</v>
          </cell>
          <cell r="Q312">
            <v>19</v>
          </cell>
        </row>
        <row r="313">
          <cell r="E313">
            <v>3310</v>
          </cell>
          <cell r="F313" t="str">
            <v>NA</v>
          </cell>
          <cell r="G313" t="e">
            <v>#N/A</v>
          </cell>
          <cell r="H313" t="e">
            <v>#N/A</v>
          </cell>
          <cell r="I313" t="str">
            <v>High tolerance</v>
          </cell>
          <cell r="J313" t="str">
            <v>NA</v>
          </cell>
          <cell r="K313">
            <v>0</v>
          </cell>
          <cell r="L313" t="str">
            <v>23.109</v>
          </cell>
          <cell r="M313" t="str">
            <v>Remove due to techical proplem</v>
          </cell>
          <cell r="N313">
            <v>6.4</v>
          </cell>
          <cell r="O313" t="str">
            <v>&gt;8</v>
          </cell>
          <cell r="P313">
            <v>4</v>
          </cell>
          <cell r="Q313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V223"/>
  <sheetViews>
    <sheetView tabSelected="1" zoomScale="250" zoomScaleNormal="25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V222" sqref="V222:V231"/>
    </sheetView>
  </sheetViews>
  <sheetFormatPr defaultColWidth="19.42578125" defaultRowHeight="12" x14ac:dyDescent="0.2"/>
  <cols>
    <col min="1" max="1" width="6.42578125" style="16" customWidth="1"/>
    <col min="2" max="2" width="7.42578125" style="39" customWidth="1"/>
    <col min="3" max="3" width="8.42578125" style="16" customWidth="1"/>
    <col min="4" max="4" width="15" style="18" customWidth="1"/>
    <col min="5" max="5" width="21.5703125" style="18" customWidth="1"/>
    <col min="6" max="6" width="15.85546875" style="18" customWidth="1"/>
    <col min="7" max="7" width="14.28515625" style="16" customWidth="1"/>
    <col min="8" max="8" width="15.85546875" style="16" customWidth="1"/>
    <col min="9" max="9" width="12.85546875" style="16" customWidth="1"/>
    <col min="10" max="10" width="18" style="16" customWidth="1"/>
    <col min="11" max="11" width="17.42578125" style="19" customWidth="1"/>
    <col min="12" max="12" width="8.42578125" style="18" customWidth="1"/>
    <col min="13" max="13" width="24.42578125" style="16" customWidth="1"/>
    <col min="14" max="14" width="27.140625" style="34" customWidth="1"/>
    <col min="15" max="15" width="18.140625" style="16" customWidth="1"/>
    <col min="16" max="16" width="22.85546875" style="34" customWidth="1"/>
    <col min="17" max="17" width="15.28515625" style="16" customWidth="1"/>
    <col min="18" max="18" width="22.85546875" style="34" customWidth="1"/>
    <col min="19" max="19" width="31.140625" style="20" customWidth="1"/>
    <col min="20" max="20" width="28.42578125" style="20" customWidth="1"/>
    <col min="21" max="21" width="27.42578125" style="20" customWidth="1"/>
    <col min="22" max="22" width="24" style="20" customWidth="1"/>
    <col min="23" max="23" width="28.7109375" style="42" customWidth="1"/>
    <col min="24" max="25" width="12.42578125" style="16" customWidth="1"/>
    <col min="26" max="26" width="13.140625" style="16" customWidth="1"/>
    <col min="27" max="27" width="18.140625" style="17" customWidth="1"/>
    <col min="28" max="28" width="15.140625" style="17" customWidth="1"/>
    <col min="29" max="29" width="13.140625" style="24" hidden="1" customWidth="1"/>
    <col min="30" max="30" width="13.140625" style="16" customWidth="1"/>
    <col min="31" max="31" width="13" style="16" customWidth="1"/>
    <col min="32" max="32" width="15" style="16" customWidth="1"/>
    <col min="33" max="33" width="13.140625" style="16" customWidth="1"/>
    <col min="34" max="34" width="15" style="16" customWidth="1"/>
    <col min="35" max="36" width="15" style="17" customWidth="1"/>
    <col min="37" max="37" width="24.42578125" style="17" customWidth="1"/>
    <col min="38" max="38" width="33.42578125" style="17" customWidth="1"/>
    <col min="39" max="39" width="38.28515625" style="17" customWidth="1"/>
    <col min="40" max="43" width="16.42578125" style="17" customWidth="1"/>
    <col min="44" max="44" width="22.42578125" style="16" customWidth="1"/>
    <col min="45" max="45" width="20.85546875" style="16" customWidth="1"/>
    <col min="46" max="46" width="19.42578125" style="16" customWidth="1"/>
    <col min="47" max="47" width="19.42578125" style="43" customWidth="1"/>
    <col min="48" max="48" width="19.42578125" style="43"/>
    <col min="49" max="16384" width="19.42578125" style="16"/>
  </cols>
  <sheetData>
    <row r="1" spans="1:48" ht="32.450000000000003" customHeight="1" x14ac:dyDescent="0.2">
      <c r="A1" s="1" t="s">
        <v>266</v>
      </c>
      <c r="B1" s="36" t="s">
        <v>226</v>
      </c>
      <c r="C1" s="1" t="s">
        <v>227</v>
      </c>
      <c r="D1" s="4" t="s">
        <v>292</v>
      </c>
      <c r="E1" s="4" t="s">
        <v>293</v>
      </c>
      <c r="F1" s="4" t="s">
        <v>294</v>
      </c>
      <c r="G1" s="1" t="s">
        <v>236</v>
      </c>
      <c r="H1" s="1" t="s">
        <v>237</v>
      </c>
      <c r="I1" s="1" t="s">
        <v>239</v>
      </c>
      <c r="J1" s="1" t="s">
        <v>240</v>
      </c>
      <c r="K1" s="2" t="s">
        <v>228</v>
      </c>
      <c r="L1" s="1" t="s">
        <v>229</v>
      </c>
      <c r="M1" s="1" t="s">
        <v>8</v>
      </c>
      <c r="N1" s="32" t="s">
        <v>281</v>
      </c>
      <c r="O1" s="1" t="s">
        <v>9</v>
      </c>
      <c r="P1" s="32" t="s">
        <v>282</v>
      </c>
      <c r="Q1" s="1" t="s">
        <v>10</v>
      </c>
      <c r="R1" s="32" t="s">
        <v>283</v>
      </c>
      <c r="S1" s="3" t="s">
        <v>230</v>
      </c>
      <c r="T1" s="3" t="s">
        <v>231</v>
      </c>
      <c r="U1" s="3" t="s">
        <v>280</v>
      </c>
      <c r="V1" s="3" t="s">
        <v>287</v>
      </c>
      <c r="W1" s="40" t="s">
        <v>288</v>
      </c>
      <c r="X1" s="1" t="s">
        <v>11</v>
      </c>
      <c r="Y1" s="1" t="s">
        <v>12</v>
      </c>
      <c r="Z1" s="1" t="s">
        <v>13</v>
      </c>
      <c r="AA1" s="2" t="s">
        <v>232</v>
      </c>
      <c r="AB1" s="2" t="s">
        <v>233</v>
      </c>
      <c r="AC1" s="21" t="s">
        <v>14</v>
      </c>
      <c r="AD1" s="1" t="s">
        <v>284</v>
      </c>
      <c r="AE1" s="1" t="s">
        <v>15</v>
      </c>
      <c r="AF1" s="1" t="s">
        <v>285</v>
      </c>
      <c r="AG1" s="1" t="s">
        <v>16</v>
      </c>
      <c r="AH1" s="1" t="s">
        <v>286</v>
      </c>
      <c r="AI1" s="2" t="s">
        <v>234</v>
      </c>
      <c r="AJ1" s="2" t="s">
        <v>235</v>
      </c>
      <c r="AK1" s="3" t="s">
        <v>289</v>
      </c>
      <c r="AL1" s="3" t="s">
        <v>290</v>
      </c>
      <c r="AM1" s="3" t="s">
        <v>291</v>
      </c>
      <c r="AN1" s="2" t="s">
        <v>247</v>
      </c>
      <c r="AO1" s="2" t="s">
        <v>248</v>
      </c>
      <c r="AP1" s="2" t="s">
        <v>246</v>
      </c>
      <c r="AQ1" s="2" t="s">
        <v>245</v>
      </c>
      <c r="AR1" s="1" t="s">
        <v>267</v>
      </c>
      <c r="AS1" s="1" t="s">
        <v>268</v>
      </c>
      <c r="AT1" s="1" t="s">
        <v>269</v>
      </c>
      <c r="AU1" s="1" t="s">
        <v>270</v>
      </c>
      <c r="AV1" s="1" t="s">
        <v>271</v>
      </c>
    </row>
    <row r="2" spans="1:48" ht="10.5" customHeight="1" x14ac:dyDescent="0.2">
      <c r="A2" s="4">
        <v>1</v>
      </c>
      <c r="B2" s="37">
        <v>17027</v>
      </c>
      <c r="C2" s="4" t="s">
        <v>0</v>
      </c>
      <c r="D2" s="4" t="s">
        <v>43</v>
      </c>
      <c r="E2" s="4" t="s">
        <v>277</v>
      </c>
      <c r="F2" s="4" t="s">
        <v>25</v>
      </c>
      <c r="G2" s="1" t="s">
        <v>17</v>
      </c>
      <c r="H2" s="1" t="s">
        <v>18</v>
      </c>
      <c r="I2" s="1" t="s">
        <v>17</v>
      </c>
      <c r="J2" s="1" t="s">
        <v>18</v>
      </c>
      <c r="K2" s="5">
        <v>3.2</v>
      </c>
      <c r="L2" s="4">
        <v>0.12</v>
      </c>
      <c r="M2" s="6">
        <v>230000</v>
      </c>
      <c r="N2" s="33">
        <f>LOG10(M2)</f>
        <v>5.3617278360175931</v>
      </c>
      <c r="O2" s="6">
        <v>230</v>
      </c>
      <c r="P2" s="33">
        <f>LOG10(O2)</f>
        <v>2.3617278360175931</v>
      </c>
      <c r="Q2" s="6">
        <v>230</v>
      </c>
      <c r="R2" s="33">
        <f>LOG10(Q2)</f>
        <v>2.3617278360175931</v>
      </c>
      <c r="S2" s="7">
        <v>1E-3</v>
      </c>
      <c r="T2" s="7">
        <v>1E-3</v>
      </c>
      <c r="U2" s="7">
        <f>IF(P2&lt;=N2-1,2/(N2-P2),IF(R2&lt;=N2-1,5-3*(N2-1-R2)/(P2-R2),6))</f>
        <v>0.66666666666666663</v>
      </c>
      <c r="V2" s="7">
        <f>IF(P2&lt;=N2-2,2*2/(N2-P2),IF(R2&lt;=N2-2,5-3*(N2-2-R2)/(P2-R2),6))</f>
        <v>1.3333333333333333</v>
      </c>
      <c r="W2" s="41">
        <f>IF(P2&lt;=N2-4,4*2/(N2-P2),IF(R2&lt;=N2-4,5-3*(N2-4-R2)/(P2-R2),6))</f>
        <v>6</v>
      </c>
      <c r="X2" s="6">
        <v>23000000</v>
      </c>
      <c r="Y2" s="6">
        <v>230000</v>
      </c>
      <c r="Z2" s="6">
        <v>2300</v>
      </c>
      <c r="AA2" s="8">
        <v>0.01</v>
      </c>
      <c r="AB2" s="8">
        <v>1E-4</v>
      </c>
      <c r="AC2" s="21">
        <v>23000000</v>
      </c>
      <c r="AD2" s="1">
        <f>LOG10(AC2)</f>
        <v>7.3617278360175931</v>
      </c>
      <c r="AE2" s="1">
        <v>6100000</v>
      </c>
      <c r="AF2" s="1">
        <f>LOG10(AE2)</f>
        <v>6.7853298350107671</v>
      </c>
      <c r="AG2" s="1">
        <v>130000</v>
      </c>
      <c r="AH2" s="1">
        <f>LOG10(AG2)</f>
        <v>5.1139433523068369</v>
      </c>
      <c r="AI2" s="2">
        <v>0.26521739130434785</v>
      </c>
      <c r="AJ2" s="2">
        <v>5.6521739130434784E-3</v>
      </c>
      <c r="AK2" s="7">
        <f>IF(AF2&lt;=AD2-1,1*2/(AD2-AF2),IF(AH2&lt;=AD2-1,5-3*(AD2-1-AH2)/(AF2-AH2),6))</f>
        <v>2.7603304263437871</v>
      </c>
      <c r="AL2" s="7">
        <f>IF(AF2&lt;=AD2-2,2*2/(AD2-AF2),IF(AH2&lt;=AD2-2,5-3*(AD2-2-AH2)/(AF2-AH2),6))</f>
        <v>4.5552474195377668</v>
      </c>
      <c r="AM2" s="7">
        <f>IF(AF2&lt;=AD2-4,4*2/(AD2-AF2),IF(AH2&lt;=AD2-4,5-3*(AD2-4-AH2)/(AF2-AH2),6))</f>
        <v>6</v>
      </c>
      <c r="AN2" s="2" t="s">
        <v>242</v>
      </c>
      <c r="AO2" s="2" t="s">
        <v>243</v>
      </c>
      <c r="AP2" s="2" t="s">
        <v>243</v>
      </c>
      <c r="AQ2" s="2" t="s">
        <v>242</v>
      </c>
      <c r="AR2" s="1">
        <v>0.01</v>
      </c>
      <c r="AS2" s="1">
        <v>3.7704918032786885E-5</v>
      </c>
      <c r="AT2" s="1">
        <v>1.7692307692307693E-3</v>
      </c>
      <c r="AU2" s="1">
        <f>VLOOKUP(B2,'[1]raw data'!$E$1:$Q$313,13,FALSE)</f>
        <v>13</v>
      </c>
      <c r="AV2" s="1" t="s">
        <v>275</v>
      </c>
    </row>
    <row r="3" spans="1:48" x14ac:dyDescent="0.2">
      <c r="A3" s="4">
        <v>2</v>
      </c>
      <c r="B3" s="37">
        <v>17112</v>
      </c>
      <c r="C3" s="4" t="s">
        <v>0</v>
      </c>
      <c r="D3" s="4" t="s">
        <v>43</v>
      </c>
      <c r="E3" s="4" t="s">
        <v>277</v>
      </c>
      <c r="F3" s="4" t="s">
        <v>26</v>
      </c>
      <c r="G3" s="1" t="s">
        <v>17</v>
      </c>
      <c r="H3" s="1" t="s">
        <v>18</v>
      </c>
      <c r="I3" s="1" t="s">
        <v>17</v>
      </c>
      <c r="J3" s="1" t="s">
        <v>18</v>
      </c>
      <c r="K3" s="5">
        <v>3.2</v>
      </c>
      <c r="L3" s="4">
        <v>0.03</v>
      </c>
      <c r="M3" s="6">
        <v>230000</v>
      </c>
      <c r="N3" s="33">
        <f t="shared" ref="N3:N66" si="0">LOG10(M3)</f>
        <v>5.3617278360175931</v>
      </c>
      <c r="O3" s="6">
        <v>230</v>
      </c>
      <c r="P3" s="33">
        <f t="shared" ref="P3:P66" si="1">LOG10(O3)</f>
        <v>2.3617278360175931</v>
      </c>
      <c r="Q3" s="6">
        <v>230</v>
      </c>
      <c r="R3" s="33">
        <f t="shared" ref="R3:R66" si="2">LOG10(Q3)</f>
        <v>2.3617278360175931</v>
      </c>
      <c r="S3" s="7">
        <v>1E-3</v>
      </c>
      <c r="T3" s="7">
        <v>1E-3</v>
      </c>
      <c r="U3" s="7">
        <f t="shared" ref="U3:U66" si="3">IF(P3&lt;=N3-1,2/(N3-P3),IF(R3&lt;=N3-1,5-3*(N3-1-R3)/(P3-R3),6))</f>
        <v>0.66666666666666663</v>
      </c>
      <c r="V3" s="7">
        <f>IF(P3&lt;=N3-2,2*2/(N3-P3),IF(R3&lt;=N3-2,5-3*(N3-2-R3)/(P3-R3),6))</f>
        <v>1.3333333333333333</v>
      </c>
      <c r="W3" s="41">
        <f>IF(P3&lt;=N3-4,4*2/(N3-P3),IF(R3&lt;=N3-4,5-3*(N3-4-R3)/(P3-R3),6))</f>
        <v>6</v>
      </c>
      <c r="X3" s="6">
        <v>23000000</v>
      </c>
      <c r="Y3" s="6">
        <v>23000</v>
      </c>
      <c r="Z3" s="6">
        <v>230</v>
      </c>
      <c r="AA3" s="8">
        <v>1E-3</v>
      </c>
      <c r="AB3" s="8">
        <v>1.0000000000000001E-5</v>
      </c>
      <c r="AC3" s="21">
        <v>23000000</v>
      </c>
      <c r="AD3" s="1">
        <f t="shared" ref="AD3:AD66" si="4">LOG10(AC3)</f>
        <v>7.3617278360175931</v>
      </c>
      <c r="AE3" s="1">
        <v>6100000</v>
      </c>
      <c r="AF3" s="1">
        <f t="shared" ref="AF3:AF66" si="5">LOG10(AE3)</f>
        <v>6.7853298350107671</v>
      </c>
      <c r="AG3" s="1">
        <v>61000</v>
      </c>
      <c r="AH3" s="1">
        <f t="shared" ref="AH3:AH66" si="6">LOG10(AG3)</f>
        <v>4.7853298350107671</v>
      </c>
      <c r="AI3" s="2">
        <v>0.26521739130434785</v>
      </c>
      <c r="AJ3" s="2">
        <v>2.6521739130434784E-3</v>
      </c>
      <c r="AK3" s="7">
        <f t="shared" ref="AK3:AK66" si="7">IF(AF3&lt;=AD3-1,1*2/(AD3-AF3),IF(AH3&lt;=AD3-1,5-3*(AD3-1-AH3)/(AF3-AH3),6))</f>
        <v>2.6354029984897611</v>
      </c>
      <c r="AL3" s="7">
        <f t="shared" ref="AL3:AL66" si="8">IF(AF3&lt;=AD3-2,2*2/(AD3-AF3),IF(AH3&lt;=AD3-2,5-3*(AD3-2-AH3)/(AF3-AH3),6))</f>
        <v>4.1354029984897611</v>
      </c>
      <c r="AM3" s="7">
        <f t="shared" ref="AM3:AM66" si="9">IF(AF3&lt;=AD3-4,4*2/(AD3-AF3),IF(AH3&lt;=AD3-4,5-3*(AD3-4-AH3)/(AF3-AH3),6))</f>
        <v>6</v>
      </c>
      <c r="AN3" s="2" t="s">
        <v>242</v>
      </c>
      <c r="AO3" s="2" t="s">
        <v>243</v>
      </c>
      <c r="AP3" s="2" t="s">
        <v>243</v>
      </c>
      <c r="AQ3" s="2" t="s">
        <v>242</v>
      </c>
      <c r="AR3" s="1">
        <v>0.01</v>
      </c>
      <c r="AS3" s="1">
        <v>3.7704918032786885E-5</v>
      </c>
      <c r="AT3" s="1">
        <v>3.7704918032786887E-3</v>
      </c>
      <c r="AU3" s="1">
        <f>VLOOKUP(B3,'[1]raw data'!$E$1:$Q$313,13,FALSE)</f>
        <v>14</v>
      </c>
      <c r="AV3" s="1" t="s">
        <v>275</v>
      </c>
    </row>
    <row r="4" spans="1:48" x14ac:dyDescent="0.2">
      <c r="A4" s="4">
        <v>3</v>
      </c>
      <c r="B4" s="37">
        <v>17436</v>
      </c>
      <c r="C4" s="4" t="s">
        <v>0</v>
      </c>
      <c r="D4" s="4" t="s">
        <v>43</v>
      </c>
      <c r="E4" s="4" t="s">
        <v>277</v>
      </c>
      <c r="F4" s="4" t="s">
        <v>44</v>
      </c>
      <c r="G4" s="1" t="s">
        <v>17</v>
      </c>
      <c r="H4" s="1" t="s">
        <v>18</v>
      </c>
      <c r="I4" s="1" t="s">
        <v>17</v>
      </c>
      <c r="J4" s="1" t="s">
        <v>18</v>
      </c>
      <c r="K4" s="5">
        <v>0.4</v>
      </c>
      <c r="L4" s="4">
        <v>0.06</v>
      </c>
      <c r="M4" s="6">
        <v>230000</v>
      </c>
      <c r="N4" s="33">
        <f t="shared" si="0"/>
        <v>5.3617278360175931</v>
      </c>
      <c r="O4" s="6">
        <v>2300</v>
      </c>
      <c r="P4" s="33">
        <f t="shared" si="1"/>
        <v>3.3617278360175931</v>
      </c>
      <c r="Q4" s="6">
        <v>230</v>
      </c>
      <c r="R4" s="33">
        <f t="shared" si="2"/>
        <v>2.3617278360175931</v>
      </c>
      <c r="S4" s="7">
        <v>0.01</v>
      </c>
      <c r="T4" s="7">
        <v>1E-3</v>
      </c>
      <c r="U4" s="7">
        <f t="shared" si="3"/>
        <v>1</v>
      </c>
      <c r="V4" s="7">
        <f>IF(P4&lt;=N4-2,2*2/(N4-P4),IF(R4&lt;=N4-2,5-3*(N4-2-R4)/(P4-R4),6))</f>
        <v>2</v>
      </c>
      <c r="W4" s="41">
        <f>IF(P4&lt;=N4-4,4*2/(N4-P4),IF(R4&lt;=N4-4,5-3*(N4-4-R4)/(P4-R4),6))</f>
        <v>6</v>
      </c>
      <c r="X4" s="6">
        <v>4900000</v>
      </c>
      <c r="Y4" s="6">
        <v>230000</v>
      </c>
      <c r="Z4" s="6">
        <v>2300</v>
      </c>
      <c r="AA4" s="8">
        <v>4.6938775510204082E-2</v>
      </c>
      <c r="AB4" s="8">
        <v>4.6938775510204083E-4</v>
      </c>
      <c r="AC4" s="21">
        <v>4900000</v>
      </c>
      <c r="AD4" s="1">
        <f t="shared" si="4"/>
        <v>6.6901960800285138</v>
      </c>
      <c r="AE4" s="1">
        <v>2300000</v>
      </c>
      <c r="AF4" s="1">
        <f t="shared" si="5"/>
        <v>6.3617278360175931</v>
      </c>
      <c r="AG4" s="1">
        <v>490000</v>
      </c>
      <c r="AH4" s="1">
        <f t="shared" si="6"/>
        <v>5.6901960800285138</v>
      </c>
      <c r="AI4" s="2">
        <v>0.46938775510204084</v>
      </c>
      <c r="AJ4" s="2">
        <v>0.1</v>
      </c>
      <c r="AK4" s="7">
        <f t="shared" si="7"/>
        <v>5</v>
      </c>
      <c r="AL4" s="7">
        <f t="shared" si="8"/>
        <v>6</v>
      </c>
      <c r="AM4" s="7">
        <f t="shared" si="9"/>
        <v>6</v>
      </c>
      <c r="AN4" s="2" t="s">
        <v>243</v>
      </c>
      <c r="AO4" s="2" t="s">
        <v>243</v>
      </c>
      <c r="AP4" s="2" t="s">
        <v>244</v>
      </c>
      <c r="AQ4" s="2" t="s">
        <v>243</v>
      </c>
      <c r="AR4" s="1">
        <v>4.6938775510204082E-2</v>
      </c>
      <c r="AS4" s="1">
        <v>1E-3</v>
      </c>
      <c r="AT4" s="1">
        <v>4.6938775510204083E-4</v>
      </c>
      <c r="AU4" s="1">
        <f>VLOOKUP(B4,'[1]raw data'!$E$1:$Q$313,13,FALSE)</f>
        <v>11</v>
      </c>
      <c r="AV4" s="1" t="s">
        <v>275</v>
      </c>
    </row>
    <row r="5" spans="1:48" x14ac:dyDescent="0.2">
      <c r="A5" s="4">
        <v>4</v>
      </c>
      <c r="B5" s="37">
        <v>17705</v>
      </c>
      <c r="C5" s="4" t="s">
        <v>0</v>
      </c>
      <c r="D5" s="4" t="s">
        <v>43</v>
      </c>
      <c r="E5" s="4" t="s">
        <v>277</v>
      </c>
      <c r="F5" s="4" t="s">
        <v>45</v>
      </c>
      <c r="G5" s="1" t="s">
        <v>17</v>
      </c>
      <c r="H5" s="1" t="s">
        <v>18</v>
      </c>
      <c r="I5" s="1" t="s">
        <v>17</v>
      </c>
      <c r="J5" s="1" t="s">
        <v>18</v>
      </c>
      <c r="K5" s="5">
        <v>6.4</v>
      </c>
      <c r="L5" s="4">
        <v>0.06</v>
      </c>
      <c r="M5" s="6">
        <v>2300000</v>
      </c>
      <c r="N5" s="33">
        <f t="shared" si="0"/>
        <v>6.3617278360175931</v>
      </c>
      <c r="O5" s="6">
        <v>23000</v>
      </c>
      <c r="P5" s="33">
        <f t="shared" si="1"/>
        <v>4.3617278360175931</v>
      </c>
      <c r="Q5" s="6">
        <v>23000</v>
      </c>
      <c r="R5" s="33">
        <f t="shared" si="2"/>
        <v>4.3617278360175931</v>
      </c>
      <c r="S5" s="7">
        <v>0.01</v>
      </c>
      <c r="T5" s="7">
        <v>0.01</v>
      </c>
      <c r="U5" s="7">
        <f t="shared" si="3"/>
        <v>1</v>
      </c>
      <c r="V5" s="7">
        <f>IF(P5&lt;=N5-2,2*2/(N5-P5),IF(R5&lt;=N5-2,5-3*(N5-2-R5)/(P5-R5),6))</f>
        <v>2</v>
      </c>
      <c r="W5" s="41">
        <f>IF(P5&lt;=N5-4,4*2/(N5-P5),IF(R5&lt;=N5-4,5-3*(N5-4-R5)/(P5-R5),6))</f>
        <v>6</v>
      </c>
      <c r="X5" s="10">
        <v>23000000</v>
      </c>
      <c r="Y5" s="6">
        <v>2300000</v>
      </c>
      <c r="Z5" s="6">
        <v>230000</v>
      </c>
      <c r="AA5" s="8">
        <v>0.1</v>
      </c>
      <c r="AB5" s="8">
        <v>0.01</v>
      </c>
      <c r="AC5" s="23">
        <v>23000000</v>
      </c>
      <c r="AD5" s="1">
        <f t="shared" si="4"/>
        <v>7.3617278360175931</v>
      </c>
      <c r="AE5" s="11">
        <v>23000000</v>
      </c>
      <c r="AF5" s="1">
        <f t="shared" si="5"/>
        <v>7.3617278360175931</v>
      </c>
      <c r="AG5" s="11">
        <v>2300000</v>
      </c>
      <c r="AH5" s="1">
        <f t="shared" si="6"/>
        <v>6.3617278360175931</v>
      </c>
      <c r="AI5" s="12">
        <v>1</v>
      </c>
      <c r="AJ5" s="12">
        <v>0.1</v>
      </c>
      <c r="AK5" s="7">
        <f t="shared" si="7"/>
        <v>5</v>
      </c>
      <c r="AL5" s="7">
        <f t="shared" si="8"/>
        <v>6</v>
      </c>
      <c r="AM5" s="7">
        <f t="shared" si="9"/>
        <v>6</v>
      </c>
      <c r="AN5" s="2" t="s">
        <v>243</v>
      </c>
      <c r="AO5" s="2" t="s">
        <v>243</v>
      </c>
      <c r="AP5" s="2" t="s">
        <v>244</v>
      </c>
      <c r="AQ5" s="2" t="s">
        <v>243</v>
      </c>
      <c r="AR5" s="1">
        <v>0.1</v>
      </c>
      <c r="AS5" s="1">
        <v>1E-3</v>
      </c>
      <c r="AT5" s="1">
        <v>0.01</v>
      </c>
      <c r="AU5" s="1">
        <f>VLOOKUP(B5,'[1]raw data'!$E$1:$Q$313,13,FALSE)</f>
        <v>35</v>
      </c>
      <c r="AV5" s="1" t="s">
        <v>276</v>
      </c>
    </row>
    <row r="6" spans="1:48" x14ac:dyDescent="0.2">
      <c r="A6" s="4">
        <v>5</v>
      </c>
      <c r="B6" s="37">
        <v>18124</v>
      </c>
      <c r="C6" s="4" t="s">
        <v>0</v>
      </c>
      <c r="D6" s="4" t="s">
        <v>43</v>
      </c>
      <c r="E6" s="4" t="s">
        <v>277</v>
      </c>
      <c r="F6" s="4" t="s">
        <v>46</v>
      </c>
      <c r="G6" s="1" t="s">
        <v>17</v>
      </c>
      <c r="H6" s="1" t="s">
        <v>18</v>
      </c>
      <c r="I6" s="1" t="s">
        <v>17</v>
      </c>
      <c r="J6" s="1" t="s">
        <v>18</v>
      </c>
      <c r="K6" s="5">
        <v>3.2</v>
      </c>
      <c r="L6" s="4">
        <v>0.12</v>
      </c>
      <c r="M6" s="6">
        <v>23000</v>
      </c>
      <c r="N6" s="33">
        <f t="shared" si="0"/>
        <v>4.3617278360175931</v>
      </c>
      <c r="O6" s="6">
        <v>23000</v>
      </c>
      <c r="P6" s="33">
        <f t="shared" si="1"/>
        <v>4.3617278360175931</v>
      </c>
      <c r="Q6" s="6">
        <v>23000</v>
      </c>
      <c r="R6" s="33">
        <f t="shared" si="2"/>
        <v>4.3617278360175931</v>
      </c>
      <c r="S6" s="7">
        <v>1</v>
      </c>
      <c r="T6" s="7">
        <v>1</v>
      </c>
      <c r="U6" s="7">
        <f t="shared" si="3"/>
        <v>6</v>
      </c>
      <c r="V6" s="7">
        <f>IF(P6&lt;=N6-2,2*2/(N6-P6),IF(R6&lt;=N6-2,5-3*(N6-2-R6)/(P6-R6),6))</f>
        <v>6</v>
      </c>
      <c r="W6" s="41">
        <f>IF(P6&lt;=N6-4,4*2/(N6-P6),IF(R6&lt;=N6-4,5-3*(N6-4-R6)/(P6-R6),6))</f>
        <v>6</v>
      </c>
      <c r="X6" s="11">
        <v>23000000</v>
      </c>
      <c r="Y6" s="6">
        <v>2300000</v>
      </c>
      <c r="Z6" s="6">
        <v>490000</v>
      </c>
      <c r="AA6" s="8">
        <v>0.1</v>
      </c>
      <c r="AB6" s="8">
        <v>2.1304347826086957E-2</v>
      </c>
      <c r="AC6" s="29">
        <v>23000000</v>
      </c>
      <c r="AD6" s="1">
        <f t="shared" si="4"/>
        <v>7.3617278360175931</v>
      </c>
      <c r="AE6" s="11">
        <v>6100000</v>
      </c>
      <c r="AF6" s="1">
        <f t="shared" si="5"/>
        <v>6.7853298350107671</v>
      </c>
      <c r="AG6" s="11">
        <v>1300000</v>
      </c>
      <c r="AH6" s="1">
        <f t="shared" si="6"/>
        <v>6.1139433523068369</v>
      </c>
      <c r="AI6" s="12">
        <v>0.26521739130434785</v>
      </c>
      <c r="AJ6" s="12">
        <v>5.6521739130434782E-2</v>
      </c>
      <c r="AK6" s="7">
        <f t="shared" si="7"/>
        <v>3.8928084340654285</v>
      </c>
      <c r="AL6" s="7">
        <f t="shared" si="8"/>
        <v>6</v>
      </c>
      <c r="AM6" s="7">
        <f t="shared" si="9"/>
        <v>6</v>
      </c>
      <c r="AN6" s="2" t="s">
        <v>244</v>
      </c>
      <c r="AO6" s="2" t="s">
        <v>244</v>
      </c>
      <c r="AP6" s="2" t="s">
        <v>243</v>
      </c>
      <c r="AQ6" s="2" t="s">
        <v>243</v>
      </c>
      <c r="AR6" s="1">
        <v>1E-3</v>
      </c>
      <c r="AS6" s="1">
        <v>3.7704918032786887E-3</v>
      </c>
      <c r="AT6" s="1">
        <v>1.7692307692307691E-2</v>
      </c>
      <c r="AU6" s="1">
        <f>VLOOKUP(B6,'[1]raw data'!$E$1:$Q$313,13,FALSE)</f>
        <v>24</v>
      </c>
      <c r="AV6" s="1" t="s">
        <v>275</v>
      </c>
    </row>
    <row r="7" spans="1:48" x14ac:dyDescent="0.2">
      <c r="A7" s="4">
        <v>6</v>
      </c>
      <c r="B7" s="37">
        <v>18499</v>
      </c>
      <c r="C7" s="4" t="s">
        <v>0</v>
      </c>
      <c r="D7" s="4" t="s">
        <v>43</v>
      </c>
      <c r="E7" s="4" t="s">
        <v>277</v>
      </c>
      <c r="F7" s="4" t="s">
        <v>47</v>
      </c>
      <c r="G7" s="1" t="s">
        <v>17</v>
      </c>
      <c r="H7" s="1" t="s">
        <v>18</v>
      </c>
      <c r="I7" s="1"/>
      <c r="J7" s="1"/>
      <c r="K7" s="5">
        <v>3.2</v>
      </c>
      <c r="L7" s="4">
        <v>0.06</v>
      </c>
      <c r="M7" s="6">
        <v>23000</v>
      </c>
      <c r="N7" s="33">
        <f t="shared" si="0"/>
        <v>4.3617278360175931</v>
      </c>
      <c r="O7" s="6">
        <v>230</v>
      </c>
      <c r="P7" s="33">
        <f t="shared" si="1"/>
        <v>2.3617278360175931</v>
      </c>
      <c r="Q7" s="6">
        <v>230</v>
      </c>
      <c r="R7" s="33">
        <f t="shared" si="2"/>
        <v>2.3617278360175931</v>
      </c>
      <c r="S7" s="7">
        <v>0.01</v>
      </c>
      <c r="T7" s="7">
        <v>0.01</v>
      </c>
      <c r="U7" s="7">
        <f t="shared" si="3"/>
        <v>1</v>
      </c>
      <c r="V7" s="7">
        <f>IF(P7&lt;=N7-2,2*2/(N7-P7),IF(R7&lt;=N7-2,5-3*(N7-2-R7)/(P7-R7),6))</f>
        <v>2</v>
      </c>
      <c r="W7" s="41">
        <f>IF(P7&lt;=N7-4,4*2/(N7-P7),IF(R7&lt;=N7-4,5-3*(N7-4-R7)/(P7-R7),6))</f>
        <v>6</v>
      </c>
      <c r="X7" s="6">
        <v>2300000</v>
      </c>
      <c r="Y7" s="6">
        <v>2300</v>
      </c>
      <c r="Z7" s="6">
        <v>2300</v>
      </c>
      <c r="AA7" s="8">
        <v>1E-3</v>
      </c>
      <c r="AB7" s="8">
        <v>1E-3</v>
      </c>
      <c r="AC7" s="21">
        <v>23000000</v>
      </c>
      <c r="AD7" s="1">
        <f t="shared" si="4"/>
        <v>7.3617278360175931</v>
      </c>
      <c r="AE7" s="1">
        <v>230000</v>
      </c>
      <c r="AF7" s="1">
        <f t="shared" si="5"/>
        <v>5.3617278360175931</v>
      </c>
      <c r="AG7" s="1">
        <v>230000</v>
      </c>
      <c r="AH7" s="1">
        <f t="shared" si="6"/>
        <v>5.3617278360175931</v>
      </c>
      <c r="AI7" s="2">
        <v>0.01</v>
      </c>
      <c r="AJ7" s="2">
        <v>0.01</v>
      </c>
      <c r="AK7" s="7">
        <f t="shared" si="7"/>
        <v>1</v>
      </c>
      <c r="AL7" s="7">
        <f t="shared" si="8"/>
        <v>2</v>
      </c>
      <c r="AM7" s="7">
        <f t="shared" si="9"/>
        <v>6</v>
      </c>
      <c r="AN7" s="2" t="s">
        <v>243</v>
      </c>
      <c r="AO7" s="2" t="s">
        <v>243</v>
      </c>
      <c r="AP7" s="2" t="s">
        <v>242</v>
      </c>
      <c r="AQ7" s="2" t="s">
        <v>243</v>
      </c>
      <c r="AR7" s="1">
        <v>1E-3</v>
      </c>
      <c r="AS7" s="1">
        <v>1E-3</v>
      </c>
      <c r="AT7" s="1">
        <v>1E-3</v>
      </c>
      <c r="AU7" s="1">
        <f>VLOOKUP(B7,'[1]raw data'!$E$1:$Q$313,13,FALSE)</f>
        <v>15</v>
      </c>
      <c r="AV7" s="1" t="s">
        <v>275</v>
      </c>
    </row>
    <row r="8" spans="1:48" x14ac:dyDescent="0.2">
      <c r="A8" s="4">
        <v>7</v>
      </c>
      <c r="B8" s="37">
        <v>19394</v>
      </c>
      <c r="C8" s="4" t="s">
        <v>0</v>
      </c>
      <c r="D8" s="4" t="s">
        <v>43</v>
      </c>
      <c r="E8" s="4" t="s">
        <v>277</v>
      </c>
      <c r="F8" s="4" t="s">
        <v>48</v>
      </c>
      <c r="G8" s="1" t="s">
        <v>17</v>
      </c>
      <c r="H8" s="1" t="s">
        <v>18</v>
      </c>
      <c r="I8" s="1" t="s">
        <v>17</v>
      </c>
      <c r="J8" s="1" t="s">
        <v>18</v>
      </c>
      <c r="K8" s="5">
        <v>1.6</v>
      </c>
      <c r="L8" s="4">
        <v>0.06</v>
      </c>
      <c r="M8" s="6">
        <v>230000</v>
      </c>
      <c r="N8" s="33">
        <f t="shared" si="0"/>
        <v>5.3617278360175931</v>
      </c>
      <c r="O8" s="6">
        <v>23000</v>
      </c>
      <c r="P8" s="33">
        <f t="shared" si="1"/>
        <v>4.3617278360175931</v>
      </c>
      <c r="Q8" s="6">
        <v>230</v>
      </c>
      <c r="R8" s="33">
        <f t="shared" si="2"/>
        <v>2.3617278360175931</v>
      </c>
      <c r="S8" s="7">
        <v>0.1</v>
      </c>
      <c r="T8" s="7">
        <v>1E-3</v>
      </c>
      <c r="U8" s="7">
        <f t="shared" si="3"/>
        <v>2</v>
      </c>
      <c r="V8" s="7">
        <f>IF(P8&lt;=N8-2,2*2/(N8-P8),IF(R8&lt;=N8-2,5-3*(N8-2-R8)/(P8-R8),6))</f>
        <v>3.5</v>
      </c>
      <c r="W8" s="41">
        <f>IF(P8&lt;=N8-4,4*2/(N8-P8),IF(R8&lt;=N8-4,5-3*(N8-4-R8)/(P8-R8),6))</f>
        <v>6</v>
      </c>
      <c r="X8" s="6">
        <v>6100000</v>
      </c>
      <c r="Y8" s="6">
        <v>610000</v>
      </c>
      <c r="Z8" s="6">
        <v>61000</v>
      </c>
      <c r="AA8" s="8">
        <v>0.1</v>
      </c>
      <c r="AB8" s="8">
        <v>0.01</v>
      </c>
      <c r="AC8" s="21">
        <v>6100000</v>
      </c>
      <c r="AD8" s="1">
        <f t="shared" si="4"/>
        <v>6.7853298350107671</v>
      </c>
      <c r="AE8" s="1">
        <v>2300000</v>
      </c>
      <c r="AF8" s="1">
        <f t="shared" si="5"/>
        <v>6.3617278360175931</v>
      </c>
      <c r="AG8" s="1">
        <v>2300000</v>
      </c>
      <c r="AH8" s="1">
        <f t="shared" si="6"/>
        <v>6.3617278360175931</v>
      </c>
      <c r="AI8" s="2">
        <v>0.37704918032786883</v>
      </c>
      <c r="AJ8" s="2">
        <v>0.37704918032786883</v>
      </c>
      <c r="AK8" s="7">
        <f t="shared" si="7"/>
        <v>6</v>
      </c>
      <c r="AL8" s="7">
        <f t="shared" si="8"/>
        <v>6</v>
      </c>
      <c r="AM8" s="7">
        <f t="shared" si="9"/>
        <v>6</v>
      </c>
      <c r="AN8" s="2" t="s">
        <v>243</v>
      </c>
      <c r="AO8" s="2" t="s">
        <v>243</v>
      </c>
      <c r="AP8" s="2" t="s">
        <v>243</v>
      </c>
      <c r="AQ8" s="2" t="s">
        <v>244</v>
      </c>
      <c r="AR8" s="1">
        <v>3.7704918032786888E-2</v>
      </c>
      <c r="AS8" s="1">
        <v>0.01</v>
      </c>
      <c r="AT8" s="1">
        <v>1E-4</v>
      </c>
      <c r="AU8" s="1">
        <f>VLOOKUP(B8,'[1]raw data'!$E$1:$Q$313,13,FALSE)</f>
        <v>11</v>
      </c>
      <c r="AV8" s="1" t="s">
        <v>275</v>
      </c>
    </row>
    <row r="9" spans="1:48" hidden="1" x14ac:dyDescent="0.2">
      <c r="A9" s="4">
        <v>8</v>
      </c>
      <c r="B9" s="25">
        <v>20235</v>
      </c>
      <c r="C9" s="4" t="s">
        <v>0</v>
      </c>
      <c r="D9" s="4" t="s">
        <v>43</v>
      </c>
      <c r="E9" s="4" t="s">
        <v>277</v>
      </c>
      <c r="F9" s="4" t="s">
        <v>27</v>
      </c>
      <c r="G9" s="1" t="s">
        <v>17</v>
      </c>
      <c r="H9" s="1" t="s">
        <v>18</v>
      </c>
      <c r="I9" s="1" t="s">
        <v>17</v>
      </c>
      <c r="J9" s="1" t="s">
        <v>18</v>
      </c>
      <c r="K9" s="5">
        <v>3.2</v>
      </c>
      <c r="L9" s="4">
        <v>0.12</v>
      </c>
      <c r="M9" s="22">
        <v>230000</v>
      </c>
      <c r="N9" s="31">
        <f t="shared" si="0"/>
        <v>5.3617278360175931</v>
      </c>
      <c r="O9" s="6">
        <v>2300</v>
      </c>
      <c r="P9" s="33">
        <f t="shared" si="1"/>
        <v>3.3617278360175931</v>
      </c>
      <c r="Q9" s="6">
        <v>23</v>
      </c>
      <c r="R9" s="33">
        <f t="shared" si="2"/>
        <v>1.3617278360175928</v>
      </c>
      <c r="S9" s="7">
        <v>0.01</v>
      </c>
      <c r="T9" s="7">
        <v>1E-4</v>
      </c>
      <c r="U9" s="7">
        <f t="shared" si="3"/>
        <v>1</v>
      </c>
      <c r="V9" s="7">
        <f>IF(P9&lt;=N9-2,2*2/(N9-P9),IF(R9&lt;=N9-2,5-3*(N9-2-R9)/(P9-R9),6))</f>
        <v>2</v>
      </c>
      <c r="W9" s="7">
        <f>IF(P9&lt;=N9-4,4*2/(N9-P9),IF(R9&lt;=N9-4,5-3*(N9-4-R9)/(P9-R9),6))</f>
        <v>5</v>
      </c>
      <c r="X9" s="6">
        <v>610000</v>
      </c>
      <c r="Y9" s="6">
        <v>230000</v>
      </c>
      <c r="Z9" s="6">
        <v>23</v>
      </c>
      <c r="AA9" s="8">
        <v>0.37704918032786883</v>
      </c>
      <c r="AB9" s="8">
        <v>3.7704918032786885E-5</v>
      </c>
      <c r="AC9" s="30" t="s">
        <v>265</v>
      </c>
      <c r="AD9" s="21" t="e">
        <f t="shared" si="4"/>
        <v>#VALUE!</v>
      </c>
      <c r="AE9" s="7" t="s">
        <v>265</v>
      </c>
      <c r="AF9" s="1" t="e">
        <f t="shared" si="5"/>
        <v>#VALUE!</v>
      </c>
      <c r="AG9" s="7" t="s">
        <v>265</v>
      </c>
      <c r="AH9" s="1" t="e">
        <f t="shared" si="6"/>
        <v>#VALUE!</v>
      </c>
      <c r="AI9" s="6"/>
      <c r="AJ9" s="6"/>
      <c r="AK9" s="7" t="e">
        <f t="shared" si="7"/>
        <v>#VALUE!</v>
      </c>
      <c r="AL9" s="7" t="e">
        <f t="shared" si="8"/>
        <v>#VALUE!</v>
      </c>
      <c r="AM9" s="7" t="e">
        <f t="shared" si="9"/>
        <v>#VALUE!</v>
      </c>
      <c r="AN9" s="2" t="s">
        <v>243</v>
      </c>
      <c r="AO9" s="2" t="s">
        <v>242</v>
      </c>
      <c r="AP9" s="2"/>
      <c r="AQ9" s="2"/>
      <c r="AR9" s="1"/>
      <c r="AS9" s="1"/>
      <c r="AT9" s="1"/>
      <c r="AU9" s="11">
        <f>VLOOKUP(B9,'[1]raw data'!$E$1:$Q$313,13,FALSE)</f>
        <v>19</v>
      </c>
      <c r="AV9" s="11" t="s">
        <v>275</v>
      </c>
    </row>
    <row r="10" spans="1:48" hidden="1" x14ac:dyDescent="0.2">
      <c r="A10" s="4">
        <v>9</v>
      </c>
      <c r="B10" s="25">
        <v>20232</v>
      </c>
      <c r="C10" s="4" t="s">
        <v>0</v>
      </c>
      <c r="D10" s="4" t="s">
        <v>43</v>
      </c>
      <c r="E10" s="4" t="s">
        <v>277</v>
      </c>
      <c r="F10" s="4" t="s">
        <v>28</v>
      </c>
      <c r="G10" s="1" t="s">
        <v>17</v>
      </c>
      <c r="H10" s="1" t="s">
        <v>18</v>
      </c>
      <c r="I10" s="1" t="s">
        <v>17</v>
      </c>
      <c r="J10" s="1" t="s">
        <v>18</v>
      </c>
      <c r="K10" s="5">
        <v>3.2</v>
      </c>
      <c r="L10" s="4">
        <v>0.12</v>
      </c>
      <c r="M10" s="22">
        <v>2300000</v>
      </c>
      <c r="N10" s="31">
        <f t="shared" si="0"/>
        <v>6.3617278360175931</v>
      </c>
      <c r="O10" s="6">
        <v>23000</v>
      </c>
      <c r="P10" s="33">
        <f t="shared" si="1"/>
        <v>4.3617278360175931</v>
      </c>
      <c r="Q10" s="6">
        <v>230</v>
      </c>
      <c r="R10" s="33">
        <f t="shared" si="2"/>
        <v>2.3617278360175931</v>
      </c>
      <c r="S10" s="7">
        <v>0.01</v>
      </c>
      <c r="T10" s="7">
        <v>1E-4</v>
      </c>
      <c r="U10" s="7">
        <f t="shared" si="3"/>
        <v>1</v>
      </c>
      <c r="V10" s="7">
        <f>IF(P10&lt;=N10-2,2*2/(N10-P10),IF(R10&lt;=N10-2,5-3*(N10-2-R10)/(P10-R10),6))</f>
        <v>2</v>
      </c>
      <c r="W10" s="7">
        <f>IF(P10&lt;=N10-4,4*2/(N10-P10),IF(R10&lt;=N10-4,5-3*(N10-4-R10)/(P10-R10),6))</f>
        <v>5</v>
      </c>
      <c r="X10" s="6">
        <v>6100000</v>
      </c>
      <c r="Y10" s="6">
        <v>230000</v>
      </c>
      <c r="Z10" s="6">
        <v>230</v>
      </c>
      <c r="AA10" s="8">
        <v>3.7704918032786888E-2</v>
      </c>
      <c r="AB10" s="8">
        <v>3.7704918032786885E-5</v>
      </c>
      <c r="AC10" s="30" t="s">
        <v>265</v>
      </c>
      <c r="AD10" s="21" t="e">
        <f t="shared" si="4"/>
        <v>#VALUE!</v>
      </c>
      <c r="AE10" s="7" t="s">
        <v>265</v>
      </c>
      <c r="AF10" s="1" t="e">
        <f t="shared" si="5"/>
        <v>#VALUE!</v>
      </c>
      <c r="AG10" s="7" t="s">
        <v>265</v>
      </c>
      <c r="AH10" s="1" t="e">
        <f t="shared" si="6"/>
        <v>#VALUE!</v>
      </c>
      <c r="AI10" s="6"/>
      <c r="AJ10" s="6"/>
      <c r="AK10" s="7" t="e">
        <f t="shared" si="7"/>
        <v>#VALUE!</v>
      </c>
      <c r="AL10" s="7" t="e">
        <f t="shared" si="8"/>
        <v>#VALUE!</v>
      </c>
      <c r="AM10" s="7" t="e">
        <f t="shared" si="9"/>
        <v>#VALUE!</v>
      </c>
      <c r="AN10" s="2" t="s">
        <v>243</v>
      </c>
      <c r="AO10" s="2" t="s">
        <v>242</v>
      </c>
      <c r="AP10" s="2"/>
      <c r="AQ10" s="2"/>
      <c r="AR10" s="1"/>
      <c r="AS10" s="1"/>
      <c r="AT10" s="1"/>
      <c r="AU10" s="11">
        <f>VLOOKUP(B10,'[1]raw data'!$E$1:$Q$313,13,FALSE)</f>
        <v>19</v>
      </c>
      <c r="AV10" s="11" t="s">
        <v>275</v>
      </c>
    </row>
    <row r="11" spans="1:48" x14ac:dyDescent="0.2">
      <c r="A11" s="4">
        <v>10</v>
      </c>
      <c r="B11" s="37">
        <v>20948</v>
      </c>
      <c r="C11" s="4" t="s">
        <v>0</v>
      </c>
      <c r="D11" s="4" t="s">
        <v>43</v>
      </c>
      <c r="E11" s="4" t="s">
        <v>277</v>
      </c>
      <c r="F11" s="4" t="s">
        <v>49</v>
      </c>
      <c r="G11" s="1" t="s">
        <v>17</v>
      </c>
      <c r="H11" s="1" t="s">
        <v>18</v>
      </c>
      <c r="I11" s="1" t="s">
        <v>17</v>
      </c>
      <c r="J11" s="1" t="s">
        <v>18</v>
      </c>
      <c r="K11" s="5">
        <v>3.2</v>
      </c>
      <c r="L11" s="4">
        <v>0.25</v>
      </c>
      <c r="M11" s="6">
        <v>230000</v>
      </c>
      <c r="N11" s="33">
        <f t="shared" si="0"/>
        <v>5.3617278360175931</v>
      </c>
      <c r="O11" s="6">
        <v>2300</v>
      </c>
      <c r="P11" s="33">
        <f t="shared" si="1"/>
        <v>3.3617278360175931</v>
      </c>
      <c r="Q11" s="6">
        <v>23000</v>
      </c>
      <c r="R11" s="33">
        <f t="shared" si="2"/>
        <v>4.3617278360175931</v>
      </c>
      <c r="S11" s="7">
        <v>0.01</v>
      </c>
      <c r="T11" s="7">
        <v>0.1</v>
      </c>
      <c r="U11" s="7">
        <f t="shared" si="3"/>
        <v>1</v>
      </c>
      <c r="V11" s="7">
        <f>IF(P11&lt;=N11-2,2*2/(N11-P11),IF(R11&lt;=N11-2,5-3*(N11-2-R11)/(P11-R11),6))</f>
        <v>2</v>
      </c>
      <c r="W11" s="41">
        <f>IF(P11&lt;=N11-4,4*2/(N11-P11),IF(R11&lt;=N11-4,5-3*(N11-4-R11)/(P11-R11),6))</f>
        <v>6</v>
      </c>
      <c r="X11" s="6">
        <v>6100000</v>
      </c>
      <c r="Y11" s="6">
        <v>230000</v>
      </c>
      <c r="Z11" s="6">
        <v>6100000</v>
      </c>
      <c r="AA11" s="8">
        <v>3.7704918032786888E-2</v>
      </c>
      <c r="AB11" s="8">
        <v>1</v>
      </c>
      <c r="AC11" s="21">
        <v>23000000</v>
      </c>
      <c r="AD11" s="1">
        <f t="shared" si="4"/>
        <v>7.3617278360175931</v>
      </c>
      <c r="AE11" s="1">
        <v>6100000</v>
      </c>
      <c r="AF11" s="1">
        <f t="shared" si="5"/>
        <v>6.7853298350107671</v>
      </c>
      <c r="AG11" s="1">
        <v>6100000</v>
      </c>
      <c r="AH11" s="1">
        <f t="shared" si="6"/>
        <v>6.7853298350107671</v>
      </c>
      <c r="AI11" s="2">
        <v>0.26521739130434785</v>
      </c>
      <c r="AJ11" s="2">
        <v>0.26521739130434785</v>
      </c>
      <c r="AK11" s="7">
        <f t="shared" si="7"/>
        <v>6</v>
      </c>
      <c r="AL11" s="7">
        <f t="shared" si="8"/>
        <v>6</v>
      </c>
      <c r="AM11" s="7">
        <f t="shared" si="9"/>
        <v>6</v>
      </c>
      <c r="AN11" s="2" t="s">
        <v>243</v>
      </c>
      <c r="AO11" s="2" t="s">
        <v>244</v>
      </c>
      <c r="AP11" s="2" t="s">
        <v>243</v>
      </c>
      <c r="AQ11" s="2" t="s">
        <v>244</v>
      </c>
      <c r="AR11" s="1">
        <v>0.01</v>
      </c>
      <c r="AS11" s="1">
        <v>3.7704918032786886E-4</v>
      </c>
      <c r="AT11" s="1">
        <v>3.7704918032786887E-3</v>
      </c>
      <c r="AU11" s="1">
        <f>VLOOKUP(B11,'[1]raw data'!$E$1:$Q$313,13,FALSE)</f>
        <v>19</v>
      </c>
      <c r="AV11" s="1" t="s">
        <v>275</v>
      </c>
    </row>
    <row r="12" spans="1:48" ht="9" customHeight="1" x14ac:dyDescent="0.2">
      <c r="A12" s="4">
        <v>11</v>
      </c>
      <c r="B12" s="37">
        <v>20951</v>
      </c>
      <c r="C12" s="4" t="s">
        <v>0</v>
      </c>
      <c r="D12" s="4" t="s">
        <v>43</v>
      </c>
      <c r="E12" s="4" t="s">
        <v>277</v>
      </c>
      <c r="F12" s="4" t="s">
        <v>29</v>
      </c>
      <c r="G12" s="1" t="s">
        <v>17</v>
      </c>
      <c r="H12" s="1" t="s">
        <v>18</v>
      </c>
      <c r="I12" s="1" t="s">
        <v>17</v>
      </c>
      <c r="J12" s="1" t="s">
        <v>18</v>
      </c>
      <c r="K12" s="5">
        <v>0.4</v>
      </c>
      <c r="L12" s="4">
        <v>0.25</v>
      </c>
      <c r="M12" s="6">
        <v>230000</v>
      </c>
      <c r="N12" s="33">
        <f t="shared" si="0"/>
        <v>5.3617278360175931</v>
      </c>
      <c r="O12" s="6">
        <v>2300</v>
      </c>
      <c r="P12" s="33">
        <f t="shared" si="1"/>
        <v>3.3617278360175931</v>
      </c>
      <c r="Q12" s="6">
        <v>23000</v>
      </c>
      <c r="R12" s="33">
        <f t="shared" si="2"/>
        <v>4.3617278360175931</v>
      </c>
      <c r="S12" s="7">
        <v>0.01</v>
      </c>
      <c r="T12" s="7">
        <v>0.1</v>
      </c>
      <c r="U12" s="7">
        <f t="shared" si="3"/>
        <v>1</v>
      </c>
      <c r="V12" s="7">
        <f>IF(P12&lt;=N12-2,2*2/(N12-P12),IF(R12&lt;=N12-2,5-3*(N12-2-R12)/(P12-R12),6))</f>
        <v>2</v>
      </c>
      <c r="W12" s="41">
        <f>IF(P12&lt;=N12-4,4*2/(N12-P12),IF(R12&lt;=N12-4,5-3*(N12-4-R12)/(P12-R12),6))</f>
        <v>6</v>
      </c>
      <c r="X12" s="6">
        <v>610000</v>
      </c>
      <c r="Y12" s="6">
        <v>61000</v>
      </c>
      <c r="Z12" s="6">
        <v>2300000</v>
      </c>
      <c r="AA12" s="8">
        <v>0.1</v>
      </c>
      <c r="AB12" s="8">
        <v>3.7704918032786887</v>
      </c>
      <c r="AC12" s="21">
        <v>23000000</v>
      </c>
      <c r="AD12" s="1">
        <f t="shared" si="4"/>
        <v>7.3617278360175931</v>
      </c>
      <c r="AE12" s="1">
        <v>6100000</v>
      </c>
      <c r="AF12" s="1">
        <f t="shared" si="5"/>
        <v>6.7853298350107671</v>
      </c>
      <c r="AG12" s="1">
        <v>6100000</v>
      </c>
      <c r="AH12" s="1">
        <f t="shared" si="6"/>
        <v>6.7853298350107671</v>
      </c>
      <c r="AI12" s="2">
        <v>0.26521739130434785</v>
      </c>
      <c r="AJ12" s="2">
        <v>0.26521739130434785</v>
      </c>
      <c r="AK12" s="7">
        <f t="shared" si="7"/>
        <v>6</v>
      </c>
      <c r="AL12" s="7">
        <f t="shared" si="8"/>
        <v>6</v>
      </c>
      <c r="AM12" s="7">
        <f t="shared" si="9"/>
        <v>6</v>
      </c>
      <c r="AN12" s="2" t="s">
        <v>243</v>
      </c>
      <c r="AO12" s="2" t="s">
        <v>244</v>
      </c>
      <c r="AP12" s="2" t="s">
        <v>243</v>
      </c>
      <c r="AQ12" s="2" t="s">
        <v>244</v>
      </c>
      <c r="AR12" s="1">
        <v>0.01</v>
      </c>
      <c r="AS12" s="1">
        <v>3.7704918032786886E-4</v>
      </c>
      <c r="AT12" s="1">
        <v>3.7704918032786887E-3</v>
      </c>
      <c r="AU12" s="1">
        <f>VLOOKUP(B12,'[1]raw data'!$E$1:$Q$313,13,FALSE)</f>
        <v>19</v>
      </c>
      <c r="AV12" s="1" t="s">
        <v>274</v>
      </c>
    </row>
    <row r="13" spans="1:48" x14ac:dyDescent="0.2">
      <c r="A13" s="4">
        <v>12</v>
      </c>
      <c r="B13" s="37">
        <v>20877</v>
      </c>
      <c r="C13" s="4" t="s">
        <v>0</v>
      </c>
      <c r="D13" s="4" t="s">
        <v>43</v>
      </c>
      <c r="E13" s="4" t="s">
        <v>277</v>
      </c>
      <c r="F13" s="4" t="s">
        <v>30</v>
      </c>
      <c r="G13" s="1" t="s">
        <v>17</v>
      </c>
      <c r="H13" s="1" t="s">
        <v>18</v>
      </c>
      <c r="I13" s="1" t="s">
        <v>17</v>
      </c>
      <c r="J13" s="1" t="s">
        <v>18</v>
      </c>
      <c r="K13" s="5">
        <v>3.2</v>
      </c>
      <c r="L13" s="4">
        <v>0.12</v>
      </c>
      <c r="M13" s="6">
        <v>230000</v>
      </c>
      <c r="N13" s="33">
        <f t="shared" si="0"/>
        <v>5.3617278360175931</v>
      </c>
      <c r="O13" s="6">
        <v>230</v>
      </c>
      <c r="P13" s="33">
        <f t="shared" si="1"/>
        <v>2.3617278360175931</v>
      </c>
      <c r="Q13" s="6">
        <v>230</v>
      </c>
      <c r="R13" s="33">
        <f t="shared" si="2"/>
        <v>2.3617278360175931</v>
      </c>
      <c r="S13" s="7">
        <v>1E-3</v>
      </c>
      <c r="T13" s="7">
        <v>1E-3</v>
      </c>
      <c r="U13" s="7">
        <f t="shared" si="3"/>
        <v>0.66666666666666663</v>
      </c>
      <c r="V13" s="7">
        <f>IF(P13&lt;=N13-2,2*2/(N13-P13),IF(R13&lt;=N13-2,5-3*(N13-2-R13)/(P13-R13),6))</f>
        <v>1.3333333333333333</v>
      </c>
      <c r="W13" s="41">
        <f>IF(P13&lt;=N13-4,4*2/(N13-P13),IF(R13&lt;=N13-4,5-3*(N13-4-R13)/(P13-R13),6))</f>
        <v>6</v>
      </c>
      <c r="X13" s="6">
        <v>23000000</v>
      </c>
      <c r="Y13" s="6">
        <v>230000</v>
      </c>
      <c r="Z13" s="6">
        <v>230</v>
      </c>
      <c r="AA13" s="8">
        <v>0.01</v>
      </c>
      <c r="AB13" s="8">
        <v>1.0000000000000001E-5</v>
      </c>
      <c r="AC13" s="21">
        <v>23000000</v>
      </c>
      <c r="AD13" s="1">
        <f t="shared" si="4"/>
        <v>7.3617278360175931</v>
      </c>
      <c r="AE13" s="1">
        <v>23000000</v>
      </c>
      <c r="AF13" s="1">
        <f t="shared" si="5"/>
        <v>7.3617278360175931</v>
      </c>
      <c r="AG13" s="1">
        <v>230000</v>
      </c>
      <c r="AH13" s="1">
        <f t="shared" si="6"/>
        <v>5.3617278360175931</v>
      </c>
      <c r="AI13" s="2">
        <v>1</v>
      </c>
      <c r="AJ13" s="2">
        <v>0.01</v>
      </c>
      <c r="AK13" s="7">
        <f t="shared" si="7"/>
        <v>3.5</v>
      </c>
      <c r="AL13" s="7">
        <f t="shared" si="8"/>
        <v>5</v>
      </c>
      <c r="AM13" s="7">
        <f t="shared" si="9"/>
        <v>6</v>
      </c>
      <c r="AN13" s="2" t="s">
        <v>242</v>
      </c>
      <c r="AO13" s="2" t="s">
        <v>243</v>
      </c>
      <c r="AP13" s="2" t="s">
        <v>244</v>
      </c>
      <c r="AQ13" s="2" t="s">
        <v>243</v>
      </c>
      <c r="AR13" s="1">
        <v>0.01</v>
      </c>
      <c r="AS13" s="1">
        <v>1.0000000000000001E-5</v>
      </c>
      <c r="AT13" s="1">
        <v>1E-3</v>
      </c>
      <c r="AU13" s="1">
        <f>VLOOKUP(B13,'[1]raw data'!$E$1:$Q$313,13,FALSE)</f>
        <v>14</v>
      </c>
      <c r="AV13" s="1" t="s">
        <v>275</v>
      </c>
    </row>
    <row r="14" spans="1:48" x14ac:dyDescent="0.2">
      <c r="A14" s="4">
        <v>13</v>
      </c>
      <c r="B14" s="37">
        <v>20874</v>
      </c>
      <c r="C14" s="4" t="s">
        <v>0</v>
      </c>
      <c r="D14" s="4" t="s">
        <v>43</v>
      </c>
      <c r="E14" s="4" t="s">
        <v>277</v>
      </c>
      <c r="F14" s="4" t="s">
        <v>31</v>
      </c>
      <c r="G14" s="1" t="s">
        <v>17</v>
      </c>
      <c r="H14" s="1" t="s">
        <v>18</v>
      </c>
      <c r="I14" s="1" t="s">
        <v>17</v>
      </c>
      <c r="J14" s="1" t="s">
        <v>18</v>
      </c>
      <c r="K14" s="5">
        <v>1.6</v>
      </c>
      <c r="L14" s="4">
        <v>0.12</v>
      </c>
      <c r="M14" s="6">
        <v>23000</v>
      </c>
      <c r="N14" s="33">
        <f t="shared" si="0"/>
        <v>4.3617278360175931</v>
      </c>
      <c r="O14" s="6">
        <v>2300</v>
      </c>
      <c r="P14" s="33">
        <f t="shared" si="1"/>
        <v>3.3617278360175931</v>
      </c>
      <c r="Q14" s="6">
        <v>2300</v>
      </c>
      <c r="R14" s="33">
        <f t="shared" si="2"/>
        <v>3.3617278360175931</v>
      </c>
      <c r="S14" s="7">
        <v>0.1</v>
      </c>
      <c r="T14" s="7">
        <v>0.1</v>
      </c>
      <c r="U14" s="7">
        <f t="shared" si="3"/>
        <v>2</v>
      </c>
      <c r="V14" s="7">
        <f>IF(P14&lt;=N14-2,2*2/(N14-P14),IF(R14&lt;=N14-2,5-3*(N14-2-R14)/(P14-R14),6))</f>
        <v>6</v>
      </c>
      <c r="W14" s="41">
        <f>IF(P14&lt;=N14-4,4*2/(N14-P14),IF(R14&lt;=N14-4,5-3*(N14-4-R14)/(P14-R14),6))</f>
        <v>6</v>
      </c>
      <c r="X14" s="6">
        <v>2300000</v>
      </c>
      <c r="Y14" s="6">
        <v>23000</v>
      </c>
      <c r="Z14" s="6">
        <v>23000</v>
      </c>
      <c r="AA14" s="8">
        <v>0.01</v>
      </c>
      <c r="AB14" s="8">
        <v>0.01</v>
      </c>
      <c r="AC14" s="21">
        <v>23000000</v>
      </c>
      <c r="AD14" s="1">
        <f t="shared" si="4"/>
        <v>7.3617278360175931</v>
      </c>
      <c r="AE14" s="1">
        <v>2300000</v>
      </c>
      <c r="AF14" s="1">
        <f t="shared" si="5"/>
        <v>6.3617278360175931</v>
      </c>
      <c r="AG14" s="1">
        <v>2300000</v>
      </c>
      <c r="AH14" s="1">
        <f t="shared" si="6"/>
        <v>6.3617278360175931</v>
      </c>
      <c r="AI14" s="2">
        <v>0.1</v>
      </c>
      <c r="AJ14" s="2">
        <v>0.1</v>
      </c>
      <c r="AK14" s="7">
        <f t="shared" si="7"/>
        <v>2</v>
      </c>
      <c r="AL14" s="7">
        <f t="shared" si="8"/>
        <v>6</v>
      </c>
      <c r="AM14" s="7">
        <f t="shared" si="9"/>
        <v>6</v>
      </c>
      <c r="AN14" s="2" t="s">
        <v>243</v>
      </c>
      <c r="AO14" s="2" t="s">
        <v>244</v>
      </c>
      <c r="AP14" s="2" t="s">
        <v>243</v>
      </c>
      <c r="AQ14" s="2" t="s">
        <v>243</v>
      </c>
      <c r="AR14" s="1">
        <v>1E-3</v>
      </c>
      <c r="AS14" s="1">
        <v>1E-3</v>
      </c>
      <c r="AT14" s="1">
        <v>1E-3</v>
      </c>
      <c r="AU14" s="1">
        <f>VLOOKUP(B14,'[1]raw data'!$E$1:$Q$313,13,FALSE)</f>
        <v>15</v>
      </c>
      <c r="AV14" s="1" t="s">
        <v>275</v>
      </c>
    </row>
    <row r="15" spans="1:48" x14ac:dyDescent="0.2">
      <c r="A15" s="4">
        <v>14</v>
      </c>
      <c r="B15" s="37">
        <v>20944</v>
      </c>
      <c r="C15" s="4" t="s">
        <v>0</v>
      </c>
      <c r="D15" s="4" t="s">
        <v>43</v>
      </c>
      <c r="E15" s="4" t="s">
        <v>277</v>
      </c>
      <c r="F15" s="4" t="s">
        <v>32</v>
      </c>
      <c r="G15" s="1" t="s">
        <v>17</v>
      </c>
      <c r="H15" s="1" t="s">
        <v>18</v>
      </c>
      <c r="I15" s="1" t="s">
        <v>17</v>
      </c>
      <c r="J15" s="1" t="s">
        <v>18</v>
      </c>
      <c r="K15" s="5">
        <v>1.6</v>
      </c>
      <c r="L15" s="4">
        <v>0.06</v>
      </c>
      <c r="M15" s="6">
        <v>230000</v>
      </c>
      <c r="N15" s="33">
        <f t="shared" si="0"/>
        <v>5.3617278360175931</v>
      </c>
      <c r="O15" s="6">
        <v>2300</v>
      </c>
      <c r="P15" s="33">
        <f t="shared" si="1"/>
        <v>3.3617278360175931</v>
      </c>
      <c r="Q15" s="6">
        <v>2300</v>
      </c>
      <c r="R15" s="33">
        <f t="shared" si="2"/>
        <v>3.3617278360175931</v>
      </c>
      <c r="S15" s="7">
        <v>0.01</v>
      </c>
      <c r="T15" s="7">
        <v>0.01</v>
      </c>
      <c r="U15" s="7">
        <f t="shared" si="3"/>
        <v>1</v>
      </c>
      <c r="V15" s="7">
        <f>IF(P15&lt;=N15-2,2*2/(N15-P15),IF(R15&lt;=N15-2,5-3*(N15-2-R15)/(P15-R15),6))</f>
        <v>2</v>
      </c>
      <c r="W15" s="41">
        <f>IF(P15&lt;=N15-4,4*2/(N15-P15),IF(R15&lt;=N15-4,5-3*(N15-4-R15)/(P15-R15),6))</f>
        <v>6</v>
      </c>
      <c r="X15" s="6">
        <v>2300000</v>
      </c>
      <c r="Y15" s="6">
        <v>23000</v>
      </c>
      <c r="Z15" s="6">
        <v>230000</v>
      </c>
      <c r="AA15" s="8">
        <v>0.01</v>
      </c>
      <c r="AB15" s="8">
        <v>0.1</v>
      </c>
      <c r="AC15" s="21">
        <v>230000000</v>
      </c>
      <c r="AD15" s="1">
        <f t="shared" si="4"/>
        <v>8.3617278360175931</v>
      </c>
      <c r="AE15" s="1">
        <v>230000</v>
      </c>
      <c r="AF15" s="1">
        <f t="shared" si="5"/>
        <v>5.3617278360175931</v>
      </c>
      <c r="AG15" s="1">
        <v>6100000</v>
      </c>
      <c r="AH15" s="1">
        <f t="shared" si="6"/>
        <v>6.7853298350107671</v>
      </c>
      <c r="AI15" s="2">
        <v>1E-3</v>
      </c>
      <c r="AJ15" s="2">
        <v>2.6521739130434784E-2</v>
      </c>
      <c r="AK15" s="7">
        <f t="shared" si="7"/>
        <v>0.66666666666666663</v>
      </c>
      <c r="AL15" s="7">
        <f t="shared" si="8"/>
        <v>1.3333333333333333</v>
      </c>
      <c r="AM15" s="7">
        <f t="shared" si="9"/>
        <v>6</v>
      </c>
      <c r="AN15" s="2" t="s">
        <v>243</v>
      </c>
      <c r="AO15" s="2" t="s">
        <v>243</v>
      </c>
      <c r="AP15" s="2" t="s">
        <v>242</v>
      </c>
      <c r="AQ15" s="2" t="s">
        <v>243</v>
      </c>
      <c r="AR15" s="1">
        <v>1E-3</v>
      </c>
      <c r="AS15" s="1">
        <v>0.01</v>
      </c>
      <c r="AT15" s="1">
        <v>3.7704918032786886E-4</v>
      </c>
      <c r="AU15" s="1">
        <f>VLOOKUP(B15,'[1]raw data'!$E$1:$Q$313,13,FALSE)</f>
        <v>22</v>
      </c>
      <c r="AV15" s="1" t="s">
        <v>275</v>
      </c>
    </row>
    <row r="16" spans="1:48" x14ac:dyDescent="0.2">
      <c r="A16" s="4">
        <v>15</v>
      </c>
      <c r="B16" s="37">
        <v>21096</v>
      </c>
      <c r="C16" s="4" t="s">
        <v>0</v>
      </c>
      <c r="D16" s="4" t="s">
        <v>43</v>
      </c>
      <c r="E16" s="4" t="s">
        <v>277</v>
      </c>
      <c r="F16" s="4" t="s">
        <v>33</v>
      </c>
      <c r="G16" s="1" t="s">
        <v>17</v>
      </c>
      <c r="H16" s="1" t="s">
        <v>18</v>
      </c>
      <c r="I16" s="1" t="s">
        <v>17</v>
      </c>
      <c r="J16" s="1" t="s">
        <v>18</v>
      </c>
      <c r="K16" s="5">
        <v>1.6</v>
      </c>
      <c r="L16" s="4">
        <v>0.06</v>
      </c>
      <c r="M16" s="6">
        <v>23000</v>
      </c>
      <c r="N16" s="33">
        <f t="shared" si="0"/>
        <v>4.3617278360175931</v>
      </c>
      <c r="O16" s="6">
        <v>2300</v>
      </c>
      <c r="P16" s="33">
        <f t="shared" si="1"/>
        <v>3.3617278360175931</v>
      </c>
      <c r="Q16" s="6">
        <v>230</v>
      </c>
      <c r="R16" s="33">
        <f t="shared" si="2"/>
        <v>2.3617278360175931</v>
      </c>
      <c r="S16" s="7">
        <v>0.1</v>
      </c>
      <c r="T16" s="7">
        <v>0.01</v>
      </c>
      <c r="U16" s="7">
        <f t="shared" si="3"/>
        <v>2</v>
      </c>
      <c r="V16" s="7">
        <f>IF(P16&lt;=N16-2,2*2/(N16-P16),IF(R16&lt;=N16-2,5-3*(N16-2-R16)/(P16-R16),6))</f>
        <v>5</v>
      </c>
      <c r="W16" s="41">
        <f>IF(P16&lt;=N16-4,4*2/(N16-P16),IF(R16&lt;=N16-4,5-3*(N16-4-R16)/(P16-R16),6))</f>
        <v>6</v>
      </c>
      <c r="X16" s="6">
        <v>230000</v>
      </c>
      <c r="Y16" s="6">
        <v>610000</v>
      </c>
      <c r="Z16" s="6">
        <v>61000</v>
      </c>
      <c r="AA16" s="8">
        <v>2.652173913043478</v>
      </c>
      <c r="AB16" s="8">
        <v>0.26521739130434785</v>
      </c>
      <c r="AC16" s="21">
        <v>23000000</v>
      </c>
      <c r="AD16" s="1">
        <f t="shared" si="4"/>
        <v>7.3617278360175931</v>
      </c>
      <c r="AE16" s="1">
        <v>6100000</v>
      </c>
      <c r="AF16" s="1">
        <f t="shared" si="5"/>
        <v>6.7853298350107671</v>
      </c>
      <c r="AG16" s="1">
        <v>230000</v>
      </c>
      <c r="AH16" s="1">
        <f t="shared" si="6"/>
        <v>5.3617278360175931</v>
      </c>
      <c r="AI16" s="2">
        <v>0.26521739130434785</v>
      </c>
      <c r="AJ16" s="2">
        <v>0.01</v>
      </c>
      <c r="AK16" s="7">
        <f t="shared" si="7"/>
        <v>2.8926694384232987</v>
      </c>
      <c r="AL16" s="7">
        <f t="shared" si="8"/>
        <v>5</v>
      </c>
      <c r="AM16" s="7">
        <f t="shared" si="9"/>
        <v>6</v>
      </c>
      <c r="AN16" s="2" t="s">
        <v>243</v>
      </c>
      <c r="AO16" s="2" t="s">
        <v>243</v>
      </c>
      <c r="AP16" s="2" t="s">
        <v>243</v>
      </c>
      <c r="AQ16" s="2" t="s">
        <v>243</v>
      </c>
      <c r="AR16" s="1">
        <v>1E-3</v>
      </c>
      <c r="AS16" s="1">
        <v>3.7704918032786886E-4</v>
      </c>
      <c r="AT16" s="1">
        <v>1E-3</v>
      </c>
      <c r="AU16" s="1">
        <f>VLOOKUP(B16,'[1]raw data'!$E$1:$Q$313,13,FALSE)</f>
        <v>24</v>
      </c>
      <c r="AV16" s="1" t="s">
        <v>275</v>
      </c>
    </row>
    <row r="17" spans="1:48" x14ac:dyDescent="0.2">
      <c r="A17" s="4">
        <v>16</v>
      </c>
      <c r="B17" s="37">
        <v>21098</v>
      </c>
      <c r="C17" s="4" t="s">
        <v>0</v>
      </c>
      <c r="D17" s="4" t="s">
        <v>43</v>
      </c>
      <c r="E17" s="4" t="s">
        <v>277</v>
      </c>
      <c r="F17" s="4" t="s">
        <v>50</v>
      </c>
      <c r="G17" s="1" t="s">
        <v>17</v>
      </c>
      <c r="H17" s="1" t="s">
        <v>18</v>
      </c>
      <c r="I17" s="1" t="s">
        <v>17</v>
      </c>
      <c r="J17" s="1" t="s">
        <v>18</v>
      </c>
      <c r="K17" s="5">
        <v>3.2</v>
      </c>
      <c r="L17" s="4">
        <v>0.06</v>
      </c>
      <c r="M17" s="6">
        <v>230000</v>
      </c>
      <c r="N17" s="33">
        <f t="shared" si="0"/>
        <v>5.3617278360175931</v>
      </c>
      <c r="O17" s="6">
        <v>6100</v>
      </c>
      <c r="P17" s="33">
        <f t="shared" si="1"/>
        <v>3.7853298350107671</v>
      </c>
      <c r="Q17" s="6">
        <v>23000</v>
      </c>
      <c r="R17" s="33">
        <f t="shared" si="2"/>
        <v>4.3617278360175931</v>
      </c>
      <c r="S17" s="7">
        <v>2.6521739130434784E-2</v>
      </c>
      <c r="T17" s="7">
        <v>0.1</v>
      </c>
      <c r="U17" s="7">
        <f t="shared" si="3"/>
        <v>1.2687151333119078</v>
      </c>
      <c r="V17" s="7">
        <f>IF(P17&lt;=N17-2,2*2/(N17-P17),IF(R17&lt;=N17-2,5-3*(N17-2-R17)/(P17-R17),6))</f>
        <v>6</v>
      </c>
      <c r="W17" s="41">
        <f>IF(P17&lt;=N17-4,4*2/(N17-P17),IF(R17&lt;=N17-4,5-3*(N17-4-R17)/(P17-R17),6))</f>
        <v>6</v>
      </c>
      <c r="X17" s="6">
        <v>2300000</v>
      </c>
      <c r="Y17" s="6">
        <v>230000</v>
      </c>
      <c r="Z17" s="6">
        <v>23000000</v>
      </c>
      <c r="AA17" s="8">
        <v>0.1</v>
      </c>
      <c r="AB17" s="8">
        <v>10</v>
      </c>
      <c r="AC17" s="21">
        <v>23000000</v>
      </c>
      <c r="AD17" s="1">
        <f t="shared" si="4"/>
        <v>7.3617278360175931</v>
      </c>
      <c r="AE17" s="1">
        <v>23000000</v>
      </c>
      <c r="AF17" s="1">
        <f t="shared" si="5"/>
        <v>7.3617278360175931</v>
      </c>
      <c r="AG17" s="1">
        <v>23000000</v>
      </c>
      <c r="AH17" s="1">
        <f t="shared" si="6"/>
        <v>7.3617278360175931</v>
      </c>
      <c r="AI17" s="2">
        <v>1</v>
      </c>
      <c r="AJ17" s="2">
        <v>1</v>
      </c>
      <c r="AK17" s="7">
        <f t="shared" si="7"/>
        <v>6</v>
      </c>
      <c r="AL17" s="7">
        <f t="shared" si="8"/>
        <v>6</v>
      </c>
      <c r="AM17" s="7">
        <f t="shared" si="9"/>
        <v>6</v>
      </c>
      <c r="AN17" s="2" t="s">
        <v>243</v>
      </c>
      <c r="AO17" s="2" t="s">
        <v>244</v>
      </c>
      <c r="AP17" s="2" t="s">
        <v>244</v>
      </c>
      <c r="AQ17" s="2" t="s">
        <v>244</v>
      </c>
      <c r="AR17" s="1">
        <v>0.01</v>
      </c>
      <c r="AS17" s="1">
        <v>2.652173913043478E-4</v>
      </c>
      <c r="AT17" s="1">
        <v>1E-3</v>
      </c>
      <c r="AU17" s="1">
        <f>VLOOKUP(B17,'[1]raw data'!$E$1:$Q$313,13,FALSE)</f>
        <v>19</v>
      </c>
      <c r="AV17" s="1" t="s">
        <v>275</v>
      </c>
    </row>
    <row r="18" spans="1:48" x14ac:dyDescent="0.2">
      <c r="A18" s="4">
        <v>17</v>
      </c>
      <c r="B18" s="37">
        <v>21465</v>
      </c>
      <c r="C18" s="4" t="s">
        <v>0</v>
      </c>
      <c r="D18" s="4" t="s">
        <v>43</v>
      </c>
      <c r="E18" s="4" t="s">
        <v>277</v>
      </c>
      <c r="F18" s="4" t="s">
        <v>51</v>
      </c>
      <c r="G18" s="1" t="s">
        <v>17</v>
      </c>
      <c r="H18" s="1" t="s">
        <v>18</v>
      </c>
      <c r="I18" s="1" t="s">
        <v>17</v>
      </c>
      <c r="J18" s="1" t="s">
        <v>18</v>
      </c>
      <c r="K18" s="5">
        <v>6.4</v>
      </c>
      <c r="L18" s="4">
        <v>0.06</v>
      </c>
      <c r="M18" s="6">
        <v>230000</v>
      </c>
      <c r="N18" s="33">
        <f t="shared" si="0"/>
        <v>5.3617278360175931</v>
      </c>
      <c r="O18" s="6">
        <v>230</v>
      </c>
      <c r="P18" s="33">
        <f t="shared" si="1"/>
        <v>2.3617278360175931</v>
      </c>
      <c r="Q18" s="6">
        <v>230</v>
      </c>
      <c r="R18" s="33">
        <f t="shared" si="2"/>
        <v>2.3617278360175931</v>
      </c>
      <c r="S18" s="7">
        <v>1E-3</v>
      </c>
      <c r="T18" s="7">
        <v>1E-3</v>
      </c>
      <c r="U18" s="7">
        <f t="shared" si="3"/>
        <v>0.66666666666666663</v>
      </c>
      <c r="V18" s="7">
        <f>IF(P18&lt;=N18-2,2*2/(N18-P18),IF(R18&lt;=N18-2,5-3*(N18-2-R18)/(P18-R18),6))</f>
        <v>1.3333333333333333</v>
      </c>
      <c r="W18" s="41">
        <f>IF(P18&lt;=N18-4,4*2/(N18-P18),IF(R18&lt;=N18-4,5-3*(N18-4-R18)/(P18-R18),6))</f>
        <v>6</v>
      </c>
      <c r="X18" s="6">
        <v>2300000</v>
      </c>
      <c r="Y18" s="6">
        <v>6100</v>
      </c>
      <c r="Z18" s="6">
        <v>230000</v>
      </c>
      <c r="AA18" s="8">
        <v>2.6521739130434784E-3</v>
      </c>
      <c r="AB18" s="8">
        <v>0.1</v>
      </c>
      <c r="AC18" s="21">
        <v>61000000</v>
      </c>
      <c r="AD18" s="1">
        <f t="shared" si="4"/>
        <v>7.7853298350107671</v>
      </c>
      <c r="AE18" s="1">
        <v>2300000</v>
      </c>
      <c r="AF18" s="1">
        <f t="shared" si="5"/>
        <v>6.3617278360175931</v>
      </c>
      <c r="AG18" s="1">
        <v>6100000</v>
      </c>
      <c r="AH18" s="1">
        <f t="shared" si="6"/>
        <v>6.7853298350107671</v>
      </c>
      <c r="AI18" s="2">
        <v>3.7704918032786888E-2</v>
      </c>
      <c r="AJ18" s="2">
        <v>0.1</v>
      </c>
      <c r="AK18" s="7">
        <f t="shared" si="7"/>
        <v>1.4048870410511343</v>
      </c>
      <c r="AL18" s="7">
        <f t="shared" si="8"/>
        <v>6</v>
      </c>
      <c r="AM18" s="7">
        <f t="shared" si="9"/>
        <v>6</v>
      </c>
      <c r="AN18" s="2" t="s">
        <v>242</v>
      </c>
      <c r="AO18" s="2" t="s">
        <v>243</v>
      </c>
      <c r="AP18" s="2" t="s">
        <v>243</v>
      </c>
      <c r="AQ18" s="2" t="s">
        <v>243</v>
      </c>
      <c r="AR18" s="1">
        <v>3.7704918032786887E-3</v>
      </c>
      <c r="AS18" s="1">
        <v>1E-4</v>
      </c>
      <c r="AT18" s="1">
        <v>3.7704918032786885E-5</v>
      </c>
      <c r="AU18" s="1">
        <f>VLOOKUP(B18,'[1]raw data'!$E$1:$Q$313,13,FALSE)</f>
        <v>19</v>
      </c>
      <c r="AV18" s="1" t="s">
        <v>275</v>
      </c>
    </row>
    <row r="19" spans="1:48" x14ac:dyDescent="0.2">
      <c r="A19" s="4">
        <v>18</v>
      </c>
      <c r="B19" s="37">
        <v>21466</v>
      </c>
      <c r="C19" s="4" t="s">
        <v>0</v>
      </c>
      <c r="D19" s="4" t="s">
        <v>43</v>
      </c>
      <c r="E19" s="4" t="s">
        <v>277</v>
      </c>
      <c r="F19" s="4" t="s">
        <v>34</v>
      </c>
      <c r="G19" s="1" t="s">
        <v>17</v>
      </c>
      <c r="H19" s="1" t="s">
        <v>18</v>
      </c>
      <c r="I19" s="1" t="s">
        <v>17</v>
      </c>
      <c r="J19" s="1" t="s">
        <v>18</v>
      </c>
      <c r="K19" s="5">
        <v>3.2</v>
      </c>
      <c r="L19" s="4">
        <v>0.12</v>
      </c>
      <c r="M19" s="6">
        <v>230000</v>
      </c>
      <c r="N19" s="33">
        <f t="shared" si="0"/>
        <v>5.3617278360175931</v>
      </c>
      <c r="O19" s="6">
        <v>2300</v>
      </c>
      <c r="P19" s="33">
        <f t="shared" si="1"/>
        <v>3.3617278360175931</v>
      </c>
      <c r="Q19" s="6">
        <v>23000</v>
      </c>
      <c r="R19" s="33">
        <f t="shared" si="2"/>
        <v>4.3617278360175931</v>
      </c>
      <c r="S19" s="7">
        <v>0.01</v>
      </c>
      <c r="T19" s="7">
        <v>0.1</v>
      </c>
      <c r="U19" s="7">
        <f t="shared" si="3"/>
        <v>1</v>
      </c>
      <c r="V19" s="7">
        <f>IF(P19&lt;=N19-2,2*2/(N19-P19),IF(R19&lt;=N19-2,5-3*(N19-2-R19)/(P19-R19),6))</f>
        <v>2</v>
      </c>
      <c r="W19" s="41">
        <f>IF(P19&lt;=N19-4,4*2/(N19-P19),IF(R19&lt;=N19-4,5-3*(N19-4-R19)/(P19-R19),6))</f>
        <v>6</v>
      </c>
      <c r="X19" s="6">
        <v>6100000</v>
      </c>
      <c r="Y19" s="6">
        <v>23000</v>
      </c>
      <c r="Z19" s="6">
        <v>6100000</v>
      </c>
      <c r="AA19" s="8">
        <v>3.7704918032786887E-3</v>
      </c>
      <c r="AB19" s="8">
        <v>1</v>
      </c>
      <c r="AC19" s="21">
        <v>61000000</v>
      </c>
      <c r="AD19" s="1">
        <f t="shared" si="4"/>
        <v>7.7853298350107671</v>
      </c>
      <c r="AE19" s="1">
        <v>610000</v>
      </c>
      <c r="AF19" s="1">
        <f t="shared" si="5"/>
        <v>5.7853298350107671</v>
      </c>
      <c r="AG19" s="1">
        <v>6100000</v>
      </c>
      <c r="AH19" s="1">
        <f t="shared" si="6"/>
        <v>6.7853298350107671</v>
      </c>
      <c r="AI19" s="2">
        <v>0.01</v>
      </c>
      <c r="AJ19" s="2">
        <v>0.1</v>
      </c>
      <c r="AK19" s="7">
        <f t="shared" si="7"/>
        <v>1</v>
      </c>
      <c r="AL19" s="7">
        <f t="shared" si="8"/>
        <v>2</v>
      </c>
      <c r="AM19" s="7">
        <f t="shared" si="9"/>
        <v>6</v>
      </c>
      <c r="AN19" s="2" t="s">
        <v>243</v>
      </c>
      <c r="AO19" s="2" t="s">
        <v>244</v>
      </c>
      <c r="AP19" s="2" t="s">
        <v>242</v>
      </c>
      <c r="AQ19" s="2" t="s">
        <v>243</v>
      </c>
      <c r="AR19" s="1">
        <v>3.7704918032786887E-3</v>
      </c>
      <c r="AS19" s="1">
        <v>3.7704918032786887E-3</v>
      </c>
      <c r="AT19" s="1">
        <v>3.7704918032786887E-3</v>
      </c>
      <c r="AU19" s="1">
        <f>VLOOKUP(B19,'[1]raw data'!$E$1:$Q$313,13,FALSE)</f>
        <v>19</v>
      </c>
      <c r="AV19" s="1" t="s">
        <v>275</v>
      </c>
    </row>
    <row r="20" spans="1:48" x14ac:dyDescent="0.2">
      <c r="A20" s="4">
        <v>19</v>
      </c>
      <c r="B20" s="37">
        <v>22325</v>
      </c>
      <c r="C20" s="4" t="s">
        <v>0</v>
      </c>
      <c r="D20" s="4" t="s">
        <v>43</v>
      </c>
      <c r="E20" s="4" t="s">
        <v>277</v>
      </c>
      <c r="F20" s="4" t="s">
        <v>35</v>
      </c>
      <c r="G20" s="1" t="s">
        <v>17</v>
      </c>
      <c r="H20" s="1" t="s">
        <v>18</v>
      </c>
      <c r="I20" s="1" t="s">
        <v>17</v>
      </c>
      <c r="J20" s="1" t="s">
        <v>18</v>
      </c>
      <c r="K20" s="5">
        <v>6.4</v>
      </c>
      <c r="L20" s="4">
        <v>0.25</v>
      </c>
      <c r="M20" s="6">
        <v>230000</v>
      </c>
      <c r="N20" s="33">
        <f t="shared" si="0"/>
        <v>5.3617278360175931</v>
      </c>
      <c r="O20" s="6">
        <v>2300</v>
      </c>
      <c r="P20" s="33">
        <f t="shared" si="1"/>
        <v>3.3617278360175931</v>
      </c>
      <c r="Q20" s="6">
        <v>2300</v>
      </c>
      <c r="R20" s="33">
        <f t="shared" si="2"/>
        <v>3.3617278360175931</v>
      </c>
      <c r="S20" s="7">
        <v>0.01</v>
      </c>
      <c r="T20" s="7">
        <v>0.01</v>
      </c>
      <c r="U20" s="7">
        <f t="shared" si="3"/>
        <v>1</v>
      </c>
      <c r="V20" s="7">
        <f>IF(P20&lt;=N20-2,2*2/(N20-P20),IF(R20&lt;=N20-2,5-3*(N20-2-R20)/(P20-R20),6))</f>
        <v>2</v>
      </c>
      <c r="W20" s="41">
        <f>IF(P20&lt;=N20-4,4*2/(N20-P20),IF(R20&lt;=N20-4,5-3*(N20-4-R20)/(P20-R20),6))</f>
        <v>6</v>
      </c>
      <c r="X20" s="6">
        <v>2300000</v>
      </c>
      <c r="Y20" s="6">
        <v>2300</v>
      </c>
      <c r="Z20" s="6">
        <v>23000</v>
      </c>
      <c r="AA20" s="8">
        <v>1E-3</v>
      </c>
      <c r="AB20" s="8">
        <v>0.01</v>
      </c>
      <c r="AC20" s="21">
        <v>6100000</v>
      </c>
      <c r="AD20" s="1">
        <f t="shared" si="4"/>
        <v>6.7853298350107671</v>
      </c>
      <c r="AE20" s="1">
        <v>23000</v>
      </c>
      <c r="AF20" s="1">
        <f t="shared" si="5"/>
        <v>4.3617278360175931</v>
      </c>
      <c r="AG20" s="1">
        <v>2300000</v>
      </c>
      <c r="AH20" s="1">
        <f t="shared" si="6"/>
        <v>6.3617278360175931</v>
      </c>
      <c r="AI20" s="2">
        <v>3.7704918032786887E-3</v>
      </c>
      <c r="AJ20" s="2">
        <v>0.37704918032786883</v>
      </c>
      <c r="AK20" s="7">
        <f t="shared" si="7"/>
        <v>0.82521800230848585</v>
      </c>
      <c r="AL20" s="7">
        <f t="shared" si="8"/>
        <v>1.6504360046169717</v>
      </c>
      <c r="AM20" s="7">
        <f t="shared" si="9"/>
        <v>6</v>
      </c>
      <c r="AN20" s="2" t="s">
        <v>243</v>
      </c>
      <c r="AO20" s="2" t="s">
        <v>243</v>
      </c>
      <c r="AP20" s="2" t="s">
        <v>242</v>
      </c>
      <c r="AQ20" s="2" t="s">
        <v>244</v>
      </c>
      <c r="AR20" s="1">
        <v>3.7704918032786888E-2</v>
      </c>
      <c r="AS20" s="1">
        <v>0.1</v>
      </c>
      <c r="AT20" s="1">
        <v>1E-3</v>
      </c>
      <c r="AU20" s="1">
        <f>VLOOKUP(B20,'[1]raw data'!$E$1:$Q$313,13,FALSE)</f>
        <v>19</v>
      </c>
      <c r="AV20" s="1" t="s">
        <v>275</v>
      </c>
    </row>
    <row r="21" spans="1:48" x14ac:dyDescent="0.2">
      <c r="A21" s="4">
        <v>20</v>
      </c>
      <c r="B21" s="37">
        <v>22331</v>
      </c>
      <c r="C21" s="4" t="s">
        <v>0</v>
      </c>
      <c r="D21" s="4" t="s">
        <v>43</v>
      </c>
      <c r="E21" s="4" t="s">
        <v>277</v>
      </c>
      <c r="F21" s="4" t="s">
        <v>36</v>
      </c>
      <c r="G21" s="1" t="s">
        <v>17</v>
      </c>
      <c r="H21" s="1" t="s">
        <v>18</v>
      </c>
      <c r="I21" s="1" t="s">
        <v>17</v>
      </c>
      <c r="J21" s="1" t="s">
        <v>18</v>
      </c>
      <c r="K21" s="5">
        <v>0.4</v>
      </c>
      <c r="L21" s="4">
        <v>0.06</v>
      </c>
      <c r="M21" s="6">
        <v>610000</v>
      </c>
      <c r="N21" s="33">
        <f t="shared" si="0"/>
        <v>5.7853298350107671</v>
      </c>
      <c r="O21" s="6">
        <v>2300</v>
      </c>
      <c r="P21" s="33">
        <f t="shared" si="1"/>
        <v>3.3617278360175931</v>
      </c>
      <c r="Q21" s="6">
        <v>2300</v>
      </c>
      <c r="R21" s="33">
        <f t="shared" si="2"/>
        <v>3.3617278360175931</v>
      </c>
      <c r="S21" s="7">
        <v>3.7704918032786887E-3</v>
      </c>
      <c r="T21" s="7">
        <v>3.7704918032786887E-3</v>
      </c>
      <c r="U21" s="7">
        <f t="shared" si="3"/>
        <v>0.82521800230848585</v>
      </c>
      <c r="V21" s="7">
        <f>IF(P21&lt;=N21-2,2*2/(N21-P21),IF(R21&lt;=N21-2,5-3*(N21-2-R21)/(P21-R21),6))</f>
        <v>1.6504360046169717</v>
      </c>
      <c r="W21" s="41">
        <f>IF(P21&lt;=N21-4,4*2/(N21-P21),IF(R21&lt;=N21-4,5-3*(N21-4-R21)/(P21-R21),6))</f>
        <v>6</v>
      </c>
      <c r="X21" s="6">
        <v>23000000</v>
      </c>
      <c r="Y21" s="6">
        <v>61000</v>
      </c>
      <c r="Z21" s="6">
        <v>610000</v>
      </c>
      <c r="AA21" s="8">
        <v>2.6521739130434784E-3</v>
      </c>
      <c r="AB21" s="8">
        <v>2.6521739130434784E-2</v>
      </c>
      <c r="AC21" s="21">
        <v>230000000</v>
      </c>
      <c r="AD21" s="1">
        <f t="shared" si="4"/>
        <v>8.3617278360175931</v>
      </c>
      <c r="AE21" s="1">
        <v>6100000</v>
      </c>
      <c r="AF21" s="1">
        <f t="shared" si="5"/>
        <v>6.7853298350107671</v>
      </c>
      <c r="AG21" s="1">
        <v>2300000</v>
      </c>
      <c r="AH21" s="1">
        <f t="shared" si="6"/>
        <v>6.3617278360175931</v>
      </c>
      <c r="AI21" s="2">
        <v>2.6521739130434784E-2</v>
      </c>
      <c r="AJ21" s="2">
        <v>0.01</v>
      </c>
      <c r="AK21" s="7">
        <f t="shared" si="7"/>
        <v>1.2687151333119078</v>
      </c>
      <c r="AL21" s="7">
        <f t="shared" si="8"/>
        <v>5</v>
      </c>
      <c r="AM21" s="7">
        <f t="shared" si="9"/>
        <v>6</v>
      </c>
      <c r="AN21" s="2" t="s">
        <v>242</v>
      </c>
      <c r="AO21" s="2" t="s">
        <v>243</v>
      </c>
      <c r="AP21" s="2" t="s">
        <v>242</v>
      </c>
      <c r="AQ21" s="2" t="s">
        <v>243</v>
      </c>
      <c r="AR21" s="1">
        <v>2.6521739130434784E-3</v>
      </c>
      <c r="AS21" s="1">
        <v>3.7704918032786886E-4</v>
      </c>
      <c r="AT21" s="1">
        <v>1E-3</v>
      </c>
      <c r="AU21" s="1">
        <f>VLOOKUP(B21,'[1]raw data'!$E$1:$Q$313,13,FALSE)</f>
        <v>19</v>
      </c>
      <c r="AV21" s="1" t="s">
        <v>274</v>
      </c>
    </row>
    <row r="22" spans="1:48" x14ac:dyDescent="0.2">
      <c r="A22" s="4">
        <v>21</v>
      </c>
      <c r="B22" s="37">
        <v>22511</v>
      </c>
      <c r="C22" s="4" t="s">
        <v>0</v>
      </c>
      <c r="D22" s="4" t="s">
        <v>43</v>
      </c>
      <c r="E22" s="4" t="s">
        <v>277</v>
      </c>
      <c r="F22" s="4" t="s">
        <v>37</v>
      </c>
      <c r="G22" s="1" t="s">
        <v>17</v>
      </c>
      <c r="H22" s="1" t="s">
        <v>18</v>
      </c>
      <c r="I22" s="1" t="s">
        <v>17</v>
      </c>
      <c r="J22" s="1" t="s">
        <v>18</v>
      </c>
      <c r="K22" s="5">
        <v>0.4</v>
      </c>
      <c r="L22" s="4">
        <v>0.12</v>
      </c>
      <c r="M22" s="6">
        <v>23000000</v>
      </c>
      <c r="N22" s="33">
        <f t="shared" si="0"/>
        <v>7.3617278360175931</v>
      </c>
      <c r="O22" s="6">
        <v>610000</v>
      </c>
      <c r="P22" s="33">
        <f t="shared" si="1"/>
        <v>5.7853298350107671</v>
      </c>
      <c r="Q22" s="6">
        <v>23000</v>
      </c>
      <c r="R22" s="33">
        <f t="shared" si="2"/>
        <v>4.3617278360175931</v>
      </c>
      <c r="S22" s="7">
        <v>2.6521739130434784E-2</v>
      </c>
      <c r="T22" s="7">
        <v>1E-3</v>
      </c>
      <c r="U22" s="7">
        <f t="shared" si="3"/>
        <v>1.2687151333119078</v>
      </c>
      <c r="V22" s="7">
        <f>IF(P22&lt;=N22-2,2*2/(N22-P22),IF(R22&lt;=N22-2,5-3*(N22-2-R22)/(P22-R22),6))</f>
        <v>2.8926694384232987</v>
      </c>
      <c r="W22" s="41">
        <f>IF(P22&lt;=N22-4,4*2/(N22-P22),IF(R22&lt;=N22-4,5-3*(N22-4-R22)/(P22-R22),6))</f>
        <v>6</v>
      </c>
      <c r="X22" s="6">
        <v>23000000</v>
      </c>
      <c r="Y22" s="6">
        <v>23000000</v>
      </c>
      <c r="Z22" s="6">
        <v>230000</v>
      </c>
      <c r="AA22" s="8">
        <v>1</v>
      </c>
      <c r="AB22" s="8">
        <v>0.01</v>
      </c>
      <c r="AC22" s="21">
        <v>23000000</v>
      </c>
      <c r="AD22" s="1">
        <f t="shared" si="4"/>
        <v>7.3617278360175931</v>
      </c>
      <c r="AE22" s="1">
        <v>23000000</v>
      </c>
      <c r="AF22" s="1">
        <f t="shared" si="5"/>
        <v>7.3617278360175931</v>
      </c>
      <c r="AG22" s="1">
        <v>2300000</v>
      </c>
      <c r="AH22" s="1">
        <f t="shared" si="6"/>
        <v>6.3617278360175931</v>
      </c>
      <c r="AI22" s="2">
        <v>1</v>
      </c>
      <c r="AJ22" s="2">
        <v>0.1</v>
      </c>
      <c r="AK22" s="7">
        <f t="shared" si="7"/>
        <v>5</v>
      </c>
      <c r="AL22" s="7">
        <f t="shared" si="8"/>
        <v>6</v>
      </c>
      <c r="AM22" s="7">
        <f t="shared" si="9"/>
        <v>6</v>
      </c>
      <c r="AN22" s="2" t="s">
        <v>243</v>
      </c>
      <c r="AO22" s="2" t="s">
        <v>243</v>
      </c>
      <c r="AP22" s="2" t="s">
        <v>244</v>
      </c>
      <c r="AQ22" s="2" t="s">
        <v>243</v>
      </c>
      <c r="AR22" s="1">
        <v>1</v>
      </c>
      <c r="AS22" s="1">
        <v>2.6521739130434784E-2</v>
      </c>
      <c r="AT22" s="1">
        <v>0.01</v>
      </c>
      <c r="AU22" s="1">
        <f>VLOOKUP(B22,'[1]raw data'!$E$1:$Q$313,13,FALSE)</f>
        <v>15</v>
      </c>
      <c r="AV22" s="1" t="s">
        <v>274</v>
      </c>
    </row>
    <row r="23" spans="1:48" ht="14.25" hidden="1" customHeight="1" x14ac:dyDescent="0.2">
      <c r="A23" s="4">
        <v>22</v>
      </c>
      <c r="B23" s="25">
        <v>16939</v>
      </c>
      <c r="C23" s="4" t="s">
        <v>0</v>
      </c>
      <c r="D23" s="4" t="s">
        <v>43</v>
      </c>
      <c r="E23" s="4" t="s">
        <v>277</v>
      </c>
      <c r="F23" s="4" t="s">
        <v>38</v>
      </c>
      <c r="G23" s="1" t="s">
        <v>241</v>
      </c>
      <c r="H23" s="1" t="s">
        <v>238</v>
      </c>
      <c r="I23" s="1" t="s">
        <v>17</v>
      </c>
      <c r="J23" s="1" t="s">
        <v>18</v>
      </c>
      <c r="K23" s="5"/>
      <c r="L23" s="4"/>
      <c r="M23" s="22">
        <v>230000</v>
      </c>
      <c r="N23" s="31">
        <f t="shared" si="0"/>
        <v>5.3617278360175931</v>
      </c>
      <c r="O23" s="6">
        <v>23000</v>
      </c>
      <c r="P23" s="33">
        <f t="shared" si="1"/>
        <v>4.3617278360175931</v>
      </c>
      <c r="Q23" s="6">
        <v>2300</v>
      </c>
      <c r="R23" s="33">
        <f t="shared" si="2"/>
        <v>3.3617278360175931</v>
      </c>
      <c r="S23" s="7">
        <v>0.1</v>
      </c>
      <c r="T23" s="7">
        <v>0.01</v>
      </c>
      <c r="U23" s="7">
        <f t="shared" si="3"/>
        <v>2</v>
      </c>
      <c r="V23" s="7">
        <f>IF(P23&lt;=N23-2,2*2/(N23-P23),IF(R23&lt;=N23-2,5-3*(N23-2-R23)/(P23-R23),6))</f>
        <v>5</v>
      </c>
      <c r="W23" s="7">
        <f>IF(P23&lt;=N23-4,4*2/(N23-P23),IF(R23&lt;=N23-4,5-3*(N23-4-R23)/(P23-R23),6))</f>
        <v>6</v>
      </c>
      <c r="X23" s="6">
        <v>23000000</v>
      </c>
      <c r="Y23" s="6">
        <v>2300000</v>
      </c>
      <c r="Z23" s="6">
        <v>61000</v>
      </c>
      <c r="AA23" s="8">
        <v>0.1</v>
      </c>
      <c r="AB23" s="8">
        <v>2.6521739130434784E-3</v>
      </c>
      <c r="AC23" s="30" t="s">
        <v>265</v>
      </c>
      <c r="AD23" s="21" t="e">
        <f t="shared" si="4"/>
        <v>#VALUE!</v>
      </c>
      <c r="AE23" s="7" t="s">
        <v>265</v>
      </c>
      <c r="AF23" s="1" t="e">
        <f t="shared" si="5"/>
        <v>#VALUE!</v>
      </c>
      <c r="AG23" s="7" t="s">
        <v>265</v>
      </c>
      <c r="AH23" s="1" t="e">
        <f t="shared" si="6"/>
        <v>#VALUE!</v>
      </c>
      <c r="AI23" s="6"/>
      <c r="AJ23" s="6"/>
      <c r="AK23" s="7" t="e">
        <f t="shared" si="7"/>
        <v>#VALUE!</v>
      </c>
      <c r="AL23" s="7" t="e">
        <f t="shared" si="8"/>
        <v>#VALUE!</v>
      </c>
      <c r="AM23" s="7" t="e">
        <f t="shared" si="9"/>
        <v>#VALUE!</v>
      </c>
      <c r="AN23" s="2" t="s">
        <v>243</v>
      </c>
      <c r="AO23" s="2" t="s">
        <v>243</v>
      </c>
      <c r="AP23" s="2"/>
      <c r="AQ23" s="2"/>
      <c r="AR23" s="1"/>
      <c r="AS23" s="1"/>
      <c r="AT23" s="1"/>
      <c r="AU23" s="11">
        <f>VLOOKUP(B23,'[1]raw data'!$E$1:$Q$313,13,FALSE)</f>
        <v>14</v>
      </c>
      <c r="AV23" s="11" t="s">
        <v>275</v>
      </c>
    </row>
    <row r="24" spans="1:48" x14ac:dyDescent="0.2">
      <c r="A24" s="4">
        <v>23</v>
      </c>
      <c r="B24" s="37">
        <v>17034</v>
      </c>
      <c r="C24" s="4" t="s">
        <v>0</v>
      </c>
      <c r="D24" s="4" t="s">
        <v>43</v>
      </c>
      <c r="E24" s="4" t="s">
        <v>277</v>
      </c>
      <c r="F24" s="4" t="s">
        <v>52</v>
      </c>
      <c r="G24" s="1" t="s">
        <v>17</v>
      </c>
      <c r="H24" s="1" t="s">
        <v>18</v>
      </c>
      <c r="I24" s="1" t="s">
        <v>17</v>
      </c>
      <c r="J24" s="1" t="s">
        <v>18</v>
      </c>
      <c r="K24" s="5">
        <v>3.2</v>
      </c>
      <c r="L24" s="4">
        <v>0.06</v>
      </c>
      <c r="M24" s="6">
        <v>23000</v>
      </c>
      <c r="N24" s="33">
        <f t="shared" si="0"/>
        <v>4.3617278360175931</v>
      </c>
      <c r="O24" s="6">
        <v>2300</v>
      </c>
      <c r="P24" s="33">
        <f t="shared" si="1"/>
        <v>3.3617278360175931</v>
      </c>
      <c r="Q24" s="6">
        <v>230</v>
      </c>
      <c r="R24" s="33">
        <f t="shared" si="2"/>
        <v>2.3617278360175931</v>
      </c>
      <c r="S24" s="7">
        <v>0.1</v>
      </c>
      <c r="T24" s="7">
        <v>0.01</v>
      </c>
      <c r="U24" s="7">
        <f t="shared" si="3"/>
        <v>2</v>
      </c>
      <c r="V24" s="7">
        <f>IF(P24&lt;=N24-2,2*2/(N24-P24),IF(R24&lt;=N24-2,5-3*(N24-2-R24)/(P24-R24),6))</f>
        <v>5</v>
      </c>
      <c r="W24" s="41">
        <f>IF(P24&lt;=N24-4,4*2/(N24-P24),IF(R24&lt;=N24-4,5-3*(N24-4-R24)/(P24-R24),6))</f>
        <v>6</v>
      </c>
      <c r="X24" s="6">
        <v>2300000</v>
      </c>
      <c r="Y24" s="6">
        <v>61000</v>
      </c>
      <c r="Z24" s="6">
        <v>2300</v>
      </c>
      <c r="AA24" s="8">
        <v>2.6521739130434784E-2</v>
      </c>
      <c r="AB24" s="8">
        <v>1E-3</v>
      </c>
      <c r="AC24" s="21">
        <v>2300000</v>
      </c>
      <c r="AD24" s="1">
        <f t="shared" si="4"/>
        <v>6.3617278360175931</v>
      </c>
      <c r="AE24" s="1">
        <v>2300000</v>
      </c>
      <c r="AF24" s="1">
        <f t="shared" si="5"/>
        <v>6.3617278360175931</v>
      </c>
      <c r="AG24" s="1">
        <v>230000</v>
      </c>
      <c r="AH24" s="1">
        <f t="shared" si="6"/>
        <v>5.3617278360175931</v>
      </c>
      <c r="AI24" s="2">
        <v>1</v>
      </c>
      <c r="AJ24" s="2">
        <v>0.1</v>
      </c>
      <c r="AK24" s="7">
        <f t="shared" si="7"/>
        <v>5</v>
      </c>
      <c r="AL24" s="7">
        <f t="shared" si="8"/>
        <v>6</v>
      </c>
      <c r="AM24" s="7">
        <f t="shared" si="9"/>
        <v>6</v>
      </c>
      <c r="AN24" s="2" t="s">
        <v>243</v>
      </c>
      <c r="AO24" s="2" t="s">
        <v>243</v>
      </c>
      <c r="AP24" s="2" t="s">
        <v>244</v>
      </c>
      <c r="AQ24" s="2" t="s">
        <v>243</v>
      </c>
      <c r="AR24" s="1">
        <v>0.01</v>
      </c>
      <c r="AS24" s="1">
        <v>1E-3</v>
      </c>
      <c r="AT24" s="1">
        <v>1E-3</v>
      </c>
      <c r="AU24" s="1">
        <f>VLOOKUP(B24,'[1]raw data'!$E$1:$Q$313,13,FALSE)</f>
        <v>12</v>
      </c>
      <c r="AV24" s="1" t="s">
        <v>275</v>
      </c>
    </row>
    <row r="25" spans="1:48" x14ac:dyDescent="0.2">
      <c r="A25" s="4">
        <v>24</v>
      </c>
      <c r="B25" s="37">
        <v>17702</v>
      </c>
      <c r="C25" s="4" t="s">
        <v>0</v>
      </c>
      <c r="D25" s="4" t="s">
        <v>43</v>
      </c>
      <c r="E25" s="4" t="s">
        <v>277</v>
      </c>
      <c r="F25" s="4" t="s">
        <v>53</v>
      </c>
      <c r="G25" s="1" t="s">
        <v>17</v>
      </c>
      <c r="H25" s="1" t="s">
        <v>18</v>
      </c>
      <c r="I25" s="1" t="s">
        <v>17</v>
      </c>
      <c r="J25" s="1" t="s">
        <v>18</v>
      </c>
      <c r="K25" s="5">
        <v>3.2</v>
      </c>
      <c r="L25" s="4">
        <v>0.06</v>
      </c>
      <c r="M25" s="6">
        <v>230000</v>
      </c>
      <c r="N25" s="33">
        <f t="shared" si="0"/>
        <v>5.3617278360175931</v>
      </c>
      <c r="O25" s="6">
        <v>2300</v>
      </c>
      <c r="P25" s="33">
        <f t="shared" si="1"/>
        <v>3.3617278360175931</v>
      </c>
      <c r="Q25" s="6">
        <v>230</v>
      </c>
      <c r="R25" s="33">
        <f t="shared" si="2"/>
        <v>2.3617278360175931</v>
      </c>
      <c r="S25" s="7">
        <v>0.01</v>
      </c>
      <c r="T25" s="7">
        <v>1E-3</v>
      </c>
      <c r="U25" s="7">
        <f t="shared" si="3"/>
        <v>1</v>
      </c>
      <c r="V25" s="7">
        <f>IF(P25&lt;=N25-2,2*2/(N25-P25),IF(R25&lt;=N25-2,5-3*(N25-2-R25)/(P25-R25),6))</f>
        <v>2</v>
      </c>
      <c r="W25" s="41">
        <f>IF(P25&lt;=N25-4,4*2/(N25-P25),IF(R25&lt;=N25-4,5-3*(N25-4-R25)/(P25-R25),6))</f>
        <v>6</v>
      </c>
      <c r="X25" s="6">
        <v>2300000</v>
      </c>
      <c r="Y25" s="6">
        <v>23000</v>
      </c>
      <c r="Z25" s="6">
        <v>230</v>
      </c>
      <c r="AA25" s="8">
        <v>0.01</v>
      </c>
      <c r="AB25" s="8">
        <v>1E-4</v>
      </c>
      <c r="AC25" s="21">
        <v>23000000</v>
      </c>
      <c r="AD25" s="1">
        <f t="shared" si="4"/>
        <v>7.3617278360175931</v>
      </c>
      <c r="AE25" s="1">
        <v>230000</v>
      </c>
      <c r="AF25" s="1">
        <f t="shared" si="5"/>
        <v>5.3617278360175931</v>
      </c>
      <c r="AG25" s="1">
        <v>6100</v>
      </c>
      <c r="AH25" s="1">
        <f t="shared" si="6"/>
        <v>3.7853298350107671</v>
      </c>
      <c r="AI25" s="2">
        <v>0.01</v>
      </c>
      <c r="AJ25" s="2">
        <v>2.652173913043478E-4</v>
      </c>
      <c r="AK25" s="7">
        <f t="shared" si="7"/>
        <v>1</v>
      </c>
      <c r="AL25" s="7">
        <f t="shared" si="8"/>
        <v>2</v>
      </c>
      <c r="AM25" s="7">
        <f t="shared" si="9"/>
        <v>6</v>
      </c>
      <c r="AN25" s="2" t="s">
        <v>243</v>
      </c>
      <c r="AO25" s="2" t="s">
        <v>243</v>
      </c>
      <c r="AP25" s="2" t="s">
        <v>242</v>
      </c>
      <c r="AQ25" s="2" t="s">
        <v>242</v>
      </c>
      <c r="AR25" s="1">
        <v>0.01</v>
      </c>
      <c r="AS25" s="1">
        <v>0.01</v>
      </c>
      <c r="AT25" s="1">
        <v>3.7704918032786888E-2</v>
      </c>
      <c r="AU25" s="1">
        <f>VLOOKUP(B25,'[1]raw data'!$E$1:$Q$313,13,FALSE)</f>
        <v>15</v>
      </c>
      <c r="AV25" s="1" t="s">
        <v>275</v>
      </c>
    </row>
    <row r="26" spans="1:48" x14ac:dyDescent="0.2">
      <c r="A26" s="4">
        <v>25</v>
      </c>
      <c r="B26" s="37">
        <v>17700</v>
      </c>
      <c r="C26" s="4" t="s">
        <v>0</v>
      </c>
      <c r="D26" s="4" t="s">
        <v>43</v>
      </c>
      <c r="E26" s="4" t="s">
        <v>277</v>
      </c>
      <c r="F26" s="4" t="s">
        <v>39</v>
      </c>
      <c r="G26" s="1" t="s">
        <v>17</v>
      </c>
      <c r="H26" s="1" t="s">
        <v>18</v>
      </c>
      <c r="I26" s="1" t="s">
        <v>17</v>
      </c>
      <c r="J26" s="1" t="s">
        <v>18</v>
      </c>
      <c r="K26" s="5">
        <v>3.2</v>
      </c>
      <c r="L26" s="4">
        <v>0.06</v>
      </c>
      <c r="M26" s="6">
        <v>610000</v>
      </c>
      <c r="N26" s="33">
        <f t="shared" si="0"/>
        <v>5.7853298350107671</v>
      </c>
      <c r="O26" s="6">
        <v>61000</v>
      </c>
      <c r="P26" s="33">
        <f t="shared" si="1"/>
        <v>4.7853298350107671</v>
      </c>
      <c r="Q26" s="6">
        <v>6100</v>
      </c>
      <c r="R26" s="33">
        <f t="shared" si="2"/>
        <v>3.7853298350107671</v>
      </c>
      <c r="S26" s="7">
        <v>0.1</v>
      </c>
      <c r="T26" s="7">
        <v>0.01</v>
      </c>
      <c r="U26" s="7">
        <f t="shared" si="3"/>
        <v>2</v>
      </c>
      <c r="V26" s="7">
        <f>IF(P26&lt;=N26-2,2*2/(N26-P26),IF(R26&lt;=N26-2,5-3*(N26-2-R26)/(P26-R26),6))</f>
        <v>5</v>
      </c>
      <c r="W26" s="41">
        <f>IF(P26&lt;=N26-4,4*2/(N26-P26),IF(R26&lt;=N26-4,5-3*(N26-4-R26)/(P26-R26),6))</f>
        <v>6</v>
      </c>
      <c r="X26" s="6">
        <v>6100000</v>
      </c>
      <c r="Y26" s="6">
        <v>2300000</v>
      </c>
      <c r="Z26" s="6">
        <v>230000</v>
      </c>
      <c r="AA26" s="8">
        <v>0.37704918032786883</v>
      </c>
      <c r="AB26" s="8">
        <v>3.7704918032786888E-2</v>
      </c>
      <c r="AC26" s="21">
        <v>6100000</v>
      </c>
      <c r="AD26" s="1">
        <f t="shared" si="4"/>
        <v>6.7853298350107671</v>
      </c>
      <c r="AE26" s="1">
        <v>2300000</v>
      </c>
      <c r="AF26" s="1">
        <f t="shared" si="5"/>
        <v>6.3617278360175931</v>
      </c>
      <c r="AG26" s="1">
        <v>230000</v>
      </c>
      <c r="AH26" s="1">
        <f t="shared" si="6"/>
        <v>5.3617278360175931</v>
      </c>
      <c r="AI26" s="2">
        <v>0.37704918032786883</v>
      </c>
      <c r="AJ26" s="2">
        <v>3.7704918032786888E-2</v>
      </c>
      <c r="AK26" s="7">
        <f t="shared" si="7"/>
        <v>3.7291940030204778</v>
      </c>
      <c r="AL26" s="7">
        <f t="shared" si="8"/>
        <v>6</v>
      </c>
      <c r="AM26" s="7">
        <f t="shared" si="9"/>
        <v>6</v>
      </c>
      <c r="AN26" s="2" t="s">
        <v>243</v>
      </c>
      <c r="AO26" s="2" t="s">
        <v>243</v>
      </c>
      <c r="AP26" s="2" t="s">
        <v>243</v>
      </c>
      <c r="AQ26" s="2" t="s">
        <v>243</v>
      </c>
      <c r="AR26" s="1">
        <v>0.1</v>
      </c>
      <c r="AS26" s="1">
        <v>2.6521739130434784E-2</v>
      </c>
      <c r="AT26" s="1">
        <v>2.6521739130434784E-2</v>
      </c>
      <c r="AU26" s="1">
        <f>VLOOKUP(B26,'[1]raw data'!$E$1:$Q$313,13,FALSE)</f>
        <v>19</v>
      </c>
      <c r="AV26" s="1" t="s">
        <v>275</v>
      </c>
    </row>
    <row r="27" spans="1:48" x14ac:dyDescent="0.2">
      <c r="A27" s="4">
        <v>26</v>
      </c>
      <c r="B27" s="37">
        <v>18388</v>
      </c>
      <c r="C27" s="4" t="s">
        <v>0</v>
      </c>
      <c r="D27" s="4" t="s">
        <v>43</v>
      </c>
      <c r="E27" s="4" t="s">
        <v>277</v>
      </c>
      <c r="F27" s="4" t="s">
        <v>40</v>
      </c>
      <c r="G27" s="1" t="s">
        <v>17</v>
      </c>
      <c r="H27" s="1" t="s">
        <v>18</v>
      </c>
      <c r="I27" s="1" t="s">
        <v>17</v>
      </c>
      <c r="J27" s="1" t="s">
        <v>18</v>
      </c>
      <c r="K27" s="5">
        <v>3.2</v>
      </c>
      <c r="L27" s="4">
        <v>0.12</v>
      </c>
      <c r="M27" s="6">
        <v>230000</v>
      </c>
      <c r="N27" s="33">
        <f t="shared" si="0"/>
        <v>5.3617278360175931</v>
      </c>
      <c r="O27" s="6">
        <v>2300</v>
      </c>
      <c r="P27" s="33">
        <f t="shared" si="1"/>
        <v>3.3617278360175931</v>
      </c>
      <c r="Q27" s="6">
        <v>230</v>
      </c>
      <c r="R27" s="33">
        <f t="shared" si="2"/>
        <v>2.3617278360175931</v>
      </c>
      <c r="S27" s="7">
        <v>0.01</v>
      </c>
      <c r="T27" s="7">
        <v>1E-3</v>
      </c>
      <c r="U27" s="7">
        <f t="shared" si="3"/>
        <v>1</v>
      </c>
      <c r="V27" s="7">
        <f>IF(P27&lt;=N27-2,2*2/(N27-P27),IF(R27&lt;=N27-2,5-3*(N27-2-R27)/(P27-R27),6))</f>
        <v>2</v>
      </c>
      <c r="W27" s="41">
        <f>IF(P27&lt;=N27-4,4*2/(N27-P27),IF(R27&lt;=N27-4,5-3*(N27-4-R27)/(P27-R27),6))</f>
        <v>6</v>
      </c>
      <c r="X27" s="6">
        <v>2300000</v>
      </c>
      <c r="Y27" s="6">
        <v>230000</v>
      </c>
      <c r="Z27" s="6">
        <v>23000</v>
      </c>
      <c r="AA27" s="8">
        <v>0.1</v>
      </c>
      <c r="AB27" s="8">
        <v>0.01</v>
      </c>
      <c r="AC27" s="21">
        <v>23000000</v>
      </c>
      <c r="AD27" s="1">
        <f t="shared" si="4"/>
        <v>7.3617278360175931</v>
      </c>
      <c r="AE27" s="1">
        <v>2300000</v>
      </c>
      <c r="AF27" s="1">
        <f t="shared" si="5"/>
        <v>6.3617278360175931</v>
      </c>
      <c r="AG27" s="1">
        <v>23000000</v>
      </c>
      <c r="AH27" s="1">
        <f t="shared" si="6"/>
        <v>7.3617278360175931</v>
      </c>
      <c r="AI27" s="2">
        <v>0.1</v>
      </c>
      <c r="AJ27" s="2">
        <v>1</v>
      </c>
      <c r="AK27" s="7">
        <f t="shared" si="7"/>
        <v>2</v>
      </c>
      <c r="AL27" s="7">
        <f t="shared" si="8"/>
        <v>6</v>
      </c>
      <c r="AM27" s="7">
        <f t="shared" si="9"/>
        <v>6</v>
      </c>
      <c r="AN27" s="2" t="s">
        <v>243</v>
      </c>
      <c r="AO27" s="2" t="s">
        <v>243</v>
      </c>
      <c r="AP27" s="2" t="s">
        <v>243</v>
      </c>
      <c r="AQ27" s="2" t="s">
        <v>244</v>
      </c>
      <c r="AR27" s="1">
        <v>0.01</v>
      </c>
      <c r="AS27" s="1">
        <v>1E-3</v>
      </c>
      <c r="AT27" s="1">
        <v>1.0000000000000001E-5</v>
      </c>
      <c r="AU27" s="1">
        <f>VLOOKUP(B27,'[1]raw data'!$E$1:$Q$313,13,FALSE)</f>
        <v>15</v>
      </c>
      <c r="AV27" s="1" t="s">
        <v>275</v>
      </c>
    </row>
    <row r="28" spans="1:48" x14ac:dyDescent="0.2">
      <c r="A28" s="4">
        <v>27</v>
      </c>
      <c r="B28" s="37">
        <v>18228</v>
      </c>
      <c r="C28" s="4" t="s">
        <v>0</v>
      </c>
      <c r="D28" s="4" t="s">
        <v>43</v>
      </c>
      <c r="E28" s="4" t="s">
        <v>277</v>
      </c>
      <c r="F28" s="4" t="s">
        <v>54</v>
      </c>
      <c r="G28" s="1" t="s">
        <v>17</v>
      </c>
      <c r="H28" s="1" t="s">
        <v>18</v>
      </c>
      <c r="I28" s="1" t="s">
        <v>17</v>
      </c>
      <c r="J28" s="1" t="s">
        <v>18</v>
      </c>
      <c r="K28" s="5">
        <v>3.2</v>
      </c>
      <c r="L28" s="4">
        <v>0.06</v>
      </c>
      <c r="M28" s="6">
        <v>230000</v>
      </c>
      <c r="N28" s="33">
        <f t="shared" si="0"/>
        <v>5.3617278360175931</v>
      </c>
      <c r="O28" s="6">
        <v>23000</v>
      </c>
      <c r="P28" s="33">
        <f t="shared" si="1"/>
        <v>4.3617278360175931</v>
      </c>
      <c r="Q28" s="6">
        <v>230</v>
      </c>
      <c r="R28" s="33">
        <f t="shared" si="2"/>
        <v>2.3617278360175931</v>
      </c>
      <c r="S28" s="7">
        <v>0.1</v>
      </c>
      <c r="T28" s="7">
        <v>1E-3</v>
      </c>
      <c r="U28" s="7">
        <f t="shared" si="3"/>
        <v>2</v>
      </c>
      <c r="V28" s="7">
        <f>IF(P28&lt;=N28-2,2*2/(N28-P28),IF(R28&lt;=N28-2,5-3*(N28-2-R28)/(P28-R28),6))</f>
        <v>3.5</v>
      </c>
      <c r="W28" s="41">
        <f>IF(P28&lt;=N28-4,4*2/(N28-P28),IF(R28&lt;=N28-4,5-3*(N28-4-R28)/(P28-R28),6))</f>
        <v>6</v>
      </c>
      <c r="X28" s="6">
        <v>2300000</v>
      </c>
      <c r="Y28" s="6">
        <v>230000</v>
      </c>
      <c r="Z28" s="6">
        <v>23000</v>
      </c>
      <c r="AA28" s="8">
        <v>0.1</v>
      </c>
      <c r="AB28" s="8">
        <v>0.01</v>
      </c>
      <c r="AC28" s="21">
        <v>23000000</v>
      </c>
      <c r="AD28" s="1">
        <f t="shared" si="4"/>
        <v>7.3617278360175931</v>
      </c>
      <c r="AE28" s="1">
        <v>23000000</v>
      </c>
      <c r="AF28" s="1">
        <f t="shared" si="5"/>
        <v>7.3617278360175931</v>
      </c>
      <c r="AG28" s="1">
        <v>2300000</v>
      </c>
      <c r="AH28" s="1">
        <f t="shared" si="6"/>
        <v>6.3617278360175931</v>
      </c>
      <c r="AI28" s="2">
        <v>1</v>
      </c>
      <c r="AJ28" s="2">
        <v>0.1</v>
      </c>
      <c r="AK28" s="7">
        <f t="shared" si="7"/>
        <v>5</v>
      </c>
      <c r="AL28" s="7">
        <f t="shared" si="8"/>
        <v>6</v>
      </c>
      <c r="AM28" s="7">
        <f t="shared" si="9"/>
        <v>6</v>
      </c>
      <c r="AN28" s="2" t="s">
        <v>243</v>
      </c>
      <c r="AO28" s="2" t="s">
        <v>243</v>
      </c>
      <c r="AP28" s="2" t="s">
        <v>244</v>
      </c>
      <c r="AQ28" s="2" t="s">
        <v>243</v>
      </c>
      <c r="AR28" s="1">
        <v>0.01</v>
      </c>
      <c r="AS28" s="1">
        <v>1E-3</v>
      </c>
      <c r="AT28" s="1">
        <v>1E-4</v>
      </c>
      <c r="AU28" s="1">
        <f>VLOOKUP(B28,'[1]raw data'!$E$1:$Q$313,13,FALSE)</f>
        <v>15</v>
      </c>
      <c r="AV28" s="1" t="s">
        <v>275</v>
      </c>
    </row>
    <row r="29" spans="1:48" x14ac:dyDescent="0.2">
      <c r="A29" s="4">
        <v>28</v>
      </c>
      <c r="B29" s="37">
        <v>19536</v>
      </c>
      <c r="C29" s="4" t="s">
        <v>0</v>
      </c>
      <c r="D29" s="4" t="s">
        <v>43</v>
      </c>
      <c r="E29" s="4" t="s">
        <v>277</v>
      </c>
      <c r="F29" s="4" t="s">
        <v>55</v>
      </c>
      <c r="G29" s="1" t="s">
        <v>17</v>
      </c>
      <c r="H29" s="1" t="s">
        <v>18</v>
      </c>
      <c r="I29" s="1" t="s">
        <v>17</v>
      </c>
      <c r="J29" s="1" t="s">
        <v>18</v>
      </c>
      <c r="K29" s="5">
        <v>1.6</v>
      </c>
      <c r="L29" s="4">
        <v>0.06</v>
      </c>
      <c r="M29" s="6">
        <v>230000</v>
      </c>
      <c r="N29" s="33">
        <f t="shared" si="0"/>
        <v>5.3617278360175931</v>
      </c>
      <c r="O29" s="6">
        <v>23000</v>
      </c>
      <c r="P29" s="33">
        <f t="shared" si="1"/>
        <v>4.3617278360175931</v>
      </c>
      <c r="Q29" s="6">
        <v>230</v>
      </c>
      <c r="R29" s="33">
        <f t="shared" si="2"/>
        <v>2.3617278360175931</v>
      </c>
      <c r="S29" s="7">
        <v>0.1</v>
      </c>
      <c r="T29" s="7">
        <v>1E-3</v>
      </c>
      <c r="U29" s="7">
        <f t="shared" si="3"/>
        <v>2</v>
      </c>
      <c r="V29" s="7">
        <f>IF(P29&lt;=N29-2,2*2/(N29-P29),IF(R29&lt;=N29-2,5-3*(N29-2-R29)/(P29-R29),6))</f>
        <v>3.5</v>
      </c>
      <c r="W29" s="41">
        <f>IF(P29&lt;=N29-4,4*2/(N29-P29),IF(R29&lt;=N29-4,5-3*(N29-4-R29)/(P29-R29),6))</f>
        <v>6</v>
      </c>
      <c r="X29" s="6">
        <v>2300000</v>
      </c>
      <c r="Y29" s="6">
        <v>2300000</v>
      </c>
      <c r="Z29" s="6">
        <v>63000</v>
      </c>
      <c r="AA29" s="8">
        <v>1</v>
      </c>
      <c r="AB29" s="8">
        <v>2.7391304347826086E-2</v>
      </c>
      <c r="AC29" s="21">
        <v>61000000</v>
      </c>
      <c r="AD29" s="1">
        <f t="shared" si="4"/>
        <v>7.7853298350107671</v>
      </c>
      <c r="AE29" s="1">
        <v>12000000</v>
      </c>
      <c r="AF29" s="1">
        <f t="shared" si="5"/>
        <v>7.0791812460476251</v>
      </c>
      <c r="AG29" s="1">
        <v>610000</v>
      </c>
      <c r="AH29" s="1">
        <f t="shared" si="6"/>
        <v>5.7853298350107671</v>
      </c>
      <c r="AI29" s="2">
        <v>0.19672131147540983</v>
      </c>
      <c r="AJ29" s="2">
        <v>0.01</v>
      </c>
      <c r="AK29" s="7">
        <f t="shared" si="7"/>
        <v>2.681341169156449</v>
      </c>
      <c r="AL29" s="7">
        <f t="shared" si="8"/>
        <v>5</v>
      </c>
      <c r="AM29" s="7">
        <f t="shared" si="9"/>
        <v>6</v>
      </c>
      <c r="AN29" s="2" t="s">
        <v>243</v>
      </c>
      <c r="AO29" s="2" t="s">
        <v>243</v>
      </c>
      <c r="AP29" s="2" t="s">
        <v>243</v>
      </c>
      <c r="AQ29" s="2" t="s">
        <v>243</v>
      </c>
      <c r="AR29" s="1">
        <v>3.7704918032786887E-3</v>
      </c>
      <c r="AS29" s="1">
        <v>1.9166666666666666E-3</v>
      </c>
      <c r="AT29" s="1">
        <v>3.7704918032786886E-4</v>
      </c>
      <c r="AU29" s="1">
        <f>VLOOKUP(B29,'[1]raw data'!$E$1:$Q$313,13,FALSE)</f>
        <v>15</v>
      </c>
      <c r="AV29" s="1" t="s">
        <v>275</v>
      </c>
    </row>
    <row r="30" spans="1:48" x14ac:dyDescent="0.2">
      <c r="A30" s="4">
        <v>29</v>
      </c>
      <c r="B30" s="37">
        <v>19831</v>
      </c>
      <c r="C30" s="4" t="s">
        <v>0</v>
      </c>
      <c r="D30" s="4" t="s">
        <v>43</v>
      </c>
      <c r="E30" s="4" t="s">
        <v>277</v>
      </c>
      <c r="F30" s="4" t="s">
        <v>56</v>
      </c>
      <c r="G30" s="1" t="s">
        <v>17</v>
      </c>
      <c r="H30" s="1" t="s">
        <v>18</v>
      </c>
      <c r="I30" s="1" t="s">
        <v>17</v>
      </c>
      <c r="J30" s="1" t="s">
        <v>18</v>
      </c>
      <c r="K30" s="5">
        <v>1.6</v>
      </c>
      <c r="L30" s="4">
        <v>0.03</v>
      </c>
      <c r="M30" s="6">
        <v>230000</v>
      </c>
      <c r="N30" s="33">
        <f t="shared" si="0"/>
        <v>5.3617278360175931</v>
      </c>
      <c r="O30" s="6">
        <v>2300</v>
      </c>
      <c r="P30" s="33">
        <f t="shared" si="1"/>
        <v>3.3617278360175931</v>
      </c>
      <c r="Q30" s="6">
        <v>230</v>
      </c>
      <c r="R30" s="33">
        <f t="shared" si="2"/>
        <v>2.3617278360175931</v>
      </c>
      <c r="S30" s="7">
        <v>0.01</v>
      </c>
      <c r="T30" s="7">
        <v>1E-3</v>
      </c>
      <c r="U30" s="7">
        <f t="shared" si="3"/>
        <v>1</v>
      </c>
      <c r="V30" s="7">
        <f>IF(P30&lt;=N30-2,2*2/(N30-P30),IF(R30&lt;=N30-2,5-3*(N30-2-R30)/(P30-R30),6))</f>
        <v>2</v>
      </c>
      <c r="W30" s="41">
        <f>IF(P30&lt;=N30-4,4*2/(N30-P30),IF(R30&lt;=N30-4,5-3*(N30-4-R30)/(P30-R30),6))</f>
        <v>6</v>
      </c>
      <c r="X30" s="6">
        <v>2300000</v>
      </c>
      <c r="Y30" s="6">
        <v>230000</v>
      </c>
      <c r="Z30" s="6">
        <v>23000</v>
      </c>
      <c r="AA30" s="8">
        <v>0.1</v>
      </c>
      <c r="AB30" s="8">
        <v>0.01</v>
      </c>
      <c r="AC30" s="21">
        <v>2300000</v>
      </c>
      <c r="AD30" s="1">
        <f t="shared" si="4"/>
        <v>6.3617278360175931</v>
      </c>
      <c r="AE30" s="1">
        <v>610000</v>
      </c>
      <c r="AF30" s="1">
        <f t="shared" si="5"/>
        <v>5.7853298350107671</v>
      </c>
      <c r="AG30" s="1">
        <v>230000</v>
      </c>
      <c r="AH30" s="1">
        <f t="shared" si="6"/>
        <v>5.3617278360175931</v>
      </c>
      <c r="AI30" s="2">
        <v>0.26521739130434785</v>
      </c>
      <c r="AJ30" s="2">
        <v>0.1</v>
      </c>
      <c r="AK30" s="7">
        <f t="shared" si="7"/>
        <v>5</v>
      </c>
      <c r="AL30" s="7">
        <f t="shared" si="8"/>
        <v>6</v>
      </c>
      <c r="AM30" s="7">
        <f t="shared" si="9"/>
        <v>6</v>
      </c>
      <c r="AN30" s="2" t="s">
        <v>243</v>
      </c>
      <c r="AO30" s="2" t="s">
        <v>243</v>
      </c>
      <c r="AP30" s="2" t="s">
        <v>243</v>
      </c>
      <c r="AQ30" s="2" t="s">
        <v>243</v>
      </c>
      <c r="AR30" s="1">
        <v>0.1</v>
      </c>
      <c r="AS30" s="1">
        <v>3.7704918032786887E-3</v>
      </c>
      <c r="AT30" s="1">
        <v>1E-3</v>
      </c>
      <c r="AU30" s="1">
        <f>VLOOKUP(B30,'[1]raw data'!$E$1:$Q$313,13,FALSE)</f>
        <v>12</v>
      </c>
      <c r="AV30" s="1" t="s">
        <v>275</v>
      </c>
    </row>
    <row r="31" spans="1:48" x14ac:dyDescent="0.2">
      <c r="A31" s="4">
        <v>30</v>
      </c>
      <c r="B31" s="37">
        <v>21043</v>
      </c>
      <c r="C31" s="4" t="s">
        <v>0</v>
      </c>
      <c r="D31" s="4" t="s">
        <v>43</v>
      </c>
      <c r="E31" s="4" t="s">
        <v>277</v>
      </c>
      <c r="F31" s="4" t="s">
        <v>41</v>
      </c>
      <c r="G31" s="1" t="s">
        <v>17</v>
      </c>
      <c r="H31" s="1" t="s">
        <v>18</v>
      </c>
      <c r="I31" s="1" t="s">
        <v>17</v>
      </c>
      <c r="J31" s="1" t="s">
        <v>18</v>
      </c>
      <c r="K31" s="5">
        <v>3.2</v>
      </c>
      <c r="L31" s="4">
        <v>0.06</v>
      </c>
      <c r="M31" s="6">
        <v>610000</v>
      </c>
      <c r="N31" s="33">
        <f t="shared" si="0"/>
        <v>5.7853298350107671</v>
      </c>
      <c r="O31" s="6">
        <v>61000</v>
      </c>
      <c r="P31" s="33">
        <f t="shared" si="1"/>
        <v>4.7853298350107671</v>
      </c>
      <c r="Q31" s="6">
        <v>2300</v>
      </c>
      <c r="R31" s="33">
        <f t="shared" si="2"/>
        <v>3.3617278360175931</v>
      </c>
      <c r="S31" s="7">
        <v>0.1</v>
      </c>
      <c r="T31" s="7">
        <v>3.7704918032786887E-3</v>
      </c>
      <c r="U31" s="7">
        <f t="shared" si="3"/>
        <v>2</v>
      </c>
      <c r="V31" s="7">
        <f>IF(P31&lt;=N31-2,2*2/(N31-P31),IF(R31&lt;=N31-2,5-3*(N31-2-R31)/(P31-R31),6))</f>
        <v>4.1073305615767008</v>
      </c>
      <c r="W31" s="41">
        <f>IF(P31&lt;=N31-4,4*2/(N31-P31),IF(R31&lt;=N31-4,5-3*(N31-4-R31)/(P31-R31),6))</f>
        <v>6</v>
      </c>
      <c r="X31" s="6">
        <v>61000000</v>
      </c>
      <c r="Y31" s="6">
        <v>23000000</v>
      </c>
      <c r="Z31" s="6">
        <v>610000</v>
      </c>
      <c r="AA31" s="8">
        <v>0.37704918032786883</v>
      </c>
      <c r="AB31" s="8">
        <v>0.01</v>
      </c>
      <c r="AC31" s="21">
        <v>61000000</v>
      </c>
      <c r="AD31" s="1">
        <f t="shared" si="4"/>
        <v>7.7853298350107671</v>
      </c>
      <c r="AE31" s="1">
        <v>23000000</v>
      </c>
      <c r="AF31" s="1">
        <f t="shared" si="5"/>
        <v>7.3617278360175931</v>
      </c>
      <c r="AG31" s="1">
        <v>2300000</v>
      </c>
      <c r="AH31" s="1">
        <f t="shared" si="6"/>
        <v>6.3617278360175931</v>
      </c>
      <c r="AI31" s="2">
        <v>0.37704918032786883</v>
      </c>
      <c r="AJ31" s="2">
        <v>3.7704918032786888E-2</v>
      </c>
      <c r="AK31" s="7">
        <f t="shared" si="7"/>
        <v>3.7291940030204778</v>
      </c>
      <c r="AL31" s="7">
        <f t="shared" si="8"/>
        <v>6</v>
      </c>
      <c r="AM31" s="7">
        <f t="shared" si="9"/>
        <v>6</v>
      </c>
      <c r="AN31" s="2" t="s">
        <v>243</v>
      </c>
      <c r="AO31" s="2" t="s">
        <v>243</v>
      </c>
      <c r="AP31" s="2" t="s">
        <v>243</v>
      </c>
      <c r="AQ31" s="2" t="s">
        <v>243</v>
      </c>
      <c r="AR31" s="1">
        <v>0.01</v>
      </c>
      <c r="AS31" s="1">
        <v>2.6521739130434784E-3</v>
      </c>
      <c r="AT31" s="1">
        <v>1E-3</v>
      </c>
      <c r="AU31" s="1">
        <f>VLOOKUP(B31,'[1]raw data'!$E$1:$Q$313,13,FALSE)</f>
        <v>15</v>
      </c>
      <c r="AV31" s="1" t="s">
        <v>275</v>
      </c>
    </row>
    <row r="32" spans="1:48" x14ac:dyDescent="0.2">
      <c r="A32" s="4">
        <v>31</v>
      </c>
      <c r="B32" s="37">
        <v>19894</v>
      </c>
      <c r="C32" s="4" t="s">
        <v>0</v>
      </c>
      <c r="D32" s="4" t="s">
        <v>43</v>
      </c>
      <c r="E32" s="4" t="s">
        <v>277</v>
      </c>
      <c r="F32" s="4" t="s">
        <v>57</v>
      </c>
      <c r="G32" s="1" t="s">
        <v>17</v>
      </c>
      <c r="H32" s="1" t="s">
        <v>18</v>
      </c>
      <c r="I32" s="1" t="s">
        <v>17</v>
      </c>
      <c r="J32" s="1" t="s">
        <v>18</v>
      </c>
      <c r="K32" s="5">
        <v>1.6</v>
      </c>
      <c r="L32" s="4">
        <v>0.03</v>
      </c>
      <c r="M32" s="6">
        <v>230000</v>
      </c>
      <c r="N32" s="33">
        <f t="shared" si="0"/>
        <v>5.3617278360175931</v>
      </c>
      <c r="O32" s="6">
        <v>23000</v>
      </c>
      <c r="P32" s="33">
        <f t="shared" si="1"/>
        <v>4.3617278360175931</v>
      </c>
      <c r="Q32" s="6">
        <v>2300</v>
      </c>
      <c r="R32" s="33">
        <f t="shared" si="2"/>
        <v>3.3617278360175931</v>
      </c>
      <c r="S32" s="7">
        <v>0.1</v>
      </c>
      <c r="T32" s="7">
        <v>0.01</v>
      </c>
      <c r="U32" s="7">
        <f t="shared" si="3"/>
        <v>2</v>
      </c>
      <c r="V32" s="7">
        <f>IF(P32&lt;=N32-2,2*2/(N32-P32),IF(R32&lt;=N32-2,5-3*(N32-2-R32)/(P32-R32),6))</f>
        <v>5</v>
      </c>
      <c r="W32" s="41">
        <f>IF(P32&lt;=N32-4,4*2/(N32-P32),IF(R32&lt;=N32-4,5-3*(N32-4-R32)/(P32-R32),6))</f>
        <v>6</v>
      </c>
      <c r="X32" s="6">
        <v>61000000</v>
      </c>
      <c r="Y32" s="6">
        <v>6100000</v>
      </c>
      <c r="Z32" s="6">
        <v>61000</v>
      </c>
      <c r="AA32" s="8">
        <v>0.1</v>
      </c>
      <c r="AB32" s="8">
        <v>1E-3</v>
      </c>
      <c r="AC32" s="21">
        <v>61000000</v>
      </c>
      <c r="AD32" s="1">
        <f t="shared" si="4"/>
        <v>7.7853298350107671</v>
      </c>
      <c r="AE32" s="1">
        <v>61000000</v>
      </c>
      <c r="AF32" s="1">
        <f t="shared" si="5"/>
        <v>7.7853298350107671</v>
      </c>
      <c r="AG32" s="1">
        <v>610000</v>
      </c>
      <c r="AH32" s="1">
        <f t="shared" si="6"/>
        <v>5.7853298350107671</v>
      </c>
      <c r="AI32" s="2">
        <v>1</v>
      </c>
      <c r="AJ32" s="2">
        <v>0.01</v>
      </c>
      <c r="AK32" s="7">
        <f t="shared" si="7"/>
        <v>3.5</v>
      </c>
      <c r="AL32" s="7">
        <f t="shared" si="8"/>
        <v>5</v>
      </c>
      <c r="AM32" s="7">
        <f t="shared" si="9"/>
        <v>6</v>
      </c>
      <c r="AN32" s="2" t="s">
        <v>243</v>
      </c>
      <c r="AO32" s="2" t="s">
        <v>243</v>
      </c>
      <c r="AP32" s="2" t="s">
        <v>244</v>
      </c>
      <c r="AQ32" s="2" t="s">
        <v>243</v>
      </c>
      <c r="AR32" s="1">
        <v>3.7704918032786887E-3</v>
      </c>
      <c r="AS32" s="1">
        <v>3.7704918032786886E-4</v>
      </c>
      <c r="AT32" s="1">
        <v>3.7704918032786887E-3</v>
      </c>
      <c r="AU32" s="1">
        <f>VLOOKUP(B32,'[1]raw data'!$E$1:$Q$313,13,FALSE)</f>
        <v>15</v>
      </c>
      <c r="AV32" s="1" t="s">
        <v>275</v>
      </c>
    </row>
    <row r="33" spans="1:48" x14ac:dyDescent="0.2">
      <c r="A33" s="4">
        <v>32</v>
      </c>
      <c r="B33" s="37">
        <v>19829</v>
      </c>
      <c r="C33" s="4" t="s">
        <v>0</v>
      </c>
      <c r="D33" s="4" t="s">
        <v>43</v>
      </c>
      <c r="E33" s="4" t="s">
        <v>277</v>
      </c>
      <c r="F33" s="4" t="s">
        <v>58</v>
      </c>
      <c r="G33" s="1" t="s">
        <v>17</v>
      </c>
      <c r="H33" s="1" t="s">
        <v>18</v>
      </c>
      <c r="I33" s="1" t="s">
        <v>17</v>
      </c>
      <c r="J33" s="1" t="s">
        <v>18</v>
      </c>
      <c r="K33" s="5">
        <v>3.2</v>
      </c>
      <c r="L33" s="4">
        <v>0.06</v>
      </c>
      <c r="M33" s="6">
        <v>23000</v>
      </c>
      <c r="N33" s="33">
        <f t="shared" si="0"/>
        <v>4.3617278360175931</v>
      </c>
      <c r="O33" s="6">
        <v>2300</v>
      </c>
      <c r="P33" s="33">
        <f t="shared" si="1"/>
        <v>3.3617278360175931</v>
      </c>
      <c r="Q33" s="6">
        <v>230</v>
      </c>
      <c r="R33" s="33">
        <f t="shared" si="2"/>
        <v>2.3617278360175931</v>
      </c>
      <c r="S33" s="7">
        <v>0.1</v>
      </c>
      <c r="T33" s="7">
        <v>0.01</v>
      </c>
      <c r="U33" s="7">
        <f t="shared" si="3"/>
        <v>2</v>
      </c>
      <c r="V33" s="7">
        <f>IF(P33&lt;=N33-2,2*2/(N33-P33),IF(R33&lt;=N33-2,5-3*(N33-2-R33)/(P33-R33),6))</f>
        <v>5</v>
      </c>
      <c r="W33" s="41">
        <f>IF(P33&lt;=N33-4,4*2/(N33-P33),IF(R33&lt;=N33-4,5-3*(N33-4-R33)/(P33-R33),6))</f>
        <v>6</v>
      </c>
      <c r="X33" s="6">
        <v>2300000</v>
      </c>
      <c r="Y33" s="6">
        <v>23000</v>
      </c>
      <c r="Z33" s="6">
        <v>2300</v>
      </c>
      <c r="AA33" s="8">
        <v>0.01</v>
      </c>
      <c r="AB33" s="8">
        <v>1E-3</v>
      </c>
      <c r="AC33" s="21">
        <v>23000000</v>
      </c>
      <c r="AD33" s="1">
        <f t="shared" si="4"/>
        <v>7.3617278360175931</v>
      </c>
      <c r="AE33" s="1">
        <v>2300000</v>
      </c>
      <c r="AF33" s="1">
        <f t="shared" si="5"/>
        <v>6.3617278360175931</v>
      </c>
      <c r="AG33" s="1">
        <v>230000</v>
      </c>
      <c r="AH33" s="1">
        <f t="shared" si="6"/>
        <v>5.3617278360175931</v>
      </c>
      <c r="AI33" s="2">
        <v>0.1</v>
      </c>
      <c r="AJ33" s="2">
        <v>0.01</v>
      </c>
      <c r="AK33" s="7">
        <f t="shared" si="7"/>
        <v>2</v>
      </c>
      <c r="AL33" s="7">
        <f t="shared" si="8"/>
        <v>5</v>
      </c>
      <c r="AM33" s="7">
        <f t="shared" si="9"/>
        <v>6</v>
      </c>
      <c r="AN33" s="2" t="s">
        <v>243</v>
      </c>
      <c r="AO33" s="2" t="s">
        <v>243</v>
      </c>
      <c r="AP33" s="2" t="s">
        <v>243</v>
      </c>
      <c r="AQ33" s="2" t="s">
        <v>243</v>
      </c>
      <c r="AR33" s="1">
        <v>1E-3</v>
      </c>
      <c r="AS33" s="1">
        <v>1E-3</v>
      </c>
      <c r="AT33" s="1">
        <v>1E-3</v>
      </c>
      <c r="AU33" s="1">
        <f>VLOOKUP(B33,'[1]raw data'!$E$1:$Q$313,13,FALSE)</f>
        <v>15</v>
      </c>
      <c r="AV33" s="1" t="s">
        <v>275</v>
      </c>
    </row>
    <row r="34" spans="1:48" x14ac:dyDescent="0.2">
      <c r="A34" s="4">
        <v>33</v>
      </c>
      <c r="B34" s="37">
        <v>19533</v>
      </c>
      <c r="C34" s="4" t="s">
        <v>0</v>
      </c>
      <c r="D34" s="4" t="s">
        <v>43</v>
      </c>
      <c r="E34" s="4" t="s">
        <v>277</v>
      </c>
      <c r="F34" s="4" t="s">
        <v>59</v>
      </c>
      <c r="G34" s="1" t="s">
        <v>17</v>
      </c>
      <c r="H34" s="1" t="s">
        <v>18</v>
      </c>
      <c r="I34" s="1" t="s">
        <v>17</v>
      </c>
      <c r="J34" s="1" t="s">
        <v>18</v>
      </c>
      <c r="K34" s="5">
        <v>3.2</v>
      </c>
      <c r="L34" s="4">
        <v>0.06</v>
      </c>
      <c r="M34" s="6">
        <v>23000</v>
      </c>
      <c r="N34" s="33">
        <f t="shared" si="0"/>
        <v>4.3617278360175931</v>
      </c>
      <c r="O34" s="6">
        <v>230</v>
      </c>
      <c r="P34" s="33">
        <f t="shared" si="1"/>
        <v>2.3617278360175931</v>
      </c>
      <c r="Q34" s="6">
        <v>230</v>
      </c>
      <c r="R34" s="33">
        <f t="shared" si="2"/>
        <v>2.3617278360175931</v>
      </c>
      <c r="S34" s="7">
        <v>0.01</v>
      </c>
      <c r="T34" s="7">
        <v>0.01</v>
      </c>
      <c r="U34" s="7">
        <f t="shared" si="3"/>
        <v>1</v>
      </c>
      <c r="V34" s="7">
        <f>IF(P34&lt;=N34-2,2*2/(N34-P34),IF(R34&lt;=N34-2,5-3*(N34-2-R34)/(P34-R34),6))</f>
        <v>2</v>
      </c>
      <c r="W34" s="41">
        <f>IF(P34&lt;=N34-4,4*2/(N34-P34),IF(R34&lt;=N34-4,5-3*(N34-4-R34)/(P34-R34),6))</f>
        <v>6</v>
      </c>
      <c r="X34" s="6">
        <v>23000000</v>
      </c>
      <c r="Y34" s="6">
        <v>23000</v>
      </c>
      <c r="Z34" s="6">
        <v>2300</v>
      </c>
      <c r="AA34" s="8">
        <v>1E-3</v>
      </c>
      <c r="AB34" s="8">
        <v>1E-4</v>
      </c>
      <c r="AC34" s="22">
        <v>23000000</v>
      </c>
      <c r="AD34" s="1">
        <f t="shared" si="4"/>
        <v>7.3617278360175931</v>
      </c>
      <c r="AE34" s="1">
        <v>23000</v>
      </c>
      <c r="AF34" s="1">
        <f t="shared" si="5"/>
        <v>4.3617278360175931</v>
      </c>
      <c r="AG34" s="1">
        <v>6100</v>
      </c>
      <c r="AH34" s="1">
        <f t="shared" si="6"/>
        <v>3.7853298350107671</v>
      </c>
      <c r="AI34" s="2">
        <v>1E-3</v>
      </c>
      <c r="AJ34" s="2">
        <v>2.652173913043478E-4</v>
      </c>
      <c r="AK34" s="7">
        <f t="shared" si="7"/>
        <v>0.66666666666666663</v>
      </c>
      <c r="AL34" s="7">
        <f t="shared" si="8"/>
        <v>1.3333333333333333</v>
      </c>
      <c r="AM34" s="7">
        <f t="shared" si="9"/>
        <v>6</v>
      </c>
      <c r="AN34" s="2" t="s">
        <v>243</v>
      </c>
      <c r="AO34" s="2" t="s">
        <v>243</v>
      </c>
      <c r="AP34" s="2" t="s">
        <v>242</v>
      </c>
      <c r="AQ34" s="2" t="s">
        <v>242</v>
      </c>
      <c r="AR34" s="1">
        <v>1E-3</v>
      </c>
      <c r="AS34" s="1">
        <v>0.01</v>
      </c>
      <c r="AT34" s="1">
        <v>3.7704918032786888E-2</v>
      </c>
      <c r="AU34" s="1">
        <f>VLOOKUP(B34,'[1]raw data'!$E$1:$Q$313,13,FALSE)</f>
        <v>15</v>
      </c>
      <c r="AV34" s="1" t="s">
        <v>275</v>
      </c>
    </row>
    <row r="35" spans="1:48" x14ac:dyDescent="0.2">
      <c r="A35" s="4">
        <v>34</v>
      </c>
      <c r="B35" s="37">
        <v>20517</v>
      </c>
      <c r="C35" s="4" t="s">
        <v>0</v>
      </c>
      <c r="D35" s="4" t="s">
        <v>43</v>
      </c>
      <c r="E35" s="4" t="s">
        <v>277</v>
      </c>
      <c r="F35" s="4" t="s">
        <v>60</v>
      </c>
      <c r="G35" s="1" t="s">
        <v>17</v>
      </c>
      <c r="H35" s="1" t="s">
        <v>18</v>
      </c>
      <c r="I35" s="1" t="s">
        <v>17</v>
      </c>
      <c r="J35" s="1" t="s">
        <v>18</v>
      </c>
      <c r="K35" s="5">
        <v>3.2</v>
      </c>
      <c r="L35" s="4">
        <v>0.12</v>
      </c>
      <c r="M35" s="6">
        <v>230000</v>
      </c>
      <c r="N35" s="33">
        <f t="shared" si="0"/>
        <v>5.3617278360175931</v>
      </c>
      <c r="O35" s="6">
        <v>230</v>
      </c>
      <c r="P35" s="33">
        <f t="shared" si="1"/>
        <v>2.3617278360175931</v>
      </c>
      <c r="Q35" s="6">
        <v>230</v>
      </c>
      <c r="R35" s="33">
        <f t="shared" si="2"/>
        <v>2.3617278360175931</v>
      </c>
      <c r="S35" s="7">
        <v>1E-3</v>
      </c>
      <c r="T35" s="7">
        <v>1E-3</v>
      </c>
      <c r="U35" s="7">
        <f t="shared" si="3"/>
        <v>0.66666666666666663</v>
      </c>
      <c r="V35" s="7">
        <f>IF(P35&lt;=N35-2,2*2/(N35-P35),IF(R35&lt;=N35-2,5-3*(N35-2-R35)/(P35-R35),6))</f>
        <v>1.3333333333333333</v>
      </c>
      <c r="W35" s="41">
        <f>IF(P35&lt;=N35-4,4*2/(N35-P35),IF(R35&lt;=N35-4,5-3*(N35-4-R35)/(P35-R35),6))</f>
        <v>6</v>
      </c>
      <c r="X35" s="6">
        <v>2300000</v>
      </c>
      <c r="Y35" s="6">
        <v>23000</v>
      </c>
      <c r="Z35" s="6">
        <v>2300</v>
      </c>
      <c r="AA35" s="8">
        <v>0.01</v>
      </c>
      <c r="AB35" s="8">
        <v>1E-3</v>
      </c>
      <c r="AC35" s="21">
        <v>13000000</v>
      </c>
      <c r="AD35" s="1">
        <f t="shared" si="4"/>
        <v>7.1139433523068369</v>
      </c>
      <c r="AE35" s="1">
        <v>610000</v>
      </c>
      <c r="AF35" s="1">
        <f t="shared" si="5"/>
        <v>5.7853298350107671</v>
      </c>
      <c r="AG35" s="1">
        <v>61000</v>
      </c>
      <c r="AH35" s="1">
        <f t="shared" si="6"/>
        <v>4.7853298350107671</v>
      </c>
      <c r="AI35" s="2">
        <v>4.6923076923076922E-2</v>
      </c>
      <c r="AJ35" s="2">
        <v>4.6923076923076927E-3</v>
      </c>
      <c r="AK35" s="7">
        <f t="shared" si="7"/>
        <v>1.5053286557480641</v>
      </c>
      <c r="AL35" s="7">
        <f t="shared" si="8"/>
        <v>4.0141594481117906</v>
      </c>
      <c r="AM35" s="7">
        <f t="shared" si="9"/>
        <v>6</v>
      </c>
      <c r="AN35" s="2" t="s">
        <v>242</v>
      </c>
      <c r="AO35" s="2" t="s">
        <v>243</v>
      </c>
      <c r="AP35" s="2" t="s">
        <v>243</v>
      </c>
      <c r="AQ35" s="2" t="s">
        <v>242</v>
      </c>
      <c r="AR35" s="1">
        <v>1.7692307692307691E-2</v>
      </c>
      <c r="AS35" s="1">
        <v>3.7704918032786886E-4</v>
      </c>
      <c r="AT35" s="1">
        <v>3.7704918032786887E-3</v>
      </c>
      <c r="AU35" s="1">
        <f>VLOOKUP(B35,'[1]raw data'!$E$1:$Q$313,13,FALSE)</f>
        <v>15</v>
      </c>
      <c r="AV35" s="1" t="s">
        <v>275</v>
      </c>
    </row>
    <row r="36" spans="1:48" hidden="1" x14ac:dyDescent="0.2">
      <c r="A36" s="4">
        <v>35</v>
      </c>
      <c r="B36" s="25">
        <v>20938</v>
      </c>
      <c r="C36" s="4" t="s">
        <v>0</v>
      </c>
      <c r="D36" s="4" t="s">
        <v>43</v>
      </c>
      <c r="E36" s="4" t="s">
        <v>277</v>
      </c>
      <c r="F36" s="4" t="s">
        <v>61</v>
      </c>
      <c r="G36" s="1" t="s">
        <v>17</v>
      </c>
      <c r="H36" s="1" t="s">
        <v>18</v>
      </c>
      <c r="I36" s="1" t="s">
        <v>17</v>
      </c>
      <c r="J36" s="1" t="s">
        <v>18</v>
      </c>
      <c r="K36" s="5">
        <v>1.6</v>
      </c>
      <c r="L36" s="4">
        <v>0.06</v>
      </c>
      <c r="M36" s="22">
        <v>230000</v>
      </c>
      <c r="N36" s="31">
        <f t="shared" si="0"/>
        <v>5.3617278360175931</v>
      </c>
      <c r="O36" s="6">
        <v>23000</v>
      </c>
      <c r="P36" s="33">
        <f t="shared" si="1"/>
        <v>4.3617278360175931</v>
      </c>
      <c r="Q36" s="6">
        <v>2300</v>
      </c>
      <c r="R36" s="33">
        <f t="shared" si="2"/>
        <v>3.3617278360175931</v>
      </c>
      <c r="S36" s="7">
        <v>0.1</v>
      </c>
      <c r="T36" s="7">
        <v>0.01</v>
      </c>
      <c r="U36" s="7">
        <f t="shared" si="3"/>
        <v>2</v>
      </c>
      <c r="V36" s="7">
        <f>IF(P36&lt;=N36-2,2*2/(N36-P36),IF(R36&lt;=N36-2,5-3*(N36-2-R36)/(P36-R36),6))</f>
        <v>5</v>
      </c>
      <c r="W36" s="7">
        <f>IF(P36&lt;=N36-4,4*2/(N36-P36),IF(R36&lt;=N36-4,5-3*(N36-4-R36)/(P36-R36),6))</f>
        <v>6</v>
      </c>
      <c r="X36" s="6">
        <v>23000000</v>
      </c>
      <c r="Y36" s="6">
        <v>23000000</v>
      </c>
      <c r="Z36" s="6">
        <v>610000</v>
      </c>
      <c r="AA36" s="8">
        <v>1</v>
      </c>
      <c r="AB36" s="8">
        <v>2.6521739130434784E-2</v>
      </c>
      <c r="AC36" s="30" t="s">
        <v>265</v>
      </c>
      <c r="AD36" s="21" t="e">
        <f t="shared" si="4"/>
        <v>#VALUE!</v>
      </c>
      <c r="AE36" s="7" t="s">
        <v>265</v>
      </c>
      <c r="AF36" s="1" t="e">
        <f t="shared" si="5"/>
        <v>#VALUE!</v>
      </c>
      <c r="AG36" s="7" t="s">
        <v>265</v>
      </c>
      <c r="AH36" s="1" t="e">
        <f t="shared" si="6"/>
        <v>#VALUE!</v>
      </c>
      <c r="AI36" s="6"/>
      <c r="AJ36" s="6"/>
      <c r="AK36" s="7" t="e">
        <f t="shared" si="7"/>
        <v>#VALUE!</v>
      </c>
      <c r="AL36" s="7" t="e">
        <f t="shared" si="8"/>
        <v>#VALUE!</v>
      </c>
      <c r="AM36" s="7" t="e">
        <f t="shared" si="9"/>
        <v>#VALUE!</v>
      </c>
      <c r="AN36" s="2" t="s">
        <v>243</v>
      </c>
      <c r="AO36" s="2" t="s">
        <v>243</v>
      </c>
      <c r="AP36" s="2"/>
      <c r="AQ36" s="2"/>
      <c r="AR36" s="1"/>
      <c r="AS36" s="1"/>
      <c r="AT36" s="1"/>
      <c r="AU36" s="11">
        <f>VLOOKUP(B36,'[1]raw data'!$E$1:$Q$313,13,FALSE)</f>
        <v>14</v>
      </c>
      <c r="AV36" s="11" t="s">
        <v>275</v>
      </c>
    </row>
    <row r="37" spans="1:48" x14ac:dyDescent="0.2">
      <c r="A37" s="4">
        <v>36</v>
      </c>
      <c r="B37" s="37">
        <v>20947</v>
      </c>
      <c r="C37" s="4" t="s">
        <v>0</v>
      </c>
      <c r="D37" s="4" t="s">
        <v>43</v>
      </c>
      <c r="E37" s="4" t="s">
        <v>277</v>
      </c>
      <c r="F37" s="4" t="s">
        <v>62</v>
      </c>
      <c r="G37" s="1" t="s">
        <v>17</v>
      </c>
      <c r="H37" s="1" t="s">
        <v>18</v>
      </c>
      <c r="I37" s="1" t="s">
        <v>17</v>
      </c>
      <c r="J37" s="1" t="s">
        <v>18</v>
      </c>
      <c r="K37" s="5">
        <v>3.2</v>
      </c>
      <c r="L37" s="4">
        <v>0.06</v>
      </c>
      <c r="M37" s="6">
        <v>230000</v>
      </c>
      <c r="N37" s="33">
        <f t="shared" si="0"/>
        <v>5.3617278360175931</v>
      </c>
      <c r="O37" s="6">
        <v>23000</v>
      </c>
      <c r="P37" s="33">
        <f t="shared" si="1"/>
        <v>4.3617278360175931</v>
      </c>
      <c r="Q37" s="6">
        <v>230</v>
      </c>
      <c r="R37" s="33">
        <f t="shared" si="2"/>
        <v>2.3617278360175931</v>
      </c>
      <c r="S37" s="7">
        <v>0.1</v>
      </c>
      <c r="T37" s="7">
        <v>1E-3</v>
      </c>
      <c r="U37" s="7">
        <f t="shared" si="3"/>
        <v>2</v>
      </c>
      <c r="V37" s="7">
        <f>IF(P37&lt;=N37-2,2*2/(N37-P37),IF(R37&lt;=N37-2,5-3*(N37-2-R37)/(P37-R37),6))</f>
        <v>3.5</v>
      </c>
      <c r="W37" s="41">
        <f>IF(P37&lt;=N37-4,4*2/(N37-P37),IF(R37&lt;=N37-4,5-3*(N37-4-R37)/(P37-R37),6))</f>
        <v>6</v>
      </c>
      <c r="X37" s="6">
        <v>61000000</v>
      </c>
      <c r="Y37" s="6">
        <v>2300000</v>
      </c>
      <c r="Z37" s="6">
        <v>610000</v>
      </c>
      <c r="AA37" s="8">
        <v>3.7704918032786888E-2</v>
      </c>
      <c r="AB37" s="8">
        <v>0.01</v>
      </c>
      <c r="AC37" s="21">
        <v>61000000</v>
      </c>
      <c r="AD37" s="1">
        <f t="shared" si="4"/>
        <v>7.7853298350107671</v>
      </c>
      <c r="AE37" s="1">
        <v>13000000</v>
      </c>
      <c r="AF37" s="1">
        <f t="shared" si="5"/>
        <v>7.1139433523068369</v>
      </c>
      <c r="AG37" s="1">
        <v>2300000</v>
      </c>
      <c r="AH37" s="1">
        <f t="shared" si="6"/>
        <v>6.3617278360175931</v>
      </c>
      <c r="AI37" s="2">
        <v>0.21311475409836064</v>
      </c>
      <c r="AJ37" s="2">
        <v>3.7704918032786888E-2</v>
      </c>
      <c r="AK37" s="7">
        <f t="shared" si="7"/>
        <v>3.3105825797790795</v>
      </c>
      <c r="AL37" s="7">
        <f t="shared" si="8"/>
        <v>6</v>
      </c>
      <c r="AM37" s="7">
        <f t="shared" si="9"/>
        <v>6</v>
      </c>
      <c r="AN37" s="2" t="s">
        <v>243</v>
      </c>
      <c r="AO37" s="2" t="s">
        <v>243</v>
      </c>
      <c r="AP37" s="2" t="s">
        <v>243</v>
      </c>
      <c r="AQ37" s="2" t="s">
        <v>243</v>
      </c>
      <c r="AR37" s="1">
        <v>3.7704918032786887E-3</v>
      </c>
      <c r="AS37" s="1">
        <v>1.7692307692307693E-3</v>
      </c>
      <c r="AT37" s="1">
        <v>1E-4</v>
      </c>
      <c r="AU37" s="1">
        <f>VLOOKUP(B37,'[1]raw data'!$E$1:$Q$313,13,FALSE)</f>
        <v>15</v>
      </c>
      <c r="AV37" s="1" t="s">
        <v>275</v>
      </c>
    </row>
    <row r="38" spans="1:48" x14ac:dyDescent="0.2">
      <c r="A38" s="4">
        <v>37</v>
      </c>
      <c r="B38" s="37">
        <v>21698</v>
      </c>
      <c r="C38" s="4" t="s">
        <v>0</v>
      </c>
      <c r="D38" s="4" t="s">
        <v>43</v>
      </c>
      <c r="E38" s="4" t="s">
        <v>277</v>
      </c>
      <c r="F38" s="4" t="s">
        <v>63</v>
      </c>
      <c r="G38" s="1" t="s">
        <v>17</v>
      </c>
      <c r="H38" s="1" t="s">
        <v>18</v>
      </c>
      <c r="I38" s="1" t="s">
        <v>17</v>
      </c>
      <c r="J38" s="1" t="s">
        <v>18</v>
      </c>
      <c r="K38" s="5">
        <v>3.2</v>
      </c>
      <c r="L38" s="4">
        <v>0.03</v>
      </c>
      <c r="M38" s="6">
        <v>23000</v>
      </c>
      <c r="N38" s="33">
        <f t="shared" si="0"/>
        <v>4.3617278360175931</v>
      </c>
      <c r="O38" s="6">
        <v>2300</v>
      </c>
      <c r="P38" s="33">
        <f t="shared" si="1"/>
        <v>3.3617278360175931</v>
      </c>
      <c r="Q38" s="6">
        <v>230</v>
      </c>
      <c r="R38" s="33">
        <f t="shared" si="2"/>
        <v>2.3617278360175931</v>
      </c>
      <c r="S38" s="7">
        <v>0.1</v>
      </c>
      <c r="T38" s="7">
        <v>0.01</v>
      </c>
      <c r="U38" s="7">
        <f t="shared" si="3"/>
        <v>2</v>
      </c>
      <c r="V38" s="7">
        <f>IF(P38&lt;=N38-2,2*2/(N38-P38),IF(R38&lt;=N38-2,5-3*(N38-2-R38)/(P38-R38),6))</f>
        <v>5</v>
      </c>
      <c r="W38" s="41">
        <f>IF(P38&lt;=N38-4,4*2/(N38-P38),IF(R38&lt;=N38-4,5-3*(N38-4-R38)/(P38-R38),6))</f>
        <v>6</v>
      </c>
      <c r="X38" s="6">
        <v>230000</v>
      </c>
      <c r="Y38" s="6">
        <v>2300</v>
      </c>
      <c r="Z38" s="6">
        <v>230</v>
      </c>
      <c r="AA38" s="8">
        <v>0.01</v>
      </c>
      <c r="AB38" s="8">
        <v>1E-3</v>
      </c>
      <c r="AC38" s="21">
        <v>2300000</v>
      </c>
      <c r="AD38" s="1">
        <f t="shared" si="4"/>
        <v>6.3617278360175931</v>
      </c>
      <c r="AE38" s="1">
        <v>61000</v>
      </c>
      <c r="AF38" s="1">
        <f t="shared" si="5"/>
        <v>4.7853298350107671</v>
      </c>
      <c r="AG38" s="1">
        <v>2300</v>
      </c>
      <c r="AH38" s="1">
        <f t="shared" si="6"/>
        <v>3.3617278360175931</v>
      </c>
      <c r="AI38" s="2">
        <v>2.6521739130434784E-2</v>
      </c>
      <c r="AJ38" s="2">
        <v>1E-3</v>
      </c>
      <c r="AK38" s="7">
        <f t="shared" si="7"/>
        <v>1.2687151333119078</v>
      </c>
      <c r="AL38" s="7">
        <f t="shared" si="8"/>
        <v>2.8926694384232987</v>
      </c>
      <c r="AM38" s="7">
        <f t="shared" si="9"/>
        <v>6</v>
      </c>
      <c r="AN38" s="2" t="s">
        <v>243</v>
      </c>
      <c r="AO38" s="2" t="s">
        <v>243</v>
      </c>
      <c r="AP38" s="2" t="s">
        <v>242</v>
      </c>
      <c r="AQ38" s="2" t="s">
        <v>242</v>
      </c>
      <c r="AR38" s="1">
        <v>0.01</v>
      </c>
      <c r="AS38" s="1">
        <v>3.7704918032786888E-2</v>
      </c>
      <c r="AT38" s="1">
        <v>0.1</v>
      </c>
      <c r="AU38" s="1">
        <f>VLOOKUP(B38,'[1]raw data'!$E$1:$Q$313,13,FALSE)</f>
        <v>15</v>
      </c>
      <c r="AV38" s="1" t="s">
        <v>275</v>
      </c>
    </row>
    <row r="39" spans="1:48" x14ac:dyDescent="0.2">
      <c r="A39" s="4">
        <v>38</v>
      </c>
      <c r="B39" s="37">
        <v>21696</v>
      </c>
      <c r="C39" s="4" t="s">
        <v>0</v>
      </c>
      <c r="D39" s="4" t="s">
        <v>43</v>
      </c>
      <c r="E39" s="4" t="s">
        <v>277</v>
      </c>
      <c r="F39" s="4" t="s">
        <v>64</v>
      </c>
      <c r="G39" s="1" t="s">
        <v>17</v>
      </c>
      <c r="H39" s="1" t="s">
        <v>18</v>
      </c>
      <c r="I39" s="1" t="s">
        <v>17</v>
      </c>
      <c r="J39" s="1" t="s">
        <v>18</v>
      </c>
      <c r="K39" s="5">
        <v>3.2</v>
      </c>
      <c r="L39" s="4">
        <v>0.25</v>
      </c>
      <c r="M39" s="6">
        <v>230000</v>
      </c>
      <c r="N39" s="33">
        <f t="shared" si="0"/>
        <v>5.3617278360175931</v>
      </c>
      <c r="O39" s="6">
        <v>2300</v>
      </c>
      <c r="P39" s="33">
        <f t="shared" si="1"/>
        <v>3.3617278360175931</v>
      </c>
      <c r="Q39" s="6">
        <v>230</v>
      </c>
      <c r="R39" s="33">
        <f t="shared" si="2"/>
        <v>2.3617278360175931</v>
      </c>
      <c r="S39" s="7">
        <v>0.01</v>
      </c>
      <c r="T39" s="7">
        <v>1E-3</v>
      </c>
      <c r="U39" s="7">
        <f t="shared" si="3"/>
        <v>1</v>
      </c>
      <c r="V39" s="7">
        <f>IF(P39&lt;=N39-2,2*2/(N39-P39),IF(R39&lt;=N39-2,5-3*(N39-2-R39)/(P39-R39),6))</f>
        <v>2</v>
      </c>
      <c r="W39" s="41">
        <f>IF(P39&lt;=N39-4,4*2/(N39-P39),IF(R39&lt;=N39-4,5-3*(N39-4-R39)/(P39-R39),6))</f>
        <v>6</v>
      </c>
      <c r="X39" s="6">
        <v>6100000</v>
      </c>
      <c r="Y39" s="6">
        <v>230000</v>
      </c>
      <c r="Z39" s="6">
        <v>230</v>
      </c>
      <c r="AA39" s="8">
        <v>3.7704918032786888E-2</v>
      </c>
      <c r="AB39" s="8">
        <v>3.7704918032786885E-5</v>
      </c>
      <c r="AC39" s="21">
        <v>6100000</v>
      </c>
      <c r="AD39" s="1">
        <f t="shared" si="4"/>
        <v>6.7853298350107671</v>
      </c>
      <c r="AE39" s="1">
        <v>230000</v>
      </c>
      <c r="AF39" s="1">
        <f t="shared" si="5"/>
        <v>5.3617278360175931</v>
      </c>
      <c r="AG39" s="1">
        <v>6100</v>
      </c>
      <c r="AH39" s="1">
        <f t="shared" si="6"/>
        <v>3.7853298350107671</v>
      </c>
      <c r="AI39" s="2">
        <v>3.7704918032786888E-2</v>
      </c>
      <c r="AJ39" s="2">
        <v>1E-3</v>
      </c>
      <c r="AK39" s="7">
        <f t="shared" si="7"/>
        <v>1.4048870410511343</v>
      </c>
      <c r="AL39" s="7">
        <f t="shared" si="8"/>
        <v>3.0969273000321387</v>
      </c>
      <c r="AM39" s="7">
        <f t="shared" si="9"/>
        <v>6</v>
      </c>
      <c r="AN39" s="2" t="s">
        <v>243</v>
      </c>
      <c r="AO39" s="2" t="s">
        <v>243</v>
      </c>
      <c r="AP39" s="2" t="s">
        <v>243</v>
      </c>
      <c r="AQ39" s="2" t="s">
        <v>242</v>
      </c>
      <c r="AR39" s="1">
        <v>3.7704918032786888E-2</v>
      </c>
      <c r="AS39" s="1">
        <v>0.01</v>
      </c>
      <c r="AT39" s="1">
        <v>3.7704918032786888E-2</v>
      </c>
      <c r="AU39" s="1">
        <f>VLOOKUP(B39,'[1]raw data'!$E$1:$Q$313,13,FALSE)</f>
        <v>34</v>
      </c>
      <c r="AV39" s="1" t="s">
        <v>275</v>
      </c>
    </row>
    <row r="40" spans="1:48" x14ac:dyDescent="0.2">
      <c r="A40" s="4">
        <v>39</v>
      </c>
      <c r="B40" s="37">
        <v>22515</v>
      </c>
      <c r="C40" s="4" t="s">
        <v>0</v>
      </c>
      <c r="D40" s="4" t="s">
        <v>43</v>
      </c>
      <c r="E40" s="4" t="s">
        <v>277</v>
      </c>
      <c r="F40" s="4" t="s">
        <v>65</v>
      </c>
      <c r="G40" s="1" t="s">
        <v>17</v>
      </c>
      <c r="H40" s="1" t="s">
        <v>18</v>
      </c>
      <c r="I40" s="1" t="s">
        <v>17</v>
      </c>
      <c r="J40" s="1" t="s">
        <v>18</v>
      </c>
      <c r="K40" s="5">
        <v>6.4</v>
      </c>
      <c r="L40" s="4">
        <v>0.12</v>
      </c>
      <c r="M40" s="6">
        <v>230000</v>
      </c>
      <c r="N40" s="33">
        <f t="shared" si="0"/>
        <v>5.3617278360175931</v>
      </c>
      <c r="O40" s="6">
        <v>2300</v>
      </c>
      <c r="P40" s="33">
        <f t="shared" si="1"/>
        <v>3.3617278360175931</v>
      </c>
      <c r="Q40" s="6">
        <v>230</v>
      </c>
      <c r="R40" s="33">
        <f t="shared" si="2"/>
        <v>2.3617278360175931</v>
      </c>
      <c r="S40" s="7">
        <v>0.01</v>
      </c>
      <c r="T40" s="7">
        <v>1E-3</v>
      </c>
      <c r="U40" s="7">
        <f t="shared" si="3"/>
        <v>1</v>
      </c>
      <c r="V40" s="7">
        <f>IF(P40&lt;=N40-2,2*2/(N40-P40),IF(R40&lt;=N40-2,5-3*(N40-2-R40)/(P40-R40),6))</f>
        <v>2</v>
      </c>
      <c r="W40" s="41">
        <f>IF(P40&lt;=N40-4,4*2/(N40-P40),IF(R40&lt;=N40-4,5-3*(N40-4-R40)/(P40-R40),6))</f>
        <v>6</v>
      </c>
      <c r="X40" s="6">
        <v>2300000</v>
      </c>
      <c r="Y40" s="6">
        <v>23000</v>
      </c>
      <c r="Z40" s="6">
        <v>2300</v>
      </c>
      <c r="AA40" s="8">
        <v>0.01</v>
      </c>
      <c r="AB40" s="8">
        <v>1E-3</v>
      </c>
      <c r="AC40" s="21">
        <v>23000000</v>
      </c>
      <c r="AD40" s="1">
        <f t="shared" si="4"/>
        <v>7.3617278360175931</v>
      </c>
      <c r="AE40" s="1">
        <v>2300000</v>
      </c>
      <c r="AF40" s="1">
        <f t="shared" si="5"/>
        <v>6.3617278360175931</v>
      </c>
      <c r="AG40" s="1">
        <v>230000</v>
      </c>
      <c r="AH40" s="1">
        <f t="shared" si="6"/>
        <v>5.3617278360175931</v>
      </c>
      <c r="AI40" s="2">
        <v>0.1</v>
      </c>
      <c r="AJ40" s="2">
        <v>0.01</v>
      </c>
      <c r="AK40" s="7">
        <f t="shared" si="7"/>
        <v>2</v>
      </c>
      <c r="AL40" s="7">
        <f t="shared" si="8"/>
        <v>5</v>
      </c>
      <c r="AM40" s="7">
        <f t="shared" si="9"/>
        <v>6</v>
      </c>
      <c r="AN40" s="2" t="s">
        <v>243</v>
      </c>
      <c r="AO40" s="2" t="s">
        <v>243</v>
      </c>
      <c r="AP40" s="2" t="s">
        <v>243</v>
      </c>
      <c r="AQ40" s="2" t="s">
        <v>243</v>
      </c>
      <c r="AR40" s="1">
        <v>0.01</v>
      </c>
      <c r="AS40" s="1">
        <v>1E-3</v>
      </c>
      <c r="AT40" s="1">
        <v>1E-3</v>
      </c>
      <c r="AU40" s="1">
        <f>VLOOKUP(B40,'[1]raw data'!$E$1:$Q$313,13,FALSE)</f>
        <v>15</v>
      </c>
      <c r="AV40" s="1" t="s">
        <v>275</v>
      </c>
    </row>
    <row r="41" spans="1:48" x14ac:dyDescent="0.2">
      <c r="A41" s="4">
        <v>40</v>
      </c>
      <c r="B41" s="37">
        <v>22656</v>
      </c>
      <c r="C41" s="4" t="s">
        <v>2</v>
      </c>
      <c r="D41" s="4" t="s">
        <v>43</v>
      </c>
      <c r="E41" s="4" t="s">
        <v>279</v>
      </c>
      <c r="F41" s="4" t="s">
        <v>66</v>
      </c>
      <c r="G41" s="1" t="s">
        <v>17</v>
      </c>
      <c r="H41" s="1" t="s">
        <v>18</v>
      </c>
      <c r="I41" s="1" t="s">
        <v>17</v>
      </c>
      <c r="J41" s="1" t="s">
        <v>18</v>
      </c>
      <c r="K41" s="5">
        <v>12.8</v>
      </c>
      <c r="L41" s="4">
        <v>0.25</v>
      </c>
      <c r="M41" s="6">
        <v>6100000</v>
      </c>
      <c r="N41" s="33">
        <f t="shared" si="0"/>
        <v>6.7853298350107671</v>
      </c>
      <c r="O41" s="6">
        <v>61000</v>
      </c>
      <c r="P41" s="33">
        <f t="shared" si="1"/>
        <v>4.7853298350107671</v>
      </c>
      <c r="Q41" s="6">
        <v>23000</v>
      </c>
      <c r="R41" s="33">
        <f t="shared" si="2"/>
        <v>4.3617278360175931</v>
      </c>
      <c r="S41" s="7">
        <v>0.01</v>
      </c>
      <c r="T41" s="7">
        <v>3.7704918032786887E-3</v>
      </c>
      <c r="U41" s="7">
        <f t="shared" si="3"/>
        <v>1</v>
      </c>
      <c r="V41" s="7">
        <f>IF(P41&lt;=N41-2,2*2/(N41-P41),IF(R41&lt;=N41-2,5-3*(N41-2-R41)/(P41-R41),6))</f>
        <v>2</v>
      </c>
      <c r="W41" s="41">
        <f>IF(P41&lt;=N41-4,4*2/(N41-P41),IF(R41&lt;=N41-4,5-3*(N41-4-R41)/(P41-R41),6))</f>
        <v>6</v>
      </c>
      <c r="X41" s="6">
        <v>61000000</v>
      </c>
      <c r="Y41" s="6">
        <v>230000</v>
      </c>
      <c r="Z41" s="6">
        <v>23000000</v>
      </c>
      <c r="AA41" s="8">
        <v>3.7704918032786887E-3</v>
      </c>
      <c r="AB41" s="8">
        <v>0.37704918032786883</v>
      </c>
      <c r="AC41" s="21">
        <v>61000000</v>
      </c>
      <c r="AD41" s="1">
        <f t="shared" si="4"/>
        <v>7.7853298350107671</v>
      </c>
      <c r="AE41" s="1">
        <v>6100000</v>
      </c>
      <c r="AF41" s="1">
        <f t="shared" si="5"/>
        <v>6.7853298350107671</v>
      </c>
      <c r="AG41" s="1">
        <v>23000000</v>
      </c>
      <c r="AH41" s="1">
        <f t="shared" si="6"/>
        <v>7.3617278360175931</v>
      </c>
      <c r="AI41" s="2">
        <v>0.1</v>
      </c>
      <c r="AJ41" s="2">
        <v>0.37704918032786883</v>
      </c>
      <c r="AK41" s="7">
        <f t="shared" si="7"/>
        <v>2</v>
      </c>
      <c r="AL41" s="7">
        <f t="shared" si="8"/>
        <v>6</v>
      </c>
      <c r="AM41" s="7">
        <f t="shared" si="9"/>
        <v>6</v>
      </c>
      <c r="AN41" s="2" t="s">
        <v>243</v>
      </c>
      <c r="AO41" s="2" t="s">
        <v>243</v>
      </c>
      <c r="AP41" s="2" t="s">
        <v>243</v>
      </c>
      <c r="AQ41" s="2" t="s">
        <v>244</v>
      </c>
      <c r="AR41" s="1">
        <v>0.1</v>
      </c>
      <c r="AS41" s="1">
        <v>0.01</v>
      </c>
      <c r="AT41" s="1">
        <v>1E-3</v>
      </c>
      <c r="AU41" s="1">
        <f>VLOOKUP(B41,'[1]raw data'!$E$1:$Q$313,13,FALSE)</f>
        <v>19</v>
      </c>
      <c r="AV41" s="1" t="s">
        <v>275</v>
      </c>
    </row>
    <row r="42" spans="1:48" x14ac:dyDescent="0.2">
      <c r="A42" s="4">
        <v>41</v>
      </c>
      <c r="B42" s="37">
        <v>23445</v>
      </c>
      <c r="C42" s="4" t="s">
        <v>3</v>
      </c>
      <c r="D42" s="4" t="s">
        <v>43</v>
      </c>
      <c r="E42" s="4" t="s">
        <v>279</v>
      </c>
      <c r="F42" s="4" t="s">
        <v>67</v>
      </c>
      <c r="G42" s="1" t="s">
        <v>17</v>
      </c>
      <c r="H42" s="1" t="s">
        <v>18</v>
      </c>
      <c r="I42" s="1" t="s">
        <v>17</v>
      </c>
      <c r="J42" s="1" t="s">
        <v>18</v>
      </c>
      <c r="K42" s="5">
        <v>6.4</v>
      </c>
      <c r="L42" s="4">
        <v>0.12</v>
      </c>
      <c r="M42" s="6">
        <v>2300000</v>
      </c>
      <c r="N42" s="33">
        <f t="shared" si="0"/>
        <v>6.3617278360175931</v>
      </c>
      <c r="O42" s="6">
        <v>23000</v>
      </c>
      <c r="P42" s="33">
        <f t="shared" si="1"/>
        <v>4.3617278360175931</v>
      </c>
      <c r="Q42" s="6">
        <v>23000</v>
      </c>
      <c r="R42" s="33">
        <f t="shared" si="2"/>
        <v>4.3617278360175931</v>
      </c>
      <c r="S42" s="7">
        <v>0.01</v>
      </c>
      <c r="T42" s="7">
        <v>0.01</v>
      </c>
      <c r="U42" s="7">
        <f t="shared" si="3"/>
        <v>1</v>
      </c>
      <c r="V42" s="7">
        <f>IF(P42&lt;=N42-2,2*2/(N42-P42),IF(R42&lt;=N42-2,5-3*(N42-2-R42)/(P42-R42),6))</f>
        <v>2</v>
      </c>
      <c r="W42" s="41">
        <f>IF(P42&lt;=N42-4,4*2/(N42-P42),IF(R42&lt;=N42-4,5-3*(N42-4-R42)/(P42-R42),6))</f>
        <v>6</v>
      </c>
      <c r="X42" s="6">
        <v>61000000</v>
      </c>
      <c r="Y42" s="6">
        <v>2300000</v>
      </c>
      <c r="Z42" s="6">
        <v>23000000</v>
      </c>
      <c r="AA42" s="8">
        <v>3.7704918032786888E-2</v>
      </c>
      <c r="AB42" s="8">
        <v>0.37704918032786883</v>
      </c>
      <c r="AC42" s="21">
        <v>230000000</v>
      </c>
      <c r="AD42" s="1">
        <f t="shared" si="4"/>
        <v>8.3617278360175931</v>
      </c>
      <c r="AE42" s="1">
        <v>61000000</v>
      </c>
      <c r="AF42" s="1">
        <f t="shared" si="5"/>
        <v>7.7853298350107671</v>
      </c>
      <c r="AG42" s="1">
        <v>23000000</v>
      </c>
      <c r="AH42" s="1">
        <f t="shared" si="6"/>
        <v>7.3617278360175931</v>
      </c>
      <c r="AI42" s="2">
        <v>0.26521739130434785</v>
      </c>
      <c r="AJ42" s="2">
        <v>0.1</v>
      </c>
      <c r="AK42" s="7">
        <f t="shared" si="7"/>
        <v>5</v>
      </c>
      <c r="AL42" s="7">
        <f t="shared" si="8"/>
        <v>6</v>
      </c>
      <c r="AM42" s="7">
        <f t="shared" si="9"/>
        <v>6</v>
      </c>
      <c r="AN42" s="2" t="s">
        <v>243</v>
      </c>
      <c r="AO42" s="2" t="s">
        <v>243</v>
      </c>
      <c r="AP42" s="2" t="s">
        <v>243</v>
      </c>
      <c r="AQ42" s="2" t="s">
        <v>243</v>
      </c>
      <c r="AR42" s="1">
        <v>0.01</v>
      </c>
      <c r="AS42" s="1">
        <v>3.7704918032786886E-4</v>
      </c>
      <c r="AT42" s="1">
        <v>1E-3</v>
      </c>
      <c r="AU42" s="1">
        <f>VLOOKUP(B42,'[1]raw data'!$E$1:$Q$313,13,FALSE)</f>
        <v>19</v>
      </c>
      <c r="AV42" s="1" t="s">
        <v>275</v>
      </c>
    </row>
    <row r="43" spans="1:48" x14ac:dyDescent="0.2">
      <c r="A43" s="4">
        <v>42</v>
      </c>
      <c r="B43" s="37" t="s">
        <v>272</v>
      </c>
      <c r="C43" s="4" t="s">
        <v>0</v>
      </c>
      <c r="D43" s="4" t="s">
        <v>43</v>
      </c>
      <c r="E43" s="4" t="s">
        <v>277</v>
      </c>
      <c r="F43" s="4" t="s">
        <v>68</v>
      </c>
      <c r="G43" s="1" t="s">
        <v>17</v>
      </c>
      <c r="H43" s="1" t="s">
        <v>18</v>
      </c>
      <c r="I43" s="1"/>
      <c r="J43" s="1"/>
      <c r="K43" s="5"/>
      <c r="L43" s="4"/>
      <c r="M43" s="6">
        <v>6100000</v>
      </c>
      <c r="N43" s="33">
        <f t="shared" si="0"/>
        <v>6.7853298350107671</v>
      </c>
      <c r="O43" s="6">
        <v>230000</v>
      </c>
      <c r="P43" s="33">
        <f t="shared" si="1"/>
        <v>5.3617278360175931</v>
      </c>
      <c r="Q43" s="6">
        <v>6100</v>
      </c>
      <c r="R43" s="33">
        <f t="shared" si="2"/>
        <v>3.7853298350107671</v>
      </c>
      <c r="S43" s="7">
        <v>3.7704918032786888E-2</v>
      </c>
      <c r="T43" s="7">
        <v>1E-3</v>
      </c>
      <c r="U43" s="7">
        <f t="shared" si="3"/>
        <v>1.4048870410511343</v>
      </c>
      <c r="V43" s="7">
        <f>IF(P43&lt;=N43-2,2*2/(N43-P43),IF(R43&lt;=N43-2,5-3*(N43-2-R43)/(P43-R43),6))</f>
        <v>3.0969273000321387</v>
      </c>
      <c r="W43" s="41">
        <f>IF(P43&lt;=N43-4,4*2/(N43-P43),IF(R43&lt;=N43-4,5-3*(N43-4-R43)/(P43-R43),6))</f>
        <v>6</v>
      </c>
      <c r="X43" s="6">
        <v>23000000</v>
      </c>
      <c r="Y43" s="6">
        <v>2300000</v>
      </c>
      <c r="Z43" s="6">
        <v>230000</v>
      </c>
      <c r="AA43" s="8">
        <v>0.1</v>
      </c>
      <c r="AB43" s="8">
        <v>0.01</v>
      </c>
      <c r="AC43" s="21">
        <v>23000000</v>
      </c>
      <c r="AD43" s="1">
        <f t="shared" si="4"/>
        <v>7.3617278360175931</v>
      </c>
      <c r="AE43" s="1">
        <v>6100000</v>
      </c>
      <c r="AF43" s="1">
        <f t="shared" si="5"/>
        <v>6.7853298350107671</v>
      </c>
      <c r="AG43" s="1">
        <v>2300000</v>
      </c>
      <c r="AH43" s="1">
        <f t="shared" si="6"/>
        <v>6.3617278360175931</v>
      </c>
      <c r="AI43" s="2">
        <v>0.26521739130434785</v>
      </c>
      <c r="AJ43" s="2">
        <v>0.1</v>
      </c>
      <c r="AK43" s="7">
        <f t="shared" si="7"/>
        <v>5</v>
      </c>
      <c r="AL43" s="7">
        <f t="shared" si="8"/>
        <v>6</v>
      </c>
      <c r="AM43" s="7">
        <f t="shared" si="9"/>
        <v>6</v>
      </c>
      <c r="AN43" s="2" t="s">
        <v>243</v>
      </c>
      <c r="AO43" s="2" t="s">
        <v>243</v>
      </c>
      <c r="AP43" s="2" t="s">
        <v>243</v>
      </c>
      <c r="AQ43" s="2" t="s">
        <v>243</v>
      </c>
      <c r="AR43" s="1">
        <v>0.26521739130434785</v>
      </c>
      <c r="AS43" s="1">
        <v>3.7704918032786888E-2</v>
      </c>
      <c r="AT43" s="1">
        <v>2.6521739130434784E-3</v>
      </c>
      <c r="AU43" s="1" t="e">
        <f>VLOOKUP(B43,'[1]raw data'!$E$1:$Q$313,13,FALSE)</f>
        <v>#N/A</v>
      </c>
      <c r="AV43" s="1" t="s">
        <v>265</v>
      </c>
    </row>
    <row r="44" spans="1:48" hidden="1" x14ac:dyDescent="0.2">
      <c r="A44" s="4">
        <v>43</v>
      </c>
      <c r="B44" s="26">
        <v>20164</v>
      </c>
      <c r="C44" s="1" t="s">
        <v>6</v>
      </c>
      <c r="D44" s="4" t="s">
        <v>43</v>
      </c>
      <c r="E44" s="4" t="s">
        <v>279</v>
      </c>
      <c r="F44" s="4" t="s">
        <v>69</v>
      </c>
      <c r="G44" s="1" t="s">
        <v>17</v>
      </c>
      <c r="H44" s="1" t="s">
        <v>18</v>
      </c>
      <c r="I44" s="1" t="s">
        <v>17</v>
      </c>
      <c r="J44" s="1" t="s">
        <v>18</v>
      </c>
      <c r="K44" s="5">
        <v>3.2</v>
      </c>
      <c r="L44" s="4">
        <v>0.06</v>
      </c>
      <c r="M44" s="22">
        <v>23000</v>
      </c>
      <c r="N44" s="31">
        <f t="shared" si="0"/>
        <v>4.3617278360175931</v>
      </c>
      <c r="O44" s="6">
        <v>230</v>
      </c>
      <c r="P44" s="33">
        <f t="shared" si="1"/>
        <v>2.3617278360175931</v>
      </c>
      <c r="Q44" s="6">
        <v>23</v>
      </c>
      <c r="R44" s="33">
        <f t="shared" si="2"/>
        <v>1.3617278360175928</v>
      </c>
      <c r="S44" s="7">
        <v>0.01</v>
      </c>
      <c r="T44" s="7">
        <v>1E-3</v>
      </c>
      <c r="U44" s="7">
        <f t="shared" si="3"/>
        <v>1</v>
      </c>
      <c r="V44" s="7">
        <f>IF(P44&lt;=N44-2,2*2/(N44-P44),IF(R44&lt;=N44-2,5-3*(N44-2-R44)/(P44-R44),6))</f>
        <v>2</v>
      </c>
      <c r="W44" s="7">
        <f>IF(P44&lt;=N44-4,4*2/(N44-P44),IF(R44&lt;=N44-4,5-3*(N44-4-R44)/(P44-R44),6))</f>
        <v>6</v>
      </c>
      <c r="X44" s="6">
        <v>230000</v>
      </c>
      <c r="Y44" s="6">
        <v>6100</v>
      </c>
      <c r="Z44" s="6">
        <v>23</v>
      </c>
      <c r="AA44" s="8">
        <v>2.6521739130434784E-2</v>
      </c>
      <c r="AB44" s="8">
        <v>1E-4</v>
      </c>
      <c r="AC44" s="21">
        <v>610000</v>
      </c>
      <c r="AD44" s="21">
        <f t="shared" si="4"/>
        <v>5.7853298350107671</v>
      </c>
      <c r="AE44" s="1">
        <v>230000</v>
      </c>
      <c r="AF44" s="1">
        <f t="shared" si="5"/>
        <v>5.3617278360175931</v>
      </c>
      <c r="AG44" s="1">
        <v>23</v>
      </c>
      <c r="AH44" s="1">
        <f t="shared" si="6"/>
        <v>1.3617278360175928</v>
      </c>
      <c r="AI44" s="2">
        <v>0.37704918032786883</v>
      </c>
      <c r="AJ44" s="2">
        <v>3.7704918032786898E-5</v>
      </c>
      <c r="AK44" s="7">
        <f t="shared" si="7"/>
        <v>2.4322985007551194</v>
      </c>
      <c r="AL44" s="7">
        <f t="shared" si="8"/>
        <v>3.1822985007551194</v>
      </c>
      <c r="AM44" s="7">
        <f t="shared" si="9"/>
        <v>4.6822985007551194</v>
      </c>
      <c r="AN44" s="2" t="s">
        <v>243</v>
      </c>
      <c r="AO44" s="2" t="s">
        <v>243</v>
      </c>
      <c r="AP44" s="2" t="s">
        <v>243</v>
      </c>
      <c r="AQ44" s="2" t="s">
        <v>242</v>
      </c>
      <c r="AR44" s="1">
        <v>3.7704918032786888E-2</v>
      </c>
      <c r="AS44" s="1">
        <v>1E-3</v>
      </c>
      <c r="AT44" s="1">
        <v>1</v>
      </c>
      <c r="AU44" s="11">
        <f>VLOOKUP(B44,'[1]raw data'!$E$1:$Q$313,13,FALSE)</f>
        <v>22</v>
      </c>
      <c r="AV44" s="11" t="s">
        <v>275</v>
      </c>
    </row>
    <row r="45" spans="1:48" x14ac:dyDescent="0.2">
      <c r="A45" s="4">
        <v>44</v>
      </c>
      <c r="B45" s="38">
        <v>17532</v>
      </c>
      <c r="C45" s="1" t="s">
        <v>4</v>
      </c>
      <c r="D45" s="4" t="s">
        <v>43</v>
      </c>
      <c r="E45" s="4" t="s">
        <v>278</v>
      </c>
      <c r="F45" s="4" t="s">
        <v>70</v>
      </c>
      <c r="G45" s="1" t="s">
        <v>17</v>
      </c>
      <c r="H45" s="1" t="s">
        <v>18</v>
      </c>
      <c r="I45" s="1" t="s">
        <v>17</v>
      </c>
      <c r="J45" s="1" t="s">
        <v>18</v>
      </c>
      <c r="K45" s="5">
        <v>3.2</v>
      </c>
      <c r="L45" s="4">
        <v>0.25</v>
      </c>
      <c r="M45" s="6">
        <v>230000</v>
      </c>
      <c r="N45" s="33">
        <f t="shared" si="0"/>
        <v>5.3617278360175931</v>
      </c>
      <c r="O45" s="6">
        <v>23000</v>
      </c>
      <c r="P45" s="33">
        <f t="shared" si="1"/>
        <v>4.3617278360175931</v>
      </c>
      <c r="Q45" s="6">
        <v>23000</v>
      </c>
      <c r="R45" s="33">
        <f t="shared" si="2"/>
        <v>4.3617278360175931</v>
      </c>
      <c r="S45" s="7">
        <v>0.1</v>
      </c>
      <c r="T45" s="7">
        <v>0.1</v>
      </c>
      <c r="U45" s="7">
        <f t="shared" si="3"/>
        <v>2</v>
      </c>
      <c r="V45" s="7">
        <f>IF(P45&lt;=N45-2,2*2/(N45-P45),IF(R45&lt;=N45-2,5-3*(N45-2-R45)/(P45-R45),6))</f>
        <v>6</v>
      </c>
      <c r="W45" s="41">
        <f>IF(P45&lt;=N45-4,4*2/(N45-P45),IF(R45&lt;=N45-4,5-3*(N45-4-R45)/(P45-R45),6))</f>
        <v>6</v>
      </c>
      <c r="X45" s="6">
        <v>23000000</v>
      </c>
      <c r="Y45" s="6">
        <v>6100000</v>
      </c>
      <c r="Z45" s="6">
        <v>230000</v>
      </c>
      <c r="AA45" s="8">
        <v>0.26521739130434785</v>
      </c>
      <c r="AB45" s="8">
        <v>0.01</v>
      </c>
      <c r="AC45" s="21">
        <v>23000000</v>
      </c>
      <c r="AD45" s="1">
        <f t="shared" si="4"/>
        <v>7.3617278360175931</v>
      </c>
      <c r="AE45" s="1">
        <v>23000000</v>
      </c>
      <c r="AF45" s="1">
        <f t="shared" si="5"/>
        <v>7.3617278360175931</v>
      </c>
      <c r="AG45" s="1">
        <v>2300000</v>
      </c>
      <c r="AH45" s="1">
        <f t="shared" si="6"/>
        <v>6.3617278360175931</v>
      </c>
      <c r="AI45" s="2">
        <v>1</v>
      </c>
      <c r="AJ45" s="2">
        <v>0.1</v>
      </c>
      <c r="AK45" s="7">
        <f t="shared" si="7"/>
        <v>5</v>
      </c>
      <c r="AL45" s="7">
        <f t="shared" si="8"/>
        <v>6</v>
      </c>
      <c r="AM45" s="7">
        <f t="shared" si="9"/>
        <v>6</v>
      </c>
      <c r="AN45" s="2" t="s">
        <v>243</v>
      </c>
      <c r="AO45" s="2" t="s">
        <v>244</v>
      </c>
      <c r="AP45" s="2" t="s">
        <v>244</v>
      </c>
      <c r="AQ45" s="2" t="s">
        <v>243</v>
      </c>
      <c r="AR45" s="1">
        <v>0.01</v>
      </c>
      <c r="AS45" s="1">
        <v>1E-3</v>
      </c>
      <c r="AT45" s="1">
        <v>0.01</v>
      </c>
      <c r="AU45" s="1">
        <f>VLOOKUP(B45,'[1]raw data'!$E$1:$Q$313,13,FALSE)</f>
        <v>19</v>
      </c>
      <c r="AV45" s="1" t="s">
        <v>275</v>
      </c>
    </row>
    <row r="46" spans="1:48" hidden="1" x14ac:dyDescent="0.2">
      <c r="A46" s="4">
        <v>45</v>
      </c>
      <c r="B46" s="26">
        <v>18416</v>
      </c>
      <c r="C46" s="1" t="s">
        <v>3</v>
      </c>
      <c r="D46" s="4" t="s">
        <v>43</v>
      </c>
      <c r="E46" s="4" t="s">
        <v>279</v>
      </c>
      <c r="F46" s="4" t="s">
        <v>71</v>
      </c>
      <c r="G46" s="1" t="s">
        <v>17</v>
      </c>
      <c r="H46" s="1" t="s">
        <v>18</v>
      </c>
      <c r="I46" s="1" t="s">
        <v>17</v>
      </c>
      <c r="J46" s="1" t="s">
        <v>18</v>
      </c>
      <c r="K46" s="5">
        <v>3.2</v>
      </c>
      <c r="L46" s="4">
        <v>0.12</v>
      </c>
      <c r="M46" s="22">
        <v>230000</v>
      </c>
      <c r="N46" s="31">
        <f t="shared" si="0"/>
        <v>5.3617278360175931</v>
      </c>
      <c r="O46" s="6">
        <v>230</v>
      </c>
      <c r="P46" s="33">
        <f t="shared" si="1"/>
        <v>2.3617278360175931</v>
      </c>
      <c r="Q46" s="6">
        <v>230</v>
      </c>
      <c r="R46" s="33">
        <f t="shared" si="2"/>
        <v>2.3617278360175931</v>
      </c>
      <c r="S46" s="7">
        <v>1E-3</v>
      </c>
      <c r="T46" s="7">
        <v>1E-3</v>
      </c>
      <c r="U46" s="7">
        <f t="shared" si="3"/>
        <v>0.66666666666666663</v>
      </c>
      <c r="V46" s="7">
        <f>IF(P46&lt;=N46-2,2*2/(N46-P46),IF(R46&lt;=N46-2,5-3*(N46-2-R46)/(P46-R46),6))</f>
        <v>1.3333333333333333</v>
      </c>
      <c r="W46" s="7">
        <f>IF(P46&lt;=N46-4,4*2/(N46-P46),IF(R46&lt;=N46-4,5-3*(N46-4-R46)/(P46-R46),6))</f>
        <v>6</v>
      </c>
      <c r="X46" s="6">
        <v>23000000</v>
      </c>
      <c r="Y46" s="6">
        <v>230</v>
      </c>
      <c r="Z46" s="6">
        <v>230</v>
      </c>
      <c r="AA46" s="8">
        <v>1.0000000000000001E-5</v>
      </c>
      <c r="AB46" s="8">
        <v>1.0000000000000001E-5</v>
      </c>
      <c r="AC46" s="21">
        <v>61000000</v>
      </c>
      <c r="AD46" s="21">
        <f t="shared" si="4"/>
        <v>7.7853298350107671</v>
      </c>
      <c r="AE46" s="1">
        <v>230</v>
      </c>
      <c r="AF46" s="1">
        <f t="shared" si="5"/>
        <v>2.3617278360175931</v>
      </c>
      <c r="AG46" s="1">
        <v>230</v>
      </c>
      <c r="AH46" s="1">
        <f t="shared" si="6"/>
        <v>2.3617278360175931</v>
      </c>
      <c r="AI46" s="2">
        <v>3.7704918032786884E-6</v>
      </c>
      <c r="AJ46" s="2">
        <v>3.7704918032786884E-6</v>
      </c>
      <c r="AK46" s="7">
        <f t="shared" si="7"/>
        <v>0.36875862210598709</v>
      </c>
      <c r="AL46" s="7">
        <f t="shared" si="8"/>
        <v>0.73751724421197418</v>
      </c>
      <c r="AM46" s="7">
        <f t="shared" si="9"/>
        <v>1.4750344884239484</v>
      </c>
      <c r="AN46" s="2" t="s">
        <v>242</v>
      </c>
      <c r="AO46" s="2" t="s">
        <v>243</v>
      </c>
      <c r="AP46" s="2" t="s">
        <v>242</v>
      </c>
      <c r="AQ46" s="2" t="s">
        <v>242</v>
      </c>
      <c r="AR46" s="1">
        <v>3.7704918032786887E-3</v>
      </c>
      <c r="AS46" s="1">
        <v>1</v>
      </c>
      <c r="AT46" s="1">
        <v>1</v>
      </c>
      <c r="AU46" s="11">
        <f>VLOOKUP(B46,'[1]raw data'!$E$1:$Q$313,13,FALSE)</f>
        <v>28</v>
      </c>
      <c r="AV46" s="11" t="s">
        <v>275</v>
      </c>
    </row>
    <row r="47" spans="1:48" x14ac:dyDescent="0.2">
      <c r="A47" s="4">
        <v>46</v>
      </c>
      <c r="B47" s="38">
        <v>18809</v>
      </c>
      <c r="C47" s="1" t="s">
        <v>3</v>
      </c>
      <c r="D47" s="4" t="s">
        <v>43</v>
      </c>
      <c r="E47" s="4" t="s">
        <v>279</v>
      </c>
      <c r="F47" s="4" t="s">
        <v>72</v>
      </c>
      <c r="G47" s="1" t="s">
        <v>17</v>
      </c>
      <c r="H47" s="1" t="s">
        <v>18</v>
      </c>
      <c r="I47" s="1"/>
      <c r="J47" s="1"/>
      <c r="K47" s="5">
        <v>3.2</v>
      </c>
      <c r="L47" s="4">
        <v>0.25</v>
      </c>
      <c r="M47" s="6">
        <v>23000</v>
      </c>
      <c r="N47" s="33">
        <f t="shared" si="0"/>
        <v>4.3617278360175931</v>
      </c>
      <c r="O47" s="6">
        <v>23000</v>
      </c>
      <c r="P47" s="33">
        <f t="shared" si="1"/>
        <v>4.3617278360175931</v>
      </c>
      <c r="Q47" s="6">
        <v>230000</v>
      </c>
      <c r="R47" s="33">
        <f t="shared" si="2"/>
        <v>5.3617278360175931</v>
      </c>
      <c r="S47" s="7">
        <v>1</v>
      </c>
      <c r="T47" s="7">
        <v>10</v>
      </c>
      <c r="U47" s="7">
        <f t="shared" si="3"/>
        <v>6</v>
      </c>
      <c r="V47" s="7">
        <f>IF(P47&lt;=N47-2,2*2/(N47-P47),IF(R47&lt;=N47-2,5-3*(N47-2-R47)/(P47-R47),6))</f>
        <v>6</v>
      </c>
      <c r="W47" s="41">
        <f>IF(P47&lt;=N47-4,4*2/(N47-P47),IF(R47&lt;=N47-4,5-3*(N47-4-R47)/(P47-R47),6))</f>
        <v>6</v>
      </c>
      <c r="X47" s="6">
        <v>2300000</v>
      </c>
      <c r="Y47" s="6">
        <v>4900000</v>
      </c>
      <c r="Z47" s="6">
        <v>2300000</v>
      </c>
      <c r="AA47" s="8">
        <v>2.1304347826086958</v>
      </c>
      <c r="AB47" s="8">
        <v>1</v>
      </c>
      <c r="AC47" s="21">
        <v>23000000</v>
      </c>
      <c r="AD47" s="1">
        <f t="shared" si="4"/>
        <v>7.3617278360175931</v>
      </c>
      <c r="AE47" s="1">
        <v>230000000</v>
      </c>
      <c r="AF47" s="1">
        <f t="shared" si="5"/>
        <v>8.3617278360175931</v>
      </c>
      <c r="AG47" s="1">
        <v>61000000</v>
      </c>
      <c r="AH47" s="1">
        <f t="shared" si="6"/>
        <v>7.7853298350107671</v>
      </c>
      <c r="AI47" s="2">
        <v>10</v>
      </c>
      <c r="AJ47" s="2">
        <v>2.652173913043478</v>
      </c>
      <c r="AK47" s="7">
        <f t="shared" si="7"/>
        <v>6</v>
      </c>
      <c r="AL47" s="7">
        <f t="shared" si="8"/>
        <v>6</v>
      </c>
      <c r="AM47" s="7">
        <f t="shared" si="9"/>
        <v>6</v>
      </c>
      <c r="AN47" s="2" t="s">
        <v>244</v>
      </c>
      <c r="AO47" s="2" t="s">
        <v>244</v>
      </c>
      <c r="AP47" s="2" t="s">
        <v>244</v>
      </c>
      <c r="AQ47" s="2" t="s">
        <v>244</v>
      </c>
      <c r="AR47" s="1">
        <v>1E-3</v>
      </c>
      <c r="AS47" s="1">
        <v>1E-4</v>
      </c>
      <c r="AT47" s="1">
        <v>3.7704918032786887E-3</v>
      </c>
      <c r="AU47" s="1">
        <f>VLOOKUP(B47,'[1]raw data'!$E$1:$Q$313,13,FALSE)</f>
        <v>19</v>
      </c>
      <c r="AV47" s="1" t="s">
        <v>265</v>
      </c>
    </row>
    <row r="48" spans="1:48" x14ac:dyDescent="0.2">
      <c r="A48" s="4">
        <v>47</v>
      </c>
      <c r="B48" s="38">
        <v>20645</v>
      </c>
      <c r="C48" s="1" t="s">
        <v>7</v>
      </c>
      <c r="D48" s="4" t="s">
        <v>43</v>
      </c>
      <c r="E48" s="4" t="s">
        <v>279</v>
      </c>
      <c r="F48" s="4" t="s">
        <v>73</v>
      </c>
      <c r="G48" s="1" t="s">
        <v>17</v>
      </c>
      <c r="H48" s="1" t="s">
        <v>18</v>
      </c>
      <c r="I48" s="1" t="s">
        <v>17</v>
      </c>
      <c r="J48" s="1" t="s">
        <v>18</v>
      </c>
      <c r="K48" s="5">
        <v>3.2</v>
      </c>
      <c r="L48" s="4">
        <v>0.12</v>
      </c>
      <c r="M48" s="6">
        <v>610000</v>
      </c>
      <c r="N48" s="33">
        <f t="shared" si="0"/>
        <v>5.7853298350107671</v>
      </c>
      <c r="O48" s="6">
        <v>2300</v>
      </c>
      <c r="P48" s="33">
        <f t="shared" si="1"/>
        <v>3.3617278360175931</v>
      </c>
      <c r="Q48" s="6">
        <v>230</v>
      </c>
      <c r="R48" s="33">
        <f t="shared" si="2"/>
        <v>2.3617278360175931</v>
      </c>
      <c r="S48" s="7">
        <v>3.77049180327869E-3</v>
      </c>
      <c r="T48" s="7">
        <v>3.7704918032786886E-4</v>
      </c>
      <c r="U48" s="7">
        <f t="shared" si="3"/>
        <v>0.82521800230848585</v>
      </c>
      <c r="V48" s="7">
        <f>IF(P48&lt;=N48-2,2*2/(N48-P48),IF(R48&lt;=N48-2,5-3*(N48-2-R48)/(P48-R48),6))</f>
        <v>1.6504360046169717</v>
      </c>
      <c r="W48" s="41">
        <f>IF(P48&lt;=N48-4,4*2/(N48-P48),IF(R48&lt;=N48-4,5-3*(N48-4-R48)/(P48-R48),6))</f>
        <v>6</v>
      </c>
      <c r="X48" s="6">
        <v>230000000</v>
      </c>
      <c r="Y48" s="6">
        <v>230000</v>
      </c>
      <c r="Z48" s="6">
        <v>61000</v>
      </c>
      <c r="AA48" s="8">
        <v>1E-3</v>
      </c>
      <c r="AB48" s="8">
        <v>2.652173913043478E-4</v>
      </c>
      <c r="AC48" s="21">
        <v>230000000</v>
      </c>
      <c r="AD48" s="1">
        <f t="shared" si="4"/>
        <v>8.3617278360175931</v>
      </c>
      <c r="AE48" s="1">
        <v>610000</v>
      </c>
      <c r="AF48" s="1">
        <f t="shared" si="5"/>
        <v>5.7853298350107671</v>
      </c>
      <c r="AG48" s="1">
        <v>230000</v>
      </c>
      <c r="AH48" s="1">
        <f t="shared" si="6"/>
        <v>5.3617278360175931</v>
      </c>
      <c r="AI48" s="2">
        <v>2.6521739130434784E-3</v>
      </c>
      <c r="AJ48" s="2">
        <v>1E-3</v>
      </c>
      <c r="AK48" s="7">
        <f t="shared" si="7"/>
        <v>0.77627757792795349</v>
      </c>
      <c r="AL48" s="7">
        <f t="shared" si="8"/>
        <v>1.552555155855907</v>
      </c>
      <c r="AM48" s="7">
        <f t="shared" si="9"/>
        <v>6</v>
      </c>
      <c r="AN48" s="2" t="s">
        <v>242</v>
      </c>
      <c r="AO48" s="2" t="s">
        <v>242</v>
      </c>
      <c r="AP48" s="2" t="s">
        <v>242</v>
      </c>
      <c r="AQ48" s="2" t="s">
        <v>242</v>
      </c>
      <c r="AR48" s="1">
        <v>2.6521739130434784E-3</v>
      </c>
      <c r="AS48" s="1">
        <v>3.7704918032786887E-3</v>
      </c>
      <c r="AT48" s="1">
        <v>1E-3</v>
      </c>
      <c r="AU48" s="1">
        <f>VLOOKUP(B48,'[1]raw data'!$E$1:$Q$313,13,FALSE)</f>
        <v>15</v>
      </c>
      <c r="AV48" s="1" t="s">
        <v>275</v>
      </c>
    </row>
    <row r="49" spans="1:48" x14ac:dyDescent="0.2">
      <c r="A49" s="4">
        <v>48</v>
      </c>
      <c r="B49" s="38">
        <v>19235</v>
      </c>
      <c r="C49" s="1" t="s">
        <v>4</v>
      </c>
      <c r="D49" s="4" t="s">
        <v>43</v>
      </c>
      <c r="E49" s="4" t="s">
        <v>278</v>
      </c>
      <c r="F49" s="4" t="s">
        <v>74</v>
      </c>
      <c r="G49" s="1" t="s">
        <v>17</v>
      </c>
      <c r="H49" s="1" t="s">
        <v>18</v>
      </c>
      <c r="I49" s="1" t="s">
        <v>17</v>
      </c>
      <c r="J49" s="1" t="s">
        <v>18</v>
      </c>
      <c r="K49" s="5">
        <v>1.6</v>
      </c>
      <c r="L49" s="4">
        <v>0.06</v>
      </c>
      <c r="M49" s="6">
        <v>230000</v>
      </c>
      <c r="N49" s="33">
        <f t="shared" si="0"/>
        <v>5.3617278360175931</v>
      </c>
      <c r="O49" s="6">
        <v>23000</v>
      </c>
      <c r="P49" s="33">
        <f t="shared" si="1"/>
        <v>4.3617278360175931</v>
      </c>
      <c r="Q49" s="6">
        <v>2300</v>
      </c>
      <c r="R49" s="33">
        <f t="shared" si="2"/>
        <v>3.3617278360175931</v>
      </c>
      <c r="S49" s="7">
        <v>0.1</v>
      </c>
      <c r="T49" s="7">
        <v>0.01</v>
      </c>
      <c r="U49" s="7">
        <f t="shared" si="3"/>
        <v>2</v>
      </c>
      <c r="V49" s="7">
        <f>IF(P49&lt;=N49-2,2*2/(N49-P49),IF(R49&lt;=N49-2,5-3*(N49-2-R49)/(P49-R49),6))</f>
        <v>5</v>
      </c>
      <c r="W49" s="41">
        <f>IF(P49&lt;=N49-4,4*2/(N49-P49),IF(R49&lt;=N49-4,5-3*(N49-4-R49)/(P49-R49),6))</f>
        <v>6</v>
      </c>
      <c r="X49" s="6">
        <v>230000</v>
      </c>
      <c r="Y49" s="6">
        <v>23000</v>
      </c>
      <c r="Z49" s="6">
        <v>6100</v>
      </c>
      <c r="AA49" s="8">
        <v>0.1</v>
      </c>
      <c r="AB49" s="8">
        <v>2.6521739130434784E-2</v>
      </c>
      <c r="AC49" s="21">
        <v>610000</v>
      </c>
      <c r="AD49" s="1">
        <f t="shared" si="4"/>
        <v>5.7853298350107671</v>
      </c>
      <c r="AE49" s="1">
        <v>23000</v>
      </c>
      <c r="AF49" s="1">
        <f t="shared" si="5"/>
        <v>4.3617278360175931</v>
      </c>
      <c r="AG49" s="1">
        <v>6100</v>
      </c>
      <c r="AH49" s="1">
        <f t="shared" si="6"/>
        <v>3.7853298350107671</v>
      </c>
      <c r="AI49" s="2">
        <v>3.7704918032786888E-2</v>
      </c>
      <c r="AJ49" s="2">
        <v>0.01</v>
      </c>
      <c r="AK49" s="7">
        <f t="shared" si="7"/>
        <v>1.4048870410511343</v>
      </c>
      <c r="AL49" s="7">
        <f t="shared" si="8"/>
        <v>5</v>
      </c>
      <c r="AM49" s="7">
        <f t="shared" si="9"/>
        <v>6</v>
      </c>
      <c r="AN49" s="2" t="s">
        <v>243</v>
      </c>
      <c r="AO49" s="2" t="s">
        <v>243</v>
      </c>
      <c r="AP49" s="2" t="s">
        <v>243</v>
      </c>
      <c r="AQ49" s="2" t="s">
        <v>243</v>
      </c>
      <c r="AR49" s="1">
        <v>0.37704918032786883</v>
      </c>
      <c r="AS49" s="1">
        <v>1</v>
      </c>
      <c r="AT49" s="1">
        <v>0.37704918032786883</v>
      </c>
      <c r="AU49" s="1">
        <f>VLOOKUP(B49,'[1]raw data'!$E$1:$Q$313,13,FALSE)</f>
        <v>22</v>
      </c>
      <c r="AV49" s="1" t="s">
        <v>275</v>
      </c>
    </row>
    <row r="50" spans="1:48" hidden="1" x14ac:dyDescent="0.2">
      <c r="A50" s="4">
        <v>49</v>
      </c>
      <c r="B50" s="26">
        <v>20256</v>
      </c>
      <c r="C50" s="1" t="s">
        <v>3</v>
      </c>
      <c r="D50" s="4" t="s">
        <v>43</v>
      </c>
      <c r="E50" s="4" t="s">
        <v>279</v>
      </c>
      <c r="F50" s="4" t="s">
        <v>75</v>
      </c>
      <c r="G50" s="1" t="s">
        <v>17</v>
      </c>
      <c r="H50" s="1" t="s">
        <v>18</v>
      </c>
      <c r="I50" s="1" t="s">
        <v>17</v>
      </c>
      <c r="J50" s="1" t="s">
        <v>18</v>
      </c>
      <c r="K50" s="5">
        <v>6.4</v>
      </c>
      <c r="L50" s="4">
        <v>0.25</v>
      </c>
      <c r="M50" s="22">
        <v>23000</v>
      </c>
      <c r="N50" s="31">
        <f t="shared" si="0"/>
        <v>4.3617278360175931</v>
      </c>
      <c r="O50" s="6">
        <v>230</v>
      </c>
      <c r="P50" s="33">
        <f t="shared" si="1"/>
        <v>2.3617278360175931</v>
      </c>
      <c r="Q50" s="6">
        <v>23</v>
      </c>
      <c r="R50" s="33">
        <f t="shared" si="2"/>
        <v>1.3617278360175928</v>
      </c>
      <c r="S50" s="7">
        <v>0.01</v>
      </c>
      <c r="T50" s="7">
        <v>1E-3</v>
      </c>
      <c r="U50" s="7">
        <f t="shared" si="3"/>
        <v>1</v>
      </c>
      <c r="V50" s="7">
        <f>IF(P50&lt;=N50-2,2*2/(N50-P50),IF(R50&lt;=N50-2,5-3*(N50-2-R50)/(P50-R50),6))</f>
        <v>2</v>
      </c>
      <c r="W50" s="7">
        <f>IF(P50&lt;=N50-4,4*2/(N50-P50),IF(R50&lt;=N50-4,5-3*(N50-4-R50)/(P50-R50),6))</f>
        <v>6</v>
      </c>
      <c r="X50" s="6">
        <v>230000</v>
      </c>
      <c r="Y50" s="6">
        <v>230</v>
      </c>
      <c r="Z50" s="6">
        <v>23</v>
      </c>
      <c r="AA50" s="8">
        <v>1E-3</v>
      </c>
      <c r="AB50" s="8">
        <v>1E-4</v>
      </c>
      <c r="AC50" s="21">
        <v>230000</v>
      </c>
      <c r="AD50" s="21">
        <f t="shared" si="4"/>
        <v>5.3617278360175931</v>
      </c>
      <c r="AE50" s="1">
        <v>230</v>
      </c>
      <c r="AF50" s="1">
        <f t="shared" si="5"/>
        <v>2.3617278360175931</v>
      </c>
      <c r="AG50" s="1">
        <v>23</v>
      </c>
      <c r="AH50" s="1">
        <f t="shared" si="6"/>
        <v>1.3617278360175928</v>
      </c>
      <c r="AI50" s="2">
        <v>1E-3</v>
      </c>
      <c r="AJ50" s="2">
        <v>1E-4</v>
      </c>
      <c r="AK50" s="7">
        <f t="shared" si="7"/>
        <v>0.66666666666666663</v>
      </c>
      <c r="AL50" s="7">
        <f t="shared" si="8"/>
        <v>1.3333333333333333</v>
      </c>
      <c r="AM50" s="7">
        <f t="shared" si="9"/>
        <v>4.9999999999999991</v>
      </c>
      <c r="AN50" s="2" t="s">
        <v>243</v>
      </c>
      <c r="AO50" s="2" t="s">
        <v>243</v>
      </c>
      <c r="AP50" s="2" t="s">
        <v>242</v>
      </c>
      <c r="AQ50" s="2" t="s">
        <v>242</v>
      </c>
      <c r="AR50" s="1">
        <v>0.1</v>
      </c>
      <c r="AS50" s="1">
        <v>1</v>
      </c>
      <c r="AT50" s="1">
        <v>1</v>
      </c>
      <c r="AU50" s="11">
        <f>VLOOKUP(B50,'[1]raw data'!$E$1:$Q$313,13,FALSE)</f>
        <v>22</v>
      </c>
      <c r="AV50" s="11" t="s">
        <v>275</v>
      </c>
    </row>
    <row r="51" spans="1:48" hidden="1" x14ac:dyDescent="0.2">
      <c r="A51" s="4">
        <v>50</v>
      </c>
      <c r="B51" s="26">
        <v>22193</v>
      </c>
      <c r="C51" s="1" t="s">
        <v>6</v>
      </c>
      <c r="D51" s="4" t="s">
        <v>43</v>
      </c>
      <c r="E51" s="4" t="s">
        <v>279</v>
      </c>
      <c r="F51" s="4" t="s">
        <v>76</v>
      </c>
      <c r="G51" s="1" t="s">
        <v>17</v>
      </c>
      <c r="H51" s="1" t="s">
        <v>18</v>
      </c>
      <c r="I51" s="1" t="s">
        <v>17</v>
      </c>
      <c r="J51" s="1" t="s">
        <v>18</v>
      </c>
      <c r="K51" s="5">
        <v>6.4</v>
      </c>
      <c r="L51" s="4">
        <v>0.12</v>
      </c>
      <c r="M51" s="22">
        <v>23000</v>
      </c>
      <c r="N51" s="31">
        <f t="shared" si="0"/>
        <v>4.3617278360175931</v>
      </c>
      <c r="O51" s="6">
        <v>2300</v>
      </c>
      <c r="P51" s="33">
        <f t="shared" si="1"/>
        <v>3.3617278360175931</v>
      </c>
      <c r="Q51" s="6">
        <v>23</v>
      </c>
      <c r="R51" s="33">
        <f t="shared" si="2"/>
        <v>1.3617278360175928</v>
      </c>
      <c r="S51" s="7">
        <v>0.1</v>
      </c>
      <c r="T51" s="7">
        <v>1E-3</v>
      </c>
      <c r="U51" s="7">
        <f t="shared" si="3"/>
        <v>2</v>
      </c>
      <c r="V51" s="7">
        <f>IF(P51&lt;=N51-2,2*2/(N51-P51),IF(R51&lt;=N51-2,5-3*(N51-2-R51)/(P51-R51),6))</f>
        <v>3.4999999999999996</v>
      </c>
      <c r="W51" s="7">
        <f>IF(P51&lt;=N51-4,4*2/(N51-P51),IF(R51&lt;=N51-4,5-3*(N51-4-R51)/(P51-R51),6))</f>
        <v>6</v>
      </c>
      <c r="X51" s="6">
        <v>230000</v>
      </c>
      <c r="Y51" s="6">
        <v>2300</v>
      </c>
      <c r="Z51" s="6">
        <v>23</v>
      </c>
      <c r="AA51" s="8">
        <v>0.01</v>
      </c>
      <c r="AB51" s="8">
        <v>1E-4</v>
      </c>
      <c r="AC51" s="21">
        <v>230000</v>
      </c>
      <c r="AD51" s="21">
        <f t="shared" si="4"/>
        <v>5.3617278360175931</v>
      </c>
      <c r="AE51" s="1">
        <v>2300</v>
      </c>
      <c r="AF51" s="1">
        <f t="shared" si="5"/>
        <v>3.3617278360175931</v>
      </c>
      <c r="AG51" s="1">
        <v>23</v>
      </c>
      <c r="AH51" s="1">
        <f t="shared" si="6"/>
        <v>1.3617278360175928</v>
      </c>
      <c r="AI51" s="2">
        <v>0.01</v>
      </c>
      <c r="AJ51" s="2">
        <v>1E-4</v>
      </c>
      <c r="AK51" s="7">
        <f t="shared" si="7"/>
        <v>1</v>
      </c>
      <c r="AL51" s="7">
        <f t="shared" si="8"/>
        <v>2</v>
      </c>
      <c r="AM51" s="7">
        <f t="shared" si="9"/>
        <v>5</v>
      </c>
      <c r="AN51" s="2" t="s">
        <v>243</v>
      </c>
      <c r="AO51" s="2" t="s">
        <v>243</v>
      </c>
      <c r="AP51" s="2" t="s">
        <v>242</v>
      </c>
      <c r="AQ51" s="2" t="s">
        <v>242</v>
      </c>
      <c r="AR51" s="1">
        <v>0.1</v>
      </c>
      <c r="AS51" s="1">
        <v>1</v>
      </c>
      <c r="AT51" s="1">
        <v>1</v>
      </c>
      <c r="AU51" s="11">
        <f>VLOOKUP(B51,'[1]raw data'!$E$1:$Q$313,13,FALSE)</f>
        <v>19</v>
      </c>
      <c r="AV51" s="11" t="s">
        <v>275</v>
      </c>
    </row>
    <row r="52" spans="1:48" ht="15.6" customHeight="1" x14ac:dyDescent="0.2">
      <c r="A52" s="4">
        <v>51</v>
      </c>
      <c r="B52" s="38">
        <v>20324</v>
      </c>
      <c r="C52" s="1" t="s">
        <v>4</v>
      </c>
      <c r="D52" s="4" t="s">
        <v>43</v>
      </c>
      <c r="E52" s="4" t="s">
        <v>278</v>
      </c>
      <c r="F52" s="4" t="s">
        <v>77</v>
      </c>
      <c r="G52" s="1" t="s">
        <v>17</v>
      </c>
      <c r="H52" s="1" t="s">
        <v>18</v>
      </c>
      <c r="I52" s="1" t="s">
        <v>17</v>
      </c>
      <c r="J52" s="1" t="s">
        <v>18</v>
      </c>
      <c r="K52" s="5">
        <v>6.4</v>
      </c>
      <c r="L52" s="4">
        <v>0.5</v>
      </c>
      <c r="M52" s="6">
        <v>610000</v>
      </c>
      <c r="N52" s="33">
        <f t="shared" si="0"/>
        <v>5.7853298350107671</v>
      </c>
      <c r="O52" s="6">
        <v>61000</v>
      </c>
      <c r="P52" s="33">
        <f t="shared" si="1"/>
        <v>4.7853298350107671</v>
      </c>
      <c r="Q52" s="6">
        <v>230</v>
      </c>
      <c r="R52" s="33">
        <f t="shared" si="2"/>
        <v>2.3617278360175931</v>
      </c>
      <c r="S52" s="7">
        <v>0.1</v>
      </c>
      <c r="T52" s="7">
        <v>3.7704918032786886E-4</v>
      </c>
      <c r="U52" s="7">
        <f t="shared" si="3"/>
        <v>2</v>
      </c>
      <c r="V52" s="7">
        <f>IF(P52&lt;=N52-2,2*2/(N52-P52),IF(R52&lt;=N52-2,5-3*(N52-2-R52)/(P52-R52),6))</f>
        <v>3.237827003462729</v>
      </c>
      <c r="W52" s="41">
        <f>IF(P52&lt;=N52-4,4*2/(N52-P52),IF(R52&lt;=N52-4,5-3*(N52-4-R52)/(P52-R52),6))</f>
        <v>6</v>
      </c>
      <c r="X52" s="6">
        <v>61000000</v>
      </c>
      <c r="Y52" s="6">
        <v>2300000</v>
      </c>
      <c r="Z52" s="6">
        <v>230000</v>
      </c>
      <c r="AA52" s="8">
        <v>3.7704918032786888E-2</v>
      </c>
      <c r="AB52" s="8">
        <v>3.7704918032786887E-3</v>
      </c>
      <c r="AC52" s="21">
        <v>61000000</v>
      </c>
      <c r="AD52" s="1">
        <f t="shared" si="4"/>
        <v>7.7853298350107671</v>
      </c>
      <c r="AE52" s="1">
        <v>6100000</v>
      </c>
      <c r="AF52" s="1">
        <f t="shared" si="5"/>
        <v>6.7853298350107671</v>
      </c>
      <c r="AG52" s="1">
        <v>1300000</v>
      </c>
      <c r="AH52" s="1">
        <f t="shared" si="6"/>
        <v>6.1139433523068369</v>
      </c>
      <c r="AI52" s="2">
        <v>0.1</v>
      </c>
      <c r="AJ52" s="2">
        <v>2.1311475409836064E-2</v>
      </c>
      <c r="AK52" s="7">
        <f t="shared" si="7"/>
        <v>2</v>
      </c>
      <c r="AL52" s="7">
        <f t="shared" si="8"/>
        <v>6</v>
      </c>
      <c r="AM52" s="7">
        <f t="shared" si="9"/>
        <v>6</v>
      </c>
      <c r="AN52" s="2" t="s">
        <v>243</v>
      </c>
      <c r="AO52" s="2" t="s">
        <v>242</v>
      </c>
      <c r="AP52" s="2" t="s">
        <v>243</v>
      </c>
      <c r="AQ52" s="2" t="s">
        <v>243</v>
      </c>
      <c r="AR52" s="1">
        <v>0.01</v>
      </c>
      <c r="AS52" s="1">
        <v>0.01</v>
      </c>
      <c r="AT52" s="1">
        <v>1.7692307692307693E-4</v>
      </c>
      <c r="AU52" s="1">
        <f>VLOOKUP(B52,'[1]raw data'!$E$1:$Q$313,13,FALSE)</f>
        <v>15</v>
      </c>
      <c r="AV52" s="1" t="s">
        <v>275</v>
      </c>
    </row>
    <row r="53" spans="1:48" x14ac:dyDescent="0.2">
      <c r="A53" s="4">
        <v>52</v>
      </c>
      <c r="B53" s="38">
        <v>20651</v>
      </c>
      <c r="C53" s="1" t="s">
        <v>5</v>
      </c>
      <c r="D53" s="4" t="s">
        <v>43</v>
      </c>
      <c r="E53" s="4" t="s">
        <v>278</v>
      </c>
      <c r="F53" s="4" t="s">
        <v>78</v>
      </c>
      <c r="G53" s="1" t="s">
        <v>17</v>
      </c>
      <c r="H53" s="1" t="s">
        <v>18</v>
      </c>
      <c r="I53" s="1" t="s">
        <v>17</v>
      </c>
      <c r="J53" s="1" t="s">
        <v>18</v>
      </c>
      <c r="K53" s="5">
        <v>3.2</v>
      </c>
      <c r="L53" s="4">
        <v>0.06</v>
      </c>
      <c r="M53" s="6">
        <v>230000</v>
      </c>
      <c r="N53" s="33">
        <f t="shared" si="0"/>
        <v>5.3617278360175931</v>
      </c>
      <c r="O53" s="6">
        <v>23000</v>
      </c>
      <c r="P53" s="33">
        <f t="shared" si="1"/>
        <v>4.3617278360175931</v>
      </c>
      <c r="Q53" s="6">
        <v>2300</v>
      </c>
      <c r="R53" s="33">
        <f t="shared" si="2"/>
        <v>3.3617278360175931</v>
      </c>
      <c r="S53" s="7">
        <v>0.1</v>
      </c>
      <c r="T53" s="7">
        <v>0.01</v>
      </c>
      <c r="U53" s="7">
        <f t="shared" si="3"/>
        <v>2</v>
      </c>
      <c r="V53" s="7">
        <f>IF(P53&lt;=N53-2,2*2/(N53-P53),IF(R53&lt;=N53-2,5-3*(N53-2-R53)/(P53-R53),6))</f>
        <v>5</v>
      </c>
      <c r="W53" s="41">
        <f>IF(P53&lt;=N53-4,4*2/(N53-P53),IF(R53&lt;=N53-4,5-3*(N53-4-R53)/(P53-R53),6))</f>
        <v>6</v>
      </c>
      <c r="X53" s="6">
        <v>61000000</v>
      </c>
      <c r="Y53" s="6">
        <v>2300000</v>
      </c>
      <c r="Z53" s="6">
        <v>230000</v>
      </c>
      <c r="AA53" s="8">
        <v>3.7704918032786888E-2</v>
      </c>
      <c r="AB53" s="8">
        <v>3.7704918032786887E-3</v>
      </c>
      <c r="AC53" s="21">
        <v>61000000</v>
      </c>
      <c r="AD53" s="1">
        <f t="shared" si="4"/>
        <v>7.7853298350107671</v>
      </c>
      <c r="AE53" s="1">
        <v>6100000</v>
      </c>
      <c r="AF53" s="1">
        <f t="shared" si="5"/>
        <v>6.7853298350107671</v>
      </c>
      <c r="AG53" s="1">
        <v>610000</v>
      </c>
      <c r="AH53" s="1">
        <f t="shared" si="6"/>
        <v>5.7853298350107671</v>
      </c>
      <c r="AI53" s="2">
        <v>0.1</v>
      </c>
      <c r="AJ53" s="2">
        <v>0.01</v>
      </c>
      <c r="AK53" s="7">
        <f t="shared" si="7"/>
        <v>2</v>
      </c>
      <c r="AL53" s="7">
        <f t="shared" si="8"/>
        <v>5</v>
      </c>
      <c r="AM53" s="7">
        <f t="shared" si="9"/>
        <v>6</v>
      </c>
      <c r="AN53" s="2" t="s">
        <v>243</v>
      </c>
      <c r="AO53" s="2" t="s">
        <v>243</v>
      </c>
      <c r="AP53" s="2" t="s">
        <v>243</v>
      </c>
      <c r="AQ53" s="2" t="s">
        <v>243</v>
      </c>
      <c r="AR53" s="1">
        <v>3.7704918032786887E-3</v>
      </c>
      <c r="AS53" s="1">
        <v>3.7704918032786887E-3</v>
      </c>
      <c r="AT53" s="1">
        <v>3.7704918032786887E-3</v>
      </c>
      <c r="AU53" s="1">
        <f>VLOOKUP(B53,'[1]raw data'!$E$1:$Q$313,13,FALSE)</f>
        <v>15</v>
      </c>
      <c r="AV53" s="1" t="s">
        <v>275</v>
      </c>
    </row>
    <row r="54" spans="1:48" x14ac:dyDescent="0.2">
      <c r="A54" s="4">
        <v>53</v>
      </c>
      <c r="B54" s="38">
        <v>22196</v>
      </c>
      <c r="C54" s="1" t="s">
        <v>7</v>
      </c>
      <c r="D54" s="4" t="s">
        <v>43</v>
      </c>
      <c r="E54" s="4" t="s">
        <v>279</v>
      </c>
      <c r="F54" s="4" t="s">
        <v>79</v>
      </c>
      <c r="G54" s="1" t="s">
        <v>17</v>
      </c>
      <c r="H54" s="1" t="s">
        <v>18</v>
      </c>
      <c r="I54" s="1" t="s">
        <v>17</v>
      </c>
      <c r="J54" s="1" t="s">
        <v>18</v>
      </c>
      <c r="K54" s="5">
        <v>3.2</v>
      </c>
      <c r="L54" s="4">
        <v>0.12</v>
      </c>
      <c r="M54" s="6">
        <v>610000</v>
      </c>
      <c r="N54" s="33">
        <f t="shared" si="0"/>
        <v>5.7853298350107671</v>
      </c>
      <c r="O54" s="6">
        <v>230000</v>
      </c>
      <c r="P54" s="33">
        <f t="shared" si="1"/>
        <v>5.3617278360175931</v>
      </c>
      <c r="Q54" s="6">
        <v>23000</v>
      </c>
      <c r="R54" s="33">
        <f t="shared" si="2"/>
        <v>4.3617278360175931</v>
      </c>
      <c r="S54" s="7">
        <v>0.37704918032786883</v>
      </c>
      <c r="T54" s="7">
        <v>3.7704918032786888E-2</v>
      </c>
      <c r="U54" s="7">
        <f t="shared" si="3"/>
        <v>3.7291940030204778</v>
      </c>
      <c r="V54" s="7">
        <f>IF(P54&lt;=N54-2,2*2/(N54-P54),IF(R54&lt;=N54-2,5-3*(N54-2-R54)/(P54-R54),6))</f>
        <v>6</v>
      </c>
      <c r="W54" s="41">
        <f>IF(P54&lt;=N54-4,4*2/(N54-P54),IF(R54&lt;=N54-4,5-3*(N54-4-R54)/(P54-R54),6))</f>
        <v>6</v>
      </c>
      <c r="X54" s="6">
        <v>23000000</v>
      </c>
      <c r="Y54" s="6">
        <v>2300000</v>
      </c>
      <c r="Z54" s="6">
        <v>2300000</v>
      </c>
      <c r="AA54" s="8">
        <v>0.1</v>
      </c>
      <c r="AB54" s="8">
        <v>0.1</v>
      </c>
      <c r="AC54" s="21">
        <v>23000000</v>
      </c>
      <c r="AD54" s="1">
        <f t="shared" si="4"/>
        <v>7.3617278360175931</v>
      </c>
      <c r="AE54" s="1">
        <v>2300000</v>
      </c>
      <c r="AF54" s="1">
        <f t="shared" si="5"/>
        <v>6.3617278360175931</v>
      </c>
      <c r="AG54" s="1">
        <v>2300000</v>
      </c>
      <c r="AH54" s="1">
        <f t="shared" si="6"/>
        <v>6.3617278360175931</v>
      </c>
      <c r="AI54" s="2">
        <v>0.1</v>
      </c>
      <c r="AJ54" s="2">
        <v>0.1</v>
      </c>
      <c r="AK54" s="7">
        <f t="shared" si="7"/>
        <v>2</v>
      </c>
      <c r="AL54" s="7">
        <f t="shared" si="8"/>
        <v>6</v>
      </c>
      <c r="AM54" s="7">
        <f t="shared" si="9"/>
        <v>6</v>
      </c>
      <c r="AN54" s="2" t="s">
        <v>244</v>
      </c>
      <c r="AO54" s="2" t="s">
        <v>244</v>
      </c>
      <c r="AP54" s="2" t="s">
        <v>243</v>
      </c>
      <c r="AQ54" s="2" t="s">
        <v>243</v>
      </c>
      <c r="AR54" s="1">
        <v>2.6521739130434784E-2</v>
      </c>
      <c r="AS54" s="1">
        <v>0.1</v>
      </c>
      <c r="AT54" s="1">
        <v>0.01</v>
      </c>
      <c r="AU54" s="1">
        <f>VLOOKUP(B54,'[1]raw data'!$E$1:$Q$313,13,FALSE)</f>
        <v>15</v>
      </c>
      <c r="AV54" s="1" t="s">
        <v>275</v>
      </c>
    </row>
    <row r="55" spans="1:48" x14ac:dyDescent="0.2">
      <c r="A55" s="4">
        <v>54</v>
      </c>
      <c r="B55" s="38">
        <v>20926</v>
      </c>
      <c r="C55" s="1" t="s">
        <v>3</v>
      </c>
      <c r="D55" s="4" t="s">
        <v>43</v>
      </c>
      <c r="E55" s="4" t="s">
        <v>279</v>
      </c>
      <c r="F55" s="4" t="s">
        <v>80</v>
      </c>
      <c r="G55" s="1" t="s">
        <v>17</v>
      </c>
      <c r="H55" s="1" t="s">
        <v>18</v>
      </c>
      <c r="I55" s="1" t="s">
        <v>17</v>
      </c>
      <c r="J55" s="1" t="s">
        <v>18</v>
      </c>
      <c r="K55" s="5">
        <v>6.4</v>
      </c>
      <c r="L55" s="4">
        <v>0.12</v>
      </c>
      <c r="M55" s="6">
        <v>610000</v>
      </c>
      <c r="N55" s="33">
        <f t="shared" si="0"/>
        <v>5.7853298350107671</v>
      </c>
      <c r="O55" s="6">
        <v>23000</v>
      </c>
      <c r="P55" s="33">
        <f t="shared" si="1"/>
        <v>4.3617278360175931</v>
      </c>
      <c r="Q55" s="6">
        <v>6100</v>
      </c>
      <c r="R55" s="33">
        <f t="shared" si="2"/>
        <v>3.7853298350107671</v>
      </c>
      <c r="S55" s="7">
        <v>3.7704918032786888E-2</v>
      </c>
      <c r="T55" s="7">
        <v>0.01</v>
      </c>
      <c r="U55" s="7">
        <f t="shared" si="3"/>
        <v>1.4048870410511343</v>
      </c>
      <c r="V55" s="7">
        <f>IF(P55&lt;=N55-2,2*2/(N55-P55),IF(R55&lt;=N55-2,5-3*(N55-2-R55)/(P55-R55),6))</f>
        <v>5</v>
      </c>
      <c r="W55" s="41">
        <f>IF(P55&lt;=N55-4,4*2/(N55-P55),IF(R55&lt;=N55-4,5-3*(N55-4-R55)/(P55-R55),6))</f>
        <v>6</v>
      </c>
      <c r="X55" s="6">
        <v>23000000</v>
      </c>
      <c r="Y55" s="6">
        <v>610000</v>
      </c>
      <c r="Z55" s="6">
        <v>610000</v>
      </c>
      <c r="AA55" s="8">
        <v>2.6521739130434784E-2</v>
      </c>
      <c r="AB55" s="8">
        <v>2.6521739130434784E-2</v>
      </c>
      <c r="AC55" s="21">
        <v>23000000</v>
      </c>
      <c r="AD55" s="1">
        <f t="shared" si="4"/>
        <v>7.3617278360175931</v>
      </c>
      <c r="AE55" s="1">
        <v>6100000</v>
      </c>
      <c r="AF55" s="1">
        <f t="shared" si="5"/>
        <v>6.7853298350107671</v>
      </c>
      <c r="AG55" s="1">
        <v>6100000</v>
      </c>
      <c r="AH55" s="1">
        <f t="shared" si="6"/>
        <v>6.7853298350107671</v>
      </c>
      <c r="AI55" s="2">
        <v>0.26521739130434785</v>
      </c>
      <c r="AJ55" s="2">
        <v>0.26521739130434785</v>
      </c>
      <c r="AK55" s="7">
        <f t="shared" si="7"/>
        <v>6</v>
      </c>
      <c r="AL55" s="7">
        <f t="shared" si="8"/>
        <v>6</v>
      </c>
      <c r="AM55" s="7">
        <f t="shared" si="9"/>
        <v>6</v>
      </c>
      <c r="AN55" s="2" t="s">
        <v>243</v>
      </c>
      <c r="AO55" s="2" t="s">
        <v>243</v>
      </c>
      <c r="AP55" s="2" t="s">
        <v>243</v>
      </c>
      <c r="AQ55" s="2" t="s">
        <v>244</v>
      </c>
      <c r="AR55" s="1">
        <v>2.6521739130434784E-2</v>
      </c>
      <c r="AS55" s="1">
        <v>3.7704918032786887E-3</v>
      </c>
      <c r="AT55" s="1">
        <v>1E-3</v>
      </c>
      <c r="AU55" s="1">
        <f>VLOOKUP(B55,'[1]raw data'!$E$1:$Q$313,13,FALSE)</f>
        <v>15</v>
      </c>
      <c r="AV55" s="1" t="s">
        <v>275</v>
      </c>
    </row>
    <row r="56" spans="1:48" x14ac:dyDescent="0.2">
      <c r="A56" s="4">
        <v>55</v>
      </c>
      <c r="B56" s="38">
        <v>19777</v>
      </c>
      <c r="C56" s="1" t="s">
        <v>2</v>
      </c>
      <c r="D56" s="4" t="s">
        <v>43</v>
      </c>
      <c r="E56" s="4" t="s">
        <v>279</v>
      </c>
      <c r="F56" s="4" t="s">
        <v>81</v>
      </c>
      <c r="G56" s="1" t="s">
        <v>17</v>
      </c>
      <c r="H56" s="1" t="s">
        <v>18</v>
      </c>
      <c r="I56" s="1" t="s">
        <v>17</v>
      </c>
      <c r="J56" s="1" t="s">
        <v>18</v>
      </c>
      <c r="K56" s="5">
        <v>3.2</v>
      </c>
      <c r="L56" s="4">
        <v>0.12</v>
      </c>
      <c r="M56" s="6">
        <v>230000</v>
      </c>
      <c r="N56" s="33">
        <f t="shared" si="0"/>
        <v>5.3617278360175931</v>
      </c>
      <c r="O56" s="6">
        <v>23000</v>
      </c>
      <c r="P56" s="33">
        <f t="shared" si="1"/>
        <v>4.3617278360175931</v>
      </c>
      <c r="Q56" s="6">
        <v>230</v>
      </c>
      <c r="R56" s="33">
        <f t="shared" si="2"/>
        <v>2.3617278360175931</v>
      </c>
      <c r="S56" s="7">
        <v>0.1</v>
      </c>
      <c r="T56" s="7">
        <v>1E-3</v>
      </c>
      <c r="U56" s="7">
        <f t="shared" si="3"/>
        <v>2</v>
      </c>
      <c r="V56" s="7">
        <f>IF(P56&lt;=N56-2,2*2/(N56-P56),IF(R56&lt;=N56-2,5-3*(N56-2-R56)/(P56-R56),6))</f>
        <v>3.5</v>
      </c>
      <c r="W56" s="41">
        <f>IF(P56&lt;=N56-4,4*2/(N56-P56),IF(R56&lt;=N56-4,5-3*(N56-4-R56)/(P56-R56),6))</f>
        <v>6</v>
      </c>
      <c r="X56" s="6">
        <v>23000000</v>
      </c>
      <c r="Y56" s="6">
        <v>610000</v>
      </c>
      <c r="Z56" s="6">
        <v>610000</v>
      </c>
      <c r="AA56" s="8">
        <v>2.6521739130434784E-2</v>
      </c>
      <c r="AB56" s="8">
        <v>2.6521739130434784E-2</v>
      </c>
      <c r="AC56" s="21">
        <v>23000000</v>
      </c>
      <c r="AD56" s="1">
        <f t="shared" si="4"/>
        <v>7.3617278360175931</v>
      </c>
      <c r="AE56" s="1">
        <v>2300000</v>
      </c>
      <c r="AF56" s="1">
        <f t="shared" si="5"/>
        <v>6.3617278360175931</v>
      </c>
      <c r="AG56" s="1">
        <v>610000</v>
      </c>
      <c r="AH56" s="1">
        <f t="shared" si="6"/>
        <v>5.7853298350107671</v>
      </c>
      <c r="AI56" s="2">
        <v>0.1</v>
      </c>
      <c r="AJ56" s="2">
        <v>2.6521739130434784E-2</v>
      </c>
      <c r="AK56" s="7">
        <f t="shared" si="7"/>
        <v>2</v>
      </c>
      <c r="AL56" s="7">
        <f t="shared" si="8"/>
        <v>6</v>
      </c>
      <c r="AM56" s="7">
        <f t="shared" si="9"/>
        <v>6</v>
      </c>
      <c r="AN56" s="2" t="s">
        <v>243</v>
      </c>
      <c r="AO56" s="2" t="s">
        <v>243</v>
      </c>
      <c r="AP56" s="2" t="s">
        <v>243</v>
      </c>
      <c r="AQ56" s="2" t="s">
        <v>243</v>
      </c>
      <c r="AR56" s="1">
        <v>0.01</v>
      </c>
      <c r="AS56" s="1">
        <v>0.01</v>
      </c>
      <c r="AT56" s="1">
        <v>3.7704918032786886E-4</v>
      </c>
      <c r="AU56" s="1">
        <f>VLOOKUP(B56,'[1]raw data'!$E$1:$Q$313,13,FALSE)</f>
        <v>19</v>
      </c>
      <c r="AV56" s="1" t="s">
        <v>275</v>
      </c>
    </row>
    <row r="57" spans="1:48" x14ac:dyDescent="0.2">
      <c r="A57" s="4">
        <v>56</v>
      </c>
      <c r="B57" s="38">
        <v>24897</v>
      </c>
      <c r="C57" s="1" t="s">
        <v>1</v>
      </c>
      <c r="D57" s="4" t="s">
        <v>43</v>
      </c>
      <c r="E57" s="4" t="s">
        <v>279</v>
      </c>
      <c r="F57" s="4" t="s">
        <v>82</v>
      </c>
      <c r="G57" s="1" t="s">
        <v>17</v>
      </c>
      <c r="H57" s="1" t="s">
        <v>18</v>
      </c>
      <c r="I57" s="1" t="s">
        <v>17</v>
      </c>
      <c r="J57" s="1" t="s">
        <v>18</v>
      </c>
      <c r="K57" s="5">
        <v>3.2</v>
      </c>
      <c r="L57" s="4">
        <v>0.12</v>
      </c>
      <c r="M57" s="6">
        <v>23000</v>
      </c>
      <c r="N57" s="33">
        <f t="shared" si="0"/>
        <v>4.3617278360175931</v>
      </c>
      <c r="O57" s="6">
        <v>2300</v>
      </c>
      <c r="P57" s="33">
        <f t="shared" si="1"/>
        <v>3.3617278360175931</v>
      </c>
      <c r="Q57" s="6">
        <v>230</v>
      </c>
      <c r="R57" s="33">
        <f t="shared" si="2"/>
        <v>2.3617278360175931</v>
      </c>
      <c r="S57" s="7">
        <v>0.1</v>
      </c>
      <c r="T57" s="7">
        <v>0.01</v>
      </c>
      <c r="U57" s="7">
        <f t="shared" si="3"/>
        <v>2</v>
      </c>
      <c r="V57" s="7">
        <f>IF(P57&lt;=N57-2,2*2/(N57-P57),IF(R57&lt;=N57-2,5-3*(N57-2-R57)/(P57-R57),6))</f>
        <v>5</v>
      </c>
      <c r="W57" s="41">
        <f>IF(P57&lt;=N57-4,4*2/(N57-P57),IF(R57&lt;=N57-4,5-3*(N57-4-R57)/(P57-R57),6))</f>
        <v>6</v>
      </c>
      <c r="X57" s="6">
        <v>610000</v>
      </c>
      <c r="Y57" s="6">
        <v>23000</v>
      </c>
      <c r="Z57" s="6">
        <v>6100</v>
      </c>
      <c r="AA57" s="8">
        <v>3.7704918032786888E-2</v>
      </c>
      <c r="AB57" s="8">
        <v>0.01</v>
      </c>
      <c r="AC57" s="21">
        <v>6100000</v>
      </c>
      <c r="AD57" s="1">
        <f t="shared" si="4"/>
        <v>6.7853298350107671</v>
      </c>
      <c r="AE57" s="1">
        <v>23000</v>
      </c>
      <c r="AF57" s="1">
        <f t="shared" si="5"/>
        <v>4.3617278360175931</v>
      </c>
      <c r="AG57" s="1">
        <v>23000</v>
      </c>
      <c r="AH57" s="1">
        <f t="shared" si="6"/>
        <v>4.3617278360175931</v>
      </c>
      <c r="AI57" s="2">
        <v>3.7704918032786887E-3</v>
      </c>
      <c r="AJ57" s="2">
        <v>3.7704918032786887E-3</v>
      </c>
      <c r="AK57" s="7">
        <f t="shared" si="7"/>
        <v>0.82521800230848585</v>
      </c>
      <c r="AL57" s="7">
        <f t="shared" si="8"/>
        <v>1.6504360046169717</v>
      </c>
      <c r="AM57" s="7">
        <f t="shared" si="9"/>
        <v>6</v>
      </c>
      <c r="AN57" s="2" t="s">
        <v>243</v>
      </c>
      <c r="AO57" s="2" t="s">
        <v>243</v>
      </c>
      <c r="AP57" s="2" t="s">
        <v>242</v>
      </c>
      <c r="AQ57" s="2" t="s">
        <v>242</v>
      </c>
      <c r="AR57" s="1">
        <v>3.7704918032786887E-3</v>
      </c>
      <c r="AS57" s="1">
        <v>0.1</v>
      </c>
      <c r="AT57" s="1">
        <v>0.01</v>
      </c>
      <c r="AU57" s="1">
        <f>VLOOKUP(B57,'[1]raw data'!$E$1:$Q$313,13,FALSE)</f>
        <v>19</v>
      </c>
      <c r="AV57" s="1" t="s">
        <v>275</v>
      </c>
    </row>
    <row r="58" spans="1:48" x14ac:dyDescent="0.2">
      <c r="A58" s="4">
        <v>57</v>
      </c>
      <c r="B58" s="38">
        <v>20644</v>
      </c>
      <c r="C58" s="1" t="s">
        <v>4</v>
      </c>
      <c r="D58" s="4" t="s">
        <v>43</v>
      </c>
      <c r="E58" s="4" t="s">
        <v>278</v>
      </c>
      <c r="F58" s="4" t="s">
        <v>83</v>
      </c>
      <c r="G58" s="1" t="s">
        <v>17</v>
      </c>
      <c r="H58" s="1" t="s">
        <v>18</v>
      </c>
      <c r="I58" s="1" t="s">
        <v>17</v>
      </c>
      <c r="J58" s="1" t="s">
        <v>18</v>
      </c>
      <c r="K58" s="5">
        <v>1.6</v>
      </c>
      <c r="L58" s="4">
        <v>0.06</v>
      </c>
      <c r="M58" s="6">
        <v>230000</v>
      </c>
      <c r="N58" s="33">
        <f t="shared" si="0"/>
        <v>5.3617278360175931</v>
      </c>
      <c r="O58" s="6">
        <v>23000</v>
      </c>
      <c r="P58" s="33">
        <f t="shared" si="1"/>
        <v>4.3617278360175931</v>
      </c>
      <c r="Q58" s="6">
        <v>23000</v>
      </c>
      <c r="R58" s="33">
        <f t="shared" si="2"/>
        <v>4.3617278360175931</v>
      </c>
      <c r="S58" s="7">
        <v>0.1</v>
      </c>
      <c r="T58" s="7">
        <v>0.1</v>
      </c>
      <c r="U58" s="7">
        <f t="shared" si="3"/>
        <v>2</v>
      </c>
      <c r="V58" s="7">
        <f>IF(P58&lt;=N58-2,2*2/(N58-P58),IF(R58&lt;=N58-2,5-3*(N58-2-R58)/(P58-R58),6))</f>
        <v>6</v>
      </c>
      <c r="W58" s="41">
        <f>IF(P58&lt;=N58-4,4*2/(N58-P58),IF(R58&lt;=N58-4,5-3*(N58-4-R58)/(P58-R58),6))</f>
        <v>6</v>
      </c>
      <c r="X58" s="6">
        <v>23000000</v>
      </c>
      <c r="Y58" s="6">
        <v>2300000</v>
      </c>
      <c r="Z58" s="6">
        <v>610000</v>
      </c>
      <c r="AA58" s="8">
        <v>0.1</v>
      </c>
      <c r="AB58" s="8">
        <v>2.6521739130434784E-2</v>
      </c>
      <c r="AC58" s="21">
        <v>23000000</v>
      </c>
      <c r="AD58" s="1">
        <f t="shared" si="4"/>
        <v>7.3617278360175931</v>
      </c>
      <c r="AE58" s="1">
        <v>23000000</v>
      </c>
      <c r="AF58" s="1">
        <f t="shared" si="5"/>
        <v>7.3617278360175931</v>
      </c>
      <c r="AG58" s="1">
        <v>6100000</v>
      </c>
      <c r="AH58" s="1">
        <f t="shared" si="6"/>
        <v>6.7853298350107671</v>
      </c>
      <c r="AI58" s="2">
        <v>1</v>
      </c>
      <c r="AJ58" s="2">
        <v>0.26521739130434785</v>
      </c>
      <c r="AK58" s="7">
        <f t="shared" si="7"/>
        <v>6</v>
      </c>
      <c r="AL58" s="7">
        <f t="shared" si="8"/>
        <v>6</v>
      </c>
      <c r="AM58" s="7">
        <f t="shared" si="9"/>
        <v>6</v>
      </c>
      <c r="AN58" s="2" t="s">
        <v>243</v>
      </c>
      <c r="AO58" s="2" t="s">
        <v>244</v>
      </c>
      <c r="AP58" s="2" t="s">
        <v>244</v>
      </c>
      <c r="AQ58" s="2" t="s">
        <v>244</v>
      </c>
      <c r="AR58" s="1">
        <v>0.01</v>
      </c>
      <c r="AS58" s="1">
        <v>1E-3</v>
      </c>
      <c r="AT58" s="1">
        <v>3.7704918032786887E-3</v>
      </c>
      <c r="AU58" s="1">
        <f>VLOOKUP(B58,'[1]raw data'!$E$1:$Q$313,13,FALSE)</f>
        <v>19</v>
      </c>
      <c r="AV58" s="1" t="s">
        <v>275</v>
      </c>
    </row>
    <row r="59" spans="1:48" x14ac:dyDescent="0.2">
      <c r="A59" s="4">
        <v>58</v>
      </c>
      <c r="B59" s="38">
        <v>22966</v>
      </c>
      <c r="C59" s="1" t="s">
        <v>6</v>
      </c>
      <c r="D59" s="4" t="s">
        <v>43</v>
      </c>
      <c r="E59" s="4" t="s">
        <v>279</v>
      </c>
      <c r="F59" s="4" t="s">
        <v>84</v>
      </c>
      <c r="G59" s="1" t="s">
        <v>17</v>
      </c>
      <c r="H59" s="1" t="s">
        <v>18</v>
      </c>
      <c r="I59" s="1" t="s">
        <v>17</v>
      </c>
      <c r="J59" s="1" t="s">
        <v>18</v>
      </c>
      <c r="K59" s="5">
        <v>3.2</v>
      </c>
      <c r="L59" s="4">
        <v>0.06</v>
      </c>
      <c r="M59" s="6">
        <v>230000</v>
      </c>
      <c r="N59" s="33">
        <f t="shared" si="0"/>
        <v>5.3617278360175931</v>
      </c>
      <c r="O59" s="6">
        <v>23000</v>
      </c>
      <c r="P59" s="33">
        <f t="shared" si="1"/>
        <v>4.3617278360175931</v>
      </c>
      <c r="Q59" s="6">
        <v>23000</v>
      </c>
      <c r="R59" s="33">
        <f t="shared" si="2"/>
        <v>4.3617278360175931</v>
      </c>
      <c r="S59" s="7">
        <v>0.1</v>
      </c>
      <c r="T59" s="7">
        <v>0.1</v>
      </c>
      <c r="U59" s="7">
        <f t="shared" si="3"/>
        <v>2</v>
      </c>
      <c r="V59" s="7">
        <f>IF(P59&lt;=N59-2,2*2/(N59-P59),IF(R59&lt;=N59-2,5-3*(N59-2-R59)/(P59-R59),6))</f>
        <v>6</v>
      </c>
      <c r="W59" s="41">
        <f>IF(P59&lt;=N59-4,4*2/(N59-P59),IF(R59&lt;=N59-4,5-3*(N59-4-R59)/(P59-R59),6))</f>
        <v>6</v>
      </c>
      <c r="X59" s="6">
        <v>2300000</v>
      </c>
      <c r="Y59" s="6">
        <v>610000</v>
      </c>
      <c r="Z59" s="6">
        <v>230000</v>
      </c>
      <c r="AA59" s="8">
        <v>0.26521739130434785</v>
      </c>
      <c r="AB59" s="8">
        <v>0.1</v>
      </c>
      <c r="AC59" s="21">
        <v>230000000</v>
      </c>
      <c r="AD59" s="1">
        <f t="shared" si="4"/>
        <v>8.3617278360175931</v>
      </c>
      <c r="AE59" s="1">
        <v>4900000</v>
      </c>
      <c r="AF59" s="1">
        <f t="shared" si="5"/>
        <v>6.6901960800285138</v>
      </c>
      <c r="AG59" s="1">
        <v>6100000</v>
      </c>
      <c r="AH59" s="1">
        <f t="shared" si="6"/>
        <v>6.7853298350107671</v>
      </c>
      <c r="AI59" s="2">
        <v>2.1304347826086957E-2</v>
      </c>
      <c r="AJ59" s="2">
        <v>2.6521739130434784E-2</v>
      </c>
      <c r="AK59" s="7">
        <f t="shared" si="7"/>
        <v>1.1965073309759284</v>
      </c>
      <c r="AL59" s="7">
        <f>IF(AF59&lt;=AD59-2,2*2/(AD59-AF59),IF(AH59&lt;=AD59-2,5-3*(AD59-2-AH59)/(AF59-AH59),6))</f>
        <v>6</v>
      </c>
      <c r="AM59" s="7">
        <f t="shared" si="9"/>
        <v>6</v>
      </c>
      <c r="AN59" s="2" t="s">
        <v>243</v>
      </c>
      <c r="AO59" s="2" t="s">
        <v>244</v>
      </c>
      <c r="AP59" s="2" t="s">
        <v>242</v>
      </c>
      <c r="AQ59" s="2" t="s">
        <v>243</v>
      </c>
      <c r="AR59" s="1">
        <v>1E-3</v>
      </c>
      <c r="AS59" s="1">
        <v>4.6938775510204081E-3</v>
      </c>
      <c r="AT59" s="1">
        <v>3.7704918032786887E-3</v>
      </c>
      <c r="AU59" s="1">
        <f>VLOOKUP(B59,'[1]raw data'!$E$1:$Q$313,13,FALSE)</f>
        <v>19</v>
      </c>
      <c r="AV59" s="1" t="s">
        <v>275</v>
      </c>
    </row>
    <row r="60" spans="1:48" x14ac:dyDescent="0.2">
      <c r="A60" s="4">
        <v>59</v>
      </c>
      <c r="B60" s="38">
        <v>20771</v>
      </c>
      <c r="C60" s="1" t="s">
        <v>5</v>
      </c>
      <c r="D60" s="4" t="s">
        <v>43</v>
      </c>
      <c r="E60" s="4" t="s">
        <v>278</v>
      </c>
      <c r="F60" s="4" t="s">
        <v>85</v>
      </c>
      <c r="G60" s="1" t="s">
        <v>17</v>
      </c>
      <c r="H60" s="1" t="s">
        <v>18</v>
      </c>
      <c r="I60" s="1" t="s">
        <v>17</v>
      </c>
      <c r="J60" s="1" t="s">
        <v>18</v>
      </c>
      <c r="K60" s="5">
        <v>3.2</v>
      </c>
      <c r="L60" s="4">
        <v>0.12</v>
      </c>
      <c r="M60" s="6">
        <v>610000</v>
      </c>
      <c r="N60" s="33">
        <f t="shared" si="0"/>
        <v>5.7853298350107671</v>
      </c>
      <c r="O60" s="6">
        <v>23000</v>
      </c>
      <c r="P60" s="33">
        <f t="shared" si="1"/>
        <v>4.3617278360175931</v>
      </c>
      <c r="Q60" s="6">
        <v>23000</v>
      </c>
      <c r="R60" s="33">
        <f t="shared" si="2"/>
        <v>4.3617278360175931</v>
      </c>
      <c r="S60" s="7">
        <v>3.7704918032786888E-2</v>
      </c>
      <c r="T60" s="7">
        <v>3.7704918032786888E-2</v>
      </c>
      <c r="U60" s="7">
        <f t="shared" si="3"/>
        <v>1.4048870410511343</v>
      </c>
      <c r="V60" s="7">
        <f>IF(P60&lt;=N60-2,2*2/(N60-P60),IF(R60&lt;=N60-2,5-3*(N60-2-R60)/(P60-R60),6))</f>
        <v>6</v>
      </c>
      <c r="W60" s="41">
        <f>IF(P60&lt;=N60-4,4*2/(N60-P60),IF(R60&lt;=N60-4,5-3*(N60-4-R60)/(P60-R60),6))</f>
        <v>6</v>
      </c>
      <c r="X60" s="6">
        <v>2300000</v>
      </c>
      <c r="Y60" s="6">
        <v>230000</v>
      </c>
      <c r="Z60" s="6">
        <v>610000</v>
      </c>
      <c r="AA60" s="8">
        <v>0.1</v>
      </c>
      <c r="AB60" s="8">
        <v>0.26521739130434785</v>
      </c>
      <c r="AC60" s="21">
        <v>61000000</v>
      </c>
      <c r="AD60" s="1">
        <f t="shared" si="4"/>
        <v>7.7853298350107671</v>
      </c>
      <c r="AE60" s="1">
        <v>4900000</v>
      </c>
      <c r="AF60" s="1">
        <f t="shared" si="5"/>
        <v>6.6901960800285138</v>
      </c>
      <c r="AG60" s="1">
        <v>6100000</v>
      </c>
      <c r="AH60" s="1">
        <f t="shared" si="6"/>
        <v>6.7853298350107671</v>
      </c>
      <c r="AI60" s="2">
        <v>8.0327868852459017E-2</v>
      </c>
      <c r="AJ60" s="2">
        <v>0.1</v>
      </c>
      <c r="AK60" s="7">
        <f t="shared" si="7"/>
        <v>1.826260939269843</v>
      </c>
      <c r="AL60" s="7">
        <f t="shared" si="8"/>
        <v>6</v>
      </c>
      <c r="AM60" s="7">
        <f t="shared" si="9"/>
        <v>6</v>
      </c>
      <c r="AN60" s="2" t="s">
        <v>243</v>
      </c>
      <c r="AO60" s="2" t="s">
        <v>244</v>
      </c>
      <c r="AP60" s="2" t="s">
        <v>243</v>
      </c>
      <c r="AQ60" s="2" t="s">
        <v>243</v>
      </c>
      <c r="AR60" s="1">
        <v>0.01</v>
      </c>
      <c r="AS60" s="1">
        <v>4.6938775510204081E-3</v>
      </c>
      <c r="AT60" s="1">
        <v>3.7704918032786887E-3</v>
      </c>
      <c r="AU60" s="1">
        <f>VLOOKUP(B60,'[1]raw data'!$E$1:$Q$313,13,FALSE)</f>
        <v>15</v>
      </c>
      <c r="AV60" s="1" t="s">
        <v>275</v>
      </c>
    </row>
    <row r="61" spans="1:48" x14ac:dyDescent="0.2">
      <c r="A61" s="4">
        <v>60</v>
      </c>
      <c r="B61" s="38">
        <v>22657</v>
      </c>
      <c r="C61" s="1" t="s">
        <v>7</v>
      </c>
      <c r="D61" s="4" t="s">
        <v>43</v>
      </c>
      <c r="E61" s="4" t="s">
        <v>279</v>
      </c>
      <c r="F61" s="4" t="s">
        <v>86</v>
      </c>
      <c r="G61" s="1" t="s">
        <v>17</v>
      </c>
      <c r="H61" s="1" t="s">
        <v>18</v>
      </c>
      <c r="I61" s="1" t="s">
        <v>17</v>
      </c>
      <c r="J61" s="1" t="s">
        <v>18</v>
      </c>
      <c r="K61" s="5">
        <v>3.2</v>
      </c>
      <c r="L61" s="4">
        <v>0.06</v>
      </c>
      <c r="M61" s="6">
        <v>610000</v>
      </c>
      <c r="N61" s="33">
        <f t="shared" si="0"/>
        <v>5.7853298350107671</v>
      </c>
      <c r="O61" s="6">
        <v>23000</v>
      </c>
      <c r="P61" s="33">
        <f t="shared" si="1"/>
        <v>4.3617278360175931</v>
      </c>
      <c r="Q61" s="6">
        <v>2300</v>
      </c>
      <c r="R61" s="33">
        <f t="shared" si="2"/>
        <v>3.3617278360175931</v>
      </c>
      <c r="S61" s="7">
        <v>3.7704918032786888E-2</v>
      </c>
      <c r="T61" s="7">
        <v>3.7704918032786887E-3</v>
      </c>
      <c r="U61" s="7">
        <f t="shared" si="3"/>
        <v>1.4048870410511343</v>
      </c>
      <c r="V61" s="7">
        <f>IF(P61&lt;=N61-2,2*2/(N61-P61),IF(R61&lt;=N61-2,5-3*(N61-2-R61)/(P61-R61),6))</f>
        <v>3.7291940030204778</v>
      </c>
      <c r="W61" s="41">
        <f>IF(P61&lt;=N61-4,4*2/(N61-P61),IF(R61&lt;=N61-4,5-3*(N61-4-R61)/(P61-R61),6))</f>
        <v>6</v>
      </c>
      <c r="X61" s="6">
        <v>230000000</v>
      </c>
      <c r="Y61" s="6">
        <v>230000</v>
      </c>
      <c r="Z61" s="6">
        <v>23000</v>
      </c>
      <c r="AA61" s="8">
        <v>1E-3</v>
      </c>
      <c r="AB61" s="8">
        <v>1E-4</v>
      </c>
      <c r="AC61" s="21">
        <v>230000000</v>
      </c>
      <c r="AD61" s="1">
        <f t="shared" si="4"/>
        <v>8.3617278360175931</v>
      </c>
      <c r="AE61" s="1">
        <v>6100000</v>
      </c>
      <c r="AF61" s="1">
        <f t="shared" si="5"/>
        <v>6.7853298350107671</v>
      </c>
      <c r="AG61" s="1">
        <v>610000</v>
      </c>
      <c r="AH61" s="1">
        <f t="shared" si="6"/>
        <v>5.7853298350107671</v>
      </c>
      <c r="AI61" s="2">
        <v>2.6521739130434784E-2</v>
      </c>
      <c r="AJ61" s="2">
        <v>2.6521739130434784E-3</v>
      </c>
      <c r="AK61" s="7">
        <f t="shared" si="7"/>
        <v>1.2687151333119078</v>
      </c>
      <c r="AL61" s="7">
        <f t="shared" si="8"/>
        <v>3.2708059969795222</v>
      </c>
      <c r="AM61" s="7">
        <f t="shared" si="9"/>
        <v>6</v>
      </c>
      <c r="AN61" s="2" t="s">
        <v>243</v>
      </c>
      <c r="AO61" s="2" t="s">
        <v>243</v>
      </c>
      <c r="AP61" s="2" t="s">
        <v>242</v>
      </c>
      <c r="AQ61" s="2" t="s">
        <v>242</v>
      </c>
      <c r="AR61" s="1">
        <v>2.6521739130434784E-3</v>
      </c>
      <c r="AS61" s="1">
        <v>3.7704918032786887E-3</v>
      </c>
      <c r="AT61" s="1">
        <v>3.7704918032786887E-3</v>
      </c>
      <c r="AU61" s="1">
        <f>VLOOKUP(B61,'[1]raw data'!$E$1:$Q$313,13,FALSE)</f>
        <v>15</v>
      </c>
      <c r="AV61" s="1" t="s">
        <v>275</v>
      </c>
    </row>
    <row r="62" spans="1:48" x14ac:dyDescent="0.2">
      <c r="A62" s="4">
        <v>61</v>
      </c>
      <c r="B62" s="38">
        <v>23836</v>
      </c>
      <c r="C62" s="1" t="s">
        <v>7</v>
      </c>
      <c r="D62" s="4" t="s">
        <v>43</v>
      </c>
      <c r="E62" s="4" t="s">
        <v>279</v>
      </c>
      <c r="F62" s="4" t="s">
        <v>87</v>
      </c>
      <c r="G62" s="1" t="s">
        <v>17</v>
      </c>
      <c r="H62" s="1" t="s">
        <v>18</v>
      </c>
      <c r="I62" s="1" t="s">
        <v>17</v>
      </c>
      <c r="J62" s="1" t="s">
        <v>18</v>
      </c>
      <c r="K62" s="5">
        <v>3.2</v>
      </c>
      <c r="L62" s="4">
        <v>0.06</v>
      </c>
      <c r="M62" s="6">
        <v>610000</v>
      </c>
      <c r="N62" s="33">
        <f t="shared" si="0"/>
        <v>5.7853298350107671</v>
      </c>
      <c r="O62" s="6">
        <v>230</v>
      </c>
      <c r="P62" s="33">
        <f t="shared" si="1"/>
        <v>2.3617278360175931</v>
      </c>
      <c r="Q62" s="6">
        <v>23</v>
      </c>
      <c r="R62" s="33">
        <f t="shared" si="2"/>
        <v>1.3617278360175928</v>
      </c>
      <c r="S62" s="7">
        <v>3.7704918032786886E-4</v>
      </c>
      <c r="T62" s="7">
        <v>3.7704918032786885E-5</v>
      </c>
      <c r="U62" s="7">
        <f t="shared" si="3"/>
        <v>0.58418005381121041</v>
      </c>
      <c r="V62" s="7">
        <f>IF(P62&lt;=N62-2,2*2/(N62-P62),IF(R62&lt;=N62-2,5-3*(N62-2-R62)/(P62-R62),6))</f>
        <v>1.1683601076224208</v>
      </c>
      <c r="W62" s="41">
        <f>IF(P62&lt;=N62-4,4*2/(N62-P62),IF(R62&lt;=N62-4,5-3*(N62-4-R62)/(P62-R62),6))</f>
        <v>3.7291940030204773</v>
      </c>
      <c r="X62" s="6">
        <v>6100000</v>
      </c>
      <c r="Y62" s="6">
        <v>23000</v>
      </c>
      <c r="Z62" s="6">
        <v>23</v>
      </c>
      <c r="AA62" s="8">
        <v>3.7704918032786887E-3</v>
      </c>
      <c r="AB62" s="8">
        <v>3.7704918032786884E-6</v>
      </c>
      <c r="AC62" s="21">
        <v>61000000</v>
      </c>
      <c r="AD62" s="1">
        <f t="shared" si="4"/>
        <v>7.7853298350107671</v>
      </c>
      <c r="AE62" s="1">
        <v>610000</v>
      </c>
      <c r="AF62" s="1">
        <f t="shared" si="5"/>
        <v>5.7853298350107671</v>
      </c>
      <c r="AG62" s="1">
        <v>12000</v>
      </c>
      <c r="AH62" s="1">
        <f t="shared" si="6"/>
        <v>4.0791812460476251</v>
      </c>
      <c r="AI62" s="2">
        <v>0.01</v>
      </c>
      <c r="AJ62" s="2">
        <v>1.9672131147540983E-4</v>
      </c>
      <c r="AK62" s="7">
        <f t="shared" si="7"/>
        <v>1</v>
      </c>
      <c r="AL62" s="7">
        <f t="shared" si="8"/>
        <v>2</v>
      </c>
      <c r="AM62" s="7">
        <f t="shared" si="9"/>
        <v>6</v>
      </c>
      <c r="AN62" s="2" t="s">
        <v>242</v>
      </c>
      <c r="AO62" s="2" t="s">
        <v>242</v>
      </c>
      <c r="AP62" s="2" t="s">
        <v>242</v>
      </c>
      <c r="AQ62" s="2" t="s">
        <v>242</v>
      </c>
      <c r="AR62" s="1">
        <v>0.01</v>
      </c>
      <c r="AS62" s="1">
        <v>3.7704918032786886E-4</v>
      </c>
      <c r="AT62" s="1">
        <v>1.9166666666666666E-3</v>
      </c>
      <c r="AU62" s="1">
        <f>VLOOKUP(B62,'[1]raw data'!$E$1:$Q$313,13,FALSE)</f>
        <v>15</v>
      </c>
      <c r="AV62" s="1" t="s">
        <v>275</v>
      </c>
    </row>
    <row r="63" spans="1:48" x14ac:dyDescent="0.2">
      <c r="A63" s="4">
        <v>62</v>
      </c>
      <c r="B63" s="38" t="s">
        <v>19</v>
      </c>
      <c r="C63" s="1" t="s">
        <v>6</v>
      </c>
      <c r="D63" s="4" t="s">
        <v>43</v>
      </c>
      <c r="E63" s="4" t="s">
        <v>279</v>
      </c>
      <c r="F63" s="4" t="s">
        <v>88</v>
      </c>
      <c r="G63" s="1"/>
      <c r="H63" s="1"/>
      <c r="I63" s="1" t="s">
        <v>17</v>
      </c>
      <c r="J63" s="1" t="s">
        <v>18</v>
      </c>
      <c r="K63" s="5"/>
      <c r="L63" s="4"/>
      <c r="M63" s="6">
        <v>230000</v>
      </c>
      <c r="N63" s="33">
        <f t="shared" si="0"/>
        <v>5.3617278360175931</v>
      </c>
      <c r="O63" s="6">
        <v>230</v>
      </c>
      <c r="P63" s="33">
        <f t="shared" si="1"/>
        <v>2.3617278360175931</v>
      </c>
      <c r="Q63" s="6">
        <v>230</v>
      </c>
      <c r="R63" s="33">
        <f t="shared" si="2"/>
        <v>2.3617278360175931</v>
      </c>
      <c r="S63" s="7">
        <v>1E-3</v>
      </c>
      <c r="T63" s="7">
        <v>1E-3</v>
      </c>
      <c r="U63" s="7">
        <f t="shared" si="3"/>
        <v>0.66666666666666663</v>
      </c>
      <c r="V63" s="7">
        <f>IF(P63&lt;=N63-2,2*2/(N63-P63),IF(R63&lt;=N63-2,5-3*(N63-2-R63)/(P63-R63),6))</f>
        <v>1.3333333333333333</v>
      </c>
      <c r="W63" s="41">
        <f>IF(P63&lt;=N63-4,4*2/(N63-P63),IF(R63&lt;=N63-4,5-3*(N63-4-R63)/(P63-R63),6))</f>
        <v>6</v>
      </c>
      <c r="X63" s="6">
        <v>2300000</v>
      </c>
      <c r="Y63" s="6">
        <v>230</v>
      </c>
      <c r="Z63" s="6">
        <v>23000</v>
      </c>
      <c r="AA63" s="8">
        <v>1E-4</v>
      </c>
      <c r="AB63" s="8">
        <v>0.01</v>
      </c>
      <c r="AC63" s="21">
        <v>23000000</v>
      </c>
      <c r="AD63" s="1">
        <f t="shared" si="4"/>
        <v>7.3617278360175931</v>
      </c>
      <c r="AE63" s="1">
        <v>610000</v>
      </c>
      <c r="AF63" s="1">
        <f t="shared" si="5"/>
        <v>5.7853298350107671</v>
      </c>
      <c r="AG63" s="1">
        <v>61000</v>
      </c>
      <c r="AH63" s="1">
        <f t="shared" si="6"/>
        <v>4.7853298350107671</v>
      </c>
      <c r="AI63" s="2">
        <v>2.6521739130434784E-2</v>
      </c>
      <c r="AJ63" s="2">
        <v>2.6521739130434784E-3</v>
      </c>
      <c r="AK63" s="7">
        <f t="shared" si="7"/>
        <v>1.2687151333119078</v>
      </c>
      <c r="AL63" s="7">
        <f t="shared" si="8"/>
        <v>3.2708059969795222</v>
      </c>
      <c r="AM63" s="7">
        <f t="shared" si="9"/>
        <v>6</v>
      </c>
      <c r="AN63" s="2" t="s">
        <v>242</v>
      </c>
      <c r="AO63" s="2" t="s">
        <v>243</v>
      </c>
      <c r="AP63" s="2" t="s">
        <v>242</v>
      </c>
      <c r="AQ63" s="2" t="s">
        <v>242</v>
      </c>
      <c r="AR63" s="1">
        <v>0.01</v>
      </c>
      <c r="AS63" s="1">
        <v>3.7704918032786886E-4</v>
      </c>
      <c r="AT63" s="1">
        <v>3.7704918032786887E-3</v>
      </c>
      <c r="AU63" s="1">
        <f>VLOOKUP(B63,'[1]raw data'!$E$1:$Q$313,13,FALSE)</f>
        <v>19</v>
      </c>
      <c r="AV63" s="1" t="s">
        <v>265</v>
      </c>
    </row>
    <row r="64" spans="1:48" x14ac:dyDescent="0.2">
      <c r="A64" s="4">
        <v>63</v>
      </c>
      <c r="B64" s="38">
        <v>21397</v>
      </c>
      <c r="C64" s="1" t="s">
        <v>4</v>
      </c>
      <c r="D64" s="4" t="s">
        <v>43</v>
      </c>
      <c r="E64" s="4" t="s">
        <v>278</v>
      </c>
      <c r="F64" s="4" t="s">
        <v>89</v>
      </c>
      <c r="G64" s="1" t="s">
        <v>17</v>
      </c>
      <c r="H64" s="1" t="s">
        <v>18</v>
      </c>
      <c r="I64" s="1"/>
      <c r="J64" s="1"/>
      <c r="K64" s="5">
        <v>3.2</v>
      </c>
      <c r="L64" s="4">
        <v>0.12</v>
      </c>
      <c r="M64" s="6">
        <v>23000</v>
      </c>
      <c r="N64" s="33">
        <f t="shared" si="0"/>
        <v>4.3617278360175931</v>
      </c>
      <c r="O64" s="6">
        <v>23000</v>
      </c>
      <c r="P64" s="33">
        <f t="shared" si="1"/>
        <v>4.3617278360175931</v>
      </c>
      <c r="Q64" s="6">
        <v>2300</v>
      </c>
      <c r="R64" s="33">
        <f t="shared" si="2"/>
        <v>3.3617278360175931</v>
      </c>
      <c r="S64" s="7">
        <v>1</v>
      </c>
      <c r="T64" s="7">
        <v>0.1</v>
      </c>
      <c r="U64" s="7">
        <f t="shared" si="3"/>
        <v>5</v>
      </c>
      <c r="V64" s="7">
        <f>IF(P64&lt;=N64-2,2*2/(N64-P64),IF(R64&lt;=N64-2,5-3*(N64-2-R64)/(P64-R64),6))</f>
        <v>6</v>
      </c>
      <c r="W64" s="41">
        <f>IF(P64&lt;=N64-4,4*2/(N64-P64),IF(R64&lt;=N64-4,5-3*(N64-4-R64)/(P64-R64),6))</f>
        <v>6</v>
      </c>
      <c r="X64" s="6">
        <v>61000</v>
      </c>
      <c r="Y64" s="6">
        <v>23000</v>
      </c>
      <c r="Z64" s="9">
        <v>6100</v>
      </c>
      <c r="AA64" s="8">
        <v>0.37704918032786883</v>
      </c>
      <c r="AB64" s="8">
        <v>0.1</v>
      </c>
      <c r="AC64" s="21">
        <v>61000</v>
      </c>
      <c r="AD64" s="1">
        <f t="shared" si="4"/>
        <v>4.7853298350107671</v>
      </c>
      <c r="AE64" s="1">
        <v>23000</v>
      </c>
      <c r="AF64" s="1">
        <f t="shared" si="5"/>
        <v>4.3617278360175931</v>
      </c>
      <c r="AG64" s="1">
        <v>61000</v>
      </c>
      <c r="AH64" s="1">
        <f t="shared" si="6"/>
        <v>4.7853298350107671</v>
      </c>
      <c r="AI64" s="2">
        <v>0.37704918032786883</v>
      </c>
      <c r="AJ64" s="2">
        <v>1</v>
      </c>
      <c r="AK64" s="7">
        <f t="shared" si="7"/>
        <v>6</v>
      </c>
      <c r="AL64" s="7">
        <f t="shared" si="8"/>
        <v>6</v>
      </c>
      <c r="AM64" s="7">
        <f t="shared" si="9"/>
        <v>6</v>
      </c>
      <c r="AN64" s="2" t="s">
        <v>244</v>
      </c>
      <c r="AO64" s="2" t="s">
        <v>244</v>
      </c>
      <c r="AP64" s="2" t="s">
        <v>243</v>
      </c>
      <c r="AQ64" s="2" t="s">
        <v>244</v>
      </c>
      <c r="AR64" s="1">
        <v>0.37704918032786883</v>
      </c>
      <c r="AS64" s="1">
        <v>1</v>
      </c>
      <c r="AT64" s="1">
        <v>3.7704918032786888E-2</v>
      </c>
      <c r="AU64" s="1">
        <f>VLOOKUP(B64,'[1]raw data'!$E$1:$Q$313,13,FALSE)</f>
        <v>28</v>
      </c>
      <c r="AV64" s="1" t="s">
        <v>275</v>
      </c>
    </row>
    <row r="65" spans="1:48" x14ac:dyDescent="0.2">
      <c r="A65" s="4">
        <v>64</v>
      </c>
      <c r="B65" s="38">
        <v>24551</v>
      </c>
      <c r="C65" s="1" t="s">
        <v>7</v>
      </c>
      <c r="D65" s="4" t="s">
        <v>43</v>
      </c>
      <c r="E65" s="4" t="s">
        <v>279</v>
      </c>
      <c r="F65" s="4" t="s">
        <v>90</v>
      </c>
      <c r="G65" s="1" t="s">
        <v>17</v>
      </c>
      <c r="H65" s="1" t="s">
        <v>18</v>
      </c>
      <c r="I65" s="1" t="s">
        <v>17</v>
      </c>
      <c r="J65" s="1" t="s">
        <v>18</v>
      </c>
      <c r="K65" s="5">
        <v>3.2</v>
      </c>
      <c r="L65" s="4">
        <v>0.12</v>
      </c>
      <c r="M65" s="6">
        <v>23000</v>
      </c>
      <c r="N65" s="33">
        <f t="shared" si="0"/>
        <v>4.3617278360175931</v>
      </c>
      <c r="O65" s="6">
        <v>230</v>
      </c>
      <c r="P65" s="33">
        <f t="shared" si="1"/>
        <v>2.3617278360175931</v>
      </c>
      <c r="Q65" s="6">
        <v>230</v>
      </c>
      <c r="R65" s="33">
        <f t="shared" si="2"/>
        <v>2.3617278360175931</v>
      </c>
      <c r="S65" s="7">
        <v>0.01</v>
      </c>
      <c r="T65" s="7">
        <v>0.01</v>
      </c>
      <c r="U65" s="7">
        <f t="shared" si="3"/>
        <v>1</v>
      </c>
      <c r="V65" s="7">
        <f>IF(P65&lt;=N65-2,2*2/(N65-P65),IF(R65&lt;=N65-2,5-3*(N65-2-R65)/(P65-R65),6))</f>
        <v>2</v>
      </c>
      <c r="W65" s="41">
        <f>IF(P65&lt;=N65-4,4*2/(N65-P65),IF(R65&lt;=N65-4,5-3*(N65-4-R65)/(P65-R65),6))</f>
        <v>6</v>
      </c>
      <c r="X65" s="6">
        <v>23000</v>
      </c>
      <c r="Y65" s="9">
        <v>230</v>
      </c>
      <c r="Z65" s="9">
        <v>230</v>
      </c>
      <c r="AA65" s="8">
        <v>0.01</v>
      </c>
      <c r="AB65" s="8">
        <v>0.01</v>
      </c>
      <c r="AC65" s="21">
        <v>23000</v>
      </c>
      <c r="AD65" s="1">
        <f t="shared" si="4"/>
        <v>4.3617278360175931</v>
      </c>
      <c r="AE65" s="1">
        <v>230</v>
      </c>
      <c r="AF65" s="1">
        <f t="shared" si="5"/>
        <v>2.3617278360175931</v>
      </c>
      <c r="AG65" s="1">
        <v>230</v>
      </c>
      <c r="AH65" s="1">
        <f t="shared" si="6"/>
        <v>2.3617278360175931</v>
      </c>
      <c r="AI65" s="2">
        <v>0.01</v>
      </c>
      <c r="AJ65" s="2">
        <v>0.01</v>
      </c>
      <c r="AK65" s="7">
        <f t="shared" si="7"/>
        <v>1</v>
      </c>
      <c r="AL65" s="7">
        <f t="shared" si="8"/>
        <v>2</v>
      </c>
      <c r="AM65" s="7">
        <f t="shared" si="9"/>
        <v>6</v>
      </c>
      <c r="AN65" s="2" t="s">
        <v>243</v>
      </c>
      <c r="AO65" s="2" t="s">
        <v>243</v>
      </c>
      <c r="AP65" s="2" t="s">
        <v>242</v>
      </c>
      <c r="AQ65" s="2" t="s">
        <v>243</v>
      </c>
      <c r="AR65" s="1">
        <v>1</v>
      </c>
      <c r="AS65" s="1">
        <v>1</v>
      </c>
      <c r="AT65" s="1">
        <v>1</v>
      </c>
      <c r="AU65" s="1">
        <f>VLOOKUP(B65,'[1]raw data'!$E$1:$Q$313,13,FALSE)</f>
        <v>37</v>
      </c>
      <c r="AV65" s="1" t="s">
        <v>275</v>
      </c>
    </row>
    <row r="66" spans="1:48" x14ac:dyDescent="0.2">
      <c r="A66" s="4">
        <v>65</v>
      </c>
      <c r="B66" s="38">
        <v>22191</v>
      </c>
      <c r="C66" s="1" t="s">
        <v>4</v>
      </c>
      <c r="D66" s="4" t="s">
        <v>43</v>
      </c>
      <c r="E66" s="4" t="s">
        <v>278</v>
      </c>
      <c r="F66" s="4" t="s">
        <v>91</v>
      </c>
      <c r="G66" s="1" t="s">
        <v>17</v>
      </c>
      <c r="H66" s="1" t="s">
        <v>18</v>
      </c>
      <c r="I66" s="1" t="s">
        <v>17</v>
      </c>
      <c r="J66" s="1" t="s">
        <v>18</v>
      </c>
      <c r="K66" s="5">
        <v>6.4</v>
      </c>
      <c r="L66" s="4">
        <v>0.06</v>
      </c>
      <c r="M66" s="6">
        <v>23000</v>
      </c>
      <c r="N66" s="33">
        <f t="shared" si="0"/>
        <v>4.3617278360175931</v>
      </c>
      <c r="O66" s="6">
        <v>230</v>
      </c>
      <c r="P66" s="33">
        <f t="shared" si="1"/>
        <v>2.3617278360175931</v>
      </c>
      <c r="Q66" s="6">
        <v>230</v>
      </c>
      <c r="R66" s="33">
        <f t="shared" si="2"/>
        <v>2.3617278360175931</v>
      </c>
      <c r="S66" s="7">
        <v>0.01</v>
      </c>
      <c r="T66" s="7">
        <v>0.01</v>
      </c>
      <c r="U66" s="7">
        <f t="shared" si="3"/>
        <v>1</v>
      </c>
      <c r="V66" s="7">
        <f>IF(P66&lt;=N66-2,2*2/(N66-P66),IF(R66&lt;=N66-2,5-3*(N66-2-R66)/(P66-R66),6))</f>
        <v>2</v>
      </c>
      <c r="W66" s="41">
        <f>IF(P66&lt;=N66-4,4*2/(N66-P66),IF(R66&lt;=N66-4,5-3*(N66-4-R66)/(P66-R66),6))</f>
        <v>6</v>
      </c>
      <c r="X66" s="6">
        <v>2300000</v>
      </c>
      <c r="Y66" s="6">
        <v>2300</v>
      </c>
      <c r="Z66" s="6">
        <v>23000</v>
      </c>
      <c r="AA66" s="8">
        <v>1E-3</v>
      </c>
      <c r="AB66" s="8">
        <v>0.01</v>
      </c>
      <c r="AC66" s="21">
        <v>23000000</v>
      </c>
      <c r="AD66" s="1">
        <f t="shared" si="4"/>
        <v>7.3617278360175931</v>
      </c>
      <c r="AE66" s="1">
        <v>2300000</v>
      </c>
      <c r="AF66" s="1">
        <f t="shared" si="5"/>
        <v>6.3617278360175931</v>
      </c>
      <c r="AG66" s="1">
        <v>130000</v>
      </c>
      <c r="AH66" s="1">
        <f t="shared" si="6"/>
        <v>5.1139433523068369</v>
      </c>
      <c r="AI66" s="2">
        <v>0.1</v>
      </c>
      <c r="AJ66" s="2">
        <v>5.6521739130434784E-3</v>
      </c>
      <c r="AK66" s="7">
        <f t="shared" si="7"/>
        <v>2</v>
      </c>
      <c r="AL66" s="7">
        <f t="shared" si="8"/>
        <v>4.404261344137228</v>
      </c>
      <c r="AM66" s="7">
        <f t="shared" si="9"/>
        <v>6</v>
      </c>
      <c r="AN66" s="2" t="s">
        <v>243</v>
      </c>
      <c r="AO66" s="2" t="s">
        <v>243</v>
      </c>
      <c r="AP66" s="2" t="s">
        <v>243</v>
      </c>
      <c r="AQ66" s="2" t="s">
        <v>242</v>
      </c>
      <c r="AR66" s="1">
        <v>1E-3</v>
      </c>
      <c r="AS66" s="1">
        <v>1E-4</v>
      </c>
      <c r="AT66" s="1">
        <v>1.7692307692307693E-3</v>
      </c>
      <c r="AU66" s="1">
        <f>VLOOKUP(B66,'[1]raw data'!$E$1:$Q$313,13,FALSE)</f>
        <v>19</v>
      </c>
      <c r="AV66" s="1" t="s">
        <v>275</v>
      </c>
    </row>
    <row r="67" spans="1:48" hidden="1" x14ac:dyDescent="0.2">
      <c r="A67" s="4">
        <v>66</v>
      </c>
      <c r="B67" s="26">
        <v>24550</v>
      </c>
      <c r="C67" s="1" t="s">
        <v>7</v>
      </c>
      <c r="D67" s="4" t="s">
        <v>43</v>
      </c>
      <c r="E67" s="4" t="s">
        <v>279</v>
      </c>
      <c r="F67" s="4" t="s">
        <v>92</v>
      </c>
      <c r="G67" s="1" t="s">
        <v>17</v>
      </c>
      <c r="H67" s="1" t="s">
        <v>18</v>
      </c>
      <c r="I67" s="1" t="s">
        <v>17</v>
      </c>
      <c r="J67" s="1" t="s">
        <v>18</v>
      </c>
      <c r="K67" s="5">
        <v>6.4</v>
      </c>
      <c r="L67" s="4">
        <v>0.12</v>
      </c>
      <c r="M67" s="22">
        <v>23000</v>
      </c>
      <c r="N67" s="31">
        <f t="shared" ref="N67:N130" si="10">LOG10(M67)</f>
        <v>4.3617278360175931</v>
      </c>
      <c r="O67" s="6">
        <v>6100</v>
      </c>
      <c r="P67" s="33">
        <f t="shared" ref="P67:P130" si="11">LOG10(O67)</f>
        <v>3.7853298350107671</v>
      </c>
      <c r="Q67" s="6">
        <v>23</v>
      </c>
      <c r="R67" s="33">
        <f t="shared" ref="R67:R130" si="12">LOG10(Q67)</f>
        <v>1.3617278360175928</v>
      </c>
      <c r="S67" s="7">
        <v>0.26521739130434785</v>
      </c>
      <c r="T67" s="7">
        <v>1E-3</v>
      </c>
      <c r="U67" s="7">
        <f t="shared" ref="U67:U130" si="13">IF(P67&lt;=N67-1,2/(N67-P67),IF(R67&lt;=N67-1,5-3*(N67-1-R67)/(P67-R67),6))</f>
        <v>2.5243459930745424</v>
      </c>
      <c r="V67" s="7">
        <f>IF(P67&lt;=N67-2,2*2/(N67-P67),IF(R67&lt;=N67-2,5-3*(N67-2-R67)/(P67-R67),6))</f>
        <v>3.762172996537271</v>
      </c>
      <c r="W67" s="7">
        <f>IF(P67&lt;=N67-4,4*2/(N67-P67),IF(R67&lt;=N67-4,5-3*(N67-4-R67)/(P67-R67),6))</f>
        <v>6</v>
      </c>
      <c r="X67" s="6">
        <v>6100000</v>
      </c>
      <c r="Y67" s="6">
        <v>230000</v>
      </c>
      <c r="Z67" s="6">
        <v>23</v>
      </c>
      <c r="AA67" s="8">
        <v>3.7704918032786888E-2</v>
      </c>
      <c r="AB67" s="8">
        <v>3.7704918032786884E-6</v>
      </c>
      <c r="AC67" s="21">
        <v>6100000</v>
      </c>
      <c r="AD67" s="21">
        <f t="shared" ref="AD67:AD130" si="14">LOG10(AC67)</f>
        <v>6.7853298350107671</v>
      </c>
      <c r="AE67" s="1">
        <v>2300000</v>
      </c>
      <c r="AF67" s="1">
        <f t="shared" ref="AF67:AF130" si="15">LOG10(AE67)</f>
        <v>6.3617278360175931</v>
      </c>
      <c r="AG67" s="1">
        <v>23</v>
      </c>
      <c r="AH67" s="1">
        <f t="shared" ref="AH67:AH130" si="16">LOG10(AG67)</f>
        <v>1.3617278360175928</v>
      </c>
      <c r="AI67" s="2">
        <v>0.37704918032786883</v>
      </c>
      <c r="AJ67" s="2">
        <v>3.7704918032786884E-6</v>
      </c>
      <c r="AK67" s="7">
        <f t="shared" ref="AK67:AK130" si="17">IF(AF67&lt;=AD67-1,1*2/(AD67-AF67),IF(AH67&lt;=AD67-1,5-3*(AD67-1-AH67)/(AF67-AH67),6))</f>
        <v>2.3458388006040956</v>
      </c>
      <c r="AL67" s="7">
        <f t="shared" ref="AL67:AL130" si="18">IF(AF67&lt;=AD67-2,2*2/(AD67-AF67),IF(AH67&lt;=AD67-2,5-3*(AD67-2-AH67)/(AF67-AH67),6))</f>
        <v>2.9458388006040956</v>
      </c>
      <c r="AM67" s="7">
        <f t="shared" ref="AM67:AM130" si="19">IF(AF67&lt;=AD67-4,4*2/(AD67-AF67),IF(AH67&lt;=AD67-4,5-3*(AD67-4-AH67)/(AF67-AH67),6))</f>
        <v>4.1458388006040954</v>
      </c>
      <c r="AN67" s="2" t="s">
        <v>244</v>
      </c>
      <c r="AO67" s="2" t="s">
        <v>243</v>
      </c>
      <c r="AP67" s="2" t="s">
        <v>243</v>
      </c>
      <c r="AQ67" s="2" t="s">
        <v>242</v>
      </c>
      <c r="AR67" s="1">
        <v>3.7704918032786887E-3</v>
      </c>
      <c r="AS67" s="1">
        <v>2.6521739130434784E-3</v>
      </c>
      <c r="AT67" s="1">
        <v>1</v>
      </c>
      <c r="AU67" s="11">
        <f>VLOOKUP(B67,'[1]raw data'!$E$1:$Q$313,13,FALSE)</f>
        <v>22</v>
      </c>
      <c r="AV67" s="11" t="s">
        <v>275</v>
      </c>
    </row>
    <row r="68" spans="1:48" x14ac:dyDescent="0.2">
      <c r="A68" s="4">
        <v>67</v>
      </c>
      <c r="B68" s="38">
        <v>18029</v>
      </c>
      <c r="C68" s="1" t="s">
        <v>4</v>
      </c>
      <c r="D68" s="4" t="s">
        <v>43</v>
      </c>
      <c r="E68" s="4" t="s">
        <v>278</v>
      </c>
      <c r="F68" s="4" t="s">
        <v>93</v>
      </c>
      <c r="G68" s="1" t="s">
        <v>17</v>
      </c>
      <c r="H68" s="1" t="s">
        <v>18</v>
      </c>
      <c r="I68" s="1" t="s">
        <v>17</v>
      </c>
      <c r="J68" s="1" t="s">
        <v>18</v>
      </c>
      <c r="K68" s="5"/>
      <c r="L68" s="4"/>
      <c r="M68" s="6">
        <v>23000</v>
      </c>
      <c r="N68" s="33">
        <f t="shared" si="10"/>
        <v>4.3617278360175931</v>
      </c>
      <c r="O68" s="6">
        <v>2300</v>
      </c>
      <c r="P68" s="33">
        <f t="shared" si="11"/>
        <v>3.3617278360175931</v>
      </c>
      <c r="Q68" s="6">
        <v>2300</v>
      </c>
      <c r="R68" s="33">
        <f t="shared" si="12"/>
        <v>3.3617278360175931</v>
      </c>
      <c r="S68" s="7">
        <v>0.1</v>
      </c>
      <c r="T68" s="7">
        <v>0.1</v>
      </c>
      <c r="U68" s="7">
        <f t="shared" si="13"/>
        <v>2</v>
      </c>
      <c r="V68" s="7">
        <f>IF(P68&lt;=N68-2,2*2/(N68-P68),IF(R68&lt;=N68-2,5-3*(N68-2-R68)/(P68-R68),6))</f>
        <v>6</v>
      </c>
      <c r="W68" s="41">
        <f>IF(P68&lt;=N68-4,4*2/(N68-P68),IF(R68&lt;=N68-4,5-3*(N68-4-R68)/(P68-R68),6))</f>
        <v>6</v>
      </c>
      <c r="X68" s="6">
        <v>61000</v>
      </c>
      <c r="Y68" s="6">
        <v>23000</v>
      </c>
      <c r="Z68" s="9">
        <v>6100</v>
      </c>
      <c r="AA68" s="8">
        <v>0.37704918032786883</v>
      </c>
      <c r="AB68" s="8">
        <v>0.1</v>
      </c>
      <c r="AC68" s="21">
        <v>230000</v>
      </c>
      <c r="AD68" s="1">
        <f t="shared" si="14"/>
        <v>5.3617278360175931</v>
      </c>
      <c r="AE68" s="1">
        <v>230000</v>
      </c>
      <c r="AF68" s="1">
        <f t="shared" si="15"/>
        <v>5.3617278360175931</v>
      </c>
      <c r="AG68" s="1">
        <v>23000</v>
      </c>
      <c r="AH68" s="1">
        <f t="shared" si="16"/>
        <v>4.3617278360175931</v>
      </c>
      <c r="AI68" s="2">
        <v>1</v>
      </c>
      <c r="AJ68" s="2">
        <v>0.1</v>
      </c>
      <c r="AK68" s="7">
        <f t="shared" si="17"/>
        <v>5</v>
      </c>
      <c r="AL68" s="7">
        <f t="shared" si="18"/>
        <v>6</v>
      </c>
      <c r="AM68" s="7">
        <f t="shared" si="19"/>
        <v>6</v>
      </c>
      <c r="AN68" s="2" t="s">
        <v>243</v>
      </c>
      <c r="AO68" s="2" t="s">
        <v>244</v>
      </c>
      <c r="AP68" s="2" t="s">
        <v>244</v>
      </c>
      <c r="AQ68" s="2" t="s">
        <v>243</v>
      </c>
      <c r="AR68" s="1">
        <v>0.1</v>
      </c>
      <c r="AS68" s="1">
        <v>0.01</v>
      </c>
      <c r="AT68" s="1">
        <v>0.1</v>
      </c>
      <c r="AU68" s="1">
        <f>VLOOKUP(B68,'[1]raw data'!$E$1:$Q$313,13,FALSE)</f>
        <v>28</v>
      </c>
      <c r="AV68" s="1" t="s">
        <v>275</v>
      </c>
    </row>
    <row r="69" spans="1:48" x14ac:dyDescent="0.2">
      <c r="A69" s="4">
        <v>68</v>
      </c>
      <c r="B69" s="38">
        <v>18333</v>
      </c>
      <c r="C69" s="1" t="s">
        <v>5</v>
      </c>
      <c r="D69" s="4" t="s">
        <v>43</v>
      </c>
      <c r="E69" s="4" t="s">
        <v>278</v>
      </c>
      <c r="F69" s="4" t="s">
        <v>94</v>
      </c>
      <c r="G69" s="1" t="s">
        <v>17</v>
      </c>
      <c r="H69" s="1" t="s">
        <v>18</v>
      </c>
      <c r="I69" s="1" t="s">
        <v>17</v>
      </c>
      <c r="J69" s="1" t="s">
        <v>18</v>
      </c>
      <c r="K69" s="5"/>
      <c r="L69" s="4"/>
      <c r="M69" s="6">
        <v>230000</v>
      </c>
      <c r="N69" s="33">
        <f t="shared" si="10"/>
        <v>5.3617278360175931</v>
      </c>
      <c r="O69" s="6">
        <v>61000</v>
      </c>
      <c r="P69" s="33">
        <f t="shared" si="11"/>
        <v>4.7853298350107671</v>
      </c>
      <c r="Q69" s="6">
        <v>6100</v>
      </c>
      <c r="R69" s="33">
        <f t="shared" si="12"/>
        <v>3.7853298350107671</v>
      </c>
      <c r="S69" s="7">
        <v>0.26521739130434785</v>
      </c>
      <c r="T69" s="7">
        <v>2.6521739130434784E-2</v>
      </c>
      <c r="U69" s="7">
        <f t="shared" si="13"/>
        <v>3.2708059969795222</v>
      </c>
      <c r="V69" s="7">
        <f>IF(P69&lt;=N69-2,2*2/(N69-P69),IF(R69&lt;=N69-2,5-3*(N69-2-R69)/(P69-R69),6))</f>
        <v>6</v>
      </c>
      <c r="W69" s="41">
        <f>IF(P69&lt;=N69-4,4*2/(N69-P69),IF(R69&lt;=N69-4,5-3*(N69-4-R69)/(P69-R69),6))</f>
        <v>6</v>
      </c>
      <c r="X69" s="6">
        <v>230000</v>
      </c>
      <c r="Y69" s="6">
        <v>230000</v>
      </c>
      <c r="Z69" s="6">
        <v>23000</v>
      </c>
      <c r="AA69" s="8">
        <v>1</v>
      </c>
      <c r="AB69" s="8">
        <v>0.1</v>
      </c>
      <c r="AC69" s="21">
        <v>230000</v>
      </c>
      <c r="AD69" s="1">
        <f t="shared" si="14"/>
        <v>5.3617278360175931</v>
      </c>
      <c r="AE69" s="1">
        <v>610000</v>
      </c>
      <c r="AF69" s="1">
        <f t="shared" si="15"/>
        <v>5.7853298350107671</v>
      </c>
      <c r="AG69" s="1">
        <v>61000</v>
      </c>
      <c r="AH69" s="1">
        <f t="shared" si="16"/>
        <v>4.7853298350107671</v>
      </c>
      <c r="AI69" s="2">
        <v>2.652173913043478</v>
      </c>
      <c r="AJ69" s="2">
        <v>0.26521739130434785</v>
      </c>
      <c r="AK69" s="7">
        <f t="shared" si="17"/>
        <v>6</v>
      </c>
      <c r="AL69" s="7">
        <f t="shared" si="18"/>
        <v>6</v>
      </c>
      <c r="AM69" s="7">
        <f t="shared" si="19"/>
        <v>6</v>
      </c>
      <c r="AN69" s="2" t="s">
        <v>244</v>
      </c>
      <c r="AO69" s="2" t="s">
        <v>244</v>
      </c>
      <c r="AP69" s="2" t="s">
        <v>244</v>
      </c>
      <c r="AQ69" s="2" t="s">
        <v>244</v>
      </c>
      <c r="AR69" s="1">
        <v>1</v>
      </c>
      <c r="AS69" s="1">
        <v>0.1</v>
      </c>
      <c r="AT69" s="1">
        <v>0.1</v>
      </c>
      <c r="AU69" s="1">
        <f>VLOOKUP(B69,'[1]raw data'!$E$1:$Q$313,13,FALSE)</f>
        <v>37</v>
      </c>
      <c r="AV69" s="1" t="s">
        <v>275</v>
      </c>
    </row>
    <row r="70" spans="1:48" x14ac:dyDescent="0.2">
      <c r="A70" s="4">
        <v>69</v>
      </c>
      <c r="B70" s="38">
        <v>19399</v>
      </c>
      <c r="C70" s="1" t="s">
        <v>0</v>
      </c>
      <c r="D70" s="4" t="s">
        <v>43</v>
      </c>
      <c r="E70" s="4" t="s">
        <v>277</v>
      </c>
      <c r="F70" s="4" t="s">
        <v>95</v>
      </c>
      <c r="G70" s="1" t="s">
        <v>17</v>
      </c>
      <c r="H70" s="1" t="s">
        <v>18</v>
      </c>
      <c r="I70" s="1" t="s">
        <v>17</v>
      </c>
      <c r="J70" s="1" t="s">
        <v>18</v>
      </c>
      <c r="K70" s="5"/>
      <c r="L70" s="4"/>
      <c r="M70" s="6">
        <v>610000</v>
      </c>
      <c r="N70" s="33">
        <f t="shared" si="10"/>
        <v>5.7853298350107671</v>
      </c>
      <c r="O70" s="6">
        <v>23000</v>
      </c>
      <c r="P70" s="33">
        <f t="shared" si="11"/>
        <v>4.3617278360175931</v>
      </c>
      <c r="Q70" s="6">
        <v>230</v>
      </c>
      <c r="R70" s="33">
        <f t="shared" si="12"/>
        <v>2.3617278360175931</v>
      </c>
      <c r="S70" s="7">
        <v>3.7704918032786888E-2</v>
      </c>
      <c r="T70" s="7">
        <v>3.7704918032786886E-4</v>
      </c>
      <c r="U70" s="7">
        <f t="shared" si="13"/>
        <v>1.4048870410511343</v>
      </c>
      <c r="V70" s="7">
        <f>IF(P70&lt;=N70-2,2*2/(N70-P70),IF(R70&lt;=N70-2,5-3*(N70-2-R70)/(P70-R70),6))</f>
        <v>2.8645970015102389</v>
      </c>
      <c r="W70" s="41">
        <f>IF(P70&lt;=N70-4,4*2/(N70-P70),IF(R70&lt;=N70-4,5-3*(N70-4-R70)/(P70-R70),6))</f>
        <v>6</v>
      </c>
      <c r="X70" s="6">
        <v>23000000</v>
      </c>
      <c r="Y70" s="6">
        <v>2300000</v>
      </c>
      <c r="Z70" s="6">
        <v>230000</v>
      </c>
      <c r="AA70" s="8">
        <v>0.1</v>
      </c>
      <c r="AB70" s="8">
        <v>0.01</v>
      </c>
      <c r="AC70" s="21">
        <v>23000000</v>
      </c>
      <c r="AD70" s="1">
        <f t="shared" si="14"/>
        <v>7.3617278360175931</v>
      </c>
      <c r="AE70" s="1">
        <v>4900000</v>
      </c>
      <c r="AF70" s="1">
        <f t="shared" si="15"/>
        <v>6.6901960800285138</v>
      </c>
      <c r="AG70" s="1">
        <v>4900000</v>
      </c>
      <c r="AH70" s="1">
        <f t="shared" si="16"/>
        <v>6.6901960800285138</v>
      </c>
      <c r="AI70" s="2">
        <v>0.21304347826086956</v>
      </c>
      <c r="AJ70" s="2">
        <v>0.21304347826086956</v>
      </c>
      <c r="AK70" s="7">
        <f t="shared" si="17"/>
        <v>6</v>
      </c>
      <c r="AL70" s="7">
        <f t="shared" si="18"/>
        <v>6</v>
      </c>
      <c r="AM70" s="7">
        <f t="shared" si="19"/>
        <v>6</v>
      </c>
      <c r="AN70" s="2" t="s">
        <v>243</v>
      </c>
      <c r="AO70" s="2" t="s">
        <v>242</v>
      </c>
      <c r="AP70" s="2" t="s">
        <v>243</v>
      </c>
      <c r="AQ70" s="2" t="s">
        <v>244</v>
      </c>
      <c r="AR70" s="1">
        <v>2.6521739130434784E-2</v>
      </c>
      <c r="AS70" s="1">
        <v>4.6938775510204081E-3</v>
      </c>
      <c r="AT70" s="1">
        <v>4.6938775510204079E-5</v>
      </c>
      <c r="AU70" s="1">
        <f>VLOOKUP(B70,'[1]raw data'!$E$1:$Q$313,13,FALSE)</f>
        <v>8</v>
      </c>
      <c r="AV70" s="1" t="s">
        <v>275</v>
      </c>
    </row>
    <row r="71" spans="1:48" x14ac:dyDescent="0.2">
      <c r="A71" s="4">
        <v>70</v>
      </c>
      <c r="B71" s="38">
        <v>19893</v>
      </c>
      <c r="C71" s="1" t="s">
        <v>0</v>
      </c>
      <c r="D71" s="4" t="s">
        <v>43</v>
      </c>
      <c r="E71" s="4" t="s">
        <v>277</v>
      </c>
      <c r="F71" s="4" t="s">
        <v>96</v>
      </c>
      <c r="G71" s="1" t="s">
        <v>17</v>
      </c>
      <c r="H71" s="1" t="s">
        <v>18</v>
      </c>
      <c r="I71" s="1"/>
      <c r="J71" s="1"/>
      <c r="K71" s="5"/>
      <c r="L71" s="4"/>
      <c r="M71" s="6">
        <v>230000</v>
      </c>
      <c r="N71" s="33">
        <f t="shared" si="10"/>
        <v>5.3617278360175931</v>
      </c>
      <c r="O71" s="6">
        <v>2300</v>
      </c>
      <c r="P71" s="33">
        <f t="shared" si="11"/>
        <v>3.3617278360175931</v>
      </c>
      <c r="Q71" s="6">
        <v>23000</v>
      </c>
      <c r="R71" s="33">
        <f t="shared" si="12"/>
        <v>4.3617278360175931</v>
      </c>
      <c r="S71" s="7">
        <v>0.01</v>
      </c>
      <c r="T71" s="7">
        <v>0.1</v>
      </c>
      <c r="U71" s="7">
        <f t="shared" si="13"/>
        <v>1</v>
      </c>
      <c r="V71" s="7">
        <f>IF(P71&lt;=N71-2,2*2/(N71-P71),IF(R71&lt;=N71-2,5-3*(N71-2-R71)/(P71-R71),6))</f>
        <v>2</v>
      </c>
      <c r="W71" s="41">
        <f>IF(P71&lt;=N71-4,4*2/(N71-P71),IF(R71&lt;=N71-4,5-3*(N71-4-R71)/(P71-R71),6))</f>
        <v>6</v>
      </c>
      <c r="X71" s="6">
        <v>2300000</v>
      </c>
      <c r="Y71" s="6">
        <v>61000</v>
      </c>
      <c r="Z71" s="6">
        <v>610000</v>
      </c>
      <c r="AA71" s="8">
        <v>2.6521739130434784E-2</v>
      </c>
      <c r="AB71" s="8">
        <v>0.26521739130434785</v>
      </c>
      <c r="AC71" s="21">
        <v>23000000</v>
      </c>
      <c r="AD71" s="1">
        <f t="shared" si="14"/>
        <v>7.3617278360175931</v>
      </c>
      <c r="AE71" s="1">
        <v>23000000</v>
      </c>
      <c r="AF71" s="1">
        <f t="shared" si="15"/>
        <v>7.3617278360175931</v>
      </c>
      <c r="AG71" s="1">
        <v>1300000</v>
      </c>
      <c r="AH71" s="1">
        <f t="shared" si="16"/>
        <v>6.1139433523068369</v>
      </c>
      <c r="AI71" s="2">
        <v>1</v>
      </c>
      <c r="AJ71" s="2">
        <v>5.6521739130434782E-2</v>
      </c>
      <c r="AK71" s="7">
        <f t="shared" si="17"/>
        <v>4.404261344137228</v>
      </c>
      <c r="AL71" s="7">
        <f t="shared" si="18"/>
        <v>6</v>
      </c>
      <c r="AM71" s="7">
        <f t="shared" si="19"/>
        <v>6</v>
      </c>
      <c r="AN71" s="2" t="s">
        <v>243</v>
      </c>
      <c r="AO71" s="2" t="s">
        <v>244</v>
      </c>
      <c r="AP71" s="2" t="s">
        <v>244</v>
      </c>
      <c r="AQ71" s="2" t="s">
        <v>243</v>
      </c>
      <c r="AR71" s="1">
        <v>0.01</v>
      </c>
      <c r="AS71" s="1">
        <v>1E-4</v>
      </c>
      <c r="AT71" s="1">
        <v>1.7692307692307691E-2</v>
      </c>
      <c r="AU71" s="1">
        <f>VLOOKUP(B71,'[1]raw data'!$E$1:$Q$313,13,FALSE)</f>
        <v>19</v>
      </c>
      <c r="AV71" s="1" t="s">
        <v>265</v>
      </c>
    </row>
    <row r="72" spans="1:48" x14ac:dyDescent="0.2">
      <c r="A72" s="4">
        <v>71</v>
      </c>
      <c r="B72" s="38">
        <v>19773</v>
      </c>
      <c r="C72" s="1" t="s">
        <v>4</v>
      </c>
      <c r="D72" s="4" t="s">
        <v>43</v>
      </c>
      <c r="E72" s="4" t="s">
        <v>278</v>
      </c>
      <c r="F72" s="4" t="s">
        <v>97</v>
      </c>
      <c r="G72" s="1" t="s">
        <v>17</v>
      </c>
      <c r="H72" s="1" t="s">
        <v>18</v>
      </c>
      <c r="I72" s="1" t="s">
        <v>17</v>
      </c>
      <c r="J72" s="1" t="s">
        <v>18</v>
      </c>
      <c r="K72" s="5"/>
      <c r="L72" s="4"/>
      <c r="M72" s="6">
        <v>230000</v>
      </c>
      <c r="N72" s="33">
        <f t="shared" si="10"/>
        <v>5.3617278360175931</v>
      </c>
      <c r="O72" s="6">
        <v>2300</v>
      </c>
      <c r="P72" s="33">
        <f t="shared" si="11"/>
        <v>3.3617278360175931</v>
      </c>
      <c r="Q72" s="6">
        <v>61000</v>
      </c>
      <c r="R72" s="33">
        <f t="shared" si="12"/>
        <v>4.7853298350107671</v>
      </c>
      <c r="S72" s="7">
        <v>0.01</v>
      </c>
      <c r="T72" s="7">
        <v>0.26521739130434785</v>
      </c>
      <c r="U72" s="7">
        <f t="shared" si="13"/>
        <v>1</v>
      </c>
      <c r="V72" s="7">
        <f>IF(P72&lt;=N72-2,2*2/(N72-P72),IF(R72&lt;=N72-2,5-3*(N72-2-R72)/(P72-R72),6))</f>
        <v>2</v>
      </c>
      <c r="W72" s="41">
        <f>IF(P72&lt;=N72-4,4*2/(N72-P72),IF(R72&lt;=N72-4,5-3*(N72-4-R72)/(P72-R72),6))</f>
        <v>6</v>
      </c>
      <c r="X72" s="6">
        <v>1300000</v>
      </c>
      <c r="Y72" s="6">
        <v>230000</v>
      </c>
      <c r="Z72" s="6">
        <v>490000</v>
      </c>
      <c r="AA72" s="8">
        <v>0.17692307692307693</v>
      </c>
      <c r="AB72" s="8">
        <v>0.37692307692307692</v>
      </c>
      <c r="AC72" s="21">
        <v>61000000</v>
      </c>
      <c r="AD72" s="1">
        <f t="shared" si="14"/>
        <v>7.7853298350107671</v>
      </c>
      <c r="AE72" s="1">
        <v>4900000</v>
      </c>
      <c r="AF72" s="1">
        <f t="shared" si="15"/>
        <v>6.6901960800285138</v>
      </c>
      <c r="AG72" s="1">
        <v>6100000</v>
      </c>
      <c r="AH72" s="1">
        <f t="shared" si="16"/>
        <v>6.7853298350107671</v>
      </c>
      <c r="AI72" s="2">
        <v>8.0327868852459017E-2</v>
      </c>
      <c r="AJ72" s="2">
        <v>0.1</v>
      </c>
      <c r="AK72" s="7">
        <f t="shared" si="17"/>
        <v>1.826260939269843</v>
      </c>
      <c r="AL72" s="7">
        <f t="shared" si="18"/>
        <v>6</v>
      </c>
      <c r="AM72" s="7">
        <f t="shared" si="19"/>
        <v>6</v>
      </c>
      <c r="AN72" s="2" t="s">
        <v>243</v>
      </c>
      <c r="AO72" s="2" t="s">
        <v>244</v>
      </c>
      <c r="AP72" s="2" t="s">
        <v>243</v>
      </c>
      <c r="AQ72" s="2" t="s">
        <v>243</v>
      </c>
      <c r="AR72" s="1">
        <v>3.7704918032786887E-3</v>
      </c>
      <c r="AS72" s="1">
        <v>4.6938775510204083E-4</v>
      </c>
      <c r="AT72" s="1">
        <v>0.01</v>
      </c>
      <c r="AU72" s="1">
        <f>VLOOKUP(B72,'[1]raw data'!$E$1:$Q$313,13,FALSE)</f>
        <v>19</v>
      </c>
      <c r="AV72" s="1" t="s">
        <v>275</v>
      </c>
    </row>
    <row r="73" spans="1:48" x14ac:dyDescent="0.2">
      <c r="A73" s="4">
        <v>72</v>
      </c>
      <c r="B73" s="38">
        <v>21171</v>
      </c>
      <c r="C73" s="1" t="s">
        <v>0</v>
      </c>
      <c r="D73" s="4" t="s">
        <v>43</v>
      </c>
      <c r="E73" s="4" t="s">
        <v>277</v>
      </c>
      <c r="F73" s="4" t="s">
        <v>98</v>
      </c>
      <c r="G73" s="1" t="s">
        <v>17</v>
      </c>
      <c r="H73" s="1" t="s">
        <v>18</v>
      </c>
      <c r="I73" s="1" t="s">
        <v>17</v>
      </c>
      <c r="J73" s="1" t="s">
        <v>18</v>
      </c>
      <c r="K73" s="5"/>
      <c r="L73" s="4"/>
      <c r="M73" s="6">
        <v>6100</v>
      </c>
      <c r="N73" s="33">
        <f t="shared" si="10"/>
        <v>3.7853298350107671</v>
      </c>
      <c r="O73" s="6">
        <v>2300</v>
      </c>
      <c r="P73" s="33">
        <f t="shared" si="11"/>
        <v>3.3617278360175931</v>
      </c>
      <c r="Q73" s="6">
        <v>230</v>
      </c>
      <c r="R73" s="33">
        <f t="shared" si="12"/>
        <v>2.3617278360175931</v>
      </c>
      <c r="S73" s="7">
        <v>0.37704918032786883</v>
      </c>
      <c r="T73" s="7">
        <v>3.7704918032786888E-2</v>
      </c>
      <c r="U73" s="7">
        <f t="shared" si="13"/>
        <v>3.7291940030204778</v>
      </c>
      <c r="V73" s="7">
        <f>IF(P73&lt;=N73-2,2*2/(N73-P73),IF(R73&lt;=N73-2,5-3*(N73-2-R73)/(P73-R73),6))</f>
        <v>6</v>
      </c>
      <c r="W73" s="41">
        <f>IF(P73&lt;=N73-4,4*2/(N73-P73),IF(R73&lt;=N73-4,5-3*(N73-4-R73)/(P73-R73),6))</f>
        <v>6</v>
      </c>
      <c r="X73" s="1">
        <v>6100</v>
      </c>
      <c r="Y73" s="6">
        <v>23000</v>
      </c>
      <c r="Z73" s="6">
        <v>61000</v>
      </c>
      <c r="AA73" s="8">
        <v>3.7704918032786887</v>
      </c>
      <c r="AB73" s="8">
        <v>10</v>
      </c>
      <c r="AC73" s="21">
        <v>6100</v>
      </c>
      <c r="AD73" s="1">
        <f t="shared" si="14"/>
        <v>3.7853298350107671</v>
      </c>
      <c r="AE73" s="1">
        <v>61000</v>
      </c>
      <c r="AF73" s="1">
        <f t="shared" si="15"/>
        <v>4.7853298350107671</v>
      </c>
      <c r="AG73" s="1">
        <v>61000</v>
      </c>
      <c r="AH73" s="1">
        <f t="shared" si="16"/>
        <v>4.7853298350107671</v>
      </c>
      <c r="AI73" s="2">
        <v>10</v>
      </c>
      <c r="AJ73" s="2">
        <v>10</v>
      </c>
      <c r="AK73" s="7">
        <f t="shared" si="17"/>
        <v>6</v>
      </c>
      <c r="AL73" s="7">
        <f t="shared" si="18"/>
        <v>6</v>
      </c>
      <c r="AM73" s="7">
        <f t="shared" si="19"/>
        <v>6</v>
      </c>
      <c r="AN73" s="2" t="s">
        <v>244</v>
      </c>
      <c r="AO73" s="2" t="s">
        <v>244</v>
      </c>
      <c r="AP73" s="2" t="s">
        <v>244</v>
      </c>
      <c r="AQ73" s="2" t="s">
        <v>244</v>
      </c>
      <c r="AR73" s="1">
        <v>1</v>
      </c>
      <c r="AS73" s="1">
        <v>3.7704918032786888E-2</v>
      </c>
      <c r="AT73" s="1">
        <v>3.7704918032786887E-3</v>
      </c>
      <c r="AU73" s="1">
        <f>VLOOKUP(B73,'[1]raw data'!$E$1:$Q$313,13,FALSE)</f>
        <v>36</v>
      </c>
      <c r="AV73" s="1" t="s">
        <v>274</v>
      </c>
    </row>
    <row r="74" spans="1:48" x14ac:dyDescent="0.2">
      <c r="A74" s="4">
        <v>73</v>
      </c>
      <c r="B74" s="38">
        <v>21174</v>
      </c>
      <c r="C74" s="1" t="s">
        <v>0</v>
      </c>
      <c r="D74" s="4" t="s">
        <v>43</v>
      </c>
      <c r="E74" s="4" t="s">
        <v>277</v>
      </c>
      <c r="F74" s="4" t="s">
        <v>99</v>
      </c>
      <c r="G74" s="1" t="s">
        <v>17</v>
      </c>
      <c r="H74" s="1" t="s">
        <v>18</v>
      </c>
      <c r="I74" s="1" t="s">
        <v>17</v>
      </c>
      <c r="J74" s="1" t="s">
        <v>18</v>
      </c>
      <c r="K74" s="5"/>
      <c r="L74" s="4"/>
      <c r="M74" s="6">
        <v>2300</v>
      </c>
      <c r="N74" s="33">
        <f t="shared" si="10"/>
        <v>3.3617278360175931</v>
      </c>
      <c r="O74" s="6">
        <v>2300</v>
      </c>
      <c r="P74" s="33">
        <f t="shared" si="11"/>
        <v>3.3617278360175931</v>
      </c>
      <c r="Q74" s="6">
        <v>230</v>
      </c>
      <c r="R74" s="33">
        <f t="shared" si="12"/>
        <v>2.3617278360175931</v>
      </c>
      <c r="S74" s="7">
        <v>1</v>
      </c>
      <c r="T74" s="7">
        <v>0.1</v>
      </c>
      <c r="U74" s="7">
        <f t="shared" si="13"/>
        <v>5</v>
      </c>
      <c r="V74" s="7">
        <f>IF(P74&lt;=N74-2,2*2/(N74-P74),IF(R74&lt;=N74-2,5-3*(N74-2-R74)/(P74-R74),6))</f>
        <v>6</v>
      </c>
      <c r="W74" s="41">
        <f>IF(P74&lt;=N74-4,4*2/(N74-P74),IF(R74&lt;=N74-4,5-3*(N74-4-R74)/(P74-R74),6))</f>
        <v>6</v>
      </c>
      <c r="X74" s="6">
        <v>2300</v>
      </c>
      <c r="Y74" s="6">
        <v>2300</v>
      </c>
      <c r="Z74" s="6">
        <v>230</v>
      </c>
      <c r="AA74" s="8">
        <v>1</v>
      </c>
      <c r="AB74" s="8">
        <v>0.1</v>
      </c>
      <c r="AC74" s="22">
        <v>2300</v>
      </c>
      <c r="AD74" s="1">
        <f t="shared" si="14"/>
        <v>3.3617278360175931</v>
      </c>
      <c r="AE74" s="6">
        <v>2300</v>
      </c>
      <c r="AF74" s="1">
        <f t="shared" si="15"/>
        <v>3.3617278360175931</v>
      </c>
      <c r="AG74" s="1">
        <v>6100</v>
      </c>
      <c r="AH74" s="1">
        <f t="shared" si="16"/>
        <v>3.7853298350107671</v>
      </c>
      <c r="AI74" s="2">
        <v>1</v>
      </c>
      <c r="AJ74" s="2">
        <v>2.652173913043478</v>
      </c>
      <c r="AK74" s="7">
        <f t="shared" si="17"/>
        <v>6</v>
      </c>
      <c r="AL74" s="7">
        <f t="shared" si="18"/>
        <v>6</v>
      </c>
      <c r="AM74" s="7">
        <f t="shared" si="19"/>
        <v>6</v>
      </c>
      <c r="AN74" s="2" t="s">
        <v>244</v>
      </c>
      <c r="AO74" s="2" t="s">
        <v>244</v>
      </c>
      <c r="AP74" s="2" t="s">
        <v>244</v>
      </c>
      <c r="AQ74" s="2" t="s">
        <v>244</v>
      </c>
      <c r="AR74" s="1">
        <v>1</v>
      </c>
      <c r="AS74" s="1">
        <v>1</v>
      </c>
      <c r="AT74" s="1">
        <v>3.7704918032786888E-2</v>
      </c>
      <c r="AU74" s="1">
        <f>VLOOKUP(B74,'[1]raw data'!$E$1:$Q$313,13,FALSE)</f>
        <v>37</v>
      </c>
      <c r="AV74" s="1" t="s">
        <v>275</v>
      </c>
    </row>
    <row r="75" spans="1:48" x14ac:dyDescent="0.2">
      <c r="A75" s="4">
        <v>74</v>
      </c>
      <c r="B75" s="38">
        <v>21756</v>
      </c>
      <c r="C75" s="1" t="s">
        <v>0</v>
      </c>
      <c r="D75" s="4" t="s">
        <v>43</v>
      </c>
      <c r="E75" s="4" t="s">
        <v>277</v>
      </c>
      <c r="F75" s="4" t="s">
        <v>100</v>
      </c>
      <c r="G75" s="1" t="s">
        <v>17</v>
      </c>
      <c r="H75" s="1" t="s">
        <v>18</v>
      </c>
      <c r="I75" s="1" t="s">
        <v>17</v>
      </c>
      <c r="J75" s="1" t="s">
        <v>18</v>
      </c>
      <c r="K75" s="5">
        <v>3.2</v>
      </c>
      <c r="L75" s="4">
        <v>0.06</v>
      </c>
      <c r="M75" s="6">
        <v>23000</v>
      </c>
      <c r="N75" s="33">
        <f t="shared" si="10"/>
        <v>4.3617278360175931</v>
      </c>
      <c r="O75" s="6">
        <v>2300</v>
      </c>
      <c r="P75" s="33">
        <f t="shared" si="11"/>
        <v>3.3617278360175931</v>
      </c>
      <c r="Q75" s="6">
        <v>23000</v>
      </c>
      <c r="R75" s="33">
        <f t="shared" si="12"/>
        <v>4.3617278360175931</v>
      </c>
      <c r="S75" s="7">
        <v>0.1</v>
      </c>
      <c r="T75" s="7">
        <v>1</v>
      </c>
      <c r="U75" s="7">
        <f t="shared" si="13"/>
        <v>2</v>
      </c>
      <c r="V75" s="7">
        <f>IF(P75&lt;=N75-2,2*2/(N75-P75),IF(R75&lt;=N75-2,5-3*(N75-2-R75)/(P75-R75),6))</f>
        <v>6</v>
      </c>
      <c r="W75" s="41">
        <f>IF(P75&lt;=N75-4,4*2/(N75-P75),IF(R75&lt;=N75-4,5-3*(N75-4-R75)/(P75-R75),6))</f>
        <v>6</v>
      </c>
      <c r="X75" s="6">
        <v>610000</v>
      </c>
      <c r="Y75" s="6">
        <v>230000</v>
      </c>
      <c r="Z75" s="6">
        <v>230000</v>
      </c>
      <c r="AA75" s="8">
        <v>0.37704918032786883</v>
      </c>
      <c r="AB75" s="8">
        <v>0.37704918032786883</v>
      </c>
      <c r="AC75" s="21">
        <v>23000000</v>
      </c>
      <c r="AD75" s="1">
        <f t="shared" si="14"/>
        <v>7.3617278360175931</v>
      </c>
      <c r="AE75" s="1">
        <v>230000</v>
      </c>
      <c r="AF75" s="1">
        <f t="shared" si="15"/>
        <v>5.3617278360175931</v>
      </c>
      <c r="AG75" s="1">
        <v>6100000</v>
      </c>
      <c r="AH75" s="1">
        <f t="shared" si="16"/>
        <v>6.7853298350107671</v>
      </c>
      <c r="AI75" s="2">
        <v>0.01</v>
      </c>
      <c r="AJ75" s="2">
        <v>0.26521739130434785</v>
      </c>
      <c r="AK75" s="7">
        <f t="shared" si="17"/>
        <v>1</v>
      </c>
      <c r="AL75" s="7">
        <f t="shared" si="18"/>
        <v>2</v>
      </c>
      <c r="AM75" s="7">
        <f t="shared" si="19"/>
        <v>6</v>
      </c>
      <c r="AN75" s="2" t="s">
        <v>243</v>
      </c>
      <c r="AO75" s="2" t="s">
        <v>244</v>
      </c>
      <c r="AP75" s="2" t="s">
        <v>242</v>
      </c>
      <c r="AQ75" s="2" t="s">
        <v>244</v>
      </c>
      <c r="AR75" s="1">
        <v>1E-3</v>
      </c>
      <c r="AS75" s="1">
        <v>0.01</v>
      </c>
      <c r="AT75" s="1">
        <v>3.7704918032786887E-3</v>
      </c>
      <c r="AU75" s="1">
        <f>VLOOKUP(B75,'[1]raw data'!$E$1:$Q$313,13,FALSE)</f>
        <v>19</v>
      </c>
      <c r="AV75" s="1" t="s">
        <v>275</v>
      </c>
    </row>
    <row r="76" spans="1:48" x14ac:dyDescent="0.2">
      <c r="A76" s="4">
        <v>75</v>
      </c>
      <c r="B76" s="38">
        <v>17342</v>
      </c>
      <c r="C76" s="1" t="s">
        <v>4</v>
      </c>
      <c r="D76" s="4" t="s">
        <v>43</v>
      </c>
      <c r="E76" s="4" t="s">
        <v>278</v>
      </c>
      <c r="F76" s="4" t="s">
        <v>101</v>
      </c>
      <c r="G76" s="1" t="s">
        <v>17</v>
      </c>
      <c r="H76" s="1" t="s">
        <v>18</v>
      </c>
      <c r="I76" s="1" t="s">
        <v>17</v>
      </c>
      <c r="J76" s="1" t="s">
        <v>18</v>
      </c>
      <c r="K76" s="5"/>
      <c r="L76" s="4"/>
      <c r="M76" s="6">
        <v>230000</v>
      </c>
      <c r="N76" s="33">
        <f t="shared" si="10"/>
        <v>5.3617278360175931</v>
      </c>
      <c r="O76" s="6">
        <v>23000</v>
      </c>
      <c r="P76" s="33">
        <f t="shared" si="11"/>
        <v>4.3617278360175931</v>
      </c>
      <c r="Q76" s="6">
        <v>1300</v>
      </c>
      <c r="R76" s="33">
        <f t="shared" si="12"/>
        <v>3.1139433523068369</v>
      </c>
      <c r="S76" s="7">
        <v>0.1</v>
      </c>
      <c r="T76" s="7">
        <v>5.6521739130434784E-3</v>
      </c>
      <c r="U76" s="7">
        <f t="shared" si="13"/>
        <v>2</v>
      </c>
      <c r="V76" s="7">
        <f>IF(P76&lt;=N76-2,2*2/(N76-P76),IF(R76&lt;=N76-2,5-3*(N76-2-R76)/(P76-R76),6))</f>
        <v>4.404261344137228</v>
      </c>
      <c r="W76" s="41">
        <f>IF(P76&lt;=N76-4,4*2/(N76-P76),IF(R76&lt;=N76-4,5-3*(N76-4-R76)/(P76-R76),6))</f>
        <v>6</v>
      </c>
      <c r="X76" s="6">
        <v>2300000</v>
      </c>
      <c r="Y76" s="6">
        <v>2300000</v>
      </c>
      <c r="Z76" s="6">
        <v>610000</v>
      </c>
      <c r="AA76" s="8">
        <v>1</v>
      </c>
      <c r="AB76" s="8">
        <v>0.26521739130434785</v>
      </c>
      <c r="AC76" s="21">
        <v>61000000</v>
      </c>
      <c r="AD76" s="1">
        <f t="shared" si="14"/>
        <v>7.7853298350107671</v>
      </c>
      <c r="AE76" s="1">
        <v>6100000</v>
      </c>
      <c r="AF76" s="1">
        <f t="shared" si="15"/>
        <v>6.7853298350107671</v>
      </c>
      <c r="AG76" s="1">
        <v>610000</v>
      </c>
      <c r="AH76" s="1">
        <f t="shared" si="16"/>
        <v>5.7853298350107671</v>
      </c>
      <c r="AI76" s="2">
        <v>0.1</v>
      </c>
      <c r="AJ76" s="2">
        <v>0.01</v>
      </c>
      <c r="AK76" s="7">
        <f t="shared" si="17"/>
        <v>2</v>
      </c>
      <c r="AL76" s="7">
        <f t="shared" si="18"/>
        <v>5</v>
      </c>
      <c r="AM76" s="7">
        <f t="shared" si="19"/>
        <v>6</v>
      </c>
      <c r="AN76" s="2" t="s">
        <v>243</v>
      </c>
      <c r="AO76" s="2" t="s">
        <v>243</v>
      </c>
      <c r="AP76" s="2" t="s">
        <v>243</v>
      </c>
      <c r="AQ76" s="2" t="s">
        <v>243</v>
      </c>
      <c r="AR76" s="1">
        <v>3.7704918032786887E-3</v>
      </c>
      <c r="AS76" s="1">
        <v>3.7704918032786887E-3</v>
      </c>
      <c r="AT76" s="1">
        <v>2.1311475409836068E-3</v>
      </c>
      <c r="AU76" s="1">
        <f>VLOOKUP(B76,'[1]raw data'!$E$1:$Q$313,13,FALSE)</f>
        <v>19</v>
      </c>
      <c r="AV76" s="1" t="s">
        <v>275</v>
      </c>
    </row>
    <row r="77" spans="1:48" hidden="1" x14ac:dyDescent="0.2">
      <c r="A77" s="4">
        <v>76</v>
      </c>
      <c r="B77" s="26">
        <v>21048</v>
      </c>
      <c r="C77" s="1" t="s">
        <v>6</v>
      </c>
      <c r="D77" s="4" t="s">
        <v>43</v>
      </c>
      <c r="E77" s="4" t="s">
        <v>279</v>
      </c>
      <c r="F77" s="4" t="s">
        <v>102</v>
      </c>
      <c r="G77" s="1" t="s">
        <v>17</v>
      </c>
      <c r="H77" s="1" t="s">
        <v>18</v>
      </c>
      <c r="I77" s="1" t="s">
        <v>17</v>
      </c>
      <c r="J77" s="1" t="s">
        <v>18</v>
      </c>
      <c r="K77" s="5"/>
      <c r="L77" s="4"/>
      <c r="M77" s="22">
        <v>230000</v>
      </c>
      <c r="N77" s="31">
        <f t="shared" si="10"/>
        <v>5.3617278360175931</v>
      </c>
      <c r="O77" s="6">
        <v>23000</v>
      </c>
      <c r="P77" s="33">
        <f t="shared" si="11"/>
        <v>4.3617278360175931</v>
      </c>
      <c r="Q77" s="6">
        <v>23</v>
      </c>
      <c r="R77" s="33">
        <f t="shared" si="12"/>
        <v>1.3617278360175928</v>
      </c>
      <c r="S77" s="7">
        <v>0.1</v>
      </c>
      <c r="T77" s="7">
        <v>1E-4</v>
      </c>
      <c r="U77" s="7">
        <f t="shared" si="13"/>
        <v>2</v>
      </c>
      <c r="V77" s="7">
        <f>IF(P77&lt;=N77-2,2*2/(N77-P77),IF(R77&lt;=N77-2,5-3*(N77-2-R77)/(P77-R77),6))</f>
        <v>3</v>
      </c>
      <c r="W77" s="7">
        <f>IF(P77&lt;=N77-4,4*2/(N77-P77),IF(R77&lt;=N77-4,5-3*(N77-4-R77)/(P77-R77),6))</f>
        <v>5</v>
      </c>
      <c r="X77" s="6">
        <v>23000000</v>
      </c>
      <c r="Y77" s="6">
        <v>230000</v>
      </c>
      <c r="Z77" s="6">
        <v>23</v>
      </c>
      <c r="AA77" s="8">
        <v>0.01</v>
      </c>
      <c r="AB77" s="8">
        <v>9.9999999999999995E-7</v>
      </c>
      <c r="AC77" s="21">
        <v>23000000</v>
      </c>
      <c r="AD77" s="21">
        <f t="shared" si="14"/>
        <v>7.3617278360175931</v>
      </c>
      <c r="AE77" s="1">
        <v>2300000</v>
      </c>
      <c r="AF77" s="1">
        <f t="shared" si="15"/>
        <v>6.3617278360175931</v>
      </c>
      <c r="AG77" s="1">
        <v>23</v>
      </c>
      <c r="AH77" s="1">
        <f t="shared" si="16"/>
        <v>1.3617278360175928</v>
      </c>
      <c r="AI77" s="2">
        <v>0.1</v>
      </c>
      <c r="AJ77" s="2">
        <v>9.9999999999999995E-7</v>
      </c>
      <c r="AK77" s="7">
        <f t="shared" si="17"/>
        <v>2</v>
      </c>
      <c r="AL77" s="7">
        <f t="shared" si="18"/>
        <v>2.6</v>
      </c>
      <c r="AM77" s="7">
        <f t="shared" si="19"/>
        <v>3.8</v>
      </c>
      <c r="AN77" s="2" t="s">
        <v>243</v>
      </c>
      <c r="AO77" s="2" t="s">
        <v>242</v>
      </c>
      <c r="AP77" s="2" t="s">
        <v>243</v>
      </c>
      <c r="AQ77" s="2" t="s">
        <v>242</v>
      </c>
      <c r="AR77" s="1">
        <v>0.01</v>
      </c>
      <c r="AS77" s="1">
        <v>0.01</v>
      </c>
      <c r="AT77" s="1">
        <v>1</v>
      </c>
      <c r="AU77" s="11">
        <f>VLOOKUP(B77,'[1]raw data'!$E$1:$Q$313,13,FALSE)</f>
        <v>19</v>
      </c>
      <c r="AV77" s="11" t="s">
        <v>276</v>
      </c>
    </row>
    <row r="78" spans="1:48" x14ac:dyDescent="0.2">
      <c r="A78" s="4">
        <v>77</v>
      </c>
      <c r="B78" s="38">
        <v>18341</v>
      </c>
      <c r="C78" s="1" t="s">
        <v>0</v>
      </c>
      <c r="D78" s="4" t="s">
        <v>43</v>
      </c>
      <c r="E78" s="4" t="s">
        <v>277</v>
      </c>
      <c r="F78" s="4" t="s">
        <v>103</v>
      </c>
      <c r="G78" s="1" t="s">
        <v>17</v>
      </c>
      <c r="H78" s="1" t="s">
        <v>18</v>
      </c>
      <c r="I78" s="1"/>
      <c r="J78" s="1"/>
      <c r="K78" s="5"/>
      <c r="L78" s="4"/>
      <c r="M78" s="6">
        <v>230000</v>
      </c>
      <c r="N78" s="33">
        <f t="shared" si="10"/>
        <v>5.3617278360175931</v>
      </c>
      <c r="O78" s="6">
        <v>23000</v>
      </c>
      <c r="P78" s="33">
        <f t="shared" si="11"/>
        <v>4.3617278360175931</v>
      </c>
      <c r="Q78" s="6">
        <v>2300</v>
      </c>
      <c r="R78" s="33">
        <f t="shared" si="12"/>
        <v>3.3617278360175931</v>
      </c>
      <c r="S78" s="7">
        <v>0.1</v>
      </c>
      <c r="T78" s="7">
        <v>0.01</v>
      </c>
      <c r="U78" s="7">
        <f t="shared" si="13"/>
        <v>2</v>
      </c>
      <c r="V78" s="7">
        <f>IF(P78&lt;=N78-2,2*2/(N78-P78),IF(R78&lt;=N78-2,5-3*(N78-2-R78)/(P78-R78),6))</f>
        <v>5</v>
      </c>
      <c r="W78" s="41">
        <f>IF(P78&lt;=N78-4,4*2/(N78-P78),IF(R78&lt;=N78-4,5-3*(N78-4-R78)/(P78-R78),6))</f>
        <v>6</v>
      </c>
      <c r="X78" s="6">
        <v>2300000</v>
      </c>
      <c r="Y78" s="6">
        <v>230000</v>
      </c>
      <c r="Z78" s="6">
        <v>61000</v>
      </c>
      <c r="AA78" s="8">
        <v>0.1</v>
      </c>
      <c r="AB78" s="8">
        <v>2.6521739130434784E-2</v>
      </c>
      <c r="AC78" s="21">
        <v>13000000</v>
      </c>
      <c r="AD78" s="1">
        <f t="shared" si="14"/>
        <v>7.1139433523068369</v>
      </c>
      <c r="AE78" s="1">
        <v>2300000</v>
      </c>
      <c r="AF78" s="1">
        <f t="shared" si="15"/>
        <v>6.3617278360175931</v>
      </c>
      <c r="AG78" s="1">
        <v>230000</v>
      </c>
      <c r="AH78" s="1">
        <f t="shared" si="16"/>
        <v>5.3617278360175931</v>
      </c>
      <c r="AI78" s="2">
        <v>0.17692307692307693</v>
      </c>
      <c r="AJ78" s="2">
        <v>1.7692307692307691E-2</v>
      </c>
      <c r="AK78" s="7">
        <f t="shared" si="17"/>
        <v>2.7433534511322684</v>
      </c>
      <c r="AL78" s="7">
        <f t="shared" si="18"/>
        <v>6</v>
      </c>
      <c r="AM78" s="7">
        <f t="shared" si="19"/>
        <v>6</v>
      </c>
      <c r="AN78" s="2" t="s">
        <v>243</v>
      </c>
      <c r="AO78" s="2" t="s">
        <v>243</v>
      </c>
      <c r="AP78" s="2" t="s">
        <v>243</v>
      </c>
      <c r="AQ78" s="2" t="s">
        <v>243</v>
      </c>
      <c r="AR78" s="1">
        <v>1.7692307692307691E-2</v>
      </c>
      <c r="AS78" s="1">
        <v>0.01</v>
      </c>
      <c r="AT78" s="1">
        <v>0.01</v>
      </c>
      <c r="AU78" s="1">
        <f>VLOOKUP(B78,'[1]raw data'!$E$1:$Q$313,13,FALSE)</f>
        <v>19</v>
      </c>
      <c r="AV78" s="1" t="s">
        <v>265</v>
      </c>
    </row>
    <row r="79" spans="1:48" x14ac:dyDescent="0.2">
      <c r="A79" s="4">
        <v>78</v>
      </c>
      <c r="B79" s="38">
        <v>19913</v>
      </c>
      <c r="C79" s="1" t="s">
        <v>0</v>
      </c>
      <c r="D79" s="4" t="s">
        <v>43</v>
      </c>
      <c r="E79" s="4" t="s">
        <v>277</v>
      </c>
      <c r="F79" s="4" t="s">
        <v>104</v>
      </c>
      <c r="G79" s="1"/>
      <c r="H79" s="1"/>
      <c r="I79" s="1" t="s">
        <v>17</v>
      </c>
      <c r="J79" s="1" t="s">
        <v>18</v>
      </c>
      <c r="K79" s="5"/>
      <c r="L79" s="4"/>
      <c r="M79" s="6">
        <v>23000000</v>
      </c>
      <c r="N79" s="33">
        <f t="shared" si="10"/>
        <v>7.3617278360175931</v>
      </c>
      <c r="O79" s="6">
        <v>6100000</v>
      </c>
      <c r="P79" s="33">
        <f t="shared" si="11"/>
        <v>6.7853298350107671</v>
      </c>
      <c r="Q79" s="6">
        <v>6100000</v>
      </c>
      <c r="R79" s="33">
        <f t="shared" si="12"/>
        <v>6.7853298350107671</v>
      </c>
      <c r="S79" s="7">
        <v>0.26521739130434785</v>
      </c>
      <c r="T79" s="7">
        <v>0.26521739130434785</v>
      </c>
      <c r="U79" s="7">
        <f t="shared" si="13"/>
        <v>6</v>
      </c>
      <c r="V79" s="7">
        <f>IF(P79&lt;=N79-2,2*2/(N79-P79),IF(R79&lt;=N79-2,5-3*(N79-2-R79)/(P79-R79),6))</f>
        <v>6</v>
      </c>
      <c r="W79" s="41">
        <f>IF(P79&lt;=N79-4,4*2/(N79-P79),IF(R79&lt;=N79-4,5-3*(N79-4-R79)/(P79-R79),6))</f>
        <v>6</v>
      </c>
      <c r="X79" s="6">
        <v>23000000</v>
      </c>
      <c r="Y79" s="1">
        <v>6100000</v>
      </c>
      <c r="Z79" s="6">
        <v>6100000</v>
      </c>
      <c r="AA79" s="8">
        <v>0.26521739130434785</v>
      </c>
      <c r="AB79" s="8">
        <v>0.26521739130434785</v>
      </c>
      <c r="AC79" s="21">
        <v>23000000</v>
      </c>
      <c r="AD79" s="1">
        <f t="shared" si="14"/>
        <v>7.3617278360175931</v>
      </c>
      <c r="AE79" s="1">
        <v>61000000</v>
      </c>
      <c r="AF79" s="1">
        <f t="shared" si="15"/>
        <v>7.7853298350107671</v>
      </c>
      <c r="AG79" s="1">
        <v>6100000</v>
      </c>
      <c r="AH79" s="1">
        <f t="shared" si="16"/>
        <v>6.7853298350107671</v>
      </c>
      <c r="AI79" s="2">
        <v>2.652173913043478</v>
      </c>
      <c r="AJ79" s="2">
        <v>0.26521739130434802</v>
      </c>
      <c r="AK79" s="7">
        <f t="shared" si="17"/>
        <v>6</v>
      </c>
      <c r="AL79" s="7">
        <f t="shared" si="18"/>
        <v>6</v>
      </c>
      <c r="AM79" s="7">
        <f t="shared" si="19"/>
        <v>6</v>
      </c>
      <c r="AN79" s="2" t="s">
        <v>244</v>
      </c>
      <c r="AO79" s="2" t="s">
        <v>244</v>
      </c>
      <c r="AP79" s="2" t="s">
        <v>244</v>
      </c>
      <c r="AQ79" s="2" t="s">
        <v>244</v>
      </c>
      <c r="AR79" s="1">
        <v>1</v>
      </c>
      <c r="AS79" s="1">
        <v>0.1</v>
      </c>
      <c r="AT79" s="1">
        <v>1</v>
      </c>
      <c r="AU79" s="1">
        <f>VLOOKUP(B79,'[1]raw data'!$E$1:$Q$313,13,FALSE)</f>
        <v>8</v>
      </c>
      <c r="AV79" s="1" t="s">
        <v>275</v>
      </c>
    </row>
    <row r="80" spans="1:48" x14ac:dyDescent="0.2">
      <c r="A80" s="4">
        <v>79</v>
      </c>
      <c r="B80" s="38">
        <v>20000</v>
      </c>
      <c r="C80" s="1" t="s">
        <v>4</v>
      </c>
      <c r="D80" s="4" t="s">
        <v>43</v>
      </c>
      <c r="E80" s="4" t="s">
        <v>278</v>
      </c>
      <c r="F80" s="4" t="s">
        <v>105</v>
      </c>
      <c r="G80" s="1" t="s">
        <v>17</v>
      </c>
      <c r="H80" s="1" t="s">
        <v>18</v>
      </c>
      <c r="I80" s="1" t="s">
        <v>17</v>
      </c>
      <c r="J80" s="1" t="s">
        <v>18</v>
      </c>
      <c r="K80" s="5"/>
      <c r="L80" s="4"/>
      <c r="M80" s="6">
        <v>61000</v>
      </c>
      <c r="N80" s="33">
        <f t="shared" si="10"/>
        <v>4.7853298350107671</v>
      </c>
      <c r="O80" s="6">
        <v>6100</v>
      </c>
      <c r="P80" s="33">
        <f t="shared" si="11"/>
        <v>3.7853298350107671</v>
      </c>
      <c r="Q80" s="6">
        <v>23000</v>
      </c>
      <c r="R80" s="33">
        <f t="shared" si="12"/>
        <v>4.3617278360175931</v>
      </c>
      <c r="S80" s="7">
        <v>0.1</v>
      </c>
      <c r="T80" s="7">
        <v>0.37704918032786883</v>
      </c>
      <c r="U80" s="7">
        <f t="shared" si="13"/>
        <v>2</v>
      </c>
      <c r="V80" s="7">
        <f>IF(P80&lt;=N80-2,2*2/(N80-P80),IF(R80&lt;=N80-2,5-3*(N80-2-R80)/(P80-R80),6))</f>
        <v>6</v>
      </c>
      <c r="W80" s="41">
        <f>IF(P80&lt;=N80-4,4*2/(N80-P80),IF(R80&lt;=N80-4,5-3*(N80-4-R80)/(P80-R80),6))</f>
        <v>6</v>
      </c>
      <c r="X80" s="6">
        <v>2300000</v>
      </c>
      <c r="Y80" s="6">
        <v>230000</v>
      </c>
      <c r="Z80" s="6">
        <v>61000</v>
      </c>
      <c r="AA80" s="8">
        <v>0.1</v>
      </c>
      <c r="AB80" s="8">
        <v>2.6521739130434784E-2</v>
      </c>
      <c r="AC80" s="21">
        <v>23000000</v>
      </c>
      <c r="AD80" s="1">
        <f t="shared" si="14"/>
        <v>7.3617278360175931</v>
      </c>
      <c r="AE80" s="1">
        <v>2300000</v>
      </c>
      <c r="AF80" s="1">
        <f t="shared" si="15"/>
        <v>6.3617278360175931</v>
      </c>
      <c r="AG80" s="1">
        <v>230000</v>
      </c>
      <c r="AH80" s="1">
        <f t="shared" si="16"/>
        <v>5.3617278360175931</v>
      </c>
      <c r="AI80" s="2">
        <v>0.1</v>
      </c>
      <c r="AJ80" s="2">
        <v>0.01</v>
      </c>
      <c r="AK80" s="7">
        <f t="shared" si="17"/>
        <v>2</v>
      </c>
      <c r="AL80" s="7">
        <f t="shared" si="18"/>
        <v>5</v>
      </c>
      <c r="AM80" s="7">
        <f t="shared" si="19"/>
        <v>6</v>
      </c>
      <c r="AN80" s="2" t="s">
        <v>243</v>
      </c>
      <c r="AO80" s="2" t="s">
        <v>244</v>
      </c>
      <c r="AP80" s="2" t="s">
        <v>243</v>
      </c>
      <c r="AQ80" s="2" t="s">
        <v>243</v>
      </c>
      <c r="AR80" s="1">
        <v>2.6521739130434784E-3</v>
      </c>
      <c r="AS80" s="1">
        <v>2.6521739130434784E-3</v>
      </c>
      <c r="AT80" s="1">
        <v>0.1</v>
      </c>
      <c r="AU80" s="1">
        <f>VLOOKUP(B80,'[1]raw data'!$E$1:$Q$313,13,FALSE)</f>
        <v>19</v>
      </c>
      <c r="AV80" s="1" t="s">
        <v>275</v>
      </c>
    </row>
    <row r="81" spans="1:48" x14ac:dyDescent="0.2">
      <c r="A81" s="4">
        <v>80</v>
      </c>
      <c r="B81" s="38">
        <v>21233</v>
      </c>
      <c r="C81" s="1" t="s">
        <v>3</v>
      </c>
      <c r="D81" s="4" t="s">
        <v>43</v>
      </c>
      <c r="E81" s="4" t="s">
        <v>279</v>
      </c>
      <c r="F81" s="4" t="s">
        <v>106</v>
      </c>
      <c r="G81" s="1" t="s">
        <v>17</v>
      </c>
      <c r="H81" s="1" t="s">
        <v>18</v>
      </c>
      <c r="I81" s="1" t="s">
        <v>17</v>
      </c>
      <c r="J81" s="1" t="s">
        <v>18</v>
      </c>
      <c r="K81" s="5"/>
      <c r="L81" s="4"/>
      <c r="M81" s="6">
        <v>230000</v>
      </c>
      <c r="N81" s="33">
        <f t="shared" si="10"/>
        <v>5.3617278360175931</v>
      </c>
      <c r="O81" s="6">
        <v>2300</v>
      </c>
      <c r="P81" s="33">
        <f t="shared" si="11"/>
        <v>3.3617278360175931</v>
      </c>
      <c r="Q81" s="6">
        <v>2300</v>
      </c>
      <c r="R81" s="33">
        <f t="shared" si="12"/>
        <v>3.3617278360175931</v>
      </c>
      <c r="S81" s="7">
        <v>0.01</v>
      </c>
      <c r="T81" s="7">
        <v>0.01</v>
      </c>
      <c r="U81" s="7">
        <f t="shared" si="13"/>
        <v>1</v>
      </c>
      <c r="V81" s="7">
        <f>IF(P81&lt;=N81-2,2*2/(N81-P81),IF(R81&lt;=N81-2,5-3*(N81-2-R81)/(P81-R81),6))</f>
        <v>2</v>
      </c>
      <c r="W81" s="41">
        <f>IF(P81&lt;=N81-4,4*2/(N81-P81),IF(R81&lt;=N81-4,5-3*(N81-4-R81)/(P81-R81),6))</f>
        <v>6</v>
      </c>
      <c r="X81" s="6">
        <v>6100000</v>
      </c>
      <c r="Y81" s="6">
        <v>230000</v>
      </c>
      <c r="Z81" s="6">
        <v>610000</v>
      </c>
      <c r="AA81" s="8">
        <v>3.7704918032786888E-2</v>
      </c>
      <c r="AB81" s="8">
        <v>0.1</v>
      </c>
      <c r="AC81" s="21">
        <v>6100000</v>
      </c>
      <c r="AD81" s="1">
        <f t="shared" si="14"/>
        <v>6.7853298350107671</v>
      </c>
      <c r="AE81" s="1">
        <v>610000</v>
      </c>
      <c r="AF81" s="1">
        <f t="shared" si="15"/>
        <v>5.7853298350107671</v>
      </c>
      <c r="AG81" s="1">
        <v>1300000</v>
      </c>
      <c r="AH81" s="1">
        <f t="shared" si="16"/>
        <v>6.1139433523068369</v>
      </c>
      <c r="AI81" s="2">
        <v>0.1</v>
      </c>
      <c r="AJ81" s="2">
        <v>0.21311475409836064</v>
      </c>
      <c r="AK81" s="7">
        <f t="shared" si="17"/>
        <v>2</v>
      </c>
      <c r="AL81" s="7">
        <f t="shared" si="18"/>
        <v>6</v>
      </c>
      <c r="AM81" s="7">
        <f t="shared" si="19"/>
        <v>6</v>
      </c>
      <c r="AN81" s="2" t="s">
        <v>243</v>
      </c>
      <c r="AO81" s="2" t="s">
        <v>243</v>
      </c>
      <c r="AP81" s="2" t="s">
        <v>243</v>
      </c>
      <c r="AQ81" s="2" t="s">
        <v>244</v>
      </c>
      <c r="AR81" s="1">
        <v>3.7704918032786888E-2</v>
      </c>
      <c r="AS81" s="1">
        <v>3.7704918032786887E-3</v>
      </c>
      <c r="AT81" s="1">
        <v>1.7692307692307693E-3</v>
      </c>
      <c r="AU81" s="1">
        <f>VLOOKUP(B81,'[1]raw data'!$E$1:$Q$313,13,FALSE)</f>
        <v>19</v>
      </c>
      <c r="AV81" s="1" t="s">
        <v>275</v>
      </c>
    </row>
    <row r="82" spans="1:48" x14ac:dyDescent="0.2">
      <c r="A82" s="4">
        <v>81</v>
      </c>
      <c r="B82" s="38">
        <v>20646</v>
      </c>
      <c r="C82" s="1" t="s">
        <v>4</v>
      </c>
      <c r="D82" s="4" t="s">
        <v>43</v>
      </c>
      <c r="E82" s="4" t="s">
        <v>278</v>
      </c>
      <c r="F82" s="4" t="s">
        <v>107</v>
      </c>
      <c r="G82" s="1" t="s">
        <v>17</v>
      </c>
      <c r="H82" s="1" t="s">
        <v>18</v>
      </c>
      <c r="I82" s="1"/>
      <c r="J82" s="1"/>
      <c r="K82" s="5">
        <v>6.4</v>
      </c>
      <c r="L82" s="4">
        <v>0.12</v>
      </c>
      <c r="M82" s="6">
        <v>230000</v>
      </c>
      <c r="N82" s="33">
        <f t="shared" si="10"/>
        <v>5.3617278360175931</v>
      </c>
      <c r="O82" s="6">
        <v>2300</v>
      </c>
      <c r="P82" s="33">
        <f t="shared" si="11"/>
        <v>3.3617278360175931</v>
      </c>
      <c r="Q82" s="6">
        <v>23000</v>
      </c>
      <c r="R82" s="33">
        <f t="shared" si="12"/>
        <v>4.3617278360175931</v>
      </c>
      <c r="S82" s="7">
        <v>0.01</v>
      </c>
      <c r="T82" s="7">
        <v>0.1</v>
      </c>
      <c r="U82" s="7">
        <f t="shared" si="13"/>
        <v>1</v>
      </c>
      <c r="V82" s="7">
        <f>IF(P82&lt;=N82-2,2*2/(N82-P82),IF(R82&lt;=N82-2,5-3*(N82-2-R82)/(P82-R82),6))</f>
        <v>2</v>
      </c>
      <c r="W82" s="41">
        <f>IF(P82&lt;=N82-4,4*2/(N82-P82),IF(R82&lt;=N82-4,5-3*(N82-4-R82)/(P82-R82),6))</f>
        <v>6</v>
      </c>
      <c r="X82" s="6">
        <v>23000000</v>
      </c>
      <c r="Y82" s="6">
        <v>230000</v>
      </c>
      <c r="Z82" s="6">
        <v>230000</v>
      </c>
      <c r="AA82" s="8">
        <v>0.01</v>
      </c>
      <c r="AB82" s="8">
        <v>0.01</v>
      </c>
      <c r="AC82" s="21">
        <v>61000000</v>
      </c>
      <c r="AD82" s="1">
        <f t="shared" si="14"/>
        <v>7.7853298350107671</v>
      </c>
      <c r="AE82" s="1">
        <v>2300000</v>
      </c>
      <c r="AF82" s="1">
        <f t="shared" si="15"/>
        <v>6.3617278360175931</v>
      </c>
      <c r="AG82" s="1">
        <v>6100000</v>
      </c>
      <c r="AH82" s="1">
        <f t="shared" si="16"/>
        <v>6.7853298350107671</v>
      </c>
      <c r="AI82" s="2">
        <v>3.7704918032786888E-2</v>
      </c>
      <c r="AJ82" s="2">
        <v>0.1</v>
      </c>
      <c r="AK82" s="7">
        <f t="shared" si="17"/>
        <v>1.4048870410511343</v>
      </c>
      <c r="AL82" s="7">
        <f t="shared" si="18"/>
        <v>6</v>
      </c>
      <c r="AM82" s="7">
        <f t="shared" si="19"/>
        <v>6</v>
      </c>
      <c r="AN82" s="2" t="s">
        <v>243</v>
      </c>
      <c r="AO82" s="2" t="s">
        <v>244</v>
      </c>
      <c r="AP82" s="2" t="s">
        <v>243</v>
      </c>
      <c r="AQ82" s="2" t="s">
        <v>243</v>
      </c>
      <c r="AR82" s="1">
        <v>3.7704918032786887E-3</v>
      </c>
      <c r="AS82" s="1">
        <v>1E-3</v>
      </c>
      <c r="AT82" s="1">
        <v>3.7704918032786887E-3</v>
      </c>
      <c r="AU82" s="1">
        <f>VLOOKUP(B82,'[1]raw data'!$E$1:$Q$313,13,FALSE)</f>
        <v>8</v>
      </c>
      <c r="AV82" s="1" t="s">
        <v>275</v>
      </c>
    </row>
    <row r="83" spans="1:48" x14ac:dyDescent="0.2">
      <c r="A83" s="4">
        <v>82</v>
      </c>
      <c r="B83" s="38">
        <v>20950</v>
      </c>
      <c r="C83" s="1" t="s">
        <v>0</v>
      </c>
      <c r="D83" s="4" t="s">
        <v>43</v>
      </c>
      <c r="E83" s="4" t="s">
        <v>277</v>
      </c>
      <c r="F83" s="4" t="s">
        <v>108</v>
      </c>
      <c r="G83" s="1" t="s">
        <v>17</v>
      </c>
      <c r="H83" s="1" t="s">
        <v>18</v>
      </c>
      <c r="I83" s="1"/>
      <c r="J83" s="1"/>
      <c r="K83" s="5">
        <v>3.2</v>
      </c>
      <c r="L83" s="4">
        <v>0.06</v>
      </c>
      <c r="M83" s="6">
        <v>230000</v>
      </c>
      <c r="N83" s="33">
        <f t="shared" si="10"/>
        <v>5.3617278360175931</v>
      </c>
      <c r="O83" s="6">
        <v>230</v>
      </c>
      <c r="P83" s="33">
        <f t="shared" si="11"/>
        <v>2.3617278360175931</v>
      </c>
      <c r="Q83" s="6">
        <v>2300</v>
      </c>
      <c r="R83" s="33">
        <f t="shared" si="12"/>
        <v>3.3617278360175931</v>
      </c>
      <c r="S83" s="7">
        <v>1E-3</v>
      </c>
      <c r="T83" s="7">
        <v>0.01</v>
      </c>
      <c r="U83" s="7">
        <f t="shared" si="13"/>
        <v>0.66666666666666663</v>
      </c>
      <c r="V83" s="7">
        <f>IF(P83&lt;=N83-2,2*2/(N83-P83),IF(R83&lt;=N83-2,5-3*(N83-2-R83)/(P83-R83),6))</f>
        <v>1.3333333333333333</v>
      </c>
      <c r="W83" s="41">
        <f>IF(P83&lt;=N83-4,4*2/(N83-P83),IF(R83&lt;=N83-4,5-3*(N83-4-R83)/(P83-R83),6))</f>
        <v>6</v>
      </c>
      <c r="X83" s="6">
        <v>23000000</v>
      </c>
      <c r="Y83" s="6">
        <v>61000</v>
      </c>
      <c r="Z83" s="6">
        <v>610000</v>
      </c>
      <c r="AA83" s="8">
        <v>2.6521739130434784E-3</v>
      </c>
      <c r="AB83" s="8">
        <v>2.6521739130434784E-2</v>
      </c>
      <c r="AC83" s="21">
        <v>23000000</v>
      </c>
      <c r="AD83" s="1">
        <f t="shared" si="14"/>
        <v>7.3617278360175931</v>
      </c>
      <c r="AE83" s="1">
        <v>6100000</v>
      </c>
      <c r="AF83" s="1">
        <f t="shared" si="15"/>
        <v>6.7853298350107671</v>
      </c>
      <c r="AG83" s="1">
        <v>610000</v>
      </c>
      <c r="AH83" s="1">
        <f t="shared" si="16"/>
        <v>5.7853298350107671</v>
      </c>
      <c r="AI83" s="2">
        <v>0.26521739130434785</v>
      </c>
      <c r="AJ83" s="2">
        <v>2.6521739130434784E-2</v>
      </c>
      <c r="AK83" s="7">
        <f t="shared" si="17"/>
        <v>3.2708059969795222</v>
      </c>
      <c r="AL83" s="7">
        <f t="shared" si="18"/>
        <v>6</v>
      </c>
      <c r="AM83" s="7">
        <f t="shared" si="19"/>
        <v>6</v>
      </c>
      <c r="AN83" s="2" t="s">
        <v>242</v>
      </c>
      <c r="AO83" s="2" t="s">
        <v>243</v>
      </c>
      <c r="AP83" s="2" t="s">
        <v>243</v>
      </c>
      <c r="AQ83" s="2" t="s">
        <v>243</v>
      </c>
      <c r="AR83" s="1">
        <v>0.01</v>
      </c>
      <c r="AS83" s="1">
        <v>3.7704918032786885E-5</v>
      </c>
      <c r="AT83" s="1">
        <v>3.7704918032786887E-3</v>
      </c>
      <c r="AU83" s="1">
        <f>VLOOKUP(B83,'[1]raw data'!$E$1:$Q$313,13,FALSE)</f>
        <v>19</v>
      </c>
      <c r="AV83" s="1" t="s">
        <v>275</v>
      </c>
    </row>
    <row r="84" spans="1:48" x14ac:dyDescent="0.2">
      <c r="A84" s="4">
        <v>83</v>
      </c>
      <c r="B84" s="38">
        <v>23837</v>
      </c>
      <c r="C84" s="1" t="s">
        <v>7</v>
      </c>
      <c r="D84" s="4" t="s">
        <v>43</v>
      </c>
      <c r="E84" s="4" t="s">
        <v>279</v>
      </c>
      <c r="F84" s="4" t="s">
        <v>109</v>
      </c>
      <c r="G84" s="1" t="s">
        <v>17</v>
      </c>
      <c r="H84" s="1" t="s">
        <v>18</v>
      </c>
      <c r="I84" s="1" t="s">
        <v>17</v>
      </c>
      <c r="J84" s="1" t="s">
        <v>18</v>
      </c>
      <c r="K84" s="5">
        <v>0.4</v>
      </c>
      <c r="L84" s="4">
        <v>0.25</v>
      </c>
      <c r="M84" s="6">
        <v>230000</v>
      </c>
      <c r="N84" s="33">
        <f t="shared" si="10"/>
        <v>5.3617278360175931</v>
      </c>
      <c r="O84" s="6">
        <v>23000</v>
      </c>
      <c r="P84" s="33">
        <f t="shared" si="11"/>
        <v>4.3617278360175931</v>
      </c>
      <c r="Q84" s="6">
        <v>23000</v>
      </c>
      <c r="R84" s="33">
        <f t="shared" si="12"/>
        <v>4.3617278360175931</v>
      </c>
      <c r="S84" s="7">
        <v>0.1</v>
      </c>
      <c r="T84" s="7">
        <v>0.1</v>
      </c>
      <c r="U84" s="7">
        <f t="shared" si="13"/>
        <v>2</v>
      </c>
      <c r="V84" s="7">
        <f>IF(P84&lt;=N84-2,2*2/(N84-P84),IF(R84&lt;=N84-2,5-3*(N84-2-R84)/(P84-R84),6))</f>
        <v>6</v>
      </c>
      <c r="W84" s="41">
        <f>IF(P84&lt;=N84-4,4*2/(N84-P84),IF(R84&lt;=N84-4,5-3*(N84-4-R84)/(P84-R84),6))</f>
        <v>6</v>
      </c>
      <c r="X84" s="6">
        <v>2300000</v>
      </c>
      <c r="Y84" s="6">
        <v>230000</v>
      </c>
      <c r="Z84" s="6">
        <v>230000</v>
      </c>
      <c r="AA84" s="8">
        <v>0.1</v>
      </c>
      <c r="AB84" s="8">
        <v>0.1</v>
      </c>
      <c r="AC84" s="21">
        <v>61000000</v>
      </c>
      <c r="AD84" s="1">
        <f t="shared" si="14"/>
        <v>7.7853298350107671</v>
      </c>
      <c r="AE84" s="1">
        <v>2300000</v>
      </c>
      <c r="AF84" s="1">
        <f t="shared" si="15"/>
        <v>6.3617278360175931</v>
      </c>
      <c r="AG84" s="1">
        <v>230000</v>
      </c>
      <c r="AH84" s="1">
        <f t="shared" si="16"/>
        <v>5.3617278360175931</v>
      </c>
      <c r="AI84" s="2">
        <v>3.7704918032786888E-2</v>
      </c>
      <c r="AJ84" s="2">
        <v>3.7704918032786887E-3</v>
      </c>
      <c r="AK84" s="7">
        <f t="shared" si="17"/>
        <v>1.4048870410511343</v>
      </c>
      <c r="AL84" s="7">
        <f t="shared" si="18"/>
        <v>3.7291940030204778</v>
      </c>
      <c r="AM84" s="7">
        <f t="shared" si="19"/>
        <v>6</v>
      </c>
      <c r="AN84" s="2" t="s">
        <v>243</v>
      </c>
      <c r="AO84" s="2" t="s">
        <v>244</v>
      </c>
      <c r="AP84" s="2" t="s">
        <v>243</v>
      </c>
      <c r="AQ84" s="2" t="s">
        <v>242</v>
      </c>
      <c r="AR84" s="1">
        <v>3.7704918032786887E-3</v>
      </c>
      <c r="AS84" s="1">
        <v>0.01</v>
      </c>
      <c r="AT84" s="1">
        <v>0.1</v>
      </c>
      <c r="AU84" s="1">
        <f>VLOOKUP(B84,'[1]raw data'!$E$1:$Q$313,13,FALSE)</f>
        <v>19</v>
      </c>
      <c r="AV84" s="1" t="s">
        <v>274</v>
      </c>
    </row>
    <row r="85" spans="1:48" x14ac:dyDescent="0.2">
      <c r="A85" s="4">
        <v>84</v>
      </c>
      <c r="B85" s="38">
        <v>21349</v>
      </c>
      <c r="C85" s="1" t="s">
        <v>0</v>
      </c>
      <c r="D85" s="4" t="s">
        <v>43</v>
      </c>
      <c r="E85" s="4" t="s">
        <v>277</v>
      </c>
      <c r="F85" s="4" t="s">
        <v>110</v>
      </c>
      <c r="G85" s="1" t="s">
        <v>17</v>
      </c>
      <c r="H85" s="1" t="s">
        <v>18</v>
      </c>
      <c r="I85" s="1" t="s">
        <v>17</v>
      </c>
      <c r="J85" s="1" t="s">
        <v>18</v>
      </c>
      <c r="K85" s="5"/>
      <c r="L85" s="4"/>
      <c r="M85" s="6">
        <v>230000</v>
      </c>
      <c r="N85" s="33">
        <f t="shared" si="10"/>
        <v>5.3617278360175931</v>
      </c>
      <c r="O85" s="6">
        <v>23000</v>
      </c>
      <c r="P85" s="33">
        <f t="shared" si="11"/>
        <v>4.3617278360175931</v>
      </c>
      <c r="Q85" s="6">
        <v>23000</v>
      </c>
      <c r="R85" s="33">
        <f t="shared" si="12"/>
        <v>4.3617278360175931</v>
      </c>
      <c r="S85" s="7">
        <v>0.1</v>
      </c>
      <c r="T85" s="7">
        <v>0.1</v>
      </c>
      <c r="U85" s="7">
        <f t="shared" si="13"/>
        <v>2</v>
      </c>
      <c r="V85" s="7">
        <f>IF(P85&lt;=N85-2,2*2/(N85-P85),IF(R85&lt;=N85-2,5-3*(N85-2-R85)/(P85-R85),6))</f>
        <v>6</v>
      </c>
      <c r="W85" s="41">
        <f>IF(P85&lt;=N85-4,4*2/(N85-P85),IF(R85&lt;=N85-4,5-3*(N85-4-R85)/(P85-R85),6))</f>
        <v>6</v>
      </c>
      <c r="X85" s="6">
        <v>2300000</v>
      </c>
      <c r="Y85" s="6">
        <v>230000</v>
      </c>
      <c r="Z85" s="6">
        <v>61000</v>
      </c>
      <c r="AA85" s="8">
        <v>0.1</v>
      </c>
      <c r="AB85" s="8">
        <v>2.6521739130434784E-2</v>
      </c>
      <c r="AC85" s="21">
        <v>61000000</v>
      </c>
      <c r="AD85" s="1">
        <f t="shared" si="14"/>
        <v>7.7853298350107671</v>
      </c>
      <c r="AE85" s="1">
        <v>610000</v>
      </c>
      <c r="AF85" s="1">
        <f t="shared" si="15"/>
        <v>5.7853298350107671</v>
      </c>
      <c r="AG85" s="1">
        <v>230000</v>
      </c>
      <c r="AH85" s="1">
        <f t="shared" si="16"/>
        <v>5.3617278360175931</v>
      </c>
      <c r="AI85" s="2">
        <v>0.01</v>
      </c>
      <c r="AJ85" s="2">
        <v>3.7704918032786887E-3</v>
      </c>
      <c r="AK85" s="7">
        <f t="shared" si="17"/>
        <v>1</v>
      </c>
      <c r="AL85" s="7">
        <f t="shared" si="18"/>
        <v>2</v>
      </c>
      <c r="AM85" s="7">
        <f t="shared" si="19"/>
        <v>6</v>
      </c>
      <c r="AN85" s="2" t="s">
        <v>243</v>
      </c>
      <c r="AO85" s="2" t="s">
        <v>244</v>
      </c>
      <c r="AP85" s="2" t="s">
        <v>242</v>
      </c>
      <c r="AQ85" s="2" t="s">
        <v>242</v>
      </c>
      <c r="AR85" s="1">
        <v>3.7704918032786887E-3</v>
      </c>
      <c r="AS85" s="1">
        <v>3.7704918032786888E-2</v>
      </c>
      <c r="AT85" s="1">
        <v>0.1</v>
      </c>
      <c r="AU85" s="1">
        <f>VLOOKUP(B85,'[1]raw data'!$E$1:$Q$313,13,FALSE)</f>
        <v>19</v>
      </c>
      <c r="AV85" s="1" t="s">
        <v>274</v>
      </c>
    </row>
    <row r="86" spans="1:48" hidden="1" x14ac:dyDescent="0.2">
      <c r="A86" s="4">
        <v>85</v>
      </c>
      <c r="B86" s="25" t="s">
        <v>20</v>
      </c>
      <c r="C86" s="1" t="s">
        <v>0</v>
      </c>
      <c r="D86" s="4" t="s">
        <v>42</v>
      </c>
      <c r="E86" s="4" t="s">
        <v>42</v>
      </c>
      <c r="F86" s="4" t="s">
        <v>21</v>
      </c>
      <c r="G86" s="1"/>
      <c r="H86" s="1"/>
      <c r="I86" s="1"/>
      <c r="J86" s="1"/>
      <c r="K86" s="5">
        <v>0.05</v>
      </c>
      <c r="L86" s="4">
        <v>0.06</v>
      </c>
      <c r="M86" s="22">
        <v>2300000</v>
      </c>
      <c r="N86" s="31">
        <f t="shared" si="10"/>
        <v>6.3617278360175931</v>
      </c>
      <c r="O86" s="6">
        <v>230000</v>
      </c>
      <c r="P86" s="33">
        <f t="shared" si="11"/>
        <v>5.3617278360175931</v>
      </c>
      <c r="Q86" s="6">
        <v>23000</v>
      </c>
      <c r="R86" s="33">
        <f t="shared" si="12"/>
        <v>4.3617278360175931</v>
      </c>
      <c r="S86" s="7">
        <v>0.1</v>
      </c>
      <c r="T86" s="7">
        <v>0.01</v>
      </c>
      <c r="U86" s="7">
        <f t="shared" si="13"/>
        <v>2</v>
      </c>
      <c r="V86" s="7">
        <f>IF(P86&lt;=N86-2,2*2/(N86-P86),IF(R86&lt;=N86-2,5-3*(N86-2-R86)/(P86-R86),6))</f>
        <v>5</v>
      </c>
      <c r="W86" s="7">
        <f>IF(P86&lt;=N86-4,4*2/(N86-P86),IF(R86&lt;=N86-4,5-3*(N86-4-R86)/(P86-R86),6))</f>
        <v>6</v>
      </c>
      <c r="X86" s="6">
        <v>230000000</v>
      </c>
      <c r="Y86" s="6">
        <v>23000000</v>
      </c>
      <c r="Z86" s="6">
        <v>23000000</v>
      </c>
      <c r="AA86" s="8">
        <v>0.1</v>
      </c>
      <c r="AB86" s="8">
        <v>0.1</v>
      </c>
      <c r="AC86" s="30" t="s">
        <v>265</v>
      </c>
      <c r="AD86" s="21" t="e">
        <f t="shared" si="14"/>
        <v>#VALUE!</v>
      </c>
      <c r="AE86" s="7" t="s">
        <v>265</v>
      </c>
      <c r="AF86" s="1" t="e">
        <f t="shared" si="15"/>
        <v>#VALUE!</v>
      </c>
      <c r="AG86" s="7" t="s">
        <v>265</v>
      </c>
      <c r="AH86" s="1" t="e">
        <f t="shared" si="16"/>
        <v>#VALUE!</v>
      </c>
      <c r="AI86" s="6"/>
      <c r="AJ86" s="6"/>
      <c r="AK86" s="7" t="e">
        <f t="shared" si="17"/>
        <v>#VALUE!</v>
      </c>
      <c r="AL86" s="7" t="e">
        <f t="shared" si="18"/>
        <v>#VALUE!</v>
      </c>
      <c r="AM86" s="7" t="e">
        <f t="shared" si="19"/>
        <v>#VALUE!</v>
      </c>
      <c r="AN86" s="2" t="s">
        <v>243</v>
      </c>
      <c r="AO86" s="2" t="s">
        <v>243</v>
      </c>
      <c r="AP86" s="2"/>
      <c r="AQ86" s="2"/>
      <c r="AR86" s="1"/>
      <c r="AS86" s="1"/>
      <c r="AT86" s="1"/>
      <c r="AU86" s="11">
        <f>VLOOKUP(B86,'[1]raw data'!$E$1:$Q$313,13,FALSE)</f>
        <v>14</v>
      </c>
      <c r="AV86" s="11" t="s">
        <v>265</v>
      </c>
    </row>
    <row r="87" spans="1:48" x14ac:dyDescent="0.2">
      <c r="A87" s="4">
        <v>86</v>
      </c>
      <c r="B87" s="37">
        <v>25912</v>
      </c>
      <c r="C87" s="1" t="s">
        <v>0</v>
      </c>
      <c r="D87" s="4" t="s">
        <v>42</v>
      </c>
      <c r="E87" s="4" t="s">
        <v>42</v>
      </c>
      <c r="F87" s="4" t="s">
        <v>22</v>
      </c>
      <c r="G87" s="1"/>
      <c r="H87" s="1"/>
      <c r="I87" s="1"/>
      <c r="J87" s="1"/>
      <c r="K87" s="5">
        <v>0.05</v>
      </c>
      <c r="L87" s="4">
        <v>0.06</v>
      </c>
      <c r="M87" s="6">
        <v>230000</v>
      </c>
      <c r="N87" s="33">
        <f t="shared" si="10"/>
        <v>5.3617278360175931</v>
      </c>
      <c r="O87" s="6">
        <v>2300</v>
      </c>
      <c r="P87" s="33">
        <f t="shared" si="11"/>
        <v>3.3617278360175931</v>
      </c>
      <c r="Q87" s="6">
        <v>23000</v>
      </c>
      <c r="R87" s="33">
        <f t="shared" si="12"/>
        <v>4.3617278360175931</v>
      </c>
      <c r="S87" s="7">
        <v>0.01</v>
      </c>
      <c r="T87" s="7">
        <v>0.1</v>
      </c>
      <c r="U87" s="7">
        <f t="shared" si="13"/>
        <v>1</v>
      </c>
      <c r="V87" s="7">
        <f>IF(P87&lt;=N87-2,2*2/(N87-P87),IF(R87&lt;=N87-2,5-3*(N87-2-R87)/(P87-R87),6))</f>
        <v>2</v>
      </c>
      <c r="W87" s="41">
        <f>IF(P87&lt;=N87-4,4*2/(N87-P87),IF(R87&lt;=N87-4,5-3*(N87-4-R87)/(P87-R87),6))</f>
        <v>6</v>
      </c>
      <c r="X87" s="6">
        <v>2300000</v>
      </c>
      <c r="Y87" s="6">
        <v>23000</v>
      </c>
      <c r="Z87" s="6">
        <v>2300000</v>
      </c>
      <c r="AA87" s="8">
        <v>0.01</v>
      </c>
      <c r="AB87" s="8">
        <v>1</v>
      </c>
      <c r="AC87" s="21">
        <v>23000000</v>
      </c>
      <c r="AD87" s="1">
        <f t="shared" si="14"/>
        <v>7.3617278360175931</v>
      </c>
      <c r="AE87" s="1">
        <v>230000</v>
      </c>
      <c r="AF87" s="1">
        <f t="shared" si="15"/>
        <v>5.3617278360175931</v>
      </c>
      <c r="AG87" s="1">
        <v>2300000</v>
      </c>
      <c r="AH87" s="1">
        <f t="shared" si="16"/>
        <v>6.3617278360175931</v>
      </c>
      <c r="AI87" s="2">
        <v>0.01</v>
      </c>
      <c r="AJ87" s="2">
        <v>0.1</v>
      </c>
      <c r="AK87" s="7">
        <f t="shared" si="17"/>
        <v>1</v>
      </c>
      <c r="AL87" s="7">
        <f t="shared" si="18"/>
        <v>2</v>
      </c>
      <c r="AM87" s="7">
        <f t="shared" si="19"/>
        <v>6</v>
      </c>
      <c r="AN87" s="2" t="s">
        <v>243</v>
      </c>
      <c r="AO87" s="2" t="s">
        <v>244</v>
      </c>
      <c r="AP87" s="2" t="s">
        <v>242</v>
      </c>
      <c r="AQ87" s="2" t="s">
        <v>243</v>
      </c>
      <c r="AR87" s="1">
        <v>0.01</v>
      </c>
      <c r="AS87" s="1">
        <v>0.01</v>
      </c>
      <c r="AT87" s="1">
        <v>0.01</v>
      </c>
      <c r="AU87" s="1">
        <f>VLOOKUP(B87,'[1]raw data'!$E$1:$Q$313,13,FALSE)</f>
        <v>15</v>
      </c>
      <c r="AV87" s="1" t="s">
        <v>265</v>
      </c>
    </row>
    <row r="88" spans="1:48" x14ac:dyDescent="0.2">
      <c r="A88" s="4">
        <v>87</v>
      </c>
      <c r="B88" s="37">
        <v>26189</v>
      </c>
      <c r="C88" s="1" t="s">
        <v>0</v>
      </c>
      <c r="D88" s="4" t="s">
        <v>42</v>
      </c>
      <c r="E88" s="4" t="s">
        <v>42</v>
      </c>
      <c r="F88" s="4" t="s">
        <v>23</v>
      </c>
      <c r="G88" s="1"/>
      <c r="H88" s="1"/>
      <c r="I88" s="1"/>
      <c r="J88" s="1"/>
      <c r="K88" s="5">
        <v>2.5000000000000001E-2</v>
      </c>
      <c r="L88" s="4">
        <v>0.06</v>
      </c>
      <c r="M88" s="6">
        <v>6100000</v>
      </c>
      <c r="N88" s="33">
        <f t="shared" si="10"/>
        <v>6.7853298350107671</v>
      </c>
      <c r="O88" s="6">
        <v>230000</v>
      </c>
      <c r="P88" s="33">
        <f t="shared" si="11"/>
        <v>5.3617278360175931</v>
      </c>
      <c r="Q88" s="6">
        <v>23000</v>
      </c>
      <c r="R88" s="33">
        <f t="shared" si="12"/>
        <v>4.3617278360175931</v>
      </c>
      <c r="S88" s="7">
        <v>3.7704918032786888E-2</v>
      </c>
      <c r="T88" s="7">
        <v>3.7704918032786887E-3</v>
      </c>
      <c r="U88" s="7">
        <f t="shared" si="13"/>
        <v>1.4048870410511343</v>
      </c>
      <c r="V88" s="7">
        <f>IF(P88&lt;=N88-2,2*2/(N88-P88),IF(R88&lt;=N88-2,5-3*(N88-2-R88)/(P88-R88),6))</f>
        <v>3.7291940030204778</v>
      </c>
      <c r="W88" s="41">
        <f>IF(P88&lt;=N88-4,4*2/(N88-P88),IF(R88&lt;=N88-4,5-3*(N88-4-R88)/(P88-R88),6))</f>
        <v>6</v>
      </c>
      <c r="X88" s="6">
        <v>23000000</v>
      </c>
      <c r="Y88" s="6">
        <v>2300000</v>
      </c>
      <c r="Z88" s="6">
        <v>610000</v>
      </c>
      <c r="AA88" s="8">
        <v>0.1</v>
      </c>
      <c r="AB88" s="8">
        <v>2.6521739130434784E-2</v>
      </c>
      <c r="AC88" s="21">
        <v>23000000</v>
      </c>
      <c r="AD88" s="1">
        <f t="shared" si="14"/>
        <v>7.3617278360175931</v>
      </c>
      <c r="AE88" s="1">
        <v>6100000</v>
      </c>
      <c r="AF88" s="1">
        <f t="shared" si="15"/>
        <v>6.7853298350107671</v>
      </c>
      <c r="AG88" s="1">
        <v>610000</v>
      </c>
      <c r="AH88" s="1">
        <f t="shared" si="16"/>
        <v>5.7853298350107671</v>
      </c>
      <c r="AI88" s="2">
        <v>0.26521739130434785</v>
      </c>
      <c r="AJ88" s="2">
        <v>2.6521739130434784E-2</v>
      </c>
      <c r="AK88" s="7">
        <f t="shared" si="17"/>
        <v>3.2708059969795222</v>
      </c>
      <c r="AL88" s="7">
        <f t="shared" si="18"/>
        <v>6</v>
      </c>
      <c r="AM88" s="7">
        <f t="shared" si="19"/>
        <v>6</v>
      </c>
      <c r="AN88" s="2" t="s">
        <v>243</v>
      </c>
      <c r="AO88" s="2" t="s">
        <v>243</v>
      </c>
      <c r="AP88" s="2" t="s">
        <v>243</v>
      </c>
      <c r="AQ88" s="2" t="s">
        <v>243</v>
      </c>
      <c r="AR88" s="1">
        <v>0.26521739130434785</v>
      </c>
      <c r="AS88" s="1">
        <v>3.7704918032786888E-2</v>
      </c>
      <c r="AT88" s="1">
        <v>3.7704918032786888E-2</v>
      </c>
      <c r="AU88" s="1">
        <f>VLOOKUP(B88,'[1]raw data'!$E$1:$Q$313,13,FALSE)</f>
        <v>31</v>
      </c>
      <c r="AV88" s="1" t="s">
        <v>265</v>
      </c>
    </row>
    <row r="89" spans="1:48" hidden="1" x14ac:dyDescent="0.2">
      <c r="A89" s="4">
        <v>88</v>
      </c>
      <c r="B89" s="25">
        <v>26264</v>
      </c>
      <c r="C89" s="1" t="s">
        <v>0</v>
      </c>
      <c r="D89" s="4" t="s">
        <v>42</v>
      </c>
      <c r="E89" s="4" t="s">
        <v>42</v>
      </c>
      <c r="F89" s="4" t="s">
        <v>111</v>
      </c>
      <c r="G89" s="1"/>
      <c r="H89" s="1"/>
      <c r="I89" s="1"/>
      <c r="J89" s="1"/>
      <c r="K89" s="5">
        <v>2.5000000000000001E-2</v>
      </c>
      <c r="L89" s="4">
        <v>0.12</v>
      </c>
      <c r="M89" s="22">
        <v>2300000</v>
      </c>
      <c r="N89" s="31">
        <f t="shared" si="10"/>
        <v>6.3617278360175931</v>
      </c>
      <c r="O89" s="6">
        <v>230000</v>
      </c>
      <c r="P89" s="33">
        <f t="shared" si="11"/>
        <v>5.3617278360175931</v>
      </c>
      <c r="Q89" s="6">
        <v>23000</v>
      </c>
      <c r="R89" s="33">
        <f t="shared" si="12"/>
        <v>4.3617278360175931</v>
      </c>
      <c r="S89" s="7">
        <v>0.1</v>
      </c>
      <c r="T89" s="7">
        <v>0.01</v>
      </c>
      <c r="U89" s="7">
        <f t="shared" si="13"/>
        <v>2</v>
      </c>
      <c r="V89" s="7">
        <f>IF(P89&lt;=N89-2,2*2/(N89-P89),IF(R89&lt;=N89-2,5-3*(N89-2-R89)/(P89-R89),6))</f>
        <v>5</v>
      </c>
      <c r="W89" s="7">
        <f>IF(P89&lt;=N89-4,4*2/(N89-P89),IF(R89&lt;=N89-4,5-3*(N89-4-R89)/(P89-R89),6))</f>
        <v>6</v>
      </c>
      <c r="X89" s="6">
        <v>230000000</v>
      </c>
      <c r="Y89" s="6">
        <v>23000000</v>
      </c>
      <c r="Z89" s="6">
        <v>610000</v>
      </c>
      <c r="AA89" s="8">
        <v>0.1</v>
      </c>
      <c r="AB89" s="8">
        <v>2.6521739130434784E-3</v>
      </c>
      <c r="AC89" s="30" t="s">
        <v>265</v>
      </c>
      <c r="AD89" s="21" t="e">
        <f t="shared" si="14"/>
        <v>#VALUE!</v>
      </c>
      <c r="AE89" s="7" t="s">
        <v>265</v>
      </c>
      <c r="AF89" s="1" t="e">
        <f t="shared" si="15"/>
        <v>#VALUE!</v>
      </c>
      <c r="AG89" s="7" t="s">
        <v>265</v>
      </c>
      <c r="AH89" s="1" t="e">
        <f t="shared" si="16"/>
        <v>#VALUE!</v>
      </c>
      <c r="AI89" s="6"/>
      <c r="AJ89" s="6"/>
      <c r="AK89" s="7" t="e">
        <f t="shared" si="17"/>
        <v>#VALUE!</v>
      </c>
      <c r="AL89" s="7" t="e">
        <f t="shared" si="18"/>
        <v>#VALUE!</v>
      </c>
      <c r="AM89" s="7" t="e">
        <f t="shared" si="19"/>
        <v>#VALUE!</v>
      </c>
      <c r="AN89" s="2" t="s">
        <v>243</v>
      </c>
      <c r="AO89" s="2" t="s">
        <v>243</v>
      </c>
      <c r="AP89" s="2"/>
      <c r="AQ89" s="2"/>
      <c r="AR89" s="1"/>
      <c r="AS89" s="1"/>
      <c r="AT89" s="1"/>
      <c r="AU89" s="11">
        <f>VLOOKUP(B89,'[1]raw data'!$E$1:$Q$313,13,FALSE)</f>
        <v>14</v>
      </c>
      <c r="AV89" s="11" t="s">
        <v>265</v>
      </c>
    </row>
    <row r="90" spans="1:48" x14ac:dyDescent="0.2">
      <c r="A90" s="4">
        <v>89</v>
      </c>
      <c r="B90" s="37">
        <v>26204</v>
      </c>
      <c r="C90" s="1" t="s">
        <v>0</v>
      </c>
      <c r="D90" s="4" t="s">
        <v>42</v>
      </c>
      <c r="E90" s="4" t="s">
        <v>42</v>
      </c>
      <c r="F90" s="4" t="s">
        <v>112</v>
      </c>
      <c r="G90" s="1"/>
      <c r="H90" s="1"/>
      <c r="I90" s="1"/>
      <c r="J90" s="1"/>
      <c r="K90" s="5">
        <v>2.5000000000000001E-2</v>
      </c>
      <c r="L90" s="4">
        <v>0.5</v>
      </c>
      <c r="M90" s="6">
        <v>23000</v>
      </c>
      <c r="N90" s="33">
        <f t="shared" si="10"/>
        <v>4.3617278360175931</v>
      </c>
      <c r="O90" s="6">
        <v>230</v>
      </c>
      <c r="P90" s="33">
        <f t="shared" si="11"/>
        <v>2.3617278360175931</v>
      </c>
      <c r="Q90" s="6">
        <v>230</v>
      </c>
      <c r="R90" s="33">
        <f t="shared" si="12"/>
        <v>2.3617278360175931</v>
      </c>
      <c r="S90" s="7">
        <v>0.01</v>
      </c>
      <c r="T90" s="7">
        <v>0.01</v>
      </c>
      <c r="U90" s="7">
        <f t="shared" si="13"/>
        <v>1</v>
      </c>
      <c r="V90" s="7">
        <f>IF(P90&lt;=N90-2,2*2/(N90-P90),IF(R90&lt;=N90-2,5-3*(N90-2-R90)/(P90-R90),6))</f>
        <v>2</v>
      </c>
      <c r="W90" s="41">
        <f>IF(P90&lt;=N90-4,4*2/(N90-P90),IF(R90&lt;=N90-4,5-3*(N90-4-R90)/(P90-R90),6))</f>
        <v>6</v>
      </c>
      <c r="X90" s="6">
        <v>610000</v>
      </c>
      <c r="Y90" s="6">
        <v>6100</v>
      </c>
      <c r="Z90" s="6">
        <v>23000</v>
      </c>
      <c r="AA90" s="8">
        <v>0.01</v>
      </c>
      <c r="AB90" s="8">
        <v>3.7704918032786888E-2</v>
      </c>
      <c r="AC90" s="21">
        <v>23000000</v>
      </c>
      <c r="AD90" s="1">
        <f t="shared" si="14"/>
        <v>7.3617278360175931</v>
      </c>
      <c r="AE90" s="1">
        <v>610000</v>
      </c>
      <c r="AF90" s="1">
        <f t="shared" si="15"/>
        <v>5.7853298350107671</v>
      </c>
      <c r="AG90" s="1">
        <v>23000</v>
      </c>
      <c r="AH90" s="1">
        <f t="shared" si="16"/>
        <v>4.3617278360175931</v>
      </c>
      <c r="AI90" s="2">
        <v>2.6521739130434784E-2</v>
      </c>
      <c r="AJ90" s="2">
        <v>1E-3</v>
      </c>
      <c r="AK90" s="7">
        <f t="shared" si="17"/>
        <v>1.2687151333119078</v>
      </c>
      <c r="AL90" s="7">
        <f t="shared" si="18"/>
        <v>2.8926694384232987</v>
      </c>
      <c r="AM90" s="7">
        <f t="shared" si="19"/>
        <v>6</v>
      </c>
      <c r="AN90" s="2" t="s">
        <v>243</v>
      </c>
      <c r="AO90" s="2" t="s">
        <v>243</v>
      </c>
      <c r="AP90" s="2" t="s">
        <v>242</v>
      </c>
      <c r="AQ90" s="2" t="s">
        <v>242</v>
      </c>
      <c r="AR90" s="1">
        <v>1E-3</v>
      </c>
      <c r="AS90" s="1">
        <v>3.7704918032786886E-4</v>
      </c>
      <c r="AT90" s="1">
        <v>0.01</v>
      </c>
      <c r="AU90" s="1">
        <f>VLOOKUP(B90,'[1]raw data'!$E$1:$Q$313,13,FALSE)</f>
        <v>17</v>
      </c>
      <c r="AV90" s="1" t="s">
        <v>265</v>
      </c>
    </row>
    <row r="91" spans="1:48" x14ac:dyDescent="0.2">
      <c r="A91" s="4">
        <v>90</v>
      </c>
      <c r="B91" s="37">
        <v>26652</v>
      </c>
      <c r="C91" s="1" t="s">
        <v>0</v>
      </c>
      <c r="D91" s="4" t="s">
        <v>42</v>
      </c>
      <c r="E91" s="4" t="s">
        <v>42</v>
      </c>
      <c r="F91" s="4" t="s">
        <v>24</v>
      </c>
      <c r="G91" s="1"/>
      <c r="H91" s="1"/>
      <c r="I91" s="1"/>
      <c r="J91" s="1"/>
      <c r="K91" s="5">
        <v>2.5000000000000001E-2</v>
      </c>
      <c r="L91" s="4">
        <v>0.06</v>
      </c>
      <c r="M91" s="6">
        <v>230000</v>
      </c>
      <c r="N91" s="33">
        <f t="shared" si="10"/>
        <v>5.3617278360175931</v>
      </c>
      <c r="O91" s="6">
        <v>23000</v>
      </c>
      <c r="P91" s="33">
        <f t="shared" si="11"/>
        <v>4.3617278360175931</v>
      </c>
      <c r="Q91" s="6">
        <v>23000</v>
      </c>
      <c r="R91" s="33">
        <f t="shared" si="12"/>
        <v>4.3617278360175931</v>
      </c>
      <c r="S91" s="7">
        <v>0.1</v>
      </c>
      <c r="T91" s="7">
        <v>0.1</v>
      </c>
      <c r="U91" s="7">
        <f t="shared" si="13"/>
        <v>2</v>
      </c>
      <c r="V91" s="7">
        <f>IF(P91&lt;=N91-2,2*2/(N91-P91),IF(R91&lt;=N91-2,5-3*(N91-2-R91)/(P91-R91),6))</f>
        <v>6</v>
      </c>
      <c r="W91" s="41">
        <f>IF(P91&lt;=N91-4,4*2/(N91-P91),IF(R91&lt;=N91-4,5-3*(N91-4-R91)/(P91-R91),6))</f>
        <v>6</v>
      </c>
      <c r="X91" s="6">
        <v>23000000</v>
      </c>
      <c r="Y91" s="6">
        <v>610000</v>
      </c>
      <c r="Z91" s="6">
        <v>230000</v>
      </c>
      <c r="AA91" s="8">
        <v>2.6521739130434784E-2</v>
      </c>
      <c r="AB91" s="8">
        <v>0.01</v>
      </c>
      <c r="AC91" s="21">
        <v>61000000</v>
      </c>
      <c r="AD91" s="1">
        <f t="shared" si="14"/>
        <v>7.7853298350107671</v>
      </c>
      <c r="AE91" s="1">
        <v>13000000</v>
      </c>
      <c r="AF91" s="1">
        <f t="shared" si="15"/>
        <v>7.1139433523068369</v>
      </c>
      <c r="AG91" s="1">
        <v>23000000</v>
      </c>
      <c r="AH91" s="1">
        <f t="shared" si="16"/>
        <v>7.3617278360175931</v>
      </c>
      <c r="AI91" s="2">
        <v>0.21311475409836064</v>
      </c>
      <c r="AJ91" s="2">
        <v>0.37704918032786883</v>
      </c>
      <c r="AK91" s="7">
        <f t="shared" si="17"/>
        <v>6</v>
      </c>
      <c r="AL91" s="7">
        <f t="shared" si="18"/>
        <v>6</v>
      </c>
      <c r="AM91" s="7">
        <f t="shared" si="19"/>
        <v>6</v>
      </c>
      <c r="AN91" s="2" t="s">
        <v>243</v>
      </c>
      <c r="AO91" s="2" t="s">
        <v>244</v>
      </c>
      <c r="AP91" s="2" t="s">
        <v>243</v>
      </c>
      <c r="AQ91" s="2" t="s">
        <v>244</v>
      </c>
      <c r="AR91" s="1">
        <v>3.7704918032786887E-3</v>
      </c>
      <c r="AS91" s="1">
        <v>1.7692307692307693E-3</v>
      </c>
      <c r="AT91" s="1">
        <v>1E-3</v>
      </c>
      <c r="AU91" s="1">
        <f>VLOOKUP(B91,'[1]raw data'!$E$1:$Q$313,13,FALSE)</f>
        <v>21</v>
      </c>
      <c r="AV91" s="1" t="s">
        <v>265</v>
      </c>
    </row>
    <row r="92" spans="1:48" x14ac:dyDescent="0.2">
      <c r="A92" s="4">
        <v>91</v>
      </c>
      <c r="B92" s="37">
        <v>26705</v>
      </c>
      <c r="C92" s="1" t="s">
        <v>0</v>
      </c>
      <c r="D92" s="4" t="s">
        <v>42</v>
      </c>
      <c r="E92" s="4" t="s">
        <v>42</v>
      </c>
      <c r="F92" s="4" t="s">
        <v>113</v>
      </c>
      <c r="G92" s="1"/>
      <c r="H92" s="1"/>
      <c r="I92" s="1"/>
      <c r="J92" s="1"/>
      <c r="K92" s="5">
        <v>2.5000000000000001E-2</v>
      </c>
      <c r="L92" s="4">
        <v>0.06</v>
      </c>
      <c r="M92" s="6">
        <v>2300000</v>
      </c>
      <c r="N92" s="33">
        <f t="shared" si="10"/>
        <v>6.3617278360175931</v>
      </c>
      <c r="O92" s="6">
        <v>23000</v>
      </c>
      <c r="P92" s="33">
        <f t="shared" si="11"/>
        <v>4.3617278360175931</v>
      </c>
      <c r="Q92" s="6">
        <v>23000</v>
      </c>
      <c r="R92" s="33">
        <f t="shared" si="12"/>
        <v>4.3617278360175931</v>
      </c>
      <c r="S92" s="7">
        <v>0.01</v>
      </c>
      <c r="T92" s="7">
        <v>0.01</v>
      </c>
      <c r="U92" s="7">
        <f t="shared" si="13"/>
        <v>1</v>
      </c>
      <c r="V92" s="7">
        <f>IF(P92&lt;=N92-2,2*2/(N92-P92),IF(R92&lt;=N92-2,5-3*(N92-2-R92)/(P92-R92),6))</f>
        <v>2</v>
      </c>
      <c r="W92" s="41">
        <f>IF(P92&lt;=N92-4,4*2/(N92-P92),IF(R92&lt;=N92-4,5-3*(N92-4-R92)/(P92-R92),6))</f>
        <v>6</v>
      </c>
      <c r="X92" s="6">
        <v>61000000</v>
      </c>
      <c r="Y92" s="6">
        <v>2300000</v>
      </c>
      <c r="Z92" s="6">
        <v>230000</v>
      </c>
      <c r="AA92" s="8">
        <v>3.7704918032786888E-2</v>
      </c>
      <c r="AB92" s="8">
        <v>3.7704918032786887E-3</v>
      </c>
      <c r="AC92" s="21">
        <v>130000000</v>
      </c>
      <c r="AD92" s="1">
        <f t="shared" si="14"/>
        <v>8.1139433523068369</v>
      </c>
      <c r="AE92" s="1">
        <v>61000000</v>
      </c>
      <c r="AF92" s="1">
        <f t="shared" si="15"/>
        <v>7.7853298350107671</v>
      </c>
      <c r="AG92" s="1">
        <v>6100000</v>
      </c>
      <c r="AH92" s="1">
        <f t="shared" si="16"/>
        <v>6.7853298350107671</v>
      </c>
      <c r="AI92" s="2">
        <v>0.46923076923076923</v>
      </c>
      <c r="AJ92" s="2">
        <v>4.6923076923076922E-2</v>
      </c>
      <c r="AK92" s="7">
        <f t="shared" si="17"/>
        <v>4.0141594481117906</v>
      </c>
      <c r="AL92" s="7">
        <f t="shared" si="18"/>
        <v>6</v>
      </c>
      <c r="AM92" s="7">
        <f t="shared" si="19"/>
        <v>6</v>
      </c>
      <c r="AN92" s="2" t="s">
        <v>243</v>
      </c>
      <c r="AO92" s="2" t="s">
        <v>243</v>
      </c>
      <c r="AP92" s="2" t="s">
        <v>244</v>
      </c>
      <c r="AQ92" s="2" t="s">
        <v>243</v>
      </c>
      <c r="AR92" s="1">
        <v>1.7692307692307691E-2</v>
      </c>
      <c r="AS92" s="1">
        <v>3.7704918032786886E-4</v>
      </c>
      <c r="AT92" s="1">
        <v>3.7704918032786887E-3</v>
      </c>
      <c r="AU92" s="1">
        <f>VLOOKUP(B92,'[1]raw data'!$E$1:$Q$313,13,FALSE)</f>
        <v>17</v>
      </c>
      <c r="AV92" s="1" t="s">
        <v>265</v>
      </c>
    </row>
    <row r="93" spans="1:48" x14ac:dyDescent="0.2">
      <c r="A93" s="4">
        <v>92</v>
      </c>
      <c r="B93" s="37">
        <v>26550</v>
      </c>
      <c r="C93" s="1" t="s">
        <v>0</v>
      </c>
      <c r="D93" s="4" t="s">
        <v>42</v>
      </c>
      <c r="E93" s="4" t="s">
        <v>42</v>
      </c>
      <c r="F93" s="4" t="s">
        <v>114</v>
      </c>
      <c r="G93" s="1"/>
      <c r="H93" s="1"/>
      <c r="I93" s="1"/>
      <c r="J93" s="1"/>
      <c r="K93" s="5">
        <v>2.5000000000000001E-2</v>
      </c>
      <c r="L93" s="4">
        <v>0.06</v>
      </c>
      <c r="M93" s="6">
        <v>610000</v>
      </c>
      <c r="N93" s="33">
        <f t="shared" si="10"/>
        <v>5.7853298350107671</v>
      </c>
      <c r="O93" s="6">
        <v>23000</v>
      </c>
      <c r="P93" s="33">
        <f t="shared" si="11"/>
        <v>4.3617278360175931</v>
      </c>
      <c r="Q93" s="6">
        <v>6100</v>
      </c>
      <c r="R93" s="33">
        <f t="shared" si="12"/>
        <v>3.7853298350107671</v>
      </c>
      <c r="S93" s="7">
        <v>3.7704918032786888E-2</v>
      </c>
      <c r="T93" s="7">
        <v>0.01</v>
      </c>
      <c r="U93" s="7">
        <f t="shared" si="13"/>
        <v>1.4048870410511343</v>
      </c>
      <c r="V93" s="7">
        <f>IF(P93&lt;=N93-2,2*2/(N93-P93),IF(R93&lt;=N93-2,5-3*(N93-2-R93)/(P93-R93),6))</f>
        <v>5</v>
      </c>
      <c r="W93" s="41">
        <f>IF(P93&lt;=N93-4,4*2/(N93-P93),IF(R93&lt;=N93-4,5-3*(N93-4-R93)/(P93-R93),6))</f>
        <v>6</v>
      </c>
      <c r="X93" s="6">
        <v>6100000</v>
      </c>
      <c r="Y93" s="6">
        <v>2300000</v>
      </c>
      <c r="Z93" s="6">
        <v>230000</v>
      </c>
      <c r="AA93" s="8">
        <v>0.37704918032786883</v>
      </c>
      <c r="AB93" s="8">
        <v>3.7704918032786888E-2</v>
      </c>
      <c r="AC93" s="21">
        <v>13000000</v>
      </c>
      <c r="AD93" s="1">
        <f t="shared" si="14"/>
        <v>7.1139433523068369</v>
      </c>
      <c r="AE93" s="1">
        <v>2300000</v>
      </c>
      <c r="AF93" s="1">
        <f t="shared" si="15"/>
        <v>6.3617278360175931</v>
      </c>
      <c r="AG93" s="1">
        <v>2300000</v>
      </c>
      <c r="AH93" s="1">
        <f t="shared" si="16"/>
        <v>6.3617278360175931</v>
      </c>
      <c r="AI93" s="2">
        <v>0.17692307692307693</v>
      </c>
      <c r="AJ93" s="2">
        <v>0.17692307692307693</v>
      </c>
      <c r="AK93" s="7">
        <f t="shared" si="17"/>
        <v>6</v>
      </c>
      <c r="AL93" s="7">
        <f t="shared" si="18"/>
        <v>6</v>
      </c>
      <c r="AM93" s="7">
        <f t="shared" si="19"/>
        <v>6</v>
      </c>
      <c r="AN93" s="2" t="s">
        <v>243</v>
      </c>
      <c r="AO93" s="2" t="s">
        <v>243</v>
      </c>
      <c r="AP93" s="2" t="s">
        <v>243</v>
      </c>
      <c r="AQ93" s="2" t="s">
        <v>244</v>
      </c>
      <c r="AR93" s="1">
        <v>4.6923076923076922E-2</v>
      </c>
      <c r="AS93" s="1">
        <v>0.01</v>
      </c>
      <c r="AT93" s="1">
        <v>2.6521739130434784E-3</v>
      </c>
      <c r="AU93" s="1">
        <f>VLOOKUP(B93,'[1]raw data'!$E$1:$Q$313,13,FALSE)</f>
        <v>21</v>
      </c>
      <c r="AV93" s="1" t="s">
        <v>265</v>
      </c>
    </row>
    <row r="94" spans="1:48" x14ac:dyDescent="0.2">
      <c r="A94" s="4">
        <v>93</v>
      </c>
      <c r="B94" s="37">
        <v>26600</v>
      </c>
      <c r="C94" s="1" t="s">
        <v>0</v>
      </c>
      <c r="D94" s="4" t="s">
        <v>42</v>
      </c>
      <c r="E94" s="4" t="s">
        <v>42</v>
      </c>
      <c r="F94" s="4" t="s">
        <v>115</v>
      </c>
      <c r="G94" s="1"/>
      <c r="H94" s="1"/>
      <c r="I94" s="1"/>
      <c r="J94" s="1"/>
      <c r="K94" s="5">
        <v>2.5000000000000001E-2</v>
      </c>
      <c r="L94" s="4">
        <v>0.06</v>
      </c>
      <c r="M94" s="6">
        <v>2300000</v>
      </c>
      <c r="N94" s="33">
        <f t="shared" si="10"/>
        <v>6.3617278360175931</v>
      </c>
      <c r="O94" s="6">
        <v>61000</v>
      </c>
      <c r="P94" s="33">
        <f t="shared" si="11"/>
        <v>4.7853298350107671</v>
      </c>
      <c r="Q94" s="6">
        <v>23000</v>
      </c>
      <c r="R94" s="33">
        <f t="shared" si="12"/>
        <v>4.3617278360175931</v>
      </c>
      <c r="S94" s="7">
        <v>2.6521739130434784E-2</v>
      </c>
      <c r="T94" s="7">
        <v>0.01</v>
      </c>
      <c r="U94" s="7">
        <f t="shared" si="13"/>
        <v>1.2687151333119078</v>
      </c>
      <c r="V94" s="7">
        <f>IF(P94&lt;=N94-2,2*2/(N94-P94),IF(R94&lt;=N94-2,5-3*(N94-2-R94)/(P94-R94),6))</f>
        <v>5</v>
      </c>
      <c r="W94" s="41">
        <f>IF(P94&lt;=N94-4,4*2/(N94-P94),IF(R94&lt;=N94-4,5-3*(N94-4-R94)/(P94-R94),6))</f>
        <v>6</v>
      </c>
      <c r="X94" s="1">
        <v>2300000</v>
      </c>
      <c r="Y94" s="6">
        <v>2300000</v>
      </c>
      <c r="Z94" s="6">
        <v>230000</v>
      </c>
      <c r="AA94" s="8">
        <v>1</v>
      </c>
      <c r="AB94" s="8">
        <v>0.1</v>
      </c>
      <c r="AC94" s="21">
        <v>2300000</v>
      </c>
      <c r="AD94" s="1">
        <f t="shared" si="14"/>
        <v>6.3617278360175931</v>
      </c>
      <c r="AE94" s="1">
        <v>23000000</v>
      </c>
      <c r="AF94" s="1">
        <f t="shared" si="15"/>
        <v>7.3617278360175931</v>
      </c>
      <c r="AG94" s="1">
        <v>1300000</v>
      </c>
      <c r="AH94" s="1">
        <f t="shared" si="16"/>
        <v>6.1139433523068369</v>
      </c>
      <c r="AI94" s="2">
        <v>10</v>
      </c>
      <c r="AJ94" s="2">
        <v>0.56521739130434778</v>
      </c>
      <c r="AK94" s="7">
        <f t="shared" si="17"/>
        <v>6</v>
      </c>
      <c r="AL94" s="7">
        <f t="shared" si="18"/>
        <v>6</v>
      </c>
      <c r="AM94" s="7">
        <f t="shared" si="19"/>
        <v>6</v>
      </c>
      <c r="AN94" s="2" t="s">
        <v>243</v>
      </c>
      <c r="AO94" s="2" t="s">
        <v>243</v>
      </c>
      <c r="AP94" s="2" t="s">
        <v>244</v>
      </c>
      <c r="AQ94" s="2" t="s">
        <v>244</v>
      </c>
      <c r="AR94" s="1">
        <v>1</v>
      </c>
      <c r="AS94" s="1">
        <v>2.6521739130434784E-3</v>
      </c>
      <c r="AT94" s="1">
        <v>1.7692307692307691E-2</v>
      </c>
      <c r="AU94" s="1">
        <f>VLOOKUP(B94,'[1]raw data'!$E$1:$Q$313,13,FALSE)</f>
        <v>21</v>
      </c>
      <c r="AV94" s="1" t="s">
        <v>265</v>
      </c>
    </row>
    <row r="95" spans="1:48" x14ac:dyDescent="0.2">
      <c r="A95" s="4">
        <v>94</v>
      </c>
      <c r="B95" s="37">
        <v>26611</v>
      </c>
      <c r="C95" s="1" t="s">
        <v>0</v>
      </c>
      <c r="D95" s="4" t="s">
        <v>42</v>
      </c>
      <c r="E95" s="4" t="s">
        <v>42</v>
      </c>
      <c r="F95" s="4" t="s">
        <v>116</v>
      </c>
      <c r="G95" s="1"/>
      <c r="H95" s="1"/>
      <c r="I95" s="1"/>
      <c r="J95" s="1"/>
      <c r="K95" s="5">
        <v>2.5000000000000001E-2</v>
      </c>
      <c r="L95" s="4">
        <v>0.06</v>
      </c>
      <c r="M95" s="6">
        <v>230000</v>
      </c>
      <c r="N95" s="33">
        <f t="shared" si="10"/>
        <v>5.3617278360175931</v>
      </c>
      <c r="O95" s="6">
        <v>230</v>
      </c>
      <c r="P95" s="33">
        <f t="shared" si="11"/>
        <v>2.3617278360175931</v>
      </c>
      <c r="Q95" s="6">
        <v>230</v>
      </c>
      <c r="R95" s="33">
        <f t="shared" si="12"/>
        <v>2.3617278360175931</v>
      </c>
      <c r="S95" s="7">
        <v>1E-3</v>
      </c>
      <c r="T95" s="7">
        <v>1E-3</v>
      </c>
      <c r="U95" s="7">
        <f t="shared" si="13"/>
        <v>0.66666666666666663</v>
      </c>
      <c r="V95" s="7">
        <f>IF(P95&lt;=N95-2,2*2/(N95-P95),IF(R95&lt;=N95-2,5-3*(N95-2-R95)/(P95-R95),6))</f>
        <v>1.3333333333333333</v>
      </c>
      <c r="W95" s="41">
        <f>IF(P95&lt;=N95-4,4*2/(N95-P95),IF(R95&lt;=N95-4,5-3*(N95-4-R95)/(P95-R95),6))</f>
        <v>6</v>
      </c>
      <c r="X95" s="6">
        <v>2300000</v>
      </c>
      <c r="Y95" s="6">
        <v>23000</v>
      </c>
      <c r="Z95" s="6">
        <v>61000</v>
      </c>
      <c r="AA95" s="8">
        <v>0.01</v>
      </c>
      <c r="AB95" s="8">
        <v>2.6521739130434784E-2</v>
      </c>
      <c r="AC95" s="21">
        <v>2300000</v>
      </c>
      <c r="AD95" s="1">
        <f t="shared" si="14"/>
        <v>6.3617278360175931</v>
      </c>
      <c r="AE95" s="1">
        <v>61000</v>
      </c>
      <c r="AF95" s="1">
        <f t="shared" si="15"/>
        <v>4.7853298350107671</v>
      </c>
      <c r="AG95" s="1">
        <v>610000</v>
      </c>
      <c r="AH95" s="1">
        <f t="shared" si="16"/>
        <v>5.7853298350107671</v>
      </c>
      <c r="AI95" s="2">
        <v>2.6521739130434784E-2</v>
      </c>
      <c r="AJ95" s="2">
        <v>0.26521739130434785</v>
      </c>
      <c r="AK95" s="7">
        <f t="shared" si="17"/>
        <v>1.2687151333119078</v>
      </c>
      <c r="AL95" s="7">
        <f t="shared" si="18"/>
        <v>6</v>
      </c>
      <c r="AM95" s="7">
        <f t="shared" si="19"/>
        <v>6</v>
      </c>
      <c r="AN95" s="2" t="s">
        <v>242</v>
      </c>
      <c r="AO95" s="2" t="s">
        <v>243</v>
      </c>
      <c r="AP95" s="2" t="s">
        <v>242</v>
      </c>
      <c r="AQ95" s="2" t="s">
        <v>244</v>
      </c>
      <c r="AR95" s="1">
        <v>0.1</v>
      </c>
      <c r="AS95" s="1">
        <v>3.7704918032786887E-3</v>
      </c>
      <c r="AT95" s="1">
        <v>3.7704918032786886E-4</v>
      </c>
      <c r="AU95" s="1">
        <f>VLOOKUP(B95,'[1]raw data'!$E$1:$Q$313,13,FALSE)</f>
        <v>15</v>
      </c>
      <c r="AV95" s="1" t="s">
        <v>265</v>
      </c>
    </row>
    <row r="96" spans="1:48" x14ac:dyDescent="0.2">
      <c r="A96" s="4">
        <v>95</v>
      </c>
      <c r="B96" s="37">
        <v>26716</v>
      </c>
      <c r="C96" s="1" t="s">
        <v>0</v>
      </c>
      <c r="D96" s="4" t="s">
        <v>42</v>
      </c>
      <c r="E96" s="4" t="s">
        <v>42</v>
      </c>
      <c r="F96" s="4" t="s">
        <v>117</v>
      </c>
      <c r="G96" s="1"/>
      <c r="H96" s="1"/>
      <c r="I96" s="1"/>
      <c r="J96" s="1"/>
      <c r="K96" s="5">
        <v>2.5000000000000001E-2</v>
      </c>
      <c r="L96" s="4">
        <v>0.06</v>
      </c>
      <c r="M96" s="6">
        <v>61000</v>
      </c>
      <c r="N96" s="33">
        <f t="shared" si="10"/>
        <v>4.7853298350107671</v>
      </c>
      <c r="O96" s="6">
        <v>23000</v>
      </c>
      <c r="P96" s="33">
        <f t="shared" si="11"/>
        <v>4.3617278360175931</v>
      </c>
      <c r="Q96" s="6">
        <v>6100</v>
      </c>
      <c r="R96" s="33">
        <f t="shared" si="12"/>
        <v>3.7853298350107671</v>
      </c>
      <c r="S96" s="7">
        <v>0.37704918032786883</v>
      </c>
      <c r="T96" s="7">
        <v>0.1</v>
      </c>
      <c r="U96" s="7">
        <f t="shared" si="13"/>
        <v>5</v>
      </c>
      <c r="V96" s="7">
        <f>IF(P96&lt;=N96-2,2*2/(N96-P96),IF(R96&lt;=N96-2,5-3*(N96-2-R96)/(P96-R96),6))</f>
        <v>6</v>
      </c>
      <c r="W96" s="41">
        <f>IF(P96&lt;=N96-4,4*2/(N96-P96),IF(R96&lt;=N96-4,5-3*(N96-4-R96)/(P96-R96),6))</f>
        <v>6</v>
      </c>
      <c r="X96" s="6">
        <v>2300000</v>
      </c>
      <c r="Y96" s="6">
        <v>2300000</v>
      </c>
      <c r="Z96" s="6">
        <v>23000</v>
      </c>
      <c r="AA96" s="8">
        <v>1</v>
      </c>
      <c r="AB96" s="8">
        <v>0.01</v>
      </c>
      <c r="AC96" s="21">
        <v>23000000</v>
      </c>
      <c r="AD96" s="1">
        <f t="shared" si="14"/>
        <v>7.3617278360175931</v>
      </c>
      <c r="AE96" s="1">
        <v>6100000</v>
      </c>
      <c r="AF96" s="1">
        <f t="shared" si="15"/>
        <v>6.7853298350107671</v>
      </c>
      <c r="AG96" s="1">
        <v>2300000</v>
      </c>
      <c r="AH96" s="1">
        <f t="shared" si="16"/>
        <v>6.3617278360175931</v>
      </c>
      <c r="AI96" s="2">
        <v>0.26521739130434785</v>
      </c>
      <c r="AJ96" s="2">
        <v>0.1</v>
      </c>
      <c r="AK96" s="7">
        <f t="shared" si="17"/>
        <v>5</v>
      </c>
      <c r="AL96" s="7">
        <f t="shared" si="18"/>
        <v>6</v>
      </c>
      <c r="AM96" s="7">
        <f t="shared" si="19"/>
        <v>6</v>
      </c>
      <c r="AN96" s="2" t="s">
        <v>244</v>
      </c>
      <c r="AO96" s="2" t="s">
        <v>244</v>
      </c>
      <c r="AP96" s="2" t="s">
        <v>243</v>
      </c>
      <c r="AQ96" s="2" t="s">
        <v>243</v>
      </c>
      <c r="AR96" s="1">
        <v>2.6521739130434784E-3</v>
      </c>
      <c r="AS96" s="1">
        <v>3.7704918032786887E-3</v>
      </c>
      <c r="AT96" s="1">
        <v>2.6521739130434784E-3</v>
      </c>
      <c r="AU96" s="1">
        <f>VLOOKUP(B96,'[1]raw data'!$E$1:$Q$313,13,FALSE)</f>
        <v>21</v>
      </c>
      <c r="AV96" s="1" t="s">
        <v>265</v>
      </c>
    </row>
    <row r="97" spans="1:48" x14ac:dyDescent="0.2">
      <c r="A97" s="4">
        <v>96</v>
      </c>
      <c r="B97" s="37">
        <v>26722</v>
      </c>
      <c r="C97" s="1" t="s">
        <v>0</v>
      </c>
      <c r="D97" s="4" t="s">
        <v>42</v>
      </c>
      <c r="E97" s="4" t="s">
        <v>42</v>
      </c>
      <c r="F97" s="4" t="s">
        <v>118</v>
      </c>
      <c r="G97" s="1"/>
      <c r="H97" s="1"/>
      <c r="I97" s="1"/>
      <c r="J97" s="1"/>
      <c r="K97" s="5">
        <v>0.05</v>
      </c>
      <c r="L97" s="4">
        <v>0.06</v>
      </c>
      <c r="M97" s="6">
        <v>2300000</v>
      </c>
      <c r="N97" s="33">
        <f t="shared" si="10"/>
        <v>6.3617278360175931</v>
      </c>
      <c r="O97" s="6">
        <v>23000</v>
      </c>
      <c r="P97" s="33">
        <f t="shared" si="11"/>
        <v>4.3617278360175931</v>
      </c>
      <c r="Q97" s="6">
        <v>23000</v>
      </c>
      <c r="R97" s="33">
        <f t="shared" si="12"/>
        <v>4.3617278360175931</v>
      </c>
      <c r="S97" s="7">
        <v>0.01</v>
      </c>
      <c r="T97" s="7">
        <v>0.01</v>
      </c>
      <c r="U97" s="7">
        <f t="shared" si="13"/>
        <v>1</v>
      </c>
      <c r="V97" s="7">
        <f>IF(P97&lt;=N97-2,2*2/(N97-P97),IF(R97&lt;=N97-2,5-3*(N97-2-R97)/(P97-R97),6))</f>
        <v>2</v>
      </c>
      <c r="W97" s="41">
        <f>IF(P97&lt;=N97-4,4*2/(N97-P97),IF(R97&lt;=N97-4,5-3*(N97-4-R97)/(P97-R97),6))</f>
        <v>6</v>
      </c>
      <c r="X97" s="6">
        <v>61000000</v>
      </c>
      <c r="Y97" s="6">
        <v>2300000</v>
      </c>
      <c r="Z97" s="6">
        <v>230000</v>
      </c>
      <c r="AA97" s="8">
        <v>3.7704918032786888E-2</v>
      </c>
      <c r="AB97" s="8">
        <v>3.7704918032786887E-3</v>
      </c>
      <c r="AC97" s="21">
        <v>61000000</v>
      </c>
      <c r="AD97" s="1">
        <f t="shared" si="14"/>
        <v>7.7853298350107671</v>
      </c>
      <c r="AE97" s="1">
        <v>6100000</v>
      </c>
      <c r="AF97" s="1">
        <f t="shared" si="15"/>
        <v>6.7853298350107671</v>
      </c>
      <c r="AG97" s="1">
        <v>2300000</v>
      </c>
      <c r="AH97" s="1">
        <f t="shared" si="16"/>
        <v>6.3617278360175931</v>
      </c>
      <c r="AI97" s="2">
        <v>0.1</v>
      </c>
      <c r="AJ97" s="2">
        <v>3.7704918032786888E-2</v>
      </c>
      <c r="AK97" s="7">
        <f t="shared" si="17"/>
        <v>2</v>
      </c>
      <c r="AL97" s="7">
        <f t="shared" si="18"/>
        <v>6</v>
      </c>
      <c r="AM97" s="7">
        <f t="shared" si="19"/>
        <v>6</v>
      </c>
      <c r="AN97" s="2" t="s">
        <v>243</v>
      </c>
      <c r="AO97" s="2" t="s">
        <v>243</v>
      </c>
      <c r="AP97" s="2" t="s">
        <v>243</v>
      </c>
      <c r="AQ97" s="2" t="s">
        <v>243</v>
      </c>
      <c r="AR97" s="1">
        <v>3.7704918032786888E-2</v>
      </c>
      <c r="AS97" s="1">
        <v>3.7704918032786887E-3</v>
      </c>
      <c r="AT97" s="1">
        <v>0.01</v>
      </c>
      <c r="AU97" s="1">
        <f>VLOOKUP(B97,'[1]raw data'!$E$1:$Q$313,13,FALSE)</f>
        <v>17</v>
      </c>
      <c r="AV97" s="1" t="s">
        <v>265</v>
      </c>
    </row>
    <row r="98" spans="1:48" x14ac:dyDescent="0.2">
      <c r="A98" s="4">
        <v>97</v>
      </c>
      <c r="B98" s="37">
        <v>26622</v>
      </c>
      <c r="C98" s="1" t="s">
        <v>0</v>
      </c>
      <c r="D98" s="4" t="s">
        <v>42</v>
      </c>
      <c r="E98" s="4" t="s">
        <v>42</v>
      </c>
      <c r="F98" s="4" t="s">
        <v>119</v>
      </c>
      <c r="G98" s="1"/>
      <c r="H98" s="1"/>
      <c r="I98" s="1"/>
      <c r="J98" s="1"/>
      <c r="K98" s="5">
        <v>2.5000000000000001E-2</v>
      </c>
      <c r="L98" s="4">
        <v>0.06</v>
      </c>
      <c r="M98" s="6">
        <v>230000</v>
      </c>
      <c r="N98" s="33">
        <f t="shared" si="10"/>
        <v>5.3617278360175931</v>
      </c>
      <c r="O98" s="6">
        <v>23000</v>
      </c>
      <c r="P98" s="33">
        <f t="shared" si="11"/>
        <v>4.3617278360175931</v>
      </c>
      <c r="Q98" s="6">
        <v>2300</v>
      </c>
      <c r="R98" s="33">
        <f t="shared" si="12"/>
        <v>3.3617278360175931</v>
      </c>
      <c r="S98" s="7">
        <v>0.1</v>
      </c>
      <c r="T98" s="7">
        <v>0.01</v>
      </c>
      <c r="U98" s="7">
        <f t="shared" si="13"/>
        <v>2</v>
      </c>
      <c r="V98" s="7">
        <f>IF(P98&lt;=N98-2,2*2/(N98-P98),IF(R98&lt;=N98-2,5-3*(N98-2-R98)/(P98-R98),6))</f>
        <v>5</v>
      </c>
      <c r="W98" s="41">
        <f>IF(P98&lt;=N98-4,4*2/(N98-P98),IF(R98&lt;=N98-4,5-3*(N98-4-R98)/(P98-R98),6))</f>
        <v>6</v>
      </c>
      <c r="X98" s="6">
        <v>2300000</v>
      </c>
      <c r="Y98" s="6">
        <v>230000</v>
      </c>
      <c r="Z98" s="6">
        <v>23000</v>
      </c>
      <c r="AA98" s="8">
        <v>0.1</v>
      </c>
      <c r="AB98" s="8">
        <v>0.01</v>
      </c>
      <c r="AC98" s="21">
        <v>500000000</v>
      </c>
      <c r="AD98" s="1">
        <f t="shared" si="14"/>
        <v>8.6989700043360187</v>
      </c>
      <c r="AE98" s="1">
        <v>61000000</v>
      </c>
      <c r="AF98" s="1">
        <f t="shared" si="15"/>
        <v>7.7853298350107671</v>
      </c>
      <c r="AG98" s="1">
        <v>2300000</v>
      </c>
      <c r="AH98" s="1">
        <f t="shared" si="16"/>
        <v>6.3617278360175931</v>
      </c>
      <c r="AI98" s="2">
        <v>0.122</v>
      </c>
      <c r="AJ98" s="2">
        <v>4.5999999999999999E-3</v>
      </c>
      <c r="AK98" s="7">
        <f t="shared" si="17"/>
        <v>2.1819887104734863</v>
      </c>
      <c r="AL98" s="7">
        <f t="shared" si="18"/>
        <v>4.2893192720501876</v>
      </c>
      <c r="AM98" s="7">
        <f t="shared" si="19"/>
        <v>6</v>
      </c>
      <c r="AN98" s="2" t="s">
        <v>243</v>
      </c>
      <c r="AO98" s="2" t="s">
        <v>243</v>
      </c>
      <c r="AP98" s="2" t="s">
        <v>243</v>
      </c>
      <c r="AQ98" s="2" t="s">
        <v>242</v>
      </c>
      <c r="AR98" s="1">
        <v>4.6000000000000001E-4</v>
      </c>
      <c r="AS98" s="1">
        <v>3.7704918032786886E-4</v>
      </c>
      <c r="AT98" s="1">
        <v>1E-3</v>
      </c>
      <c r="AU98" s="1">
        <f>VLOOKUP(B98,'[1]raw data'!$E$1:$Q$313,13,FALSE)</f>
        <v>21</v>
      </c>
      <c r="AV98" s="1" t="s">
        <v>265</v>
      </c>
    </row>
    <row r="99" spans="1:48" x14ac:dyDescent="0.2">
      <c r="A99" s="4">
        <v>98</v>
      </c>
      <c r="B99" s="37">
        <v>26731</v>
      </c>
      <c r="C99" s="1" t="s">
        <v>0</v>
      </c>
      <c r="D99" s="4" t="s">
        <v>42</v>
      </c>
      <c r="E99" s="4" t="s">
        <v>42</v>
      </c>
      <c r="F99" s="4" t="s">
        <v>120</v>
      </c>
      <c r="G99" s="1"/>
      <c r="H99" s="1"/>
      <c r="I99" s="1"/>
      <c r="J99" s="1"/>
      <c r="K99" s="5">
        <v>2.5000000000000001E-2</v>
      </c>
      <c r="L99" s="4">
        <v>0.06</v>
      </c>
      <c r="M99" s="6">
        <v>23000000</v>
      </c>
      <c r="N99" s="33">
        <f t="shared" si="10"/>
        <v>7.3617278360175931</v>
      </c>
      <c r="O99" s="6">
        <v>230000</v>
      </c>
      <c r="P99" s="33">
        <f t="shared" si="11"/>
        <v>5.3617278360175931</v>
      </c>
      <c r="Q99" s="6">
        <v>61000</v>
      </c>
      <c r="R99" s="33">
        <f t="shared" si="12"/>
        <v>4.7853298350107671</v>
      </c>
      <c r="S99" s="7">
        <v>0.01</v>
      </c>
      <c r="T99" s="7">
        <v>2.6521739130434784E-3</v>
      </c>
      <c r="U99" s="7">
        <f t="shared" si="13"/>
        <v>1</v>
      </c>
      <c r="V99" s="7">
        <f>IF(P99&lt;=N99-2,2*2/(N99-P99),IF(R99&lt;=N99-2,5-3*(N99-2-R99)/(P99-R99),6))</f>
        <v>2</v>
      </c>
      <c r="W99" s="41">
        <f>IF(P99&lt;=N99-4,4*2/(N99-P99),IF(R99&lt;=N99-4,5-3*(N99-4-R99)/(P99-R99),6))</f>
        <v>6</v>
      </c>
      <c r="X99" s="6">
        <v>23000000</v>
      </c>
      <c r="Y99" s="6">
        <v>6100000</v>
      </c>
      <c r="Z99" s="6">
        <v>2300000</v>
      </c>
      <c r="AA99" s="8">
        <v>0.26521739130434785</v>
      </c>
      <c r="AB99" s="8">
        <v>0.1</v>
      </c>
      <c r="AC99" s="21">
        <v>23000000</v>
      </c>
      <c r="AD99" s="1">
        <f t="shared" si="14"/>
        <v>7.3617278360175931</v>
      </c>
      <c r="AE99" s="1">
        <v>23000000</v>
      </c>
      <c r="AF99" s="1">
        <f t="shared" si="15"/>
        <v>7.3617278360175931</v>
      </c>
      <c r="AG99" s="1">
        <v>2300000</v>
      </c>
      <c r="AH99" s="1">
        <f t="shared" si="16"/>
        <v>6.3617278360175931</v>
      </c>
      <c r="AI99" s="2">
        <v>1</v>
      </c>
      <c r="AJ99" s="2">
        <v>0.1</v>
      </c>
      <c r="AK99" s="7">
        <f t="shared" si="17"/>
        <v>5</v>
      </c>
      <c r="AL99" s="7">
        <f t="shared" si="18"/>
        <v>6</v>
      </c>
      <c r="AM99" s="7">
        <f t="shared" si="19"/>
        <v>6</v>
      </c>
      <c r="AN99" s="2" t="s">
        <v>243</v>
      </c>
      <c r="AO99" s="2" t="s">
        <v>243</v>
      </c>
      <c r="AP99" s="2" t="s">
        <v>244</v>
      </c>
      <c r="AQ99" s="2" t="s">
        <v>243</v>
      </c>
      <c r="AR99" s="1">
        <v>1</v>
      </c>
      <c r="AS99" s="1">
        <v>0.01</v>
      </c>
      <c r="AT99" s="1">
        <v>2.6521739130434784E-2</v>
      </c>
      <c r="AU99" s="1">
        <f>VLOOKUP(B99,'[1]raw data'!$E$1:$Q$313,13,FALSE)</f>
        <v>17</v>
      </c>
      <c r="AV99" s="1" t="s">
        <v>265</v>
      </c>
    </row>
    <row r="100" spans="1:48" x14ac:dyDescent="0.2">
      <c r="A100" s="4">
        <v>99</v>
      </c>
      <c r="B100" s="37">
        <v>26737</v>
      </c>
      <c r="C100" s="1" t="s">
        <v>0</v>
      </c>
      <c r="D100" s="4" t="s">
        <v>42</v>
      </c>
      <c r="E100" s="4" t="s">
        <v>42</v>
      </c>
      <c r="F100" s="4" t="s">
        <v>121</v>
      </c>
      <c r="G100" s="1"/>
      <c r="H100" s="1"/>
      <c r="I100" s="1"/>
      <c r="J100" s="1"/>
      <c r="K100" s="5">
        <v>2.5000000000000001E-2</v>
      </c>
      <c r="L100" s="4">
        <v>0.06</v>
      </c>
      <c r="M100" s="6">
        <v>610000</v>
      </c>
      <c r="N100" s="33">
        <f t="shared" si="10"/>
        <v>5.7853298350107671</v>
      </c>
      <c r="O100" s="6">
        <v>23000</v>
      </c>
      <c r="P100" s="33">
        <f t="shared" si="11"/>
        <v>4.3617278360175931</v>
      </c>
      <c r="Q100" s="6">
        <v>230</v>
      </c>
      <c r="R100" s="33">
        <f t="shared" si="12"/>
        <v>2.3617278360175931</v>
      </c>
      <c r="S100" s="7">
        <v>3.7704918032786888E-2</v>
      </c>
      <c r="T100" s="7">
        <v>3.7704918032786886E-4</v>
      </c>
      <c r="U100" s="7">
        <f t="shared" si="13"/>
        <v>1.4048870410511343</v>
      </c>
      <c r="V100" s="7">
        <f>IF(P100&lt;=N100-2,2*2/(N100-P100),IF(R100&lt;=N100-2,5-3*(N100-2-R100)/(P100-R100),6))</f>
        <v>2.8645970015102389</v>
      </c>
      <c r="W100" s="41">
        <f>IF(P100&lt;=N100-4,4*2/(N100-P100),IF(R100&lt;=N100-4,5-3*(N100-4-R100)/(P100-R100),6))</f>
        <v>6</v>
      </c>
      <c r="X100" s="6">
        <v>6100000</v>
      </c>
      <c r="Y100" s="6">
        <v>2300000</v>
      </c>
      <c r="Z100" s="6">
        <v>61000</v>
      </c>
      <c r="AA100" s="8">
        <v>0.37704918032786883</v>
      </c>
      <c r="AB100" s="8">
        <v>0.01</v>
      </c>
      <c r="AC100" s="21">
        <v>6100000</v>
      </c>
      <c r="AD100" s="1">
        <f t="shared" si="14"/>
        <v>6.7853298350107671</v>
      </c>
      <c r="AE100" s="1">
        <v>2300000</v>
      </c>
      <c r="AF100" s="1">
        <f t="shared" si="15"/>
        <v>6.3617278360175931</v>
      </c>
      <c r="AG100" s="1">
        <v>230000</v>
      </c>
      <c r="AH100" s="1">
        <f t="shared" si="16"/>
        <v>5.3617278360175931</v>
      </c>
      <c r="AI100" s="2">
        <v>0.37704918032786883</v>
      </c>
      <c r="AJ100" s="2">
        <v>3.7704918032786888E-2</v>
      </c>
      <c r="AK100" s="7">
        <f t="shared" si="17"/>
        <v>3.7291940030204778</v>
      </c>
      <c r="AL100" s="7">
        <f t="shared" si="18"/>
        <v>6</v>
      </c>
      <c r="AM100" s="7">
        <f t="shared" si="19"/>
        <v>6</v>
      </c>
      <c r="AN100" s="2" t="s">
        <v>243</v>
      </c>
      <c r="AO100" s="2" t="s">
        <v>242</v>
      </c>
      <c r="AP100" s="2" t="s">
        <v>243</v>
      </c>
      <c r="AQ100" s="2" t="s">
        <v>243</v>
      </c>
      <c r="AR100" s="1">
        <v>0.1</v>
      </c>
      <c r="AS100" s="1">
        <v>0.01</v>
      </c>
      <c r="AT100" s="1">
        <v>1E-3</v>
      </c>
      <c r="AU100" s="1">
        <f>VLOOKUP(B100,'[1]raw data'!$E$1:$Q$313,13,FALSE)</f>
        <v>18</v>
      </c>
      <c r="AV100" s="1" t="s">
        <v>265</v>
      </c>
    </row>
    <row r="101" spans="1:48" x14ac:dyDescent="0.2">
      <c r="A101" s="4">
        <v>100</v>
      </c>
      <c r="B101" s="37">
        <v>25793</v>
      </c>
      <c r="C101" s="1" t="s">
        <v>0</v>
      </c>
      <c r="D101" s="4" t="s">
        <v>42</v>
      </c>
      <c r="E101" s="4" t="s">
        <v>42</v>
      </c>
      <c r="F101" s="4" t="s">
        <v>122</v>
      </c>
      <c r="G101" s="1"/>
      <c r="H101" s="1"/>
      <c r="I101" s="1"/>
      <c r="J101" s="1"/>
      <c r="K101" s="5">
        <v>2.5000000000000001E-2</v>
      </c>
      <c r="L101" s="4">
        <v>0.06</v>
      </c>
      <c r="M101" s="6">
        <v>2300000</v>
      </c>
      <c r="N101" s="33">
        <f t="shared" si="10"/>
        <v>6.3617278360175931</v>
      </c>
      <c r="O101" s="6">
        <v>23000</v>
      </c>
      <c r="P101" s="33">
        <f t="shared" si="11"/>
        <v>4.3617278360175931</v>
      </c>
      <c r="Q101" s="6">
        <v>23000</v>
      </c>
      <c r="R101" s="33">
        <f t="shared" si="12"/>
        <v>4.3617278360175931</v>
      </c>
      <c r="S101" s="7">
        <v>0.01</v>
      </c>
      <c r="T101" s="7">
        <v>0.01</v>
      </c>
      <c r="U101" s="7">
        <f t="shared" si="13"/>
        <v>1</v>
      </c>
      <c r="V101" s="7">
        <f>IF(P101&lt;=N101-2,2*2/(N101-P101),IF(R101&lt;=N101-2,5-3*(N101-2-R101)/(P101-R101),6))</f>
        <v>2</v>
      </c>
      <c r="W101" s="41">
        <f>IF(P101&lt;=N101-4,4*2/(N101-P101),IF(R101&lt;=N101-4,5-3*(N101-4-R101)/(P101-R101),6))</f>
        <v>6</v>
      </c>
      <c r="X101" s="6">
        <v>230000000</v>
      </c>
      <c r="Y101" s="6">
        <v>230000</v>
      </c>
      <c r="Z101" s="6">
        <v>2300000</v>
      </c>
      <c r="AA101" s="8">
        <v>1E-3</v>
      </c>
      <c r="AB101" s="8">
        <v>0.01</v>
      </c>
      <c r="AC101" s="21">
        <v>230000000</v>
      </c>
      <c r="AD101" s="1">
        <f t="shared" si="14"/>
        <v>8.3617278360175931</v>
      </c>
      <c r="AE101" s="1">
        <v>23000000</v>
      </c>
      <c r="AF101" s="1">
        <f t="shared" si="15"/>
        <v>7.3617278360175931</v>
      </c>
      <c r="AG101" s="1">
        <v>2300000</v>
      </c>
      <c r="AH101" s="1">
        <f t="shared" si="16"/>
        <v>6.3617278360175931</v>
      </c>
      <c r="AI101" s="2">
        <v>0.1</v>
      </c>
      <c r="AJ101" s="2">
        <v>0.01</v>
      </c>
      <c r="AK101" s="7">
        <f t="shared" si="17"/>
        <v>2</v>
      </c>
      <c r="AL101" s="7">
        <f t="shared" si="18"/>
        <v>5</v>
      </c>
      <c r="AM101" s="7">
        <f t="shared" si="19"/>
        <v>6</v>
      </c>
      <c r="AN101" s="2" t="s">
        <v>243</v>
      </c>
      <c r="AO101" s="2" t="s">
        <v>243</v>
      </c>
      <c r="AP101" s="2" t="s">
        <v>243</v>
      </c>
      <c r="AQ101" s="2" t="s">
        <v>243</v>
      </c>
      <c r="AR101" s="1">
        <v>0.01</v>
      </c>
      <c r="AS101" s="1">
        <v>1E-3</v>
      </c>
      <c r="AT101" s="1">
        <v>0.01</v>
      </c>
      <c r="AU101" s="1">
        <f>VLOOKUP(B101,'[1]raw data'!$E$1:$Q$313,13,FALSE)</f>
        <v>15</v>
      </c>
      <c r="AV101" s="1" t="s">
        <v>265</v>
      </c>
    </row>
    <row r="102" spans="1:48" x14ac:dyDescent="0.2">
      <c r="A102" s="4">
        <v>101</v>
      </c>
      <c r="B102" s="37">
        <v>25861</v>
      </c>
      <c r="C102" s="1" t="s">
        <v>0</v>
      </c>
      <c r="D102" s="4" t="s">
        <v>42</v>
      </c>
      <c r="E102" s="4" t="s">
        <v>42</v>
      </c>
      <c r="F102" s="4" t="s">
        <v>123</v>
      </c>
      <c r="G102" s="1"/>
      <c r="H102" s="1"/>
      <c r="I102" s="1"/>
      <c r="J102" s="1"/>
      <c r="K102" s="5">
        <v>0.05</v>
      </c>
      <c r="L102" s="4">
        <v>0.12</v>
      </c>
      <c r="M102" s="6">
        <v>23000000</v>
      </c>
      <c r="N102" s="33">
        <f t="shared" si="10"/>
        <v>7.3617278360175931</v>
      </c>
      <c r="O102" s="6">
        <v>23000</v>
      </c>
      <c r="P102" s="33">
        <f t="shared" si="11"/>
        <v>4.3617278360175931</v>
      </c>
      <c r="Q102" s="6">
        <v>23000</v>
      </c>
      <c r="R102" s="33">
        <f t="shared" si="12"/>
        <v>4.3617278360175931</v>
      </c>
      <c r="S102" s="7">
        <v>1E-3</v>
      </c>
      <c r="T102" s="7">
        <v>1E-3</v>
      </c>
      <c r="U102" s="7">
        <f t="shared" si="13"/>
        <v>0.66666666666666663</v>
      </c>
      <c r="V102" s="7">
        <f>IF(P102&lt;=N102-2,2*2/(N102-P102),IF(R102&lt;=N102-2,5-3*(N102-2-R102)/(P102-R102),6))</f>
        <v>1.3333333333333333</v>
      </c>
      <c r="W102" s="41">
        <f>IF(P102&lt;=N102-4,4*2/(N102-P102),IF(R102&lt;=N102-4,5-3*(N102-4-R102)/(P102-R102),6))</f>
        <v>6</v>
      </c>
      <c r="X102" s="6">
        <v>23000000</v>
      </c>
      <c r="Y102" s="6">
        <v>2300000</v>
      </c>
      <c r="Z102" s="6">
        <v>6100000</v>
      </c>
      <c r="AA102" s="8">
        <v>0.1</v>
      </c>
      <c r="AB102" s="8">
        <v>0.26521739130434785</v>
      </c>
      <c r="AC102" s="21">
        <v>23000000</v>
      </c>
      <c r="AD102" s="1">
        <f t="shared" si="14"/>
        <v>7.3617278360175931</v>
      </c>
      <c r="AE102" s="1">
        <v>6100000</v>
      </c>
      <c r="AF102" s="1">
        <f t="shared" si="15"/>
        <v>6.7853298350107671</v>
      </c>
      <c r="AG102" s="1">
        <v>6100000</v>
      </c>
      <c r="AH102" s="1">
        <f t="shared" si="16"/>
        <v>6.7853298350107671</v>
      </c>
      <c r="AI102" s="2">
        <v>0.26521739130434785</v>
      </c>
      <c r="AJ102" s="2">
        <v>0.26521739130434785</v>
      </c>
      <c r="AK102" s="7">
        <f t="shared" si="17"/>
        <v>6</v>
      </c>
      <c r="AL102" s="7">
        <f t="shared" si="18"/>
        <v>6</v>
      </c>
      <c r="AM102" s="7">
        <f t="shared" si="19"/>
        <v>6</v>
      </c>
      <c r="AN102" s="2" t="s">
        <v>242</v>
      </c>
      <c r="AO102" s="2" t="s">
        <v>243</v>
      </c>
      <c r="AP102" s="2" t="s">
        <v>243</v>
      </c>
      <c r="AQ102" s="2" t="s">
        <v>244</v>
      </c>
      <c r="AR102" s="1">
        <v>1</v>
      </c>
      <c r="AS102" s="1">
        <v>3.7704918032786887E-3</v>
      </c>
      <c r="AT102" s="1">
        <v>3.7704918032786887E-3</v>
      </c>
      <c r="AU102" s="1">
        <f>VLOOKUP(B102,'[1]raw data'!$E$1:$Q$313,13,FALSE)</f>
        <v>17</v>
      </c>
      <c r="AV102" s="1" t="s">
        <v>265</v>
      </c>
    </row>
    <row r="103" spans="1:48" x14ac:dyDescent="0.2">
      <c r="A103" s="4">
        <v>102</v>
      </c>
      <c r="B103" s="37">
        <v>25792</v>
      </c>
      <c r="C103" s="1" t="s">
        <v>0</v>
      </c>
      <c r="D103" s="4" t="s">
        <v>42</v>
      </c>
      <c r="E103" s="4" t="s">
        <v>42</v>
      </c>
      <c r="F103" s="4" t="s">
        <v>124</v>
      </c>
      <c r="G103" s="1"/>
      <c r="H103" s="1"/>
      <c r="I103" s="1"/>
      <c r="J103" s="1"/>
      <c r="K103" s="5">
        <v>0.05</v>
      </c>
      <c r="L103" s="4">
        <v>0.06</v>
      </c>
      <c r="M103" s="6">
        <v>2300000</v>
      </c>
      <c r="N103" s="33">
        <f t="shared" si="10"/>
        <v>6.3617278360175931</v>
      </c>
      <c r="O103" s="6">
        <v>230</v>
      </c>
      <c r="P103" s="33">
        <f t="shared" si="11"/>
        <v>2.3617278360175931</v>
      </c>
      <c r="Q103" s="6">
        <v>230</v>
      </c>
      <c r="R103" s="33">
        <f t="shared" si="12"/>
        <v>2.3617278360175931</v>
      </c>
      <c r="S103" s="7">
        <v>1E-4</v>
      </c>
      <c r="T103" s="7">
        <v>1E-4</v>
      </c>
      <c r="U103" s="7">
        <f t="shared" si="13"/>
        <v>0.5</v>
      </c>
      <c r="V103" s="7">
        <f>IF(P103&lt;=N103-2,2*2/(N103-P103),IF(R103&lt;=N103-2,5-3*(N103-2-R103)/(P103-R103),6))</f>
        <v>1</v>
      </c>
      <c r="W103" s="41">
        <f>IF(P103&lt;=N103-4,4*2/(N103-P103),IF(R103&lt;=N103-4,5-3*(N103-4-R103)/(P103-R103),6))</f>
        <v>2</v>
      </c>
      <c r="X103" s="6">
        <v>23000000</v>
      </c>
      <c r="Y103" s="6">
        <v>23000</v>
      </c>
      <c r="Z103" s="6">
        <v>23000</v>
      </c>
      <c r="AA103" s="8">
        <v>1E-3</v>
      </c>
      <c r="AB103" s="8">
        <v>1E-3</v>
      </c>
      <c r="AC103" s="21">
        <v>230000000</v>
      </c>
      <c r="AD103" s="1">
        <f t="shared" si="14"/>
        <v>8.3617278360175931</v>
      </c>
      <c r="AE103" s="1">
        <v>6100000</v>
      </c>
      <c r="AF103" s="1">
        <f t="shared" si="15"/>
        <v>6.7853298350107671</v>
      </c>
      <c r="AG103" s="1">
        <v>230000</v>
      </c>
      <c r="AH103" s="1">
        <f t="shared" si="16"/>
        <v>5.3617278360175931</v>
      </c>
      <c r="AI103" s="2">
        <v>2.6521739130434784E-2</v>
      </c>
      <c r="AJ103" s="2">
        <v>1E-3</v>
      </c>
      <c r="AK103" s="7">
        <f t="shared" si="17"/>
        <v>1.2687151333119078</v>
      </c>
      <c r="AL103" s="7">
        <f t="shared" si="18"/>
        <v>2.8926694384232987</v>
      </c>
      <c r="AM103" s="7">
        <f t="shared" si="19"/>
        <v>6</v>
      </c>
      <c r="AN103" s="2" t="s">
        <v>242</v>
      </c>
      <c r="AO103" s="2" t="s">
        <v>242</v>
      </c>
      <c r="AP103" s="2" t="s">
        <v>242</v>
      </c>
      <c r="AQ103" s="2" t="s">
        <v>242</v>
      </c>
      <c r="AR103" s="1">
        <v>0.01</v>
      </c>
      <c r="AS103" s="1">
        <v>3.7704918032786885E-5</v>
      </c>
      <c r="AT103" s="1">
        <v>1E-3</v>
      </c>
      <c r="AU103" s="1">
        <f>VLOOKUP(B103,'[1]raw data'!$E$1:$Q$313,13,FALSE)</f>
        <v>15</v>
      </c>
      <c r="AV103" s="1" t="s">
        <v>265</v>
      </c>
    </row>
    <row r="104" spans="1:48" hidden="1" x14ac:dyDescent="0.2">
      <c r="A104" s="4">
        <v>103</v>
      </c>
      <c r="B104" s="25">
        <v>25868</v>
      </c>
      <c r="C104" s="1" t="s">
        <v>0</v>
      </c>
      <c r="D104" s="4" t="s">
        <v>42</v>
      </c>
      <c r="E104" s="4" t="s">
        <v>42</v>
      </c>
      <c r="F104" s="4" t="s">
        <v>125</v>
      </c>
      <c r="G104" s="1"/>
      <c r="H104" s="1"/>
      <c r="I104" s="1"/>
      <c r="J104" s="1"/>
      <c r="K104" s="5">
        <v>2.5000000000000001E-2</v>
      </c>
      <c r="L104" s="4">
        <v>0.12</v>
      </c>
      <c r="M104" s="22">
        <v>23000</v>
      </c>
      <c r="N104" s="31">
        <f t="shared" si="10"/>
        <v>4.3617278360175931</v>
      </c>
      <c r="O104" s="6">
        <v>2300</v>
      </c>
      <c r="P104" s="33">
        <f t="shared" si="11"/>
        <v>3.3617278360175931</v>
      </c>
      <c r="Q104" s="6">
        <v>23</v>
      </c>
      <c r="R104" s="33">
        <f t="shared" si="12"/>
        <v>1.3617278360175928</v>
      </c>
      <c r="S104" s="7">
        <v>0.1</v>
      </c>
      <c r="T104" s="7">
        <v>1E-3</v>
      </c>
      <c r="U104" s="7">
        <f t="shared" si="13"/>
        <v>2</v>
      </c>
      <c r="V104" s="7">
        <f>IF(P104&lt;=N104-2,2*2/(N104-P104),IF(R104&lt;=N104-2,5-3*(N104-2-R104)/(P104-R104),6))</f>
        <v>3.4999999999999996</v>
      </c>
      <c r="W104" s="7">
        <f>IF(P104&lt;=N104-4,4*2/(N104-P104),IF(R104&lt;=N104-4,5-3*(N104-4-R104)/(P104-R104),6))</f>
        <v>6</v>
      </c>
      <c r="X104" s="6">
        <v>23000</v>
      </c>
      <c r="Y104" s="6">
        <v>2300</v>
      </c>
      <c r="Z104" s="6">
        <v>23</v>
      </c>
      <c r="AA104" s="8">
        <v>0.1</v>
      </c>
      <c r="AB104" s="8">
        <v>1E-3</v>
      </c>
      <c r="AC104" s="21">
        <v>230000</v>
      </c>
      <c r="AD104" s="21">
        <f t="shared" si="14"/>
        <v>5.3617278360175931</v>
      </c>
      <c r="AE104" s="1">
        <v>23000</v>
      </c>
      <c r="AF104" s="1">
        <f t="shared" si="15"/>
        <v>4.3617278360175931</v>
      </c>
      <c r="AG104" s="1">
        <v>23</v>
      </c>
      <c r="AH104" s="1">
        <f t="shared" si="16"/>
        <v>1.3617278360175928</v>
      </c>
      <c r="AI104" s="2">
        <v>0.1</v>
      </c>
      <c r="AJ104" s="2">
        <v>1E-4</v>
      </c>
      <c r="AK104" s="7">
        <f t="shared" si="17"/>
        <v>2</v>
      </c>
      <c r="AL104" s="7">
        <f t="shared" si="18"/>
        <v>3</v>
      </c>
      <c r="AM104" s="7">
        <f t="shared" si="19"/>
        <v>5</v>
      </c>
      <c r="AN104" s="2" t="s">
        <v>243</v>
      </c>
      <c r="AO104" s="2" t="s">
        <v>243</v>
      </c>
      <c r="AP104" s="2" t="s">
        <v>243</v>
      </c>
      <c r="AQ104" s="2" t="s">
        <v>242</v>
      </c>
      <c r="AR104" s="1">
        <v>0.1</v>
      </c>
      <c r="AS104" s="1">
        <v>0.1</v>
      </c>
      <c r="AT104" s="1">
        <v>1</v>
      </c>
      <c r="AU104" s="11">
        <f>VLOOKUP(B104,'[1]raw data'!$E$1:$Q$313,13,FALSE)</f>
        <v>18</v>
      </c>
      <c r="AV104" s="11" t="s">
        <v>265</v>
      </c>
    </row>
    <row r="105" spans="1:48" x14ac:dyDescent="0.2">
      <c r="A105" s="4">
        <v>104</v>
      </c>
      <c r="B105" s="37">
        <v>25813</v>
      </c>
      <c r="C105" s="1" t="s">
        <v>0</v>
      </c>
      <c r="D105" s="4" t="s">
        <v>42</v>
      </c>
      <c r="E105" s="4" t="s">
        <v>42</v>
      </c>
      <c r="F105" s="4" t="s">
        <v>126</v>
      </c>
      <c r="G105" s="1"/>
      <c r="H105" s="1"/>
      <c r="I105" s="1"/>
      <c r="J105" s="1"/>
      <c r="K105" s="5">
        <v>2.5000000000000001E-2</v>
      </c>
      <c r="L105" s="4">
        <v>0.12</v>
      </c>
      <c r="M105" s="6">
        <v>230000</v>
      </c>
      <c r="N105" s="33">
        <f t="shared" si="10"/>
        <v>5.3617278360175931</v>
      </c>
      <c r="O105" s="6">
        <v>23000</v>
      </c>
      <c r="P105" s="33">
        <f t="shared" si="11"/>
        <v>4.3617278360175931</v>
      </c>
      <c r="Q105" s="6">
        <v>23</v>
      </c>
      <c r="R105" s="33">
        <f t="shared" si="12"/>
        <v>1.3617278360175928</v>
      </c>
      <c r="S105" s="7">
        <v>0.1</v>
      </c>
      <c r="T105" s="7">
        <v>1E-4</v>
      </c>
      <c r="U105" s="7">
        <f t="shared" si="13"/>
        <v>2</v>
      </c>
      <c r="V105" s="7">
        <f>IF(P105&lt;=N105-2,2*2/(N105-P105),IF(R105&lt;=N105-2,5-3*(N105-2-R105)/(P105-R105),6))</f>
        <v>3</v>
      </c>
      <c r="W105" s="41">
        <f>IF(P105&lt;=N105-4,4*2/(N105-P105),IF(R105&lt;=N105-4,5-3*(N105-4-R105)/(P105-R105),6))</f>
        <v>5</v>
      </c>
      <c r="X105" s="6">
        <v>6100000</v>
      </c>
      <c r="Y105" s="6">
        <v>2300000</v>
      </c>
      <c r="Z105" s="6">
        <v>23000</v>
      </c>
      <c r="AA105" s="8">
        <v>0.37704918032786883</v>
      </c>
      <c r="AB105" s="8">
        <v>3.7704918032786887E-3</v>
      </c>
      <c r="AC105" s="21">
        <v>6100000</v>
      </c>
      <c r="AD105" s="1">
        <f t="shared" si="14"/>
        <v>6.7853298350107671</v>
      </c>
      <c r="AE105" s="1">
        <v>6100000</v>
      </c>
      <c r="AF105" s="1">
        <f t="shared" si="15"/>
        <v>6.7853298350107671</v>
      </c>
      <c r="AG105" s="1">
        <v>610000</v>
      </c>
      <c r="AH105" s="1">
        <f t="shared" si="16"/>
        <v>5.7853298350107671</v>
      </c>
      <c r="AI105" s="2">
        <v>1</v>
      </c>
      <c r="AJ105" s="2">
        <v>0.1</v>
      </c>
      <c r="AK105" s="7">
        <f t="shared" si="17"/>
        <v>5</v>
      </c>
      <c r="AL105" s="7">
        <f t="shared" si="18"/>
        <v>6</v>
      </c>
      <c r="AM105" s="7">
        <f t="shared" si="19"/>
        <v>6</v>
      </c>
      <c r="AN105" s="2" t="s">
        <v>243</v>
      </c>
      <c r="AO105" s="2" t="s">
        <v>242</v>
      </c>
      <c r="AP105" s="2" t="s">
        <v>244</v>
      </c>
      <c r="AQ105" s="2" t="s">
        <v>243</v>
      </c>
      <c r="AR105" s="1">
        <v>3.7704918032786888E-2</v>
      </c>
      <c r="AS105" s="1">
        <v>3.7704918032786887E-3</v>
      </c>
      <c r="AT105" s="1">
        <v>3.7704918032786885E-5</v>
      </c>
      <c r="AU105" s="1">
        <f>VLOOKUP(B105,'[1]raw data'!$E$1:$Q$313,13,FALSE)</f>
        <v>15</v>
      </c>
      <c r="AV105" s="1" t="s">
        <v>265</v>
      </c>
    </row>
    <row r="106" spans="1:48" x14ac:dyDescent="0.2">
      <c r="A106" s="4">
        <v>105</v>
      </c>
      <c r="B106" s="37">
        <v>25812</v>
      </c>
      <c r="C106" s="1" t="s">
        <v>0</v>
      </c>
      <c r="D106" s="4" t="s">
        <v>42</v>
      </c>
      <c r="E106" s="4" t="s">
        <v>42</v>
      </c>
      <c r="F106" s="4" t="s">
        <v>127</v>
      </c>
      <c r="G106" s="1"/>
      <c r="H106" s="1"/>
      <c r="I106" s="1"/>
      <c r="J106" s="1"/>
      <c r="K106" s="5">
        <v>0.05</v>
      </c>
      <c r="L106" s="4">
        <v>0.5</v>
      </c>
      <c r="M106" s="6">
        <v>610000</v>
      </c>
      <c r="N106" s="33">
        <f t="shared" si="10"/>
        <v>5.7853298350107671</v>
      </c>
      <c r="O106" s="6">
        <v>2300</v>
      </c>
      <c r="P106" s="33">
        <f t="shared" si="11"/>
        <v>3.3617278360175931</v>
      </c>
      <c r="Q106" s="6">
        <v>61000</v>
      </c>
      <c r="R106" s="33">
        <f t="shared" si="12"/>
        <v>4.7853298350107671</v>
      </c>
      <c r="S106" s="7">
        <v>3.7704918032786887E-3</v>
      </c>
      <c r="T106" s="7">
        <v>0.1</v>
      </c>
      <c r="U106" s="7">
        <f t="shared" si="13"/>
        <v>0.82521800230848585</v>
      </c>
      <c r="V106" s="7">
        <f>IF(P106&lt;=N106-2,2*2/(N106-P106),IF(R106&lt;=N106-2,5-3*(N106-2-R106)/(P106-R106),6))</f>
        <v>1.6504360046169717</v>
      </c>
      <c r="W106" s="41">
        <f>IF(P106&lt;=N106-4,4*2/(N106-P106),IF(R106&lt;=N106-4,5-3*(N106-4-R106)/(P106-R106),6))</f>
        <v>6</v>
      </c>
      <c r="X106" s="6">
        <v>23000000</v>
      </c>
      <c r="Y106" s="6">
        <v>230000</v>
      </c>
      <c r="Z106" s="6">
        <v>230000</v>
      </c>
      <c r="AA106" s="8">
        <v>0.01</v>
      </c>
      <c r="AB106" s="8">
        <v>0.01</v>
      </c>
      <c r="AC106" s="21">
        <v>49000000</v>
      </c>
      <c r="AD106" s="1">
        <f t="shared" si="14"/>
        <v>7.6901960800285138</v>
      </c>
      <c r="AE106" s="1">
        <v>1300000</v>
      </c>
      <c r="AF106" s="1">
        <f t="shared" si="15"/>
        <v>6.1139433523068369</v>
      </c>
      <c r="AG106" s="1">
        <v>230000</v>
      </c>
      <c r="AH106" s="1">
        <f t="shared" si="16"/>
        <v>5.3617278360175931</v>
      </c>
      <c r="AI106" s="2">
        <v>2.6530612244897958E-2</v>
      </c>
      <c r="AJ106" s="2">
        <v>4.6938775510204081E-3</v>
      </c>
      <c r="AK106" s="7">
        <f t="shared" si="17"/>
        <v>1.2688320627941494</v>
      </c>
      <c r="AL106" s="7">
        <f t="shared" si="18"/>
        <v>3.6899968018555844</v>
      </c>
      <c r="AM106" s="7">
        <f t="shared" si="19"/>
        <v>6</v>
      </c>
      <c r="AN106" s="2" t="s">
        <v>242</v>
      </c>
      <c r="AO106" s="2" t="s">
        <v>244</v>
      </c>
      <c r="AP106" s="2" t="s">
        <v>242</v>
      </c>
      <c r="AQ106" s="2" t="s">
        <v>242</v>
      </c>
      <c r="AR106" s="1">
        <v>1.2448979591836735E-2</v>
      </c>
      <c r="AS106" s="1">
        <v>1.7692307692307693E-3</v>
      </c>
      <c r="AT106" s="1">
        <v>0.26521739130434785</v>
      </c>
      <c r="AU106" s="1">
        <f>VLOOKUP(B106,'[1]raw data'!$E$1:$Q$313,13,FALSE)</f>
        <v>19</v>
      </c>
      <c r="AV106" s="1" t="s">
        <v>265</v>
      </c>
    </row>
    <row r="107" spans="1:48" x14ac:dyDescent="0.2">
      <c r="A107" s="4">
        <v>106</v>
      </c>
      <c r="B107" s="37">
        <v>25820</v>
      </c>
      <c r="C107" s="1" t="s">
        <v>0</v>
      </c>
      <c r="D107" s="4" t="s">
        <v>42</v>
      </c>
      <c r="E107" s="4" t="s">
        <v>42</v>
      </c>
      <c r="F107" s="4" t="s">
        <v>128</v>
      </c>
      <c r="G107" s="1"/>
      <c r="H107" s="1"/>
      <c r="I107" s="1"/>
      <c r="J107" s="1"/>
      <c r="K107" s="5">
        <v>2.5000000000000001E-2</v>
      </c>
      <c r="L107" s="4">
        <v>0.12</v>
      </c>
      <c r="M107" s="6">
        <v>230000</v>
      </c>
      <c r="N107" s="33">
        <f t="shared" si="10"/>
        <v>5.3617278360175931</v>
      </c>
      <c r="O107" s="6">
        <v>2300</v>
      </c>
      <c r="P107" s="33">
        <f t="shared" si="11"/>
        <v>3.3617278360175931</v>
      </c>
      <c r="Q107" s="6">
        <v>23000</v>
      </c>
      <c r="R107" s="33">
        <f t="shared" si="12"/>
        <v>4.3617278360175931</v>
      </c>
      <c r="S107" s="7">
        <v>0.01</v>
      </c>
      <c r="T107" s="7">
        <v>0.1</v>
      </c>
      <c r="U107" s="7">
        <f t="shared" si="13"/>
        <v>1</v>
      </c>
      <c r="V107" s="7">
        <f>IF(P107&lt;=N107-2,2*2/(N107-P107),IF(R107&lt;=N107-2,5-3*(N107-2-R107)/(P107-R107),6))</f>
        <v>2</v>
      </c>
      <c r="W107" s="41">
        <f>IF(P107&lt;=N107-4,4*2/(N107-P107),IF(R107&lt;=N107-4,5-3*(N107-4-R107)/(P107-R107),6))</f>
        <v>6</v>
      </c>
      <c r="X107" s="6">
        <v>2300000</v>
      </c>
      <c r="Y107" s="6">
        <v>61000</v>
      </c>
      <c r="Z107" s="6">
        <v>230000</v>
      </c>
      <c r="AA107" s="8">
        <v>2.6521739130434784E-2</v>
      </c>
      <c r="AB107" s="8">
        <v>0.1</v>
      </c>
      <c r="AC107" s="21">
        <v>230000000</v>
      </c>
      <c r="AD107" s="1">
        <f t="shared" si="14"/>
        <v>8.3617278360175931</v>
      </c>
      <c r="AE107" s="1">
        <v>610000</v>
      </c>
      <c r="AF107" s="1">
        <f t="shared" si="15"/>
        <v>5.7853298350107671</v>
      </c>
      <c r="AG107" s="1">
        <v>610000</v>
      </c>
      <c r="AH107" s="1">
        <f t="shared" si="16"/>
        <v>5.7853298350107671</v>
      </c>
      <c r="AI107" s="2">
        <v>2.6521739130434784E-3</v>
      </c>
      <c r="AJ107" s="2">
        <v>2.6521739130434784E-3</v>
      </c>
      <c r="AK107" s="7">
        <f t="shared" si="17"/>
        <v>0.77627757792795349</v>
      </c>
      <c r="AL107" s="7">
        <f t="shared" si="18"/>
        <v>1.552555155855907</v>
      </c>
      <c r="AM107" s="7">
        <f t="shared" si="19"/>
        <v>6</v>
      </c>
      <c r="AN107" s="2" t="s">
        <v>243</v>
      </c>
      <c r="AO107" s="2" t="s">
        <v>244</v>
      </c>
      <c r="AP107" s="2" t="s">
        <v>242</v>
      </c>
      <c r="AQ107" s="2" t="s">
        <v>242</v>
      </c>
      <c r="AR107" s="1">
        <v>1E-3</v>
      </c>
      <c r="AS107" s="1">
        <v>3.7704918032786887E-3</v>
      </c>
      <c r="AT107" s="1">
        <v>3.7704918032786888E-2</v>
      </c>
      <c r="AU107" s="1">
        <f>VLOOKUP(B107,'[1]raw data'!$E$1:$Q$313,13,FALSE)</f>
        <v>19</v>
      </c>
      <c r="AV107" s="1" t="s">
        <v>265</v>
      </c>
    </row>
    <row r="108" spans="1:48" x14ac:dyDescent="0.2">
      <c r="A108" s="4">
        <v>107</v>
      </c>
      <c r="B108" s="37">
        <v>26086</v>
      </c>
      <c r="C108" s="1" t="s">
        <v>0</v>
      </c>
      <c r="D108" s="4" t="s">
        <v>42</v>
      </c>
      <c r="E108" s="4" t="s">
        <v>42</v>
      </c>
      <c r="F108" s="4" t="s">
        <v>129</v>
      </c>
      <c r="G108" s="1"/>
      <c r="H108" s="1"/>
      <c r="I108" s="1"/>
      <c r="J108" s="1"/>
      <c r="K108" s="5">
        <v>2.5000000000000001E-2</v>
      </c>
      <c r="L108" s="4">
        <v>0.12</v>
      </c>
      <c r="M108" s="6">
        <v>230000</v>
      </c>
      <c r="N108" s="33">
        <f t="shared" si="10"/>
        <v>5.3617278360175931</v>
      </c>
      <c r="O108" s="6">
        <v>23000</v>
      </c>
      <c r="P108" s="33">
        <f t="shared" si="11"/>
        <v>4.3617278360175931</v>
      </c>
      <c r="Q108" s="6">
        <v>230</v>
      </c>
      <c r="R108" s="33">
        <f t="shared" si="12"/>
        <v>2.3617278360175931</v>
      </c>
      <c r="S108" s="7">
        <v>0.1</v>
      </c>
      <c r="T108" s="7">
        <v>1E-3</v>
      </c>
      <c r="U108" s="7">
        <f t="shared" si="13"/>
        <v>2</v>
      </c>
      <c r="V108" s="7">
        <f>IF(P108&lt;=N108-2,2*2/(N108-P108),IF(R108&lt;=N108-2,5-3*(N108-2-R108)/(P108-R108),6))</f>
        <v>3.5</v>
      </c>
      <c r="W108" s="41">
        <f>IF(P108&lt;=N108-4,4*2/(N108-P108),IF(R108&lt;=N108-4,5-3*(N108-4-R108)/(P108-R108),6))</f>
        <v>6</v>
      </c>
      <c r="X108" s="6">
        <v>230000</v>
      </c>
      <c r="Y108" s="6">
        <v>61000</v>
      </c>
      <c r="Z108" s="6">
        <v>230</v>
      </c>
      <c r="AA108" s="8">
        <v>0.26521739130434785</v>
      </c>
      <c r="AB108" s="8">
        <v>1E-3</v>
      </c>
      <c r="AC108" s="21">
        <v>2300000</v>
      </c>
      <c r="AD108" s="1">
        <f t="shared" si="14"/>
        <v>6.3617278360175931</v>
      </c>
      <c r="AE108" s="1">
        <v>2300000</v>
      </c>
      <c r="AF108" s="1">
        <f t="shared" si="15"/>
        <v>6.3617278360175931</v>
      </c>
      <c r="AG108" s="1">
        <v>61000</v>
      </c>
      <c r="AH108" s="1">
        <f t="shared" si="16"/>
        <v>4.7853298350107671</v>
      </c>
      <c r="AI108" s="2">
        <v>1</v>
      </c>
      <c r="AJ108" s="2">
        <v>0.01</v>
      </c>
      <c r="AK108" s="7">
        <f t="shared" si="17"/>
        <v>3.9030726999678613</v>
      </c>
      <c r="AL108" s="7">
        <f t="shared" si="18"/>
        <v>6</v>
      </c>
      <c r="AM108" s="7">
        <f t="shared" si="19"/>
        <v>6</v>
      </c>
      <c r="AN108" s="2" t="s">
        <v>243</v>
      </c>
      <c r="AO108" s="2" t="s">
        <v>243</v>
      </c>
      <c r="AP108" s="2" t="s">
        <v>244</v>
      </c>
      <c r="AQ108" s="2" t="s">
        <v>243</v>
      </c>
      <c r="AR108" s="1">
        <v>0.1</v>
      </c>
      <c r="AS108" s="1">
        <v>0.01</v>
      </c>
      <c r="AT108" s="1">
        <v>3.7704918032786887E-3</v>
      </c>
      <c r="AU108" s="1">
        <f>VLOOKUP(B108,'[1]raw data'!$E$1:$Q$313,13,FALSE)</f>
        <v>15</v>
      </c>
      <c r="AV108" s="1" t="s">
        <v>265</v>
      </c>
    </row>
    <row r="109" spans="1:48" x14ac:dyDescent="0.2">
      <c r="A109" s="4">
        <v>108</v>
      </c>
      <c r="B109" s="38">
        <v>25864</v>
      </c>
      <c r="C109" s="1" t="s">
        <v>0</v>
      </c>
      <c r="D109" s="4" t="s">
        <v>42</v>
      </c>
      <c r="E109" s="4" t="s">
        <v>42</v>
      </c>
      <c r="F109" s="4" t="s">
        <v>130</v>
      </c>
      <c r="G109" s="1"/>
      <c r="H109" s="1"/>
      <c r="I109" s="1"/>
      <c r="J109" s="1"/>
      <c r="K109" s="5">
        <v>0.05</v>
      </c>
      <c r="L109" s="4">
        <v>0.12</v>
      </c>
      <c r="M109" s="6">
        <v>2300000</v>
      </c>
      <c r="N109" s="33">
        <f t="shared" si="10"/>
        <v>6.3617278360175931</v>
      </c>
      <c r="O109" s="6">
        <v>61000</v>
      </c>
      <c r="P109" s="33">
        <f t="shared" si="11"/>
        <v>4.7853298350107671</v>
      </c>
      <c r="Q109" s="6">
        <v>61000</v>
      </c>
      <c r="R109" s="33">
        <f t="shared" si="12"/>
        <v>4.7853298350107671</v>
      </c>
      <c r="S109" s="7">
        <v>2.6521739130434784E-2</v>
      </c>
      <c r="T109" s="7">
        <v>2.6521739130434784E-2</v>
      </c>
      <c r="U109" s="7">
        <f t="shared" si="13"/>
        <v>1.2687151333119078</v>
      </c>
      <c r="V109" s="7">
        <f>IF(P109&lt;=N109-2,2*2/(N109-P109),IF(R109&lt;=N109-2,5-3*(N109-2-R109)/(P109-R109),6))</f>
        <v>6</v>
      </c>
      <c r="W109" s="41">
        <f>IF(P109&lt;=N109-4,4*2/(N109-P109),IF(R109&lt;=N109-4,5-3*(N109-4-R109)/(P109-R109),6))</f>
        <v>6</v>
      </c>
      <c r="X109" s="6">
        <v>61000000</v>
      </c>
      <c r="Y109" s="6">
        <v>230000</v>
      </c>
      <c r="Z109" s="6">
        <v>610000</v>
      </c>
      <c r="AA109" s="8">
        <v>3.7704918032786887E-3</v>
      </c>
      <c r="AB109" s="8">
        <v>0.01</v>
      </c>
      <c r="AC109" s="21">
        <v>61000000</v>
      </c>
      <c r="AD109" s="1">
        <f t="shared" si="14"/>
        <v>7.7853298350107671</v>
      </c>
      <c r="AE109" s="1">
        <v>2300000</v>
      </c>
      <c r="AF109" s="1">
        <f t="shared" si="15"/>
        <v>6.3617278360175931</v>
      </c>
      <c r="AG109" s="1">
        <v>2300000</v>
      </c>
      <c r="AH109" s="1">
        <f t="shared" si="16"/>
        <v>6.3617278360175931</v>
      </c>
      <c r="AI109" s="2">
        <v>3.7704918032786888E-2</v>
      </c>
      <c r="AJ109" s="2">
        <v>3.7704918032786888E-2</v>
      </c>
      <c r="AK109" s="7">
        <f t="shared" si="17"/>
        <v>1.4048870410511343</v>
      </c>
      <c r="AL109" s="7">
        <f t="shared" si="18"/>
        <v>6</v>
      </c>
      <c r="AM109" s="7">
        <f t="shared" si="19"/>
        <v>6</v>
      </c>
      <c r="AN109" s="2" t="s">
        <v>243</v>
      </c>
      <c r="AO109" s="2" t="s">
        <v>244</v>
      </c>
      <c r="AP109" s="2" t="s">
        <v>243</v>
      </c>
      <c r="AQ109" s="2" t="s">
        <v>243</v>
      </c>
      <c r="AR109" s="1">
        <v>3.7704918032786888E-2</v>
      </c>
      <c r="AS109" s="1">
        <v>2.6521739130434784E-2</v>
      </c>
      <c r="AT109" s="1">
        <v>2.6521739130434784E-2</v>
      </c>
      <c r="AU109" s="1">
        <f>VLOOKUP(B109,'[1]raw data'!$E$1:$Q$313,13,FALSE)</f>
        <v>19</v>
      </c>
      <c r="AV109" s="1" t="s">
        <v>265</v>
      </c>
    </row>
    <row r="110" spans="1:48" x14ac:dyDescent="0.2">
      <c r="A110" s="4">
        <v>109</v>
      </c>
      <c r="B110" s="38">
        <v>25867</v>
      </c>
      <c r="C110" s="1" t="s">
        <v>0</v>
      </c>
      <c r="D110" s="4" t="s">
        <v>42</v>
      </c>
      <c r="E110" s="4" t="s">
        <v>42</v>
      </c>
      <c r="F110" s="4" t="s">
        <v>131</v>
      </c>
      <c r="G110" s="1"/>
      <c r="H110" s="1"/>
      <c r="I110" s="1"/>
      <c r="J110" s="1"/>
      <c r="K110" s="5">
        <v>0.05</v>
      </c>
      <c r="L110" s="4">
        <v>0.06</v>
      </c>
      <c r="M110" s="6">
        <v>2300000</v>
      </c>
      <c r="N110" s="33">
        <f t="shared" si="10"/>
        <v>6.3617278360175931</v>
      </c>
      <c r="O110" s="6">
        <v>610000</v>
      </c>
      <c r="P110" s="33">
        <f t="shared" si="11"/>
        <v>5.7853298350107671</v>
      </c>
      <c r="Q110" s="6">
        <v>61000</v>
      </c>
      <c r="R110" s="33">
        <f t="shared" si="12"/>
        <v>4.7853298350107671</v>
      </c>
      <c r="S110" s="7">
        <v>0.26521739130434785</v>
      </c>
      <c r="T110" s="7">
        <v>2.6521739130434784E-2</v>
      </c>
      <c r="U110" s="7">
        <f t="shared" si="13"/>
        <v>3.2708059969795222</v>
      </c>
      <c r="V110" s="7">
        <f>IF(P110&lt;=N110-2,2*2/(N110-P110),IF(R110&lt;=N110-2,5-3*(N110-2-R110)/(P110-R110),6))</f>
        <v>6</v>
      </c>
      <c r="W110" s="41">
        <f>IF(P110&lt;=N110-4,4*2/(N110-P110),IF(R110&lt;=N110-4,5-3*(N110-4-R110)/(P110-R110),6))</f>
        <v>6</v>
      </c>
      <c r="X110" s="6">
        <v>23000000</v>
      </c>
      <c r="Y110" s="6">
        <v>6100000</v>
      </c>
      <c r="Z110" s="6">
        <v>610000</v>
      </c>
      <c r="AA110" s="8">
        <v>0.26521739130434785</v>
      </c>
      <c r="AB110" s="8">
        <v>2.6521739130434784E-2</v>
      </c>
      <c r="AC110" s="21">
        <v>23000000</v>
      </c>
      <c r="AD110" s="1">
        <f t="shared" si="14"/>
        <v>7.3617278360175931</v>
      </c>
      <c r="AE110" s="1">
        <v>23000000</v>
      </c>
      <c r="AF110" s="1">
        <f t="shared" si="15"/>
        <v>7.3617278360175931</v>
      </c>
      <c r="AG110" s="1">
        <v>610000</v>
      </c>
      <c r="AH110" s="1">
        <f t="shared" si="16"/>
        <v>5.7853298350107671</v>
      </c>
      <c r="AI110" s="2">
        <v>1</v>
      </c>
      <c r="AJ110" s="2">
        <v>2.6521739130434784E-2</v>
      </c>
      <c r="AK110" s="7">
        <f t="shared" si="17"/>
        <v>3.9030726999678613</v>
      </c>
      <c r="AL110" s="7">
        <f t="shared" si="18"/>
        <v>6</v>
      </c>
      <c r="AM110" s="7">
        <f t="shared" si="19"/>
        <v>6</v>
      </c>
      <c r="AN110" s="2" t="s">
        <v>244</v>
      </c>
      <c r="AO110" s="2" t="s">
        <v>244</v>
      </c>
      <c r="AP110" s="2" t="s">
        <v>244</v>
      </c>
      <c r="AQ110" s="2" t="s">
        <v>243</v>
      </c>
      <c r="AR110" s="1">
        <v>0.1</v>
      </c>
      <c r="AS110" s="1">
        <v>2.6521739130434784E-2</v>
      </c>
      <c r="AT110" s="1">
        <v>0.1</v>
      </c>
      <c r="AU110" s="1">
        <f>VLOOKUP(B110,'[1]raw data'!$E$1:$Q$313,13,FALSE)</f>
        <v>15</v>
      </c>
      <c r="AV110" s="1" t="s">
        <v>265</v>
      </c>
    </row>
    <row r="111" spans="1:48" x14ac:dyDescent="0.2">
      <c r="A111" s="4">
        <v>110</v>
      </c>
      <c r="B111" s="38">
        <v>25869</v>
      </c>
      <c r="C111" s="1" t="s">
        <v>0</v>
      </c>
      <c r="D111" s="4" t="s">
        <v>42</v>
      </c>
      <c r="E111" s="4" t="s">
        <v>42</v>
      </c>
      <c r="F111" s="4" t="s">
        <v>132</v>
      </c>
      <c r="G111" s="1"/>
      <c r="H111" s="1"/>
      <c r="I111" s="1"/>
      <c r="J111" s="1"/>
      <c r="K111" s="5">
        <v>0.05</v>
      </c>
      <c r="L111" s="4">
        <v>0.12</v>
      </c>
      <c r="M111" s="6">
        <v>230000</v>
      </c>
      <c r="N111" s="33">
        <f t="shared" si="10"/>
        <v>5.3617278360175931</v>
      </c>
      <c r="O111" s="6">
        <v>23000</v>
      </c>
      <c r="P111" s="33">
        <f t="shared" si="11"/>
        <v>4.3617278360175931</v>
      </c>
      <c r="Q111" s="6">
        <v>23000</v>
      </c>
      <c r="R111" s="33">
        <f t="shared" si="12"/>
        <v>4.3617278360175931</v>
      </c>
      <c r="S111" s="7">
        <v>0.1</v>
      </c>
      <c r="T111" s="7">
        <v>0.1</v>
      </c>
      <c r="U111" s="7">
        <f t="shared" si="13"/>
        <v>2</v>
      </c>
      <c r="V111" s="7">
        <f>IF(P111&lt;=N111-2,2*2/(N111-P111),IF(R111&lt;=N111-2,5-3*(N111-2-R111)/(P111-R111),6))</f>
        <v>6</v>
      </c>
      <c r="W111" s="41">
        <f>IF(P111&lt;=N111-4,4*2/(N111-P111),IF(R111&lt;=N111-4,5-3*(N111-4-R111)/(P111-R111),6))</f>
        <v>6</v>
      </c>
      <c r="X111" s="6">
        <v>23000000</v>
      </c>
      <c r="Y111" s="6">
        <v>230000</v>
      </c>
      <c r="Z111" s="6">
        <v>23000</v>
      </c>
      <c r="AA111" s="8">
        <v>0.01</v>
      </c>
      <c r="AB111" s="8">
        <v>1E-3</v>
      </c>
      <c r="AC111" s="21">
        <v>23000000</v>
      </c>
      <c r="AD111" s="1">
        <f t="shared" si="14"/>
        <v>7.3617278360175931</v>
      </c>
      <c r="AE111" s="1">
        <v>13000000</v>
      </c>
      <c r="AF111" s="1">
        <f t="shared" si="15"/>
        <v>7.1139433523068369</v>
      </c>
      <c r="AG111" s="1">
        <v>2300000</v>
      </c>
      <c r="AH111" s="1">
        <f t="shared" si="16"/>
        <v>6.3617278360175931</v>
      </c>
      <c r="AI111" s="2">
        <v>0.56521739130434778</v>
      </c>
      <c r="AJ111" s="2">
        <v>0.1</v>
      </c>
      <c r="AK111" s="7">
        <f t="shared" si="17"/>
        <v>5</v>
      </c>
      <c r="AL111" s="7">
        <f t="shared" si="18"/>
        <v>6</v>
      </c>
      <c r="AM111" s="7">
        <f t="shared" si="19"/>
        <v>6</v>
      </c>
      <c r="AN111" s="2" t="s">
        <v>243</v>
      </c>
      <c r="AO111" s="2" t="s">
        <v>244</v>
      </c>
      <c r="AP111" s="2" t="s">
        <v>244</v>
      </c>
      <c r="AQ111" s="2" t="s">
        <v>243</v>
      </c>
      <c r="AR111" s="1">
        <v>0.01</v>
      </c>
      <c r="AS111" s="1">
        <v>1.7692307692307693E-3</v>
      </c>
      <c r="AT111" s="1">
        <v>0.01</v>
      </c>
      <c r="AU111" s="1">
        <f>VLOOKUP(B111,'[1]raw data'!$E$1:$Q$313,13,FALSE)</f>
        <v>19</v>
      </c>
      <c r="AV111" s="1" t="s">
        <v>265</v>
      </c>
    </row>
    <row r="112" spans="1:48" x14ac:dyDescent="0.2">
      <c r="A112" s="4">
        <v>111</v>
      </c>
      <c r="B112" s="38">
        <v>25870</v>
      </c>
      <c r="C112" s="1" t="s">
        <v>0</v>
      </c>
      <c r="D112" s="4" t="s">
        <v>42</v>
      </c>
      <c r="E112" s="4" t="s">
        <v>42</v>
      </c>
      <c r="F112" s="4" t="s">
        <v>133</v>
      </c>
      <c r="G112" s="1"/>
      <c r="H112" s="1"/>
      <c r="I112" s="1"/>
      <c r="J112" s="1"/>
      <c r="K112" s="5">
        <v>2.5000000000000001E-2</v>
      </c>
      <c r="L112" s="4">
        <v>0.12</v>
      </c>
      <c r="M112" s="6">
        <v>610000</v>
      </c>
      <c r="N112" s="33">
        <f t="shared" si="10"/>
        <v>5.7853298350107671</v>
      </c>
      <c r="O112" s="6">
        <v>23000</v>
      </c>
      <c r="P112" s="33">
        <f t="shared" si="11"/>
        <v>4.3617278360175931</v>
      </c>
      <c r="Q112" s="6">
        <v>230</v>
      </c>
      <c r="R112" s="33">
        <f t="shared" si="12"/>
        <v>2.3617278360175931</v>
      </c>
      <c r="S112" s="7">
        <v>3.7704918032786888E-2</v>
      </c>
      <c r="T112" s="7">
        <v>3.7704918032786886E-4</v>
      </c>
      <c r="U112" s="7">
        <f t="shared" si="13"/>
        <v>1.4048870410511343</v>
      </c>
      <c r="V112" s="7">
        <f>IF(P112&lt;=N112-2,2*2/(N112-P112),IF(R112&lt;=N112-2,5-3*(N112-2-R112)/(P112-R112),6))</f>
        <v>2.8645970015102389</v>
      </c>
      <c r="W112" s="41">
        <f>IF(P112&lt;=N112-4,4*2/(N112-P112),IF(R112&lt;=N112-4,5-3*(N112-4-R112)/(P112-R112),6))</f>
        <v>6</v>
      </c>
      <c r="X112" s="6">
        <v>23000000</v>
      </c>
      <c r="Y112" s="6">
        <v>230000</v>
      </c>
      <c r="Z112" s="6">
        <v>230000</v>
      </c>
      <c r="AA112" s="8">
        <v>0.01</v>
      </c>
      <c r="AB112" s="8">
        <v>0.01</v>
      </c>
      <c r="AC112" s="21">
        <v>23000000</v>
      </c>
      <c r="AD112" s="1">
        <f t="shared" si="14"/>
        <v>7.3617278360175931</v>
      </c>
      <c r="AE112" s="1">
        <v>1300000</v>
      </c>
      <c r="AF112" s="1">
        <f t="shared" si="15"/>
        <v>6.1139433523068369</v>
      </c>
      <c r="AG112" s="1">
        <v>610000</v>
      </c>
      <c r="AH112" s="1">
        <f t="shared" si="16"/>
        <v>5.7853298350107671</v>
      </c>
      <c r="AI112" s="2">
        <v>5.6521739130434782E-2</v>
      </c>
      <c r="AJ112" s="2">
        <v>2.6521739130434784E-2</v>
      </c>
      <c r="AK112" s="7">
        <f t="shared" si="17"/>
        <v>1.6028408960914855</v>
      </c>
      <c r="AL112" s="7">
        <f t="shared" si="18"/>
        <v>6</v>
      </c>
      <c r="AM112" s="7">
        <f t="shared" si="19"/>
        <v>6</v>
      </c>
      <c r="AN112" s="2" t="s">
        <v>243</v>
      </c>
      <c r="AO112" s="2" t="s">
        <v>242</v>
      </c>
      <c r="AP112" s="2" t="s">
        <v>243</v>
      </c>
      <c r="AQ112" s="2" t="s">
        <v>243</v>
      </c>
      <c r="AR112" s="1">
        <v>2.6521739130434784E-2</v>
      </c>
      <c r="AS112" s="1">
        <v>1.7692307692307691E-2</v>
      </c>
      <c r="AT112" s="1">
        <v>3.7704918032786886E-4</v>
      </c>
      <c r="AU112" s="1">
        <f>VLOOKUP(B112,'[1]raw data'!$E$1:$Q$313,13,FALSE)</f>
        <v>15</v>
      </c>
      <c r="AV112" s="1" t="s">
        <v>265</v>
      </c>
    </row>
    <row r="113" spans="1:48" x14ac:dyDescent="0.2">
      <c r="A113" s="4">
        <v>112</v>
      </c>
      <c r="B113" s="38">
        <v>25871</v>
      </c>
      <c r="C113" s="1" t="s">
        <v>0</v>
      </c>
      <c r="D113" s="4" t="s">
        <v>42</v>
      </c>
      <c r="E113" s="4" t="s">
        <v>42</v>
      </c>
      <c r="F113" s="4" t="s">
        <v>134</v>
      </c>
      <c r="G113" s="1"/>
      <c r="H113" s="1"/>
      <c r="I113" s="1"/>
      <c r="J113" s="1"/>
      <c r="K113" s="5">
        <v>0.05</v>
      </c>
      <c r="L113" s="4">
        <v>0.12</v>
      </c>
      <c r="M113" s="6">
        <v>230000</v>
      </c>
      <c r="N113" s="33">
        <f t="shared" si="10"/>
        <v>5.3617278360175931</v>
      </c>
      <c r="O113" s="6">
        <v>2300</v>
      </c>
      <c r="P113" s="33">
        <f t="shared" si="11"/>
        <v>3.3617278360175931</v>
      </c>
      <c r="Q113" s="6">
        <v>230</v>
      </c>
      <c r="R113" s="33">
        <f t="shared" si="12"/>
        <v>2.3617278360175931</v>
      </c>
      <c r="S113" s="7">
        <v>0.01</v>
      </c>
      <c r="T113" s="7">
        <v>1E-3</v>
      </c>
      <c r="U113" s="7">
        <f t="shared" si="13"/>
        <v>1</v>
      </c>
      <c r="V113" s="7">
        <f>IF(P113&lt;=N113-2,2*2/(N113-P113),IF(R113&lt;=N113-2,5-3*(N113-2-R113)/(P113-R113),6))</f>
        <v>2</v>
      </c>
      <c r="W113" s="41">
        <f>IF(P113&lt;=N113-4,4*2/(N113-P113),IF(R113&lt;=N113-4,5-3*(N113-4-R113)/(P113-R113),6))</f>
        <v>6</v>
      </c>
      <c r="X113" s="6">
        <v>610000</v>
      </c>
      <c r="Y113" s="6">
        <v>23000</v>
      </c>
      <c r="Z113" s="6">
        <v>610</v>
      </c>
      <c r="AA113" s="8">
        <v>3.7704918032786888E-2</v>
      </c>
      <c r="AB113" s="8">
        <v>1E-3</v>
      </c>
      <c r="AC113" s="21">
        <v>23000000</v>
      </c>
      <c r="AD113" s="1">
        <f t="shared" si="14"/>
        <v>7.3617278360175931</v>
      </c>
      <c r="AE113" s="1">
        <v>610000</v>
      </c>
      <c r="AF113" s="1">
        <f t="shared" si="15"/>
        <v>5.7853298350107671</v>
      </c>
      <c r="AG113" s="1">
        <v>23000</v>
      </c>
      <c r="AH113" s="1">
        <f t="shared" si="16"/>
        <v>4.3617278360175931</v>
      </c>
      <c r="AI113" s="2">
        <v>2.6521739130434784E-2</v>
      </c>
      <c r="AJ113" s="2">
        <v>1E-3</v>
      </c>
      <c r="AK113" s="7">
        <f t="shared" si="17"/>
        <v>1.2687151333119078</v>
      </c>
      <c r="AL113" s="7">
        <f t="shared" si="18"/>
        <v>2.8926694384232987</v>
      </c>
      <c r="AM113" s="7">
        <f t="shared" si="19"/>
        <v>6</v>
      </c>
      <c r="AN113" s="2" t="s">
        <v>243</v>
      </c>
      <c r="AO113" s="2" t="s">
        <v>243</v>
      </c>
      <c r="AP113" s="2" t="s">
        <v>242</v>
      </c>
      <c r="AQ113" s="2" t="s">
        <v>242</v>
      </c>
      <c r="AR113" s="1">
        <v>0.01</v>
      </c>
      <c r="AS113" s="1">
        <v>3.7704918032786887E-3</v>
      </c>
      <c r="AT113" s="1">
        <v>0.01</v>
      </c>
      <c r="AU113" s="1">
        <f>VLOOKUP(B113,'[1]raw data'!$E$1:$Q$313,13,FALSE)</f>
        <v>15</v>
      </c>
      <c r="AV113" s="1" t="s">
        <v>265</v>
      </c>
    </row>
    <row r="114" spans="1:48" x14ac:dyDescent="0.2">
      <c r="A114" s="4">
        <v>113</v>
      </c>
      <c r="B114" s="38">
        <v>25873</v>
      </c>
      <c r="C114" s="1" t="s">
        <v>0</v>
      </c>
      <c r="D114" s="4" t="s">
        <v>42</v>
      </c>
      <c r="E114" s="4" t="s">
        <v>42</v>
      </c>
      <c r="F114" s="4" t="s">
        <v>135</v>
      </c>
      <c r="G114" s="1"/>
      <c r="H114" s="1"/>
      <c r="I114" s="1"/>
      <c r="J114" s="1"/>
      <c r="K114" s="5">
        <v>2.5000000000000001E-2</v>
      </c>
      <c r="L114" s="4">
        <v>0.06</v>
      </c>
      <c r="M114" s="6">
        <v>61000</v>
      </c>
      <c r="N114" s="33">
        <f t="shared" si="10"/>
        <v>4.7853298350107671</v>
      </c>
      <c r="O114" s="6">
        <v>23000</v>
      </c>
      <c r="P114" s="33">
        <f t="shared" si="11"/>
        <v>4.3617278360175931</v>
      </c>
      <c r="Q114" s="6">
        <v>2300</v>
      </c>
      <c r="R114" s="33">
        <f t="shared" si="12"/>
        <v>3.3617278360175931</v>
      </c>
      <c r="S114" s="7">
        <v>0.37704918032786883</v>
      </c>
      <c r="T114" s="7">
        <v>3.7704918032786888E-2</v>
      </c>
      <c r="U114" s="7">
        <f t="shared" si="13"/>
        <v>3.7291940030204778</v>
      </c>
      <c r="V114" s="7">
        <f>IF(P114&lt;=N114-2,2*2/(N114-P114),IF(R114&lt;=N114-2,5-3*(N114-2-R114)/(P114-R114),6))</f>
        <v>6</v>
      </c>
      <c r="W114" s="41">
        <f>IF(P114&lt;=N114-4,4*2/(N114-P114),IF(R114&lt;=N114-4,5-3*(N114-4-R114)/(P114-R114),6))</f>
        <v>6</v>
      </c>
      <c r="X114" s="6">
        <v>230000</v>
      </c>
      <c r="Y114" s="6">
        <v>23000</v>
      </c>
      <c r="Z114" s="9">
        <v>2300</v>
      </c>
      <c r="AA114" s="8">
        <v>0.1</v>
      </c>
      <c r="AB114" s="8">
        <v>0.01</v>
      </c>
      <c r="AC114" s="21">
        <v>230000</v>
      </c>
      <c r="AD114" s="1">
        <f t="shared" si="14"/>
        <v>5.3617278360175931</v>
      </c>
      <c r="AE114" s="1">
        <v>23000</v>
      </c>
      <c r="AF114" s="1">
        <f t="shared" si="15"/>
        <v>4.3617278360175931</v>
      </c>
      <c r="AG114" s="1">
        <v>6100</v>
      </c>
      <c r="AH114" s="1">
        <f t="shared" si="16"/>
        <v>3.7853298350107671</v>
      </c>
      <c r="AI114" s="2">
        <v>0.1</v>
      </c>
      <c r="AJ114" s="2">
        <v>2.6521739130434784E-2</v>
      </c>
      <c r="AK114" s="7">
        <f t="shared" si="17"/>
        <v>2</v>
      </c>
      <c r="AL114" s="7">
        <f t="shared" si="18"/>
        <v>6</v>
      </c>
      <c r="AM114" s="7">
        <f t="shared" si="19"/>
        <v>6</v>
      </c>
      <c r="AN114" s="2" t="s">
        <v>244</v>
      </c>
      <c r="AO114" s="2" t="s">
        <v>244</v>
      </c>
      <c r="AP114" s="2" t="s">
        <v>243</v>
      </c>
      <c r="AQ114" s="2" t="s">
        <v>243</v>
      </c>
      <c r="AR114" s="1">
        <v>0.26521739130434785</v>
      </c>
      <c r="AS114" s="1">
        <v>1</v>
      </c>
      <c r="AT114" s="1">
        <v>0.37704918032786883</v>
      </c>
      <c r="AU114" s="1">
        <f>VLOOKUP(B114,'[1]raw data'!$E$1:$Q$313,13,FALSE)</f>
        <v>29</v>
      </c>
      <c r="AV114" s="1" t="s">
        <v>265</v>
      </c>
    </row>
    <row r="115" spans="1:48" x14ac:dyDescent="0.2">
      <c r="A115" s="4">
        <v>114</v>
      </c>
      <c r="B115" s="38">
        <v>25878</v>
      </c>
      <c r="C115" s="1" t="s">
        <v>0</v>
      </c>
      <c r="D115" s="4" t="s">
        <v>42</v>
      </c>
      <c r="E115" s="4" t="s">
        <v>42</v>
      </c>
      <c r="F115" s="4" t="s">
        <v>136</v>
      </c>
      <c r="G115" s="1"/>
      <c r="H115" s="1"/>
      <c r="I115" s="1"/>
      <c r="J115" s="1"/>
      <c r="K115" s="5">
        <v>2.5000000000000001E-2</v>
      </c>
      <c r="L115" s="4">
        <v>0.06</v>
      </c>
      <c r="M115" s="6">
        <v>6100000</v>
      </c>
      <c r="N115" s="33">
        <f t="shared" si="10"/>
        <v>6.7853298350107671</v>
      </c>
      <c r="O115" s="6">
        <v>230000</v>
      </c>
      <c r="P115" s="33">
        <f t="shared" si="11"/>
        <v>5.3617278360175931</v>
      </c>
      <c r="Q115" s="6">
        <v>6100</v>
      </c>
      <c r="R115" s="33">
        <f t="shared" si="12"/>
        <v>3.7853298350107671</v>
      </c>
      <c r="S115" s="7">
        <v>3.7704918032786888E-2</v>
      </c>
      <c r="T115" s="7">
        <v>1E-3</v>
      </c>
      <c r="U115" s="7">
        <f t="shared" si="13"/>
        <v>1.4048870410511343</v>
      </c>
      <c r="V115" s="7">
        <f>IF(P115&lt;=N115-2,2*2/(N115-P115),IF(R115&lt;=N115-2,5-3*(N115-2-R115)/(P115-R115),6))</f>
        <v>3.0969273000321387</v>
      </c>
      <c r="W115" s="41">
        <f>IF(P115&lt;=N115-4,4*2/(N115-P115),IF(R115&lt;=N115-4,5-3*(N115-4-R115)/(P115-R115),6))</f>
        <v>6</v>
      </c>
      <c r="X115" s="6">
        <v>61000000</v>
      </c>
      <c r="Y115" s="6">
        <v>2300000</v>
      </c>
      <c r="Z115" s="6">
        <v>2300000</v>
      </c>
      <c r="AA115" s="8">
        <v>3.7704918032786888E-2</v>
      </c>
      <c r="AB115" s="8">
        <v>3.7704918032786888E-2</v>
      </c>
      <c r="AC115" s="21">
        <v>61000000</v>
      </c>
      <c r="AD115" s="1">
        <f t="shared" si="14"/>
        <v>7.7853298350107671</v>
      </c>
      <c r="AE115" s="1">
        <v>6100000</v>
      </c>
      <c r="AF115" s="1">
        <f t="shared" si="15"/>
        <v>6.7853298350107671</v>
      </c>
      <c r="AG115" s="1">
        <v>2300000</v>
      </c>
      <c r="AH115" s="1">
        <f t="shared" si="16"/>
        <v>6.3617278360175931</v>
      </c>
      <c r="AI115" s="2">
        <v>0.1</v>
      </c>
      <c r="AJ115" s="2">
        <v>3.7704918032786888E-2</v>
      </c>
      <c r="AK115" s="7">
        <f t="shared" si="17"/>
        <v>2</v>
      </c>
      <c r="AL115" s="7">
        <f t="shared" si="18"/>
        <v>6</v>
      </c>
      <c r="AM115" s="7">
        <f t="shared" si="19"/>
        <v>6</v>
      </c>
      <c r="AN115" s="2" t="s">
        <v>243</v>
      </c>
      <c r="AO115" s="2" t="s">
        <v>243</v>
      </c>
      <c r="AP115" s="2" t="s">
        <v>243</v>
      </c>
      <c r="AQ115" s="2" t="s">
        <v>243</v>
      </c>
      <c r="AR115" s="1">
        <v>0.1</v>
      </c>
      <c r="AS115" s="1">
        <v>3.7704918032786888E-2</v>
      </c>
      <c r="AT115" s="1">
        <v>2.6521739130434784E-3</v>
      </c>
      <c r="AU115" s="1">
        <f>VLOOKUP(B115,'[1]raw data'!$E$1:$Q$313,13,FALSE)</f>
        <v>15</v>
      </c>
      <c r="AV115" s="1" t="s">
        <v>265</v>
      </c>
    </row>
    <row r="116" spans="1:48" x14ac:dyDescent="0.2">
      <c r="A116" s="4">
        <v>115</v>
      </c>
      <c r="B116" s="38">
        <v>25879</v>
      </c>
      <c r="C116" s="1" t="s">
        <v>0</v>
      </c>
      <c r="D116" s="4" t="s">
        <v>42</v>
      </c>
      <c r="E116" s="4" t="s">
        <v>42</v>
      </c>
      <c r="F116" s="4" t="s">
        <v>137</v>
      </c>
      <c r="G116" s="1"/>
      <c r="H116" s="1"/>
      <c r="I116" s="1"/>
      <c r="J116" s="1"/>
      <c r="K116" s="5">
        <v>2.5000000000000001E-2</v>
      </c>
      <c r="L116" s="4">
        <v>0.12</v>
      </c>
      <c r="M116" s="6">
        <v>2300000</v>
      </c>
      <c r="N116" s="33">
        <f t="shared" si="10"/>
        <v>6.3617278360175931</v>
      </c>
      <c r="O116" s="6">
        <v>230000</v>
      </c>
      <c r="P116" s="33">
        <f t="shared" si="11"/>
        <v>5.3617278360175931</v>
      </c>
      <c r="Q116" s="6">
        <v>2300</v>
      </c>
      <c r="R116" s="33">
        <f t="shared" si="12"/>
        <v>3.3617278360175931</v>
      </c>
      <c r="S116" s="7">
        <v>0.1</v>
      </c>
      <c r="T116" s="7">
        <v>1E-3</v>
      </c>
      <c r="U116" s="7">
        <f t="shared" si="13"/>
        <v>2</v>
      </c>
      <c r="V116" s="7">
        <f>IF(P116&lt;=N116-2,2*2/(N116-P116),IF(R116&lt;=N116-2,5-3*(N116-2-R116)/(P116-R116),6))</f>
        <v>3.5</v>
      </c>
      <c r="W116" s="41">
        <f>IF(P116&lt;=N116-4,4*2/(N116-P116),IF(R116&lt;=N116-4,5-3*(N116-4-R116)/(P116-R116),6))</f>
        <v>6</v>
      </c>
      <c r="X116" s="6">
        <v>61000000</v>
      </c>
      <c r="Y116" s="6">
        <v>2300000</v>
      </c>
      <c r="Z116" s="6">
        <v>230000</v>
      </c>
      <c r="AA116" s="8">
        <v>3.7704918032786888E-2</v>
      </c>
      <c r="AB116" s="8">
        <v>3.7704918032786887E-3</v>
      </c>
      <c r="AC116" s="21">
        <v>130000000</v>
      </c>
      <c r="AD116" s="1">
        <f t="shared" si="14"/>
        <v>8.1139433523068369</v>
      </c>
      <c r="AE116" s="1">
        <v>23000000</v>
      </c>
      <c r="AF116" s="1">
        <f t="shared" si="15"/>
        <v>7.3617278360175931</v>
      </c>
      <c r="AG116" s="1">
        <v>610000</v>
      </c>
      <c r="AH116" s="1">
        <f t="shared" si="16"/>
        <v>5.7853298350107671</v>
      </c>
      <c r="AI116" s="2">
        <v>0.17692307692307693</v>
      </c>
      <c r="AJ116" s="2">
        <v>4.6923076923076927E-3</v>
      </c>
      <c r="AK116" s="7">
        <f t="shared" si="17"/>
        <v>2.4715518864255714</v>
      </c>
      <c r="AL116" s="7">
        <f t="shared" si="18"/>
        <v>4.3746245863934332</v>
      </c>
      <c r="AM116" s="7">
        <f t="shared" si="19"/>
        <v>6</v>
      </c>
      <c r="AN116" s="2" t="s">
        <v>243</v>
      </c>
      <c r="AO116" s="2" t="s">
        <v>243</v>
      </c>
      <c r="AP116" s="2" t="s">
        <v>243</v>
      </c>
      <c r="AQ116" s="2" t="s">
        <v>242</v>
      </c>
      <c r="AR116" s="1">
        <v>1.7692307692307691E-2</v>
      </c>
      <c r="AS116" s="1">
        <v>0.01</v>
      </c>
      <c r="AT116" s="1">
        <v>3.7704918032786887E-3</v>
      </c>
      <c r="AU116" s="1">
        <f>VLOOKUP(B116,'[1]raw data'!$E$1:$Q$313,13,FALSE)</f>
        <v>15</v>
      </c>
      <c r="AV116" s="1" t="s">
        <v>265</v>
      </c>
    </row>
    <row r="117" spans="1:48" x14ac:dyDescent="0.2">
      <c r="A117" s="4">
        <v>116</v>
      </c>
      <c r="B117" s="38">
        <v>25880</v>
      </c>
      <c r="C117" s="1" t="s">
        <v>0</v>
      </c>
      <c r="D117" s="4" t="s">
        <v>42</v>
      </c>
      <c r="E117" s="4" t="s">
        <v>42</v>
      </c>
      <c r="F117" s="4" t="s">
        <v>138</v>
      </c>
      <c r="G117" s="1"/>
      <c r="H117" s="1"/>
      <c r="I117" s="1"/>
      <c r="J117" s="1"/>
      <c r="K117" s="5">
        <v>0.05</v>
      </c>
      <c r="L117" s="4">
        <v>0.12</v>
      </c>
      <c r="M117" s="6">
        <v>2300000</v>
      </c>
      <c r="N117" s="33">
        <f t="shared" si="10"/>
        <v>6.3617278360175931</v>
      </c>
      <c r="O117" s="6">
        <v>230000</v>
      </c>
      <c r="P117" s="33">
        <f t="shared" si="11"/>
        <v>5.3617278360175931</v>
      </c>
      <c r="Q117" s="6">
        <v>23000</v>
      </c>
      <c r="R117" s="33">
        <f t="shared" si="12"/>
        <v>4.3617278360175931</v>
      </c>
      <c r="S117" s="7">
        <v>0.1</v>
      </c>
      <c r="T117" s="7">
        <v>0.01</v>
      </c>
      <c r="U117" s="7">
        <f t="shared" si="13"/>
        <v>2</v>
      </c>
      <c r="V117" s="7">
        <f>IF(P117&lt;=N117-2,2*2/(N117-P117),IF(R117&lt;=N117-2,5-3*(N117-2-R117)/(P117-R117),6))</f>
        <v>5</v>
      </c>
      <c r="W117" s="41">
        <f>IF(P117&lt;=N117-4,4*2/(N117-P117),IF(R117&lt;=N117-4,5-3*(N117-4-R117)/(P117-R117),6))</f>
        <v>6</v>
      </c>
      <c r="X117" s="6">
        <v>61000000</v>
      </c>
      <c r="Y117" s="6">
        <v>23000000</v>
      </c>
      <c r="Z117" s="6">
        <v>230000</v>
      </c>
      <c r="AA117" s="8">
        <v>0.37704918032786883</v>
      </c>
      <c r="AB117" s="8">
        <v>3.7704918032786887E-3</v>
      </c>
      <c r="AC117" s="21">
        <v>61000000</v>
      </c>
      <c r="AD117" s="1">
        <f t="shared" si="14"/>
        <v>7.7853298350107671</v>
      </c>
      <c r="AE117" s="1">
        <v>23000000</v>
      </c>
      <c r="AF117" s="1">
        <f t="shared" si="15"/>
        <v>7.3617278360175931</v>
      </c>
      <c r="AG117" s="1">
        <v>6100000</v>
      </c>
      <c r="AH117" s="1">
        <f t="shared" si="16"/>
        <v>6.7853298350107671</v>
      </c>
      <c r="AI117" s="2">
        <v>0.37704918032786883</v>
      </c>
      <c r="AJ117" s="2">
        <v>0.1</v>
      </c>
      <c r="AK117" s="7">
        <f t="shared" si="17"/>
        <v>5</v>
      </c>
      <c r="AL117" s="7">
        <f t="shared" si="18"/>
        <v>6</v>
      </c>
      <c r="AM117" s="7">
        <f t="shared" si="19"/>
        <v>6</v>
      </c>
      <c r="AN117" s="2" t="s">
        <v>243</v>
      </c>
      <c r="AO117" s="2" t="s">
        <v>243</v>
      </c>
      <c r="AP117" s="2" t="s">
        <v>243</v>
      </c>
      <c r="AQ117" s="2" t="s">
        <v>243</v>
      </c>
      <c r="AR117" s="1">
        <v>3.7704918032786888E-2</v>
      </c>
      <c r="AS117" s="1">
        <v>0.01</v>
      </c>
      <c r="AT117" s="1">
        <v>3.7704918032786887E-3</v>
      </c>
      <c r="AU117" s="1">
        <f>VLOOKUP(B117,'[1]raw data'!$E$1:$Q$313,13,FALSE)</f>
        <v>15</v>
      </c>
      <c r="AV117" s="1" t="s">
        <v>265</v>
      </c>
    </row>
    <row r="118" spans="1:48" x14ac:dyDescent="0.2">
      <c r="A118" s="4">
        <v>117</v>
      </c>
      <c r="B118" s="38">
        <v>25881</v>
      </c>
      <c r="C118" s="1" t="s">
        <v>0</v>
      </c>
      <c r="D118" s="4" t="s">
        <v>42</v>
      </c>
      <c r="E118" s="4" t="s">
        <v>42</v>
      </c>
      <c r="F118" s="4" t="s">
        <v>139</v>
      </c>
      <c r="G118" s="1"/>
      <c r="H118" s="1"/>
      <c r="I118" s="1"/>
      <c r="J118" s="1"/>
      <c r="K118" s="5">
        <v>2.5000000000000001E-2</v>
      </c>
      <c r="L118" s="4">
        <v>0.06</v>
      </c>
      <c r="M118" s="6">
        <v>2300000</v>
      </c>
      <c r="N118" s="33">
        <f t="shared" si="10"/>
        <v>6.3617278360175931</v>
      </c>
      <c r="O118" s="6">
        <v>23000</v>
      </c>
      <c r="P118" s="33">
        <f t="shared" si="11"/>
        <v>4.3617278360175931</v>
      </c>
      <c r="Q118" s="6">
        <v>23000</v>
      </c>
      <c r="R118" s="33">
        <f t="shared" si="12"/>
        <v>4.3617278360175931</v>
      </c>
      <c r="S118" s="7">
        <v>0.01</v>
      </c>
      <c r="T118" s="7">
        <v>0.01</v>
      </c>
      <c r="U118" s="7">
        <f t="shared" si="13"/>
        <v>1</v>
      </c>
      <c r="V118" s="7">
        <f>IF(P118&lt;=N118-2,2*2/(N118-P118),IF(R118&lt;=N118-2,5-3*(N118-2-R118)/(P118-R118),6))</f>
        <v>2</v>
      </c>
      <c r="W118" s="41">
        <f>IF(P118&lt;=N118-4,4*2/(N118-P118),IF(R118&lt;=N118-4,5-3*(N118-4-R118)/(P118-R118),6))</f>
        <v>6</v>
      </c>
      <c r="X118" s="6">
        <v>61000000</v>
      </c>
      <c r="Y118" s="6">
        <v>610000</v>
      </c>
      <c r="Z118" s="6">
        <v>230000</v>
      </c>
      <c r="AA118" s="8">
        <v>0.01</v>
      </c>
      <c r="AB118" s="8">
        <v>3.7704918032786887E-3</v>
      </c>
      <c r="AC118" s="21">
        <v>230000000</v>
      </c>
      <c r="AD118" s="1">
        <f t="shared" si="14"/>
        <v>8.3617278360175931</v>
      </c>
      <c r="AE118" s="1">
        <v>23000000</v>
      </c>
      <c r="AF118" s="1">
        <f t="shared" si="15"/>
        <v>7.3617278360175931</v>
      </c>
      <c r="AG118" s="1">
        <v>6100000</v>
      </c>
      <c r="AH118" s="1">
        <f t="shared" si="16"/>
        <v>6.7853298350107671</v>
      </c>
      <c r="AI118" s="2">
        <v>0.1</v>
      </c>
      <c r="AJ118" s="2">
        <v>2.6521739130434784E-2</v>
      </c>
      <c r="AK118" s="7">
        <f t="shared" si="17"/>
        <v>2</v>
      </c>
      <c r="AL118" s="7">
        <f t="shared" si="18"/>
        <v>6</v>
      </c>
      <c r="AM118" s="7">
        <f t="shared" si="19"/>
        <v>6</v>
      </c>
      <c r="AN118" s="2" t="s">
        <v>243</v>
      </c>
      <c r="AO118" s="2" t="s">
        <v>243</v>
      </c>
      <c r="AP118" s="2" t="s">
        <v>243</v>
      </c>
      <c r="AQ118" s="2" t="s">
        <v>243</v>
      </c>
      <c r="AR118" s="1">
        <v>0.01</v>
      </c>
      <c r="AS118" s="1">
        <v>1E-3</v>
      </c>
      <c r="AT118" s="1">
        <v>3.7704918032786887E-3</v>
      </c>
      <c r="AU118" s="1">
        <f>VLOOKUP(B118,'[1]raw data'!$E$1:$Q$313,13,FALSE)</f>
        <v>19</v>
      </c>
      <c r="AV118" s="1" t="s">
        <v>265</v>
      </c>
    </row>
    <row r="119" spans="1:48" x14ac:dyDescent="0.2">
      <c r="A119" s="4">
        <v>118</v>
      </c>
      <c r="B119" s="38">
        <v>25882</v>
      </c>
      <c r="C119" s="1" t="s">
        <v>0</v>
      </c>
      <c r="D119" s="4" t="s">
        <v>42</v>
      </c>
      <c r="E119" s="4" t="s">
        <v>42</v>
      </c>
      <c r="F119" s="4" t="s">
        <v>140</v>
      </c>
      <c r="G119" s="1"/>
      <c r="H119" s="1"/>
      <c r="I119" s="1"/>
      <c r="J119" s="1"/>
      <c r="K119" s="5">
        <v>2.5000000000000001E-2</v>
      </c>
      <c r="L119" s="4">
        <v>0.06</v>
      </c>
      <c r="M119" s="6">
        <v>230000</v>
      </c>
      <c r="N119" s="33">
        <f t="shared" si="10"/>
        <v>5.3617278360175931</v>
      </c>
      <c r="O119" s="6">
        <v>23000</v>
      </c>
      <c r="P119" s="33">
        <f t="shared" si="11"/>
        <v>4.3617278360175931</v>
      </c>
      <c r="Q119" s="6">
        <v>23</v>
      </c>
      <c r="R119" s="33">
        <f t="shared" si="12"/>
        <v>1.3617278360175928</v>
      </c>
      <c r="S119" s="7">
        <v>0.1</v>
      </c>
      <c r="T119" s="7">
        <v>1E-4</v>
      </c>
      <c r="U119" s="7">
        <f t="shared" si="13"/>
        <v>2</v>
      </c>
      <c r="V119" s="7">
        <f>IF(P119&lt;=N119-2,2*2/(N119-P119),IF(R119&lt;=N119-2,5-3*(N119-2-R119)/(P119-R119),6))</f>
        <v>3</v>
      </c>
      <c r="W119" s="41">
        <f>IF(P119&lt;=N119-4,4*2/(N119-P119),IF(R119&lt;=N119-4,5-3*(N119-4-R119)/(P119-R119),6))</f>
        <v>5</v>
      </c>
      <c r="X119" s="6">
        <v>230000</v>
      </c>
      <c r="Y119" s="6">
        <v>61000</v>
      </c>
      <c r="Z119" s="6">
        <v>23000</v>
      </c>
      <c r="AA119" s="8">
        <v>0.26521739130434785</v>
      </c>
      <c r="AB119" s="8">
        <v>0.1</v>
      </c>
      <c r="AC119" s="21">
        <v>23000000</v>
      </c>
      <c r="AD119" s="1">
        <f t="shared" si="14"/>
        <v>7.3617278360175931</v>
      </c>
      <c r="AE119" s="1">
        <v>6100000</v>
      </c>
      <c r="AF119" s="1">
        <f t="shared" si="15"/>
        <v>6.7853298350107671</v>
      </c>
      <c r="AG119" s="1">
        <v>610000</v>
      </c>
      <c r="AH119" s="1">
        <f t="shared" si="16"/>
        <v>5.7853298350107671</v>
      </c>
      <c r="AI119" s="2">
        <v>0.26521739130434785</v>
      </c>
      <c r="AJ119" s="2">
        <v>2.6521739130434784E-2</v>
      </c>
      <c r="AK119" s="7">
        <f t="shared" si="17"/>
        <v>3.2708059969795222</v>
      </c>
      <c r="AL119" s="7">
        <f t="shared" si="18"/>
        <v>6</v>
      </c>
      <c r="AM119" s="7">
        <f t="shared" si="19"/>
        <v>6</v>
      </c>
      <c r="AN119" s="2" t="s">
        <v>243</v>
      </c>
      <c r="AO119" s="2" t="s">
        <v>242</v>
      </c>
      <c r="AP119" s="2" t="s">
        <v>243</v>
      </c>
      <c r="AQ119" s="2" t="s">
        <v>243</v>
      </c>
      <c r="AR119" s="1">
        <v>0.01</v>
      </c>
      <c r="AS119" s="1">
        <v>3.7704918032786887E-3</v>
      </c>
      <c r="AT119" s="1">
        <v>3.7704918032786885E-5</v>
      </c>
      <c r="AU119" s="1">
        <f>VLOOKUP(B119,'[1]raw data'!$E$1:$Q$313,13,FALSE)</f>
        <v>15</v>
      </c>
      <c r="AV119" s="1" t="s">
        <v>265</v>
      </c>
    </row>
    <row r="120" spans="1:48" x14ac:dyDescent="0.2">
      <c r="A120" s="4">
        <v>119</v>
      </c>
      <c r="B120" s="38">
        <v>25883</v>
      </c>
      <c r="C120" s="1" t="s">
        <v>0</v>
      </c>
      <c r="D120" s="4" t="s">
        <v>42</v>
      </c>
      <c r="E120" s="4" t="s">
        <v>42</v>
      </c>
      <c r="F120" s="4" t="s">
        <v>141</v>
      </c>
      <c r="G120" s="1"/>
      <c r="H120" s="1"/>
      <c r="I120" s="1"/>
      <c r="J120" s="1"/>
      <c r="K120" s="5">
        <v>2.5000000000000001E-2</v>
      </c>
      <c r="L120" s="4">
        <v>0.06</v>
      </c>
      <c r="M120" s="6">
        <v>23000000</v>
      </c>
      <c r="N120" s="33">
        <f t="shared" si="10"/>
        <v>7.3617278360175931</v>
      </c>
      <c r="O120" s="6">
        <v>610000</v>
      </c>
      <c r="P120" s="33">
        <f t="shared" si="11"/>
        <v>5.7853298350107671</v>
      </c>
      <c r="Q120" s="6">
        <v>23000</v>
      </c>
      <c r="R120" s="33">
        <f t="shared" si="12"/>
        <v>4.3617278360175931</v>
      </c>
      <c r="S120" s="7">
        <v>2.6521739130434784E-2</v>
      </c>
      <c r="T120" s="7">
        <v>1E-3</v>
      </c>
      <c r="U120" s="7">
        <f t="shared" si="13"/>
        <v>1.2687151333119078</v>
      </c>
      <c r="V120" s="7">
        <f>IF(P120&lt;=N120-2,2*2/(N120-P120),IF(R120&lt;=N120-2,5-3*(N120-2-R120)/(P120-R120),6))</f>
        <v>2.8926694384232987</v>
      </c>
      <c r="W120" s="41">
        <f>IF(P120&lt;=N120-4,4*2/(N120-P120),IF(R120&lt;=N120-4,5-3*(N120-4-R120)/(P120-R120),6))</f>
        <v>6</v>
      </c>
      <c r="X120" s="6">
        <v>23000000</v>
      </c>
      <c r="Y120" s="6">
        <v>23000000</v>
      </c>
      <c r="Z120" s="6">
        <v>2300000</v>
      </c>
      <c r="AA120" s="8">
        <v>1</v>
      </c>
      <c r="AB120" s="8">
        <v>0.1</v>
      </c>
      <c r="AC120" s="21">
        <v>23000000</v>
      </c>
      <c r="AD120" s="1">
        <f t="shared" si="14"/>
        <v>7.3617278360175931</v>
      </c>
      <c r="AE120" s="1">
        <v>23000000</v>
      </c>
      <c r="AF120" s="1">
        <f t="shared" si="15"/>
        <v>7.3617278360175931</v>
      </c>
      <c r="AG120" s="1">
        <v>23000000</v>
      </c>
      <c r="AH120" s="1">
        <f t="shared" si="16"/>
        <v>7.3617278360175931</v>
      </c>
      <c r="AI120" s="2">
        <v>1</v>
      </c>
      <c r="AJ120" s="2">
        <v>1</v>
      </c>
      <c r="AK120" s="7">
        <f t="shared" si="17"/>
        <v>6</v>
      </c>
      <c r="AL120" s="7">
        <f t="shared" si="18"/>
        <v>6</v>
      </c>
      <c r="AM120" s="7">
        <f t="shared" si="19"/>
        <v>6</v>
      </c>
      <c r="AN120" s="2" t="s">
        <v>243</v>
      </c>
      <c r="AO120" s="2" t="s">
        <v>243</v>
      </c>
      <c r="AP120" s="2" t="s">
        <v>244</v>
      </c>
      <c r="AQ120" s="2" t="s">
        <v>244</v>
      </c>
      <c r="AR120" s="1">
        <v>1</v>
      </c>
      <c r="AS120" s="1">
        <v>2.6521739130434784E-2</v>
      </c>
      <c r="AT120" s="1">
        <v>1E-3</v>
      </c>
      <c r="AU120" s="1">
        <f>VLOOKUP(B120,'[1]raw data'!$E$1:$Q$313,13,FALSE)</f>
        <v>15</v>
      </c>
      <c r="AV120" s="1" t="s">
        <v>265</v>
      </c>
    </row>
    <row r="121" spans="1:48" x14ac:dyDescent="0.2">
      <c r="A121" s="4">
        <v>120</v>
      </c>
      <c r="B121" s="38">
        <v>25884</v>
      </c>
      <c r="C121" s="1" t="s">
        <v>0</v>
      </c>
      <c r="D121" s="4" t="s">
        <v>42</v>
      </c>
      <c r="E121" s="4" t="s">
        <v>42</v>
      </c>
      <c r="F121" s="4" t="s">
        <v>142</v>
      </c>
      <c r="G121" s="1"/>
      <c r="H121" s="1"/>
      <c r="I121" s="1"/>
      <c r="J121" s="1"/>
      <c r="K121" s="5">
        <v>2.5000000000000001E-2</v>
      </c>
      <c r="L121" s="4">
        <v>0.06</v>
      </c>
      <c r="M121" s="6">
        <v>6100000</v>
      </c>
      <c r="N121" s="33">
        <f t="shared" si="10"/>
        <v>6.7853298350107671</v>
      </c>
      <c r="O121" s="6">
        <v>610000</v>
      </c>
      <c r="P121" s="33">
        <f t="shared" si="11"/>
        <v>5.7853298350107671</v>
      </c>
      <c r="Q121" s="6">
        <v>6100</v>
      </c>
      <c r="R121" s="33">
        <f t="shared" si="12"/>
        <v>3.7853298350107671</v>
      </c>
      <c r="S121" s="7">
        <v>0.1</v>
      </c>
      <c r="T121" s="7">
        <v>1E-3</v>
      </c>
      <c r="U121" s="7">
        <f t="shared" si="13"/>
        <v>2</v>
      </c>
      <c r="V121" s="7">
        <f>IF(P121&lt;=N121-2,2*2/(N121-P121),IF(R121&lt;=N121-2,5-3*(N121-2-R121)/(P121-R121),6))</f>
        <v>3.5</v>
      </c>
      <c r="W121" s="41">
        <f>IF(P121&lt;=N121-4,4*2/(N121-P121),IF(R121&lt;=N121-4,5-3*(N121-4-R121)/(P121-R121),6))</f>
        <v>6</v>
      </c>
      <c r="X121" s="6">
        <v>230000000</v>
      </c>
      <c r="Y121" s="6">
        <v>2300000</v>
      </c>
      <c r="Z121" s="6">
        <v>610000</v>
      </c>
      <c r="AA121" s="8">
        <v>0.01</v>
      </c>
      <c r="AB121" s="8">
        <v>2.6521739130434784E-3</v>
      </c>
      <c r="AC121" s="21">
        <v>230000000</v>
      </c>
      <c r="AD121" s="1">
        <f t="shared" si="14"/>
        <v>8.3617278360175931</v>
      </c>
      <c r="AE121" s="1">
        <v>2300000</v>
      </c>
      <c r="AF121" s="1">
        <f t="shared" si="15"/>
        <v>6.3617278360175931</v>
      </c>
      <c r="AG121" s="1">
        <v>610000</v>
      </c>
      <c r="AH121" s="1">
        <f t="shared" si="16"/>
        <v>5.7853298350107671</v>
      </c>
      <c r="AI121" s="2">
        <v>0.01</v>
      </c>
      <c r="AJ121" s="2">
        <v>2.6521739130434784E-3</v>
      </c>
      <c r="AK121" s="7">
        <f t="shared" si="17"/>
        <v>1</v>
      </c>
      <c r="AL121" s="7">
        <f t="shared" si="18"/>
        <v>2</v>
      </c>
      <c r="AM121" s="7">
        <f t="shared" si="19"/>
        <v>6</v>
      </c>
      <c r="AN121" s="2" t="s">
        <v>243</v>
      </c>
      <c r="AO121" s="2" t="s">
        <v>243</v>
      </c>
      <c r="AP121" s="2" t="s">
        <v>242</v>
      </c>
      <c r="AQ121" s="2" t="s">
        <v>242</v>
      </c>
      <c r="AR121" s="1">
        <v>2.6521739130434784E-2</v>
      </c>
      <c r="AS121" s="1">
        <v>0.26521739130434785</v>
      </c>
      <c r="AT121" s="1">
        <v>0.01</v>
      </c>
      <c r="AU121" s="1">
        <f>VLOOKUP(B121,'[1]raw data'!$E$1:$Q$313,13,FALSE)</f>
        <v>15</v>
      </c>
      <c r="AV121" s="1" t="s">
        <v>265</v>
      </c>
    </row>
    <row r="122" spans="1:48" x14ac:dyDescent="0.2">
      <c r="A122" s="4">
        <v>121</v>
      </c>
      <c r="B122" s="38">
        <v>25886</v>
      </c>
      <c r="C122" s="1" t="s">
        <v>0</v>
      </c>
      <c r="D122" s="4" t="s">
        <v>42</v>
      </c>
      <c r="E122" s="4" t="s">
        <v>42</v>
      </c>
      <c r="F122" s="4" t="s">
        <v>143</v>
      </c>
      <c r="G122" s="1"/>
      <c r="H122" s="1"/>
      <c r="I122" s="1"/>
      <c r="J122" s="1"/>
      <c r="K122" s="5">
        <v>2.5000000000000001E-2</v>
      </c>
      <c r="L122" s="4">
        <v>0.06</v>
      </c>
      <c r="M122" s="6">
        <v>610000</v>
      </c>
      <c r="N122" s="33">
        <f t="shared" si="10"/>
        <v>5.7853298350107671</v>
      </c>
      <c r="O122" s="6">
        <v>23000</v>
      </c>
      <c r="P122" s="33">
        <f t="shared" si="11"/>
        <v>4.3617278360175931</v>
      </c>
      <c r="Q122" s="6">
        <v>23000</v>
      </c>
      <c r="R122" s="33">
        <f t="shared" si="12"/>
        <v>4.3617278360175931</v>
      </c>
      <c r="S122" s="7">
        <v>3.7704918032786888E-2</v>
      </c>
      <c r="T122" s="7">
        <v>3.7704918032786888E-2</v>
      </c>
      <c r="U122" s="7">
        <f t="shared" si="13"/>
        <v>1.4048870410511343</v>
      </c>
      <c r="V122" s="7">
        <f>IF(P122&lt;=N122-2,2*2/(N122-P122),IF(R122&lt;=N122-2,5-3*(N122-2-R122)/(P122-R122),6))</f>
        <v>6</v>
      </c>
      <c r="W122" s="41">
        <f>IF(P122&lt;=N122-4,4*2/(N122-P122),IF(R122&lt;=N122-4,5-3*(N122-4-R122)/(P122-R122),6))</f>
        <v>6</v>
      </c>
      <c r="X122" s="6">
        <v>23000000</v>
      </c>
      <c r="Y122" s="6">
        <v>230000</v>
      </c>
      <c r="Z122" s="6">
        <v>610000</v>
      </c>
      <c r="AA122" s="8">
        <v>0.01</v>
      </c>
      <c r="AB122" s="8">
        <v>2.6521739130434784E-2</v>
      </c>
      <c r="AC122" s="21">
        <v>23000000</v>
      </c>
      <c r="AD122" s="1">
        <f t="shared" si="14"/>
        <v>7.3617278360175931</v>
      </c>
      <c r="AE122" s="1">
        <v>6100000</v>
      </c>
      <c r="AF122" s="1">
        <f t="shared" si="15"/>
        <v>6.7853298350107671</v>
      </c>
      <c r="AG122" s="1">
        <v>6100000</v>
      </c>
      <c r="AH122" s="1">
        <f t="shared" si="16"/>
        <v>6.7853298350107671</v>
      </c>
      <c r="AI122" s="2">
        <v>0.26521739130434785</v>
      </c>
      <c r="AJ122" s="2">
        <v>0.26521739130434785</v>
      </c>
      <c r="AK122" s="7">
        <f t="shared" si="17"/>
        <v>6</v>
      </c>
      <c r="AL122" s="7">
        <f t="shared" si="18"/>
        <v>6</v>
      </c>
      <c r="AM122" s="7">
        <f t="shared" si="19"/>
        <v>6</v>
      </c>
      <c r="AN122" s="2" t="s">
        <v>243</v>
      </c>
      <c r="AO122" s="2" t="s">
        <v>244</v>
      </c>
      <c r="AP122" s="2" t="s">
        <v>243</v>
      </c>
      <c r="AQ122" s="2" t="s">
        <v>244</v>
      </c>
      <c r="AR122" s="1">
        <v>2.6521739130434784E-2</v>
      </c>
      <c r="AS122" s="1">
        <v>3.7704918032786887E-3</v>
      </c>
      <c r="AT122" s="1">
        <v>3.7704918032786887E-3</v>
      </c>
      <c r="AU122" s="1">
        <f>VLOOKUP(B122,'[1]raw data'!$E$1:$Q$313,13,FALSE)</f>
        <v>19</v>
      </c>
      <c r="AV122" s="1" t="s">
        <v>265</v>
      </c>
    </row>
    <row r="123" spans="1:48" x14ac:dyDescent="0.2">
      <c r="A123" s="4">
        <v>122</v>
      </c>
      <c r="B123" s="38">
        <v>25895</v>
      </c>
      <c r="C123" s="1" t="s">
        <v>0</v>
      </c>
      <c r="D123" s="4" t="s">
        <v>42</v>
      </c>
      <c r="E123" s="4" t="s">
        <v>42</v>
      </c>
      <c r="F123" s="4" t="s">
        <v>144</v>
      </c>
      <c r="G123" s="1"/>
      <c r="H123" s="1"/>
      <c r="I123" s="1"/>
      <c r="J123" s="1"/>
      <c r="K123" s="5">
        <v>2.5000000000000001E-2</v>
      </c>
      <c r="L123" s="4">
        <v>0.25</v>
      </c>
      <c r="M123" s="6">
        <v>2300000</v>
      </c>
      <c r="N123" s="33">
        <f t="shared" si="10"/>
        <v>6.3617278360175931</v>
      </c>
      <c r="O123" s="6">
        <v>61000</v>
      </c>
      <c r="P123" s="33">
        <f t="shared" si="11"/>
        <v>4.7853298350107671</v>
      </c>
      <c r="Q123" s="6">
        <v>230</v>
      </c>
      <c r="R123" s="33">
        <f t="shared" si="12"/>
        <v>2.3617278360175931</v>
      </c>
      <c r="S123" s="7">
        <v>2.6521739130434784E-2</v>
      </c>
      <c r="T123" s="7">
        <v>1E-4</v>
      </c>
      <c r="U123" s="7">
        <f t="shared" si="13"/>
        <v>1.2687151333119078</v>
      </c>
      <c r="V123" s="7">
        <f>IF(P123&lt;=N123-2,2*2/(N123-P123),IF(R123&lt;=N123-2,5-3*(N123-2-R123)/(P123-R123),6))</f>
        <v>2.5243459930745424</v>
      </c>
      <c r="W123" s="41">
        <f>IF(P123&lt;=N123-4,4*2/(N123-P123),IF(R123&lt;=N123-4,5-3*(N123-4-R123)/(P123-R123),6))</f>
        <v>5</v>
      </c>
      <c r="X123" s="6">
        <v>23000000</v>
      </c>
      <c r="Y123" s="6">
        <v>230000</v>
      </c>
      <c r="Z123" s="6">
        <v>61000</v>
      </c>
      <c r="AA123" s="8">
        <v>0.01</v>
      </c>
      <c r="AB123" s="8">
        <v>2.6521739130434784E-3</v>
      </c>
      <c r="AC123" s="21">
        <v>23000000</v>
      </c>
      <c r="AD123" s="1">
        <f t="shared" si="14"/>
        <v>7.3617278360175931</v>
      </c>
      <c r="AE123" s="1">
        <v>2300000</v>
      </c>
      <c r="AF123" s="1">
        <f t="shared" si="15"/>
        <v>6.3617278360175931</v>
      </c>
      <c r="AG123" s="1">
        <v>610000</v>
      </c>
      <c r="AH123" s="1">
        <f t="shared" si="16"/>
        <v>5.7853298350107671</v>
      </c>
      <c r="AI123" s="2">
        <v>0.1</v>
      </c>
      <c r="AJ123" s="2">
        <v>2.6521739130434784E-2</v>
      </c>
      <c r="AK123" s="7">
        <f t="shared" si="17"/>
        <v>2</v>
      </c>
      <c r="AL123" s="7">
        <f t="shared" si="18"/>
        <v>6</v>
      </c>
      <c r="AM123" s="7">
        <f t="shared" si="19"/>
        <v>6</v>
      </c>
      <c r="AN123" s="2" t="s">
        <v>243</v>
      </c>
      <c r="AO123" s="2" t="s">
        <v>242</v>
      </c>
      <c r="AP123" s="2" t="s">
        <v>243</v>
      </c>
      <c r="AQ123" s="2" t="s">
        <v>243</v>
      </c>
      <c r="AR123" s="1">
        <v>0.1</v>
      </c>
      <c r="AS123" s="1">
        <v>2.6521739130434784E-2</v>
      </c>
      <c r="AT123" s="1">
        <v>3.7704918032786886E-4</v>
      </c>
      <c r="AU123" s="1">
        <f>VLOOKUP(B123,'[1]raw data'!$E$1:$Q$313,13,FALSE)</f>
        <v>15</v>
      </c>
      <c r="AV123" s="1" t="s">
        <v>265</v>
      </c>
    </row>
    <row r="124" spans="1:48" x14ac:dyDescent="0.2">
      <c r="A124" s="4">
        <v>123</v>
      </c>
      <c r="B124" s="38">
        <v>25896</v>
      </c>
      <c r="C124" s="1" t="s">
        <v>0</v>
      </c>
      <c r="D124" s="4" t="s">
        <v>42</v>
      </c>
      <c r="E124" s="4" t="s">
        <v>42</v>
      </c>
      <c r="F124" s="4" t="s">
        <v>145</v>
      </c>
      <c r="G124" s="1"/>
      <c r="H124" s="1"/>
      <c r="I124" s="1"/>
      <c r="J124" s="1"/>
      <c r="K124" s="5">
        <v>0.05</v>
      </c>
      <c r="L124" s="4">
        <v>0.25</v>
      </c>
      <c r="M124" s="6">
        <v>2300000</v>
      </c>
      <c r="N124" s="33">
        <f t="shared" si="10"/>
        <v>6.3617278360175931</v>
      </c>
      <c r="O124" s="6">
        <v>23000</v>
      </c>
      <c r="P124" s="33">
        <f t="shared" si="11"/>
        <v>4.3617278360175931</v>
      </c>
      <c r="Q124" s="6">
        <v>23000</v>
      </c>
      <c r="R124" s="33">
        <f t="shared" si="12"/>
        <v>4.3617278360175931</v>
      </c>
      <c r="S124" s="7">
        <v>0.01</v>
      </c>
      <c r="T124" s="7">
        <v>0.01</v>
      </c>
      <c r="U124" s="7">
        <f t="shared" si="13"/>
        <v>1</v>
      </c>
      <c r="V124" s="7">
        <f>IF(P124&lt;=N124-2,2*2/(N124-P124),IF(R124&lt;=N124-2,5-3*(N124-2-R124)/(P124-R124),6))</f>
        <v>2</v>
      </c>
      <c r="W124" s="41">
        <f>IF(P124&lt;=N124-4,4*2/(N124-P124),IF(R124&lt;=N124-4,5-3*(N124-4-R124)/(P124-R124),6))</f>
        <v>6</v>
      </c>
      <c r="X124" s="6">
        <v>61000000</v>
      </c>
      <c r="Y124" s="6">
        <v>230000</v>
      </c>
      <c r="Z124" s="6">
        <v>230000</v>
      </c>
      <c r="AA124" s="8">
        <v>3.7704918032786887E-3</v>
      </c>
      <c r="AB124" s="8">
        <v>3.7704918032786887E-3</v>
      </c>
      <c r="AC124" s="21">
        <v>61000000</v>
      </c>
      <c r="AD124" s="1">
        <f t="shared" si="14"/>
        <v>7.7853298350107671</v>
      </c>
      <c r="AE124" s="1">
        <v>6100000</v>
      </c>
      <c r="AF124" s="1">
        <f t="shared" si="15"/>
        <v>6.7853298350107671</v>
      </c>
      <c r="AG124" s="1">
        <v>610000</v>
      </c>
      <c r="AH124" s="1">
        <f t="shared" si="16"/>
        <v>5.7853298350107671</v>
      </c>
      <c r="AI124" s="2">
        <v>0.1</v>
      </c>
      <c r="AJ124" s="2">
        <v>0.01</v>
      </c>
      <c r="AK124" s="7">
        <f t="shared" si="17"/>
        <v>2</v>
      </c>
      <c r="AL124" s="7">
        <f t="shared" si="18"/>
        <v>5</v>
      </c>
      <c r="AM124" s="7">
        <f t="shared" si="19"/>
        <v>6</v>
      </c>
      <c r="AN124" s="2" t="s">
        <v>243</v>
      </c>
      <c r="AO124" s="2" t="s">
        <v>243</v>
      </c>
      <c r="AP124" s="2" t="s">
        <v>243</v>
      </c>
      <c r="AQ124" s="2" t="s">
        <v>243</v>
      </c>
      <c r="AR124" s="1">
        <v>3.7704918032786888E-2</v>
      </c>
      <c r="AS124" s="1">
        <v>3.7704918032786887E-3</v>
      </c>
      <c r="AT124" s="1">
        <v>3.7704918032786888E-2</v>
      </c>
      <c r="AU124" s="1">
        <f>VLOOKUP(B124,'[1]raw data'!$E$1:$Q$313,13,FALSE)</f>
        <v>15</v>
      </c>
      <c r="AV124" s="1" t="s">
        <v>265</v>
      </c>
    </row>
    <row r="125" spans="1:48" x14ac:dyDescent="0.2">
      <c r="A125" s="4">
        <v>124</v>
      </c>
      <c r="B125" s="38">
        <v>25897</v>
      </c>
      <c r="C125" s="1" t="s">
        <v>0</v>
      </c>
      <c r="D125" s="4" t="s">
        <v>42</v>
      </c>
      <c r="E125" s="4" t="s">
        <v>42</v>
      </c>
      <c r="F125" s="4" t="s">
        <v>146</v>
      </c>
      <c r="G125" s="1"/>
      <c r="H125" s="1"/>
      <c r="I125" s="1"/>
      <c r="J125" s="1"/>
      <c r="K125" s="5">
        <v>2.5000000000000001E-2</v>
      </c>
      <c r="L125" s="4">
        <v>0.06</v>
      </c>
      <c r="M125" s="6">
        <v>23000000</v>
      </c>
      <c r="N125" s="33">
        <f t="shared" si="10"/>
        <v>7.3617278360175931</v>
      </c>
      <c r="O125" s="6">
        <v>610000</v>
      </c>
      <c r="P125" s="33">
        <f t="shared" si="11"/>
        <v>5.7853298350107671</v>
      </c>
      <c r="Q125" s="6">
        <v>23000</v>
      </c>
      <c r="R125" s="33">
        <f t="shared" si="12"/>
        <v>4.3617278360175931</v>
      </c>
      <c r="S125" s="7">
        <v>2.6521739130434784E-2</v>
      </c>
      <c r="T125" s="7">
        <v>1E-3</v>
      </c>
      <c r="U125" s="7">
        <f t="shared" si="13"/>
        <v>1.2687151333119078</v>
      </c>
      <c r="V125" s="7">
        <f>IF(P125&lt;=N125-2,2*2/(N125-P125),IF(R125&lt;=N125-2,5-3*(N125-2-R125)/(P125-R125),6))</f>
        <v>2.8926694384232987</v>
      </c>
      <c r="W125" s="41">
        <f>IF(P125&lt;=N125-4,4*2/(N125-P125),IF(R125&lt;=N125-4,5-3*(N125-4-R125)/(P125-R125),6))</f>
        <v>6</v>
      </c>
      <c r="X125" s="6">
        <v>23000000</v>
      </c>
      <c r="Y125" s="6">
        <v>2300000</v>
      </c>
      <c r="Z125" s="6">
        <v>230000</v>
      </c>
      <c r="AA125" s="8">
        <v>0.1</v>
      </c>
      <c r="AB125" s="8">
        <v>0.01</v>
      </c>
      <c r="AC125" s="21">
        <v>23000000</v>
      </c>
      <c r="AD125" s="1">
        <f t="shared" si="14"/>
        <v>7.3617278360175931</v>
      </c>
      <c r="AE125" s="1">
        <v>2300000</v>
      </c>
      <c r="AF125" s="1">
        <f t="shared" si="15"/>
        <v>6.3617278360175931</v>
      </c>
      <c r="AG125" s="1">
        <v>2300000</v>
      </c>
      <c r="AH125" s="1">
        <f t="shared" si="16"/>
        <v>6.3617278360175931</v>
      </c>
      <c r="AI125" s="2">
        <v>0.1</v>
      </c>
      <c r="AJ125" s="2">
        <v>0.1</v>
      </c>
      <c r="AK125" s="7">
        <f t="shared" si="17"/>
        <v>2</v>
      </c>
      <c r="AL125" s="7">
        <f t="shared" si="18"/>
        <v>6</v>
      </c>
      <c r="AM125" s="7">
        <f t="shared" si="19"/>
        <v>6</v>
      </c>
      <c r="AN125" s="2" t="s">
        <v>243</v>
      </c>
      <c r="AO125" s="2" t="s">
        <v>243</v>
      </c>
      <c r="AP125" s="2" t="s">
        <v>243</v>
      </c>
      <c r="AQ125" s="2" t="s">
        <v>243</v>
      </c>
      <c r="AR125" s="1">
        <v>1</v>
      </c>
      <c r="AS125" s="1">
        <v>0.26521739130434785</v>
      </c>
      <c r="AT125" s="1">
        <v>0.01</v>
      </c>
      <c r="AU125" s="1">
        <f>VLOOKUP(B125,'[1]raw data'!$E$1:$Q$313,13,FALSE)</f>
        <v>15</v>
      </c>
      <c r="AV125" s="1" t="s">
        <v>265</v>
      </c>
    </row>
    <row r="126" spans="1:48" x14ac:dyDescent="0.2">
      <c r="A126" s="4">
        <v>125</v>
      </c>
      <c r="B126" s="38">
        <v>25900</v>
      </c>
      <c r="C126" s="1" t="s">
        <v>0</v>
      </c>
      <c r="D126" s="4" t="s">
        <v>42</v>
      </c>
      <c r="E126" s="4" t="s">
        <v>42</v>
      </c>
      <c r="F126" s="4" t="s">
        <v>147</v>
      </c>
      <c r="G126" s="1"/>
      <c r="H126" s="1"/>
      <c r="I126" s="1"/>
      <c r="J126" s="1"/>
      <c r="K126" s="5">
        <v>2.5000000000000001E-2</v>
      </c>
      <c r="L126" s="4">
        <v>0.06</v>
      </c>
      <c r="M126" s="6">
        <v>2300000</v>
      </c>
      <c r="N126" s="33">
        <f t="shared" si="10"/>
        <v>6.3617278360175931</v>
      </c>
      <c r="O126" s="6">
        <v>61000</v>
      </c>
      <c r="P126" s="33">
        <f t="shared" si="11"/>
        <v>4.7853298350107671</v>
      </c>
      <c r="Q126" s="6">
        <v>230</v>
      </c>
      <c r="R126" s="33">
        <f t="shared" si="12"/>
        <v>2.3617278360175931</v>
      </c>
      <c r="S126" s="7">
        <v>2.6521739130434784E-2</v>
      </c>
      <c r="T126" s="7">
        <v>1E-4</v>
      </c>
      <c r="U126" s="7">
        <f t="shared" si="13"/>
        <v>1.2687151333119078</v>
      </c>
      <c r="V126" s="7">
        <f>IF(P126&lt;=N126-2,2*2/(N126-P126),IF(R126&lt;=N126-2,5-3*(N126-2-R126)/(P126-R126),6))</f>
        <v>2.5243459930745424</v>
      </c>
      <c r="W126" s="41">
        <f>IF(P126&lt;=N126-4,4*2/(N126-P126),IF(R126&lt;=N126-4,5-3*(N126-4-R126)/(P126-R126),6))</f>
        <v>5</v>
      </c>
      <c r="X126" s="6">
        <v>2300000</v>
      </c>
      <c r="Y126" s="6">
        <v>230000</v>
      </c>
      <c r="Z126" s="6">
        <v>6100</v>
      </c>
      <c r="AA126" s="8">
        <v>0.1</v>
      </c>
      <c r="AB126" s="8">
        <v>2.6521739130434784E-3</v>
      </c>
      <c r="AC126" s="21">
        <v>49000000</v>
      </c>
      <c r="AD126" s="1">
        <f t="shared" si="14"/>
        <v>7.6901960800285138</v>
      </c>
      <c r="AE126" s="1">
        <v>6100000</v>
      </c>
      <c r="AF126" s="1">
        <f t="shared" si="15"/>
        <v>6.7853298350107671</v>
      </c>
      <c r="AG126" s="1">
        <v>6100000</v>
      </c>
      <c r="AH126" s="1">
        <f t="shared" si="16"/>
        <v>6.7853298350107671</v>
      </c>
      <c r="AI126" s="2">
        <v>0.12448979591836734</v>
      </c>
      <c r="AJ126" s="2">
        <v>0.12448979591836734</v>
      </c>
      <c r="AK126" s="7">
        <f t="shared" si="17"/>
        <v>6</v>
      </c>
      <c r="AL126" s="7">
        <f t="shared" si="18"/>
        <v>6</v>
      </c>
      <c r="AM126" s="7">
        <f t="shared" si="19"/>
        <v>6</v>
      </c>
      <c r="AN126" s="2" t="s">
        <v>243</v>
      </c>
      <c r="AO126" s="2" t="s">
        <v>242</v>
      </c>
      <c r="AP126" s="2" t="s">
        <v>243</v>
      </c>
      <c r="AQ126" s="2" t="s">
        <v>244</v>
      </c>
      <c r="AR126" s="1">
        <v>4.6938775510204082E-2</v>
      </c>
      <c r="AS126" s="1">
        <v>0.01</v>
      </c>
      <c r="AT126" s="1">
        <v>3.7704918032786885E-5</v>
      </c>
      <c r="AU126" s="1">
        <f>VLOOKUP(B126,'[1]raw data'!$E$1:$Q$313,13,FALSE)</f>
        <v>15</v>
      </c>
      <c r="AV126" s="1" t="s">
        <v>265</v>
      </c>
    </row>
    <row r="127" spans="1:48" x14ac:dyDescent="0.2">
      <c r="A127" s="4">
        <v>126</v>
      </c>
      <c r="B127" s="38">
        <v>25901</v>
      </c>
      <c r="C127" s="1" t="s">
        <v>0</v>
      </c>
      <c r="D127" s="4" t="s">
        <v>42</v>
      </c>
      <c r="E127" s="4" t="s">
        <v>42</v>
      </c>
      <c r="F127" s="4" t="s">
        <v>148</v>
      </c>
      <c r="G127" s="1"/>
      <c r="H127" s="1"/>
      <c r="I127" s="1"/>
      <c r="J127" s="1"/>
      <c r="K127" s="5">
        <v>0.05</v>
      </c>
      <c r="L127" s="4">
        <v>0.06</v>
      </c>
      <c r="M127" s="6">
        <v>2300000</v>
      </c>
      <c r="N127" s="33">
        <f t="shared" si="10"/>
        <v>6.3617278360175931</v>
      </c>
      <c r="O127" s="6">
        <v>23000</v>
      </c>
      <c r="P127" s="33">
        <f t="shared" si="11"/>
        <v>4.3617278360175931</v>
      </c>
      <c r="Q127" s="6">
        <v>2300</v>
      </c>
      <c r="R127" s="33">
        <f t="shared" si="12"/>
        <v>3.3617278360175931</v>
      </c>
      <c r="S127" s="7">
        <v>0.01</v>
      </c>
      <c r="T127" s="7">
        <v>1E-3</v>
      </c>
      <c r="U127" s="7">
        <f t="shared" si="13"/>
        <v>1</v>
      </c>
      <c r="V127" s="7">
        <f>IF(P127&lt;=N127-2,2*2/(N127-P127),IF(R127&lt;=N127-2,5-3*(N127-2-R127)/(P127-R127),6))</f>
        <v>2</v>
      </c>
      <c r="W127" s="41">
        <f>IF(P127&lt;=N127-4,4*2/(N127-P127),IF(R127&lt;=N127-4,5-3*(N127-4-R127)/(P127-R127),6))</f>
        <v>6</v>
      </c>
      <c r="X127" s="6">
        <v>61000000</v>
      </c>
      <c r="Y127" s="6">
        <v>230000</v>
      </c>
      <c r="Z127" s="6">
        <v>23000</v>
      </c>
      <c r="AA127" s="8">
        <v>3.7704918032786887E-3</v>
      </c>
      <c r="AB127" s="8">
        <v>3.7704918032786886E-4</v>
      </c>
      <c r="AC127" s="21">
        <v>61000000</v>
      </c>
      <c r="AD127" s="1">
        <f t="shared" si="14"/>
        <v>7.7853298350107671</v>
      </c>
      <c r="AE127" s="1">
        <v>6100000</v>
      </c>
      <c r="AF127" s="1">
        <f t="shared" si="15"/>
        <v>6.7853298350107671</v>
      </c>
      <c r="AG127" s="1">
        <v>610000</v>
      </c>
      <c r="AH127" s="1">
        <f t="shared" si="16"/>
        <v>5.7853298350107671</v>
      </c>
      <c r="AI127" s="2">
        <v>0.1</v>
      </c>
      <c r="AJ127" s="2">
        <v>0.01</v>
      </c>
      <c r="AK127" s="7">
        <f t="shared" si="17"/>
        <v>2</v>
      </c>
      <c r="AL127" s="7">
        <f t="shared" si="18"/>
        <v>5</v>
      </c>
      <c r="AM127" s="7">
        <f t="shared" si="19"/>
        <v>6</v>
      </c>
      <c r="AN127" s="2" t="s">
        <v>243</v>
      </c>
      <c r="AO127" s="2" t="s">
        <v>243</v>
      </c>
      <c r="AP127" s="2" t="s">
        <v>243</v>
      </c>
      <c r="AQ127" s="2" t="s">
        <v>243</v>
      </c>
      <c r="AR127" s="1">
        <v>3.7704918032786888E-2</v>
      </c>
      <c r="AS127" s="1">
        <v>3.7704918032786887E-3</v>
      </c>
      <c r="AT127" s="1">
        <v>3.7704918032786887E-3</v>
      </c>
      <c r="AU127" s="1">
        <f>VLOOKUP(B127,'[1]raw data'!$E$1:$Q$313,13,FALSE)</f>
        <v>15</v>
      </c>
      <c r="AV127" s="1" t="s">
        <v>265</v>
      </c>
    </row>
    <row r="128" spans="1:48" x14ac:dyDescent="0.2">
      <c r="A128" s="4">
        <v>127</v>
      </c>
      <c r="B128" s="38">
        <v>25902</v>
      </c>
      <c r="C128" s="1" t="s">
        <v>0</v>
      </c>
      <c r="D128" s="4" t="s">
        <v>42</v>
      </c>
      <c r="E128" s="4" t="s">
        <v>42</v>
      </c>
      <c r="F128" s="4" t="s">
        <v>149</v>
      </c>
      <c r="G128" s="1"/>
      <c r="H128" s="1"/>
      <c r="I128" s="1"/>
      <c r="J128" s="1"/>
      <c r="K128" s="5">
        <v>0.05</v>
      </c>
      <c r="L128" s="4">
        <v>0.12</v>
      </c>
      <c r="M128" s="6">
        <v>2300000</v>
      </c>
      <c r="N128" s="33">
        <f t="shared" si="10"/>
        <v>6.3617278360175931</v>
      </c>
      <c r="O128" s="6">
        <v>230000</v>
      </c>
      <c r="P128" s="33">
        <f t="shared" si="11"/>
        <v>5.3617278360175931</v>
      </c>
      <c r="Q128" s="6">
        <v>61000</v>
      </c>
      <c r="R128" s="33">
        <f t="shared" si="12"/>
        <v>4.7853298350107671</v>
      </c>
      <c r="S128" s="7">
        <v>0.1</v>
      </c>
      <c r="T128" s="7">
        <v>2.6521739130434784E-2</v>
      </c>
      <c r="U128" s="7">
        <f t="shared" si="13"/>
        <v>2</v>
      </c>
      <c r="V128" s="7">
        <f>IF(P128&lt;=N128-2,2*2/(N128-P128),IF(R128&lt;=N128-2,5-3*(N128-2-R128)/(P128-R128),6))</f>
        <v>6</v>
      </c>
      <c r="W128" s="41">
        <f>IF(P128&lt;=N128-4,4*2/(N128-P128),IF(R128&lt;=N128-4,5-3*(N128-4-R128)/(P128-R128),6))</f>
        <v>6</v>
      </c>
      <c r="X128" s="6">
        <v>61000000</v>
      </c>
      <c r="Y128" s="6">
        <v>6100000</v>
      </c>
      <c r="Z128" s="6">
        <v>23000000</v>
      </c>
      <c r="AA128" s="8">
        <v>0.1</v>
      </c>
      <c r="AB128" s="8">
        <v>0.37704918032786883</v>
      </c>
      <c r="AC128" s="21">
        <v>61000000</v>
      </c>
      <c r="AD128" s="1">
        <f t="shared" si="14"/>
        <v>7.7853298350107671</v>
      </c>
      <c r="AE128" s="1">
        <v>6100000</v>
      </c>
      <c r="AF128" s="1">
        <f t="shared" si="15"/>
        <v>6.7853298350107671</v>
      </c>
      <c r="AG128" s="1">
        <v>23000000</v>
      </c>
      <c r="AH128" s="1">
        <f t="shared" si="16"/>
        <v>7.3617278360175931</v>
      </c>
      <c r="AI128" s="2">
        <v>0.1</v>
      </c>
      <c r="AJ128" s="2">
        <v>0.37704918032786883</v>
      </c>
      <c r="AK128" s="7">
        <f t="shared" si="17"/>
        <v>2</v>
      </c>
      <c r="AL128" s="7">
        <f t="shared" si="18"/>
        <v>6</v>
      </c>
      <c r="AM128" s="7">
        <f t="shared" si="19"/>
        <v>6</v>
      </c>
      <c r="AN128" s="2" t="s">
        <v>243</v>
      </c>
      <c r="AO128" s="2" t="s">
        <v>244</v>
      </c>
      <c r="AP128" s="2" t="s">
        <v>243</v>
      </c>
      <c r="AQ128" s="2" t="s">
        <v>244</v>
      </c>
      <c r="AR128" s="1">
        <v>3.7704918032786888E-2</v>
      </c>
      <c r="AS128" s="1">
        <v>3.7704918032786888E-2</v>
      </c>
      <c r="AT128" s="1">
        <v>2.6521739130434784E-3</v>
      </c>
      <c r="AU128" s="1">
        <f>VLOOKUP(B128,'[1]raw data'!$E$1:$Q$313,13,FALSE)</f>
        <v>19</v>
      </c>
      <c r="AV128" s="1" t="s">
        <v>265</v>
      </c>
    </row>
    <row r="129" spans="1:48" x14ac:dyDescent="0.2">
      <c r="A129" s="4">
        <v>128</v>
      </c>
      <c r="B129" s="38">
        <v>25903</v>
      </c>
      <c r="C129" s="1" t="s">
        <v>0</v>
      </c>
      <c r="D129" s="4" t="s">
        <v>42</v>
      </c>
      <c r="E129" s="4" t="s">
        <v>42</v>
      </c>
      <c r="F129" s="4" t="s">
        <v>150</v>
      </c>
      <c r="G129" s="1"/>
      <c r="H129" s="1"/>
      <c r="I129" s="1"/>
      <c r="J129" s="1"/>
      <c r="K129" s="5">
        <v>0.05</v>
      </c>
      <c r="L129" s="4">
        <v>0.25</v>
      </c>
      <c r="M129" s="6">
        <v>6100000</v>
      </c>
      <c r="N129" s="33">
        <f t="shared" si="10"/>
        <v>6.7853298350107671</v>
      </c>
      <c r="O129" s="6">
        <v>61000</v>
      </c>
      <c r="P129" s="33">
        <f t="shared" si="11"/>
        <v>4.7853298350107671</v>
      </c>
      <c r="Q129" s="6">
        <v>23</v>
      </c>
      <c r="R129" s="33">
        <f t="shared" si="12"/>
        <v>1.3617278360175928</v>
      </c>
      <c r="S129" s="7">
        <v>0.01</v>
      </c>
      <c r="T129" s="7">
        <v>3.7704918032786884E-6</v>
      </c>
      <c r="U129" s="7">
        <f t="shared" si="13"/>
        <v>1</v>
      </c>
      <c r="V129" s="7">
        <f>IF(P129&lt;=N129-2,2*2/(N129-P129),IF(R129&lt;=N129-2,5-3*(N129-2-R129)/(P129-R129),6))</f>
        <v>2</v>
      </c>
      <c r="W129" s="41">
        <f>IF(P129&lt;=N129-4,4*2/(N129-P129),IF(R129&lt;=N129-4,5-3*(N129-4-R129)/(P129-R129),6))</f>
        <v>3.7525401614336307</v>
      </c>
      <c r="X129" s="6">
        <v>23000000</v>
      </c>
      <c r="Y129" s="6">
        <v>2300000</v>
      </c>
      <c r="Z129" s="6">
        <v>23000</v>
      </c>
      <c r="AA129" s="8">
        <v>0.1</v>
      </c>
      <c r="AB129" s="8">
        <v>1E-3</v>
      </c>
      <c r="AC129" s="21">
        <v>61000000</v>
      </c>
      <c r="AD129" s="1">
        <f t="shared" si="14"/>
        <v>7.7853298350107671</v>
      </c>
      <c r="AE129" s="1">
        <v>23000000</v>
      </c>
      <c r="AF129" s="1">
        <f t="shared" si="15"/>
        <v>7.3617278360175931</v>
      </c>
      <c r="AG129" s="1">
        <v>2300000</v>
      </c>
      <c r="AH129" s="1">
        <f t="shared" si="16"/>
        <v>6.3617278360175931</v>
      </c>
      <c r="AI129" s="2">
        <v>0.37704918032786883</v>
      </c>
      <c r="AJ129" s="2">
        <v>3.7704918032786888E-2</v>
      </c>
      <c r="AK129" s="7">
        <f t="shared" si="17"/>
        <v>3.7291940030204778</v>
      </c>
      <c r="AL129" s="7">
        <f t="shared" si="18"/>
        <v>6</v>
      </c>
      <c r="AM129" s="7">
        <f t="shared" si="19"/>
        <v>6</v>
      </c>
      <c r="AN129" s="2" t="s">
        <v>243</v>
      </c>
      <c r="AO129" s="2" t="s">
        <v>242</v>
      </c>
      <c r="AP129" s="2" t="s">
        <v>243</v>
      </c>
      <c r="AQ129" s="2" t="s">
        <v>243</v>
      </c>
      <c r="AR129" s="1">
        <v>0.1</v>
      </c>
      <c r="AS129" s="1">
        <v>2.6521739130434784E-3</v>
      </c>
      <c r="AT129" s="1">
        <v>1.0000000000000001E-5</v>
      </c>
      <c r="AU129" s="1">
        <f>VLOOKUP(B129,'[1]raw data'!$E$1:$Q$313,13,FALSE)</f>
        <v>15</v>
      </c>
      <c r="AV129" s="1" t="s">
        <v>265</v>
      </c>
    </row>
    <row r="130" spans="1:48" x14ac:dyDescent="0.2">
      <c r="A130" s="4">
        <v>129</v>
      </c>
      <c r="B130" s="38">
        <v>25904</v>
      </c>
      <c r="C130" s="1" t="s">
        <v>0</v>
      </c>
      <c r="D130" s="4" t="s">
        <v>42</v>
      </c>
      <c r="E130" s="4" t="s">
        <v>42</v>
      </c>
      <c r="F130" s="4" t="s">
        <v>151</v>
      </c>
      <c r="G130" s="1"/>
      <c r="H130" s="1"/>
      <c r="I130" s="1"/>
      <c r="J130" s="1"/>
      <c r="K130" s="5">
        <v>0.05</v>
      </c>
      <c r="L130" s="4">
        <v>0.06</v>
      </c>
      <c r="M130" s="6">
        <v>6100000</v>
      </c>
      <c r="N130" s="33">
        <f t="shared" si="10"/>
        <v>6.7853298350107671</v>
      </c>
      <c r="O130" s="6">
        <v>23000</v>
      </c>
      <c r="P130" s="33">
        <f t="shared" si="11"/>
        <v>4.3617278360175931</v>
      </c>
      <c r="Q130" s="6">
        <v>6100</v>
      </c>
      <c r="R130" s="33">
        <f t="shared" si="12"/>
        <v>3.7853298350107671</v>
      </c>
      <c r="S130" s="7">
        <v>3.7704918032786887E-3</v>
      </c>
      <c r="T130" s="7">
        <v>1E-3</v>
      </c>
      <c r="U130" s="7">
        <f t="shared" si="13"/>
        <v>0.82521800230848585</v>
      </c>
      <c r="V130" s="7">
        <f>IF(P130&lt;=N130-2,2*2/(N130-P130),IF(R130&lt;=N130-2,5-3*(N130-2-R130)/(P130-R130),6))</f>
        <v>1.6504360046169717</v>
      </c>
      <c r="W130" s="41">
        <f>IF(P130&lt;=N130-4,4*2/(N130-P130),IF(R130&lt;=N130-4,5-3*(N130-4-R130)/(P130-R130),6))</f>
        <v>6</v>
      </c>
      <c r="X130" s="6">
        <v>23000000</v>
      </c>
      <c r="Y130" s="6">
        <v>2300000</v>
      </c>
      <c r="Z130" s="6">
        <v>61000</v>
      </c>
      <c r="AA130" s="8">
        <v>0.1</v>
      </c>
      <c r="AB130" s="8">
        <v>2.6521739130434784E-3</v>
      </c>
      <c r="AC130" s="21">
        <v>23000000</v>
      </c>
      <c r="AD130" s="1">
        <f t="shared" si="14"/>
        <v>7.3617278360175931</v>
      </c>
      <c r="AE130" s="1">
        <v>6100000</v>
      </c>
      <c r="AF130" s="1">
        <f t="shared" si="15"/>
        <v>6.7853298350107671</v>
      </c>
      <c r="AG130" s="1">
        <v>2300000</v>
      </c>
      <c r="AH130" s="1">
        <f t="shared" si="16"/>
        <v>6.3617278360175931</v>
      </c>
      <c r="AI130" s="2">
        <v>0.26521739130434785</v>
      </c>
      <c r="AJ130" s="2">
        <v>0.1</v>
      </c>
      <c r="AK130" s="7">
        <f t="shared" si="17"/>
        <v>5</v>
      </c>
      <c r="AL130" s="7">
        <f t="shared" si="18"/>
        <v>6</v>
      </c>
      <c r="AM130" s="7">
        <f t="shared" si="19"/>
        <v>6</v>
      </c>
      <c r="AN130" s="2" t="s">
        <v>242</v>
      </c>
      <c r="AO130" s="2" t="s">
        <v>243</v>
      </c>
      <c r="AP130" s="2" t="s">
        <v>243</v>
      </c>
      <c r="AQ130" s="2" t="s">
        <v>243</v>
      </c>
      <c r="AR130" s="1">
        <v>0.26521739130434785</v>
      </c>
      <c r="AS130" s="1">
        <v>3.7704918032786887E-3</v>
      </c>
      <c r="AT130" s="1">
        <v>2.6521739130434784E-3</v>
      </c>
      <c r="AU130" s="1">
        <f>VLOOKUP(B130,'[1]raw data'!$E$1:$Q$313,13,FALSE)</f>
        <v>15</v>
      </c>
      <c r="AV130" s="1" t="s">
        <v>265</v>
      </c>
    </row>
    <row r="131" spans="1:48" x14ac:dyDescent="0.2">
      <c r="A131" s="4">
        <v>130</v>
      </c>
      <c r="B131" s="38">
        <v>25906</v>
      </c>
      <c r="C131" s="1" t="s">
        <v>0</v>
      </c>
      <c r="D131" s="4" t="s">
        <v>42</v>
      </c>
      <c r="E131" s="4" t="s">
        <v>42</v>
      </c>
      <c r="F131" s="4" t="s">
        <v>152</v>
      </c>
      <c r="G131" s="1"/>
      <c r="H131" s="1"/>
      <c r="I131" s="1"/>
      <c r="J131" s="1"/>
      <c r="K131" s="5">
        <v>0.05</v>
      </c>
      <c r="L131" s="4">
        <v>0.06</v>
      </c>
      <c r="M131" s="6">
        <v>6100000</v>
      </c>
      <c r="N131" s="33">
        <f t="shared" ref="N131:N194" si="20">LOG10(M131)</f>
        <v>6.7853298350107671</v>
      </c>
      <c r="O131" s="6">
        <v>23000</v>
      </c>
      <c r="P131" s="33">
        <f t="shared" ref="P131:P194" si="21">LOG10(O131)</f>
        <v>4.3617278360175931</v>
      </c>
      <c r="Q131" s="6">
        <v>23000</v>
      </c>
      <c r="R131" s="33">
        <f t="shared" ref="R131:R194" si="22">LOG10(Q131)</f>
        <v>4.3617278360175931</v>
      </c>
      <c r="S131" s="7">
        <v>3.7704918032786887E-3</v>
      </c>
      <c r="T131" s="7">
        <v>3.7704918032786887E-3</v>
      </c>
      <c r="U131" s="7">
        <f t="shared" ref="U131:U194" si="23">IF(P131&lt;=N131-1,2/(N131-P131),IF(R131&lt;=N131-1,5-3*(N131-1-R131)/(P131-R131),6))</f>
        <v>0.82521800230848585</v>
      </c>
      <c r="V131" s="7">
        <f>IF(P131&lt;=N131-2,2*2/(N131-P131),IF(R131&lt;=N131-2,5-3*(N131-2-R131)/(P131-R131),6))</f>
        <v>1.6504360046169717</v>
      </c>
      <c r="W131" s="41">
        <f>IF(P131&lt;=N131-4,4*2/(N131-P131),IF(R131&lt;=N131-4,5-3*(N131-4-R131)/(P131-R131),6))</f>
        <v>6</v>
      </c>
      <c r="X131" s="6">
        <v>620000000</v>
      </c>
      <c r="Y131" s="6">
        <v>6100000</v>
      </c>
      <c r="Z131" s="6">
        <v>2300000</v>
      </c>
      <c r="AA131" s="8">
        <v>9.8387096774193543E-3</v>
      </c>
      <c r="AB131" s="8">
        <v>3.7096774193548388E-3</v>
      </c>
      <c r="AC131" s="21">
        <v>620000000</v>
      </c>
      <c r="AD131" s="1">
        <f t="shared" ref="AD131:AD194" si="24">LOG10(AC131)</f>
        <v>8.7923916894982543</v>
      </c>
      <c r="AE131" s="1">
        <v>23000000</v>
      </c>
      <c r="AF131" s="1">
        <f t="shared" ref="AF131:AF194" si="25">LOG10(AE131)</f>
        <v>7.3617278360175931</v>
      </c>
      <c r="AG131" s="1">
        <v>2300000</v>
      </c>
      <c r="AH131" s="1">
        <f t="shared" ref="AH131:AH194" si="26">LOG10(AG131)</f>
        <v>6.3617278360175931</v>
      </c>
      <c r="AI131" s="2">
        <v>3.7096774193548385E-2</v>
      </c>
      <c r="AJ131" s="2">
        <v>3.7096774193548388E-3</v>
      </c>
      <c r="AK131" s="7">
        <f t="shared" ref="AK131:AK194" si="27">IF(AF131&lt;=AD131-1,1*2/(AD131-AF131),IF(AH131&lt;=AD131-1,5-3*(AD131-1-AH131)/(AF131-AH131),6))</f>
        <v>1.3979524226702178</v>
      </c>
      <c r="AL131" s="7">
        <f t="shared" ref="AL131:AL194" si="28">IF(AF131&lt;=AD131-2,2*2/(AD131-AF131),IF(AH131&lt;=AD131-2,5-3*(AD131-2-AH131)/(AF131-AH131),6))</f>
        <v>3.7080084395580162</v>
      </c>
      <c r="AM131" s="7">
        <f t="shared" ref="AM131:AM194" si="29">IF(AF131&lt;=AD131-4,4*2/(AD131-AF131),IF(AH131&lt;=AD131-4,5-3*(AD131-4-AH131)/(AF131-AH131),6))</f>
        <v>6</v>
      </c>
      <c r="AN131" s="2" t="s">
        <v>242</v>
      </c>
      <c r="AO131" s="2" t="s">
        <v>243</v>
      </c>
      <c r="AP131" s="2" t="s">
        <v>242</v>
      </c>
      <c r="AQ131" s="2" t="s">
        <v>242</v>
      </c>
      <c r="AR131" s="1">
        <v>9.8387096774193543E-3</v>
      </c>
      <c r="AS131" s="1">
        <v>1E-3</v>
      </c>
      <c r="AT131" s="1">
        <v>0.01</v>
      </c>
      <c r="AU131" s="1">
        <f>VLOOKUP(B131,'[1]raw data'!$E$1:$Q$313,13,FALSE)</f>
        <v>19</v>
      </c>
      <c r="AV131" s="1" t="s">
        <v>265</v>
      </c>
    </row>
    <row r="132" spans="1:48" x14ac:dyDescent="0.2">
      <c r="A132" s="4">
        <v>131</v>
      </c>
      <c r="B132" s="38">
        <v>25908</v>
      </c>
      <c r="C132" s="1" t="s">
        <v>0</v>
      </c>
      <c r="D132" s="4" t="s">
        <v>42</v>
      </c>
      <c r="E132" s="4" t="s">
        <v>42</v>
      </c>
      <c r="F132" s="4" t="s">
        <v>153</v>
      </c>
      <c r="G132" s="1"/>
      <c r="H132" s="1"/>
      <c r="I132" s="1"/>
      <c r="J132" s="1"/>
      <c r="K132" s="5">
        <v>2.5000000000000001E-2</v>
      </c>
      <c r="L132" s="4">
        <v>0.06</v>
      </c>
      <c r="M132" s="6">
        <v>2300000</v>
      </c>
      <c r="N132" s="33">
        <f t="shared" si="20"/>
        <v>6.3617278360175931</v>
      </c>
      <c r="O132" s="6">
        <v>23000</v>
      </c>
      <c r="P132" s="33">
        <f t="shared" si="21"/>
        <v>4.3617278360175931</v>
      </c>
      <c r="Q132" s="6">
        <v>23000</v>
      </c>
      <c r="R132" s="33">
        <f t="shared" si="22"/>
        <v>4.3617278360175931</v>
      </c>
      <c r="S132" s="7">
        <v>0.01</v>
      </c>
      <c r="T132" s="7">
        <v>0.01</v>
      </c>
      <c r="U132" s="7">
        <f t="shared" si="23"/>
        <v>1</v>
      </c>
      <c r="V132" s="7">
        <f>IF(P132&lt;=N132-2,2*2/(N132-P132),IF(R132&lt;=N132-2,5-3*(N132-2-R132)/(P132-R132),6))</f>
        <v>2</v>
      </c>
      <c r="W132" s="41">
        <f>IF(P132&lt;=N132-4,4*2/(N132-P132),IF(R132&lt;=N132-4,5-3*(N132-4-R132)/(P132-R132),6))</f>
        <v>6</v>
      </c>
      <c r="X132" s="6">
        <v>23000000</v>
      </c>
      <c r="Y132" s="6">
        <v>230000</v>
      </c>
      <c r="Z132" s="6">
        <v>2300000</v>
      </c>
      <c r="AA132" s="8">
        <v>0.01</v>
      </c>
      <c r="AB132" s="8">
        <v>0.1</v>
      </c>
      <c r="AC132" s="21">
        <v>23000000</v>
      </c>
      <c r="AD132" s="1">
        <f t="shared" si="24"/>
        <v>7.3617278360175931</v>
      </c>
      <c r="AE132" s="1">
        <v>6100000</v>
      </c>
      <c r="AF132" s="1">
        <f t="shared" si="25"/>
        <v>6.7853298350107671</v>
      </c>
      <c r="AG132" s="1">
        <v>2300000</v>
      </c>
      <c r="AH132" s="1">
        <f t="shared" si="26"/>
        <v>6.3617278360175931</v>
      </c>
      <c r="AI132" s="2">
        <v>0.26521739130434785</v>
      </c>
      <c r="AJ132" s="2">
        <v>0.1</v>
      </c>
      <c r="AK132" s="7">
        <f t="shared" si="27"/>
        <v>5</v>
      </c>
      <c r="AL132" s="7">
        <f t="shared" si="28"/>
        <v>6</v>
      </c>
      <c r="AM132" s="7">
        <f t="shared" si="29"/>
        <v>6</v>
      </c>
      <c r="AN132" s="2" t="s">
        <v>243</v>
      </c>
      <c r="AO132" s="2" t="s">
        <v>243</v>
      </c>
      <c r="AP132" s="2" t="s">
        <v>243</v>
      </c>
      <c r="AQ132" s="2" t="s">
        <v>243</v>
      </c>
      <c r="AR132" s="1">
        <v>0.1</v>
      </c>
      <c r="AS132" s="1">
        <v>3.7704918032786887E-3</v>
      </c>
      <c r="AT132" s="1">
        <v>0.01</v>
      </c>
      <c r="AU132" s="1">
        <f>VLOOKUP(B132,'[1]raw data'!$E$1:$Q$313,13,FALSE)</f>
        <v>19</v>
      </c>
      <c r="AV132" s="1" t="s">
        <v>265</v>
      </c>
    </row>
    <row r="133" spans="1:48" x14ac:dyDescent="0.2">
      <c r="A133" s="4">
        <v>132</v>
      </c>
      <c r="B133" s="38">
        <v>25909</v>
      </c>
      <c r="C133" s="1" t="s">
        <v>0</v>
      </c>
      <c r="D133" s="4" t="s">
        <v>42</v>
      </c>
      <c r="E133" s="4" t="s">
        <v>42</v>
      </c>
      <c r="F133" s="4" t="s">
        <v>154</v>
      </c>
      <c r="G133" s="1"/>
      <c r="H133" s="1"/>
      <c r="I133" s="1"/>
      <c r="J133" s="1"/>
      <c r="K133" s="5">
        <v>0.05</v>
      </c>
      <c r="L133" s="4">
        <v>0.12</v>
      </c>
      <c r="M133" s="6">
        <v>230000</v>
      </c>
      <c r="N133" s="33">
        <f t="shared" si="20"/>
        <v>5.3617278360175931</v>
      </c>
      <c r="O133" s="6">
        <v>6100</v>
      </c>
      <c r="P133" s="33">
        <f t="shared" si="21"/>
        <v>3.7853298350107671</v>
      </c>
      <c r="Q133" s="6">
        <v>2300</v>
      </c>
      <c r="R133" s="33">
        <f t="shared" si="22"/>
        <v>3.3617278360175931</v>
      </c>
      <c r="S133" s="7">
        <v>2.6521739130434784E-2</v>
      </c>
      <c r="T133" s="7">
        <v>0.01</v>
      </c>
      <c r="U133" s="7">
        <f t="shared" si="23"/>
        <v>1.2687151333119078</v>
      </c>
      <c r="V133" s="7">
        <f>IF(P133&lt;=N133-2,2*2/(N133-P133),IF(R133&lt;=N133-2,5-3*(N133-2-R133)/(P133-R133),6))</f>
        <v>5</v>
      </c>
      <c r="W133" s="41">
        <f>IF(P133&lt;=N133-4,4*2/(N133-P133),IF(R133&lt;=N133-4,5-3*(N133-4-R133)/(P133-R133),6))</f>
        <v>6</v>
      </c>
      <c r="X133" s="6">
        <v>2300000</v>
      </c>
      <c r="Y133" s="6">
        <v>23000</v>
      </c>
      <c r="Z133" s="6">
        <v>23000</v>
      </c>
      <c r="AA133" s="8">
        <v>0.01</v>
      </c>
      <c r="AB133" s="8">
        <v>0.01</v>
      </c>
      <c r="AC133" s="21">
        <v>23000000</v>
      </c>
      <c r="AD133" s="1">
        <f t="shared" si="24"/>
        <v>7.3617278360175931</v>
      </c>
      <c r="AE133" s="1">
        <v>2300000</v>
      </c>
      <c r="AF133" s="1">
        <f t="shared" si="25"/>
        <v>6.3617278360175931</v>
      </c>
      <c r="AG133" s="1">
        <v>2300000</v>
      </c>
      <c r="AH133" s="1">
        <f t="shared" si="26"/>
        <v>6.3617278360175931</v>
      </c>
      <c r="AI133" s="2">
        <v>0.1</v>
      </c>
      <c r="AJ133" s="2">
        <v>0.1</v>
      </c>
      <c r="AK133" s="7">
        <f t="shared" si="27"/>
        <v>2</v>
      </c>
      <c r="AL133" s="7">
        <f t="shared" si="28"/>
        <v>6</v>
      </c>
      <c r="AM133" s="7">
        <f t="shared" si="29"/>
        <v>6</v>
      </c>
      <c r="AN133" s="2" t="s">
        <v>243</v>
      </c>
      <c r="AO133" s="2" t="s">
        <v>243</v>
      </c>
      <c r="AP133" s="2" t="s">
        <v>243</v>
      </c>
      <c r="AQ133" s="2" t="s">
        <v>243</v>
      </c>
      <c r="AR133" s="1">
        <v>0.01</v>
      </c>
      <c r="AS133" s="1">
        <v>2.6521739130434784E-3</v>
      </c>
      <c r="AT133" s="1">
        <v>1E-3</v>
      </c>
      <c r="AU133" s="1">
        <f>VLOOKUP(B133,'[1]raw data'!$E$1:$Q$313,13,FALSE)</f>
        <v>19</v>
      </c>
      <c r="AV133" s="1" t="s">
        <v>265</v>
      </c>
    </row>
    <row r="134" spans="1:48" x14ac:dyDescent="0.2">
      <c r="A134" s="4">
        <v>133</v>
      </c>
      <c r="B134" s="38">
        <v>25910</v>
      </c>
      <c r="C134" s="1" t="s">
        <v>0</v>
      </c>
      <c r="D134" s="4" t="s">
        <v>42</v>
      </c>
      <c r="E134" s="4" t="s">
        <v>42</v>
      </c>
      <c r="F134" s="4" t="s">
        <v>155</v>
      </c>
      <c r="G134" s="1"/>
      <c r="H134" s="1"/>
      <c r="I134" s="1"/>
      <c r="J134" s="1"/>
      <c r="K134" s="5">
        <v>0.05</v>
      </c>
      <c r="L134" s="4">
        <v>0.06</v>
      </c>
      <c r="M134" s="6">
        <v>230000</v>
      </c>
      <c r="N134" s="33">
        <f t="shared" si="20"/>
        <v>5.3617278360175931</v>
      </c>
      <c r="O134" s="6">
        <v>230000</v>
      </c>
      <c r="P134" s="33">
        <f t="shared" si="21"/>
        <v>5.3617278360175931</v>
      </c>
      <c r="Q134" s="6">
        <v>23000</v>
      </c>
      <c r="R134" s="33">
        <f t="shared" si="22"/>
        <v>4.3617278360175931</v>
      </c>
      <c r="S134" s="7">
        <v>1</v>
      </c>
      <c r="T134" s="7">
        <v>0.1</v>
      </c>
      <c r="U134" s="7">
        <f t="shared" si="23"/>
        <v>5</v>
      </c>
      <c r="V134" s="7">
        <f>IF(P134&lt;=N134-2,2*2/(N134-P134),IF(R134&lt;=N134-2,5-3*(N134-2-R134)/(P134-R134),6))</f>
        <v>6</v>
      </c>
      <c r="W134" s="41">
        <f>IF(P134&lt;=N134-4,4*2/(N134-P134),IF(R134&lt;=N134-4,5-3*(N134-4-R134)/(P134-R134),6))</f>
        <v>6</v>
      </c>
      <c r="X134" s="6">
        <v>6100000</v>
      </c>
      <c r="Y134" s="6">
        <v>610000</v>
      </c>
      <c r="Z134" s="6">
        <v>230000</v>
      </c>
      <c r="AA134" s="8">
        <v>0.1</v>
      </c>
      <c r="AB134" s="8">
        <v>3.7704918032786888E-2</v>
      </c>
      <c r="AC134" s="21">
        <v>23000000</v>
      </c>
      <c r="AD134" s="1">
        <f t="shared" si="24"/>
        <v>7.3617278360175931</v>
      </c>
      <c r="AE134" s="1">
        <v>610000</v>
      </c>
      <c r="AF134" s="1">
        <f t="shared" si="25"/>
        <v>5.7853298350107671</v>
      </c>
      <c r="AG134" s="1">
        <v>610000</v>
      </c>
      <c r="AH134" s="1">
        <f t="shared" si="26"/>
        <v>5.7853298350107671</v>
      </c>
      <c r="AI134" s="2">
        <v>2.6521739130434784E-2</v>
      </c>
      <c r="AJ134" s="2">
        <v>2.6521739130434784E-2</v>
      </c>
      <c r="AK134" s="7">
        <f t="shared" si="27"/>
        <v>1.2687151333119078</v>
      </c>
      <c r="AL134" s="7">
        <f t="shared" si="28"/>
        <v>6</v>
      </c>
      <c r="AM134" s="7">
        <f t="shared" si="29"/>
        <v>6</v>
      </c>
      <c r="AN134" s="2" t="s">
        <v>244</v>
      </c>
      <c r="AO134" s="2" t="s">
        <v>244</v>
      </c>
      <c r="AP134" s="2" t="s">
        <v>242</v>
      </c>
      <c r="AQ134" s="2" t="s">
        <v>243</v>
      </c>
      <c r="AR134" s="1">
        <v>0.01</v>
      </c>
      <c r="AS134" s="1">
        <v>0.37704918032786883</v>
      </c>
      <c r="AT134" s="1">
        <v>3.7704918032786888E-2</v>
      </c>
      <c r="AU134" s="1">
        <f>VLOOKUP(B134,'[1]raw data'!$E$1:$Q$313,13,FALSE)</f>
        <v>19</v>
      </c>
      <c r="AV134" s="1" t="s">
        <v>265</v>
      </c>
    </row>
    <row r="135" spans="1:48" x14ac:dyDescent="0.2">
      <c r="A135" s="4">
        <v>134</v>
      </c>
      <c r="B135" s="38">
        <v>25911</v>
      </c>
      <c r="C135" s="1" t="s">
        <v>0</v>
      </c>
      <c r="D135" s="4" t="s">
        <v>42</v>
      </c>
      <c r="E135" s="4" t="s">
        <v>42</v>
      </c>
      <c r="F135" s="4" t="s">
        <v>156</v>
      </c>
      <c r="G135" s="1"/>
      <c r="H135" s="1"/>
      <c r="I135" s="1"/>
      <c r="J135" s="1"/>
      <c r="K135" s="5">
        <v>0.05</v>
      </c>
      <c r="L135" s="4">
        <v>0.06</v>
      </c>
      <c r="M135" s="6">
        <v>2300000</v>
      </c>
      <c r="N135" s="33">
        <f t="shared" si="20"/>
        <v>6.3617278360175931</v>
      </c>
      <c r="O135" s="6">
        <v>230000</v>
      </c>
      <c r="P135" s="33">
        <f t="shared" si="21"/>
        <v>5.3617278360175931</v>
      </c>
      <c r="Q135" s="6">
        <v>23000</v>
      </c>
      <c r="R135" s="33">
        <f t="shared" si="22"/>
        <v>4.3617278360175931</v>
      </c>
      <c r="S135" s="7">
        <v>0.1</v>
      </c>
      <c r="T135" s="7">
        <v>0.01</v>
      </c>
      <c r="U135" s="7">
        <f t="shared" si="23"/>
        <v>2</v>
      </c>
      <c r="V135" s="7">
        <f>IF(P135&lt;=N135-2,2*2/(N135-P135),IF(R135&lt;=N135-2,5-3*(N135-2-R135)/(P135-R135),6))</f>
        <v>5</v>
      </c>
      <c r="W135" s="41">
        <f>IF(P135&lt;=N135-4,4*2/(N135-P135),IF(R135&lt;=N135-4,5-3*(N135-4-R135)/(P135-R135),6))</f>
        <v>6</v>
      </c>
      <c r="X135" s="6">
        <v>21000000</v>
      </c>
      <c r="Y135" s="6">
        <v>6100000</v>
      </c>
      <c r="Z135" s="6">
        <v>230000</v>
      </c>
      <c r="AA135" s="8">
        <v>0.2904761904761905</v>
      </c>
      <c r="AB135" s="8">
        <v>1.0952380952380953E-2</v>
      </c>
      <c r="AC135" s="21">
        <v>21000000</v>
      </c>
      <c r="AD135" s="1">
        <f t="shared" si="24"/>
        <v>7.3222192947339195</v>
      </c>
      <c r="AE135" s="1">
        <v>6100000</v>
      </c>
      <c r="AF135" s="1">
        <f t="shared" si="25"/>
        <v>6.7853298350107671</v>
      </c>
      <c r="AG135" s="1">
        <v>610000</v>
      </c>
      <c r="AH135" s="1">
        <f t="shared" si="26"/>
        <v>5.7853298350107671</v>
      </c>
      <c r="AI135" s="2">
        <v>0.2904761904761905</v>
      </c>
      <c r="AJ135" s="2">
        <v>2.9047619047619048E-2</v>
      </c>
      <c r="AK135" s="7">
        <f t="shared" si="27"/>
        <v>3.3893316208305428</v>
      </c>
      <c r="AL135" s="7">
        <f t="shared" si="28"/>
        <v>6</v>
      </c>
      <c r="AM135" s="7">
        <f t="shared" si="29"/>
        <v>6</v>
      </c>
      <c r="AN135" s="2" t="s">
        <v>243</v>
      </c>
      <c r="AO135" s="2" t="s">
        <v>243</v>
      </c>
      <c r="AP135" s="2" t="s">
        <v>243</v>
      </c>
      <c r="AQ135" s="2" t="s">
        <v>243</v>
      </c>
      <c r="AR135" s="1">
        <v>0.10952380952380952</v>
      </c>
      <c r="AS135" s="1">
        <v>3.7704918032786888E-2</v>
      </c>
      <c r="AT135" s="1">
        <v>3.7704918032786888E-2</v>
      </c>
      <c r="AU135" s="1">
        <f>VLOOKUP(B135,'[1]raw data'!$E$1:$Q$313,13,FALSE)</f>
        <v>15</v>
      </c>
      <c r="AV135" s="1" t="s">
        <v>265</v>
      </c>
    </row>
    <row r="136" spans="1:48" x14ac:dyDescent="0.2">
      <c r="A136" s="4">
        <v>135</v>
      </c>
      <c r="B136" s="38">
        <v>25913</v>
      </c>
      <c r="C136" s="1" t="s">
        <v>0</v>
      </c>
      <c r="D136" s="4" t="s">
        <v>42</v>
      </c>
      <c r="E136" s="4" t="s">
        <v>42</v>
      </c>
      <c r="F136" s="4" t="s">
        <v>157</v>
      </c>
      <c r="G136" s="1"/>
      <c r="H136" s="1"/>
      <c r="I136" s="1"/>
      <c r="J136" s="1"/>
      <c r="K136" s="5">
        <v>0.05</v>
      </c>
      <c r="L136" s="4">
        <v>0.25</v>
      </c>
      <c r="M136" s="6">
        <v>230000</v>
      </c>
      <c r="N136" s="33">
        <f t="shared" si="20"/>
        <v>5.3617278360175931</v>
      </c>
      <c r="O136" s="6">
        <v>2300</v>
      </c>
      <c r="P136" s="33">
        <f t="shared" si="21"/>
        <v>3.3617278360175931</v>
      </c>
      <c r="Q136" s="6">
        <v>23</v>
      </c>
      <c r="R136" s="33">
        <f t="shared" si="22"/>
        <v>1.3617278360175928</v>
      </c>
      <c r="S136" s="7">
        <v>0.01</v>
      </c>
      <c r="T136" s="7">
        <v>1E-4</v>
      </c>
      <c r="U136" s="7">
        <f t="shared" si="23"/>
        <v>1</v>
      </c>
      <c r="V136" s="7">
        <f>IF(P136&lt;=N136-2,2*2/(N136-P136),IF(R136&lt;=N136-2,5-3*(N136-2-R136)/(P136-R136),6))</f>
        <v>2</v>
      </c>
      <c r="W136" s="41">
        <f>IF(P136&lt;=N136-4,4*2/(N136-P136),IF(R136&lt;=N136-4,5-3*(N136-4-R136)/(P136-R136),6))</f>
        <v>5</v>
      </c>
      <c r="X136" s="6">
        <v>6100000</v>
      </c>
      <c r="Y136" s="6">
        <v>23000</v>
      </c>
      <c r="Z136" s="6">
        <v>230</v>
      </c>
      <c r="AA136" s="8">
        <v>3.7704918032786887E-3</v>
      </c>
      <c r="AB136" s="8">
        <v>3.7704918032786885E-5</v>
      </c>
      <c r="AC136" s="21">
        <v>23000000</v>
      </c>
      <c r="AD136" s="1">
        <f t="shared" si="24"/>
        <v>7.3617278360175931</v>
      </c>
      <c r="AE136" s="1">
        <v>2300000</v>
      </c>
      <c r="AF136" s="1">
        <f t="shared" si="25"/>
        <v>6.3617278360175931</v>
      </c>
      <c r="AG136" s="1">
        <v>130000</v>
      </c>
      <c r="AH136" s="1">
        <f t="shared" si="26"/>
        <v>5.1139433523068369</v>
      </c>
      <c r="AI136" s="2">
        <v>0.1</v>
      </c>
      <c r="AJ136" s="2">
        <v>5.6521739130434784E-3</v>
      </c>
      <c r="AK136" s="7">
        <f t="shared" si="27"/>
        <v>2</v>
      </c>
      <c r="AL136" s="7">
        <f t="shared" si="28"/>
        <v>4.404261344137228</v>
      </c>
      <c r="AM136" s="7">
        <f t="shared" si="29"/>
        <v>6</v>
      </c>
      <c r="AN136" s="2" t="s">
        <v>243</v>
      </c>
      <c r="AO136" s="2" t="s">
        <v>242</v>
      </c>
      <c r="AP136" s="2" t="s">
        <v>243</v>
      </c>
      <c r="AQ136" s="2" t="s">
        <v>242</v>
      </c>
      <c r="AR136" s="1">
        <v>0.01</v>
      </c>
      <c r="AS136" s="1">
        <v>1E-3</v>
      </c>
      <c r="AT136" s="1">
        <v>1.7692307692307693E-4</v>
      </c>
      <c r="AU136" s="1">
        <f>VLOOKUP(B136,'[1]raw data'!$E$1:$Q$313,13,FALSE)</f>
        <v>15</v>
      </c>
      <c r="AV136" s="1" t="s">
        <v>265</v>
      </c>
    </row>
    <row r="137" spans="1:48" x14ac:dyDescent="0.2">
      <c r="A137" s="4">
        <v>136</v>
      </c>
      <c r="B137" s="38">
        <v>25914</v>
      </c>
      <c r="C137" s="1" t="s">
        <v>0</v>
      </c>
      <c r="D137" s="4" t="s">
        <v>42</v>
      </c>
      <c r="E137" s="4" t="s">
        <v>42</v>
      </c>
      <c r="F137" s="4" t="s">
        <v>158</v>
      </c>
      <c r="G137" s="1"/>
      <c r="H137" s="1"/>
      <c r="I137" s="1"/>
      <c r="J137" s="1"/>
      <c r="K137" s="5">
        <v>2.5000000000000001E-2</v>
      </c>
      <c r="L137" s="4">
        <v>0.12</v>
      </c>
      <c r="M137" s="6">
        <v>2300000</v>
      </c>
      <c r="N137" s="33">
        <f t="shared" si="20"/>
        <v>6.3617278360175931</v>
      </c>
      <c r="O137" s="6">
        <v>23000</v>
      </c>
      <c r="P137" s="33">
        <f t="shared" si="21"/>
        <v>4.3617278360175931</v>
      </c>
      <c r="Q137" s="6">
        <v>23000</v>
      </c>
      <c r="R137" s="33">
        <f t="shared" si="22"/>
        <v>4.3617278360175931</v>
      </c>
      <c r="S137" s="7">
        <v>0.01</v>
      </c>
      <c r="T137" s="7">
        <v>0.01</v>
      </c>
      <c r="U137" s="7">
        <f t="shared" si="23"/>
        <v>1</v>
      </c>
      <c r="V137" s="7">
        <f>IF(P137&lt;=N137-2,2*2/(N137-P137),IF(R137&lt;=N137-2,5-3*(N137-2-R137)/(P137-R137),6))</f>
        <v>2</v>
      </c>
      <c r="W137" s="41">
        <f>IF(P137&lt;=N137-4,4*2/(N137-P137),IF(R137&lt;=N137-4,5-3*(N137-4-R137)/(P137-R137),6))</f>
        <v>6</v>
      </c>
      <c r="X137" s="6">
        <v>23000000</v>
      </c>
      <c r="Y137" s="6">
        <v>610000</v>
      </c>
      <c r="Z137" s="6">
        <v>23000</v>
      </c>
      <c r="AA137" s="8">
        <v>2.6521739130434784E-2</v>
      </c>
      <c r="AB137" s="8">
        <v>1E-3</v>
      </c>
      <c r="AC137" s="21">
        <v>61000000</v>
      </c>
      <c r="AD137" s="1">
        <f t="shared" si="24"/>
        <v>7.7853298350107671</v>
      </c>
      <c r="AE137" s="1">
        <v>23000000</v>
      </c>
      <c r="AF137" s="1">
        <f t="shared" si="25"/>
        <v>7.3617278360175931</v>
      </c>
      <c r="AG137" s="1">
        <v>610000</v>
      </c>
      <c r="AH137" s="1">
        <f t="shared" si="26"/>
        <v>5.7853298350107671</v>
      </c>
      <c r="AI137" s="2">
        <v>0.37704918032786883</v>
      </c>
      <c r="AJ137" s="2">
        <v>0.01</v>
      </c>
      <c r="AK137" s="7">
        <f t="shared" si="27"/>
        <v>3.0969273000321387</v>
      </c>
      <c r="AL137" s="7">
        <f t="shared" si="28"/>
        <v>5</v>
      </c>
      <c r="AM137" s="7">
        <f t="shared" si="29"/>
        <v>6</v>
      </c>
      <c r="AN137" s="2" t="s">
        <v>243</v>
      </c>
      <c r="AO137" s="2" t="s">
        <v>243</v>
      </c>
      <c r="AP137" s="2" t="s">
        <v>243</v>
      </c>
      <c r="AQ137" s="2" t="s">
        <v>243</v>
      </c>
      <c r="AR137" s="1">
        <v>3.7704918032786888E-2</v>
      </c>
      <c r="AS137" s="1">
        <v>1E-3</v>
      </c>
      <c r="AT137" s="1">
        <v>3.7704918032786888E-2</v>
      </c>
      <c r="AU137" s="1">
        <f>VLOOKUP(B137,'[1]raw data'!$E$1:$Q$313,13,FALSE)</f>
        <v>19</v>
      </c>
      <c r="AV137" s="1" t="s">
        <v>265</v>
      </c>
    </row>
    <row r="138" spans="1:48" x14ac:dyDescent="0.2">
      <c r="A138" s="4">
        <v>137</v>
      </c>
      <c r="B138" s="38">
        <v>25915</v>
      </c>
      <c r="C138" s="1" t="s">
        <v>0</v>
      </c>
      <c r="D138" s="4" t="s">
        <v>42</v>
      </c>
      <c r="E138" s="4" t="s">
        <v>42</v>
      </c>
      <c r="F138" s="4" t="s">
        <v>159</v>
      </c>
      <c r="G138" s="1"/>
      <c r="H138" s="1"/>
      <c r="I138" s="1"/>
      <c r="J138" s="1"/>
      <c r="K138" s="5">
        <v>0.05</v>
      </c>
      <c r="L138" s="4">
        <v>0.25</v>
      </c>
      <c r="M138" s="6">
        <v>2300000</v>
      </c>
      <c r="N138" s="33">
        <f t="shared" si="20"/>
        <v>6.3617278360175931</v>
      </c>
      <c r="O138" s="6">
        <v>230000</v>
      </c>
      <c r="P138" s="33">
        <f t="shared" si="21"/>
        <v>5.3617278360175931</v>
      </c>
      <c r="Q138" s="6">
        <v>23</v>
      </c>
      <c r="R138" s="33">
        <f t="shared" si="22"/>
        <v>1.3617278360175928</v>
      </c>
      <c r="S138" s="7">
        <v>0.1</v>
      </c>
      <c r="T138" s="7">
        <v>1.0000000000000001E-5</v>
      </c>
      <c r="U138" s="7">
        <f t="shared" si="23"/>
        <v>2</v>
      </c>
      <c r="V138" s="7">
        <f>IF(P138&lt;=N138-2,2*2/(N138-P138),IF(R138&lt;=N138-2,5-3*(N138-2-R138)/(P138-R138),6))</f>
        <v>2.75</v>
      </c>
      <c r="W138" s="41">
        <f>IF(P138&lt;=N138-4,4*2/(N138-P138),IF(R138&lt;=N138-4,5-3*(N138-4-R138)/(P138-R138),6))</f>
        <v>4.25</v>
      </c>
      <c r="X138" s="6">
        <v>61000000</v>
      </c>
      <c r="Y138" s="6">
        <v>2300000</v>
      </c>
      <c r="Z138" s="6">
        <v>23000</v>
      </c>
      <c r="AA138" s="8">
        <v>3.7704918032786888E-2</v>
      </c>
      <c r="AB138" s="8">
        <v>3.7704918032786886E-4</v>
      </c>
      <c r="AC138" s="21">
        <v>61000000</v>
      </c>
      <c r="AD138" s="1">
        <f t="shared" si="24"/>
        <v>7.7853298350107671</v>
      </c>
      <c r="AE138" s="1">
        <v>2300000</v>
      </c>
      <c r="AF138" s="1">
        <f t="shared" si="25"/>
        <v>6.3617278360175931</v>
      </c>
      <c r="AG138" s="1">
        <v>230000</v>
      </c>
      <c r="AH138" s="1">
        <f t="shared" si="26"/>
        <v>5.3617278360175931</v>
      </c>
      <c r="AI138" s="2">
        <v>3.7704918032786888E-2</v>
      </c>
      <c r="AJ138" s="2">
        <v>3.7704918032786887E-3</v>
      </c>
      <c r="AK138" s="7">
        <f t="shared" si="27"/>
        <v>1.4048870410511343</v>
      </c>
      <c r="AL138" s="7">
        <f t="shared" si="28"/>
        <v>3.7291940030204778</v>
      </c>
      <c r="AM138" s="7">
        <f t="shared" si="29"/>
        <v>6</v>
      </c>
      <c r="AN138" s="2" t="s">
        <v>243</v>
      </c>
      <c r="AO138" s="2" t="s">
        <v>242</v>
      </c>
      <c r="AP138" s="2" t="s">
        <v>243</v>
      </c>
      <c r="AQ138" s="2" t="s">
        <v>242</v>
      </c>
      <c r="AR138" s="1">
        <v>3.7704918032786888E-2</v>
      </c>
      <c r="AS138" s="1">
        <v>0.1</v>
      </c>
      <c r="AT138" s="1">
        <v>1E-4</v>
      </c>
      <c r="AU138" s="1">
        <f>VLOOKUP(B138,'[1]raw data'!$E$1:$Q$313,13,FALSE)</f>
        <v>15</v>
      </c>
      <c r="AV138" s="1" t="s">
        <v>265</v>
      </c>
    </row>
    <row r="139" spans="1:48" x14ac:dyDescent="0.2">
      <c r="A139" s="4">
        <v>138</v>
      </c>
      <c r="B139" s="38">
        <v>25917</v>
      </c>
      <c r="C139" s="1" t="s">
        <v>0</v>
      </c>
      <c r="D139" s="4" t="s">
        <v>42</v>
      </c>
      <c r="E139" s="4" t="s">
        <v>42</v>
      </c>
      <c r="F139" s="4" t="s">
        <v>160</v>
      </c>
      <c r="G139" s="1"/>
      <c r="H139" s="1"/>
      <c r="I139" s="1"/>
      <c r="J139" s="1"/>
      <c r="K139" s="5">
        <v>2.5000000000000001E-2</v>
      </c>
      <c r="L139" s="4">
        <v>0.06</v>
      </c>
      <c r="M139" s="6">
        <v>230000</v>
      </c>
      <c r="N139" s="33">
        <f t="shared" si="20"/>
        <v>5.3617278360175931</v>
      </c>
      <c r="O139" s="6">
        <v>2300</v>
      </c>
      <c r="P139" s="33">
        <f t="shared" si="21"/>
        <v>3.3617278360175931</v>
      </c>
      <c r="Q139" s="6">
        <v>23</v>
      </c>
      <c r="R139" s="33">
        <f t="shared" si="22"/>
        <v>1.3617278360175928</v>
      </c>
      <c r="S139" s="7">
        <v>0.01</v>
      </c>
      <c r="T139" s="7">
        <v>1E-4</v>
      </c>
      <c r="U139" s="7">
        <f t="shared" si="23"/>
        <v>1</v>
      </c>
      <c r="V139" s="7">
        <f>IF(P139&lt;=N139-2,2*2/(N139-P139),IF(R139&lt;=N139-2,5-3*(N139-2-R139)/(P139-R139),6))</f>
        <v>2</v>
      </c>
      <c r="W139" s="41">
        <f>IF(P139&lt;=N139-4,4*2/(N139-P139),IF(R139&lt;=N139-4,5-3*(N139-4-R139)/(P139-R139),6))</f>
        <v>5</v>
      </c>
      <c r="X139" s="6">
        <v>2300000</v>
      </c>
      <c r="Y139" s="6">
        <v>230000</v>
      </c>
      <c r="Z139" s="6">
        <v>23</v>
      </c>
      <c r="AA139" s="8">
        <v>0.1</v>
      </c>
      <c r="AB139" s="8">
        <v>1.0000000000000001E-5</v>
      </c>
      <c r="AC139" s="21">
        <v>23000000</v>
      </c>
      <c r="AD139" s="1">
        <f t="shared" si="24"/>
        <v>7.3617278360175931</v>
      </c>
      <c r="AE139" s="1">
        <v>13000000</v>
      </c>
      <c r="AF139" s="1">
        <f t="shared" si="25"/>
        <v>7.1139433523068369</v>
      </c>
      <c r="AG139" s="1">
        <v>61000</v>
      </c>
      <c r="AH139" s="1">
        <f t="shared" si="26"/>
        <v>4.7853298350107671</v>
      </c>
      <c r="AI139" s="2">
        <v>0.56521739130434778</v>
      </c>
      <c r="AJ139" s="2">
        <v>2.6521739130434784E-3</v>
      </c>
      <c r="AK139" s="7">
        <f t="shared" si="27"/>
        <v>2.9690944985529826</v>
      </c>
      <c r="AL139" s="7">
        <f t="shared" si="28"/>
        <v>4.2574147705591026</v>
      </c>
      <c r="AM139" s="7">
        <f t="shared" si="29"/>
        <v>6</v>
      </c>
      <c r="AN139" s="2" t="s">
        <v>243</v>
      </c>
      <c r="AO139" s="2" t="s">
        <v>242</v>
      </c>
      <c r="AP139" s="2" t="s">
        <v>244</v>
      </c>
      <c r="AQ139" s="2" t="s">
        <v>242</v>
      </c>
      <c r="AR139" s="1">
        <v>0.01</v>
      </c>
      <c r="AS139" s="1">
        <v>1.7692307692307693E-4</v>
      </c>
      <c r="AT139" s="1">
        <v>3.7704918032786886E-4</v>
      </c>
      <c r="AU139" s="1">
        <f>VLOOKUP(B139,'[1]raw data'!$E$1:$Q$313,13,FALSE)</f>
        <v>15</v>
      </c>
      <c r="AV139" s="1" t="s">
        <v>265</v>
      </c>
    </row>
    <row r="140" spans="1:48" x14ac:dyDescent="0.2">
      <c r="A140" s="4">
        <v>139</v>
      </c>
      <c r="B140" s="38">
        <v>25919</v>
      </c>
      <c r="C140" s="1" t="s">
        <v>0</v>
      </c>
      <c r="D140" s="4" t="s">
        <v>42</v>
      </c>
      <c r="E140" s="4" t="s">
        <v>42</v>
      </c>
      <c r="F140" s="4" t="s">
        <v>161</v>
      </c>
      <c r="G140" s="1"/>
      <c r="H140" s="1"/>
      <c r="I140" s="1"/>
      <c r="J140" s="1"/>
      <c r="K140" s="5">
        <v>0.05</v>
      </c>
      <c r="L140" s="4">
        <v>0.06</v>
      </c>
      <c r="M140" s="6">
        <v>2300000</v>
      </c>
      <c r="N140" s="33">
        <f t="shared" si="20"/>
        <v>6.3617278360175931</v>
      </c>
      <c r="O140" s="6">
        <v>23000</v>
      </c>
      <c r="P140" s="33">
        <f t="shared" si="21"/>
        <v>4.3617278360175931</v>
      </c>
      <c r="Q140" s="6">
        <v>2300</v>
      </c>
      <c r="R140" s="33">
        <f t="shared" si="22"/>
        <v>3.3617278360175931</v>
      </c>
      <c r="S140" s="7">
        <v>0.01</v>
      </c>
      <c r="T140" s="7">
        <v>1E-3</v>
      </c>
      <c r="U140" s="7">
        <f t="shared" si="23"/>
        <v>1</v>
      </c>
      <c r="V140" s="7">
        <f>IF(P140&lt;=N140-2,2*2/(N140-P140),IF(R140&lt;=N140-2,5-3*(N140-2-R140)/(P140-R140),6))</f>
        <v>2</v>
      </c>
      <c r="W140" s="41">
        <f>IF(P140&lt;=N140-4,4*2/(N140-P140),IF(R140&lt;=N140-4,5-3*(N140-4-R140)/(P140-R140),6))</f>
        <v>6</v>
      </c>
      <c r="X140" s="6">
        <v>23000000</v>
      </c>
      <c r="Y140" s="6">
        <v>610000</v>
      </c>
      <c r="Z140" s="6">
        <v>61000</v>
      </c>
      <c r="AA140" s="8">
        <v>2.6521739130434784E-2</v>
      </c>
      <c r="AB140" s="8">
        <v>2.6521739130434784E-3</v>
      </c>
      <c r="AC140" s="21">
        <v>61000000</v>
      </c>
      <c r="AD140" s="1">
        <f t="shared" si="24"/>
        <v>7.7853298350107671</v>
      </c>
      <c r="AE140" s="1">
        <v>610000</v>
      </c>
      <c r="AF140" s="1">
        <f t="shared" si="25"/>
        <v>5.7853298350107671</v>
      </c>
      <c r="AG140" s="1">
        <v>490000</v>
      </c>
      <c r="AH140" s="1">
        <f t="shared" si="26"/>
        <v>5.6901960800285138</v>
      </c>
      <c r="AI140" s="2">
        <v>0.01</v>
      </c>
      <c r="AJ140" s="2">
        <v>8.032786885245901E-3</v>
      </c>
      <c r="AK140" s="7">
        <f t="shared" si="27"/>
        <v>1</v>
      </c>
      <c r="AL140" s="7">
        <f t="shared" si="28"/>
        <v>2</v>
      </c>
      <c r="AM140" s="7">
        <f t="shared" si="29"/>
        <v>6</v>
      </c>
      <c r="AN140" s="2" t="s">
        <v>243</v>
      </c>
      <c r="AO140" s="2" t="s">
        <v>243</v>
      </c>
      <c r="AP140" s="2" t="s">
        <v>242</v>
      </c>
      <c r="AQ140" s="2" t="s">
        <v>242</v>
      </c>
      <c r="AR140" s="1">
        <v>3.7704918032786888E-2</v>
      </c>
      <c r="AS140" s="1">
        <v>3.7704918032786888E-2</v>
      </c>
      <c r="AT140" s="1">
        <v>4.6938775510204081E-3</v>
      </c>
      <c r="AU140" s="1">
        <f>VLOOKUP(B140,'[1]raw data'!$E$1:$Q$313,13,FALSE)</f>
        <v>19</v>
      </c>
      <c r="AV140" s="1" t="s">
        <v>265</v>
      </c>
    </row>
    <row r="141" spans="1:48" x14ac:dyDescent="0.2">
      <c r="A141" s="4">
        <v>140</v>
      </c>
      <c r="B141" s="38">
        <v>25921</v>
      </c>
      <c r="C141" s="1" t="s">
        <v>0</v>
      </c>
      <c r="D141" s="4" t="s">
        <v>42</v>
      </c>
      <c r="E141" s="4" t="s">
        <v>42</v>
      </c>
      <c r="F141" s="4" t="s">
        <v>162</v>
      </c>
      <c r="G141" s="1"/>
      <c r="H141" s="1"/>
      <c r="I141" s="1"/>
      <c r="J141" s="1"/>
      <c r="K141" s="5">
        <v>0.05</v>
      </c>
      <c r="L141" s="4">
        <v>0.25</v>
      </c>
      <c r="M141" s="6">
        <v>2300000</v>
      </c>
      <c r="N141" s="33">
        <f t="shared" si="20"/>
        <v>6.3617278360175931</v>
      </c>
      <c r="O141" s="6">
        <v>230000</v>
      </c>
      <c r="P141" s="33">
        <f t="shared" si="21"/>
        <v>5.3617278360175931</v>
      </c>
      <c r="Q141" s="6">
        <v>61000</v>
      </c>
      <c r="R141" s="33">
        <f t="shared" si="22"/>
        <v>4.7853298350107671</v>
      </c>
      <c r="S141" s="7">
        <v>0.1</v>
      </c>
      <c r="T141" s="7">
        <v>2.6521739130434784E-2</v>
      </c>
      <c r="U141" s="7">
        <f t="shared" si="23"/>
        <v>2</v>
      </c>
      <c r="V141" s="7">
        <f>IF(P141&lt;=N141-2,2*2/(N141-P141),IF(R141&lt;=N141-2,5-3*(N141-2-R141)/(P141-R141),6))</f>
        <v>6</v>
      </c>
      <c r="W141" s="41">
        <f>IF(P141&lt;=N141-4,4*2/(N141-P141),IF(R141&lt;=N141-4,5-3*(N141-4-R141)/(P141-R141),6))</f>
        <v>6</v>
      </c>
      <c r="X141" s="6">
        <v>23000000</v>
      </c>
      <c r="Y141" s="6">
        <v>2300000</v>
      </c>
      <c r="Z141" s="6">
        <v>2300000</v>
      </c>
      <c r="AA141" s="8">
        <v>0.1</v>
      </c>
      <c r="AB141" s="8">
        <v>0.1</v>
      </c>
      <c r="AC141" s="21">
        <v>23000000</v>
      </c>
      <c r="AD141" s="1">
        <f t="shared" si="24"/>
        <v>7.3617278360175931</v>
      </c>
      <c r="AE141" s="1">
        <v>23000000</v>
      </c>
      <c r="AF141" s="1">
        <f t="shared" si="25"/>
        <v>7.3617278360175931</v>
      </c>
      <c r="AG141" s="1">
        <v>2300000</v>
      </c>
      <c r="AH141" s="1">
        <f t="shared" si="26"/>
        <v>6.3617278360175931</v>
      </c>
      <c r="AI141" s="2">
        <v>1</v>
      </c>
      <c r="AJ141" s="2">
        <v>0.1</v>
      </c>
      <c r="AK141" s="7">
        <f t="shared" si="27"/>
        <v>5</v>
      </c>
      <c r="AL141" s="7">
        <f t="shared" si="28"/>
        <v>6</v>
      </c>
      <c r="AM141" s="7">
        <f t="shared" si="29"/>
        <v>6</v>
      </c>
      <c r="AN141" s="2" t="s">
        <v>243</v>
      </c>
      <c r="AO141" s="2" t="s">
        <v>244</v>
      </c>
      <c r="AP141" s="2" t="s">
        <v>244</v>
      </c>
      <c r="AQ141" s="2" t="s">
        <v>243</v>
      </c>
      <c r="AR141" s="1">
        <v>0.1</v>
      </c>
      <c r="AS141" s="1">
        <v>0.01</v>
      </c>
      <c r="AT141" s="1">
        <v>2.6521739130434784E-2</v>
      </c>
      <c r="AU141" s="1">
        <f>VLOOKUP(B141,'[1]raw data'!$E$1:$Q$313,13,FALSE)</f>
        <v>19</v>
      </c>
      <c r="AV141" s="1" t="s">
        <v>265</v>
      </c>
    </row>
    <row r="142" spans="1:48" x14ac:dyDescent="0.2">
      <c r="A142" s="4">
        <v>141</v>
      </c>
      <c r="B142" s="38">
        <v>25922</v>
      </c>
      <c r="C142" s="1" t="s">
        <v>0</v>
      </c>
      <c r="D142" s="4" t="s">
        <v>42</v>
      </c>
      <c r="E142" s="4" t="s">
        <v>42</v>
      </c>
      <c r="F142" s="4" t="s">
        <v>163</v>
      </c>
      <c r="G142" s="1"/>
      <c r="H142" s="1"/>
      <c r="I142" s="1"/>
      <c r="J142" s="1"/>
      <c r="K142" s="5">
        <v>2.5000000000000001E-2</v>
      </c>
      <c r="L142" s="4">
        <v>0.06</v>
      </c>
      <c r="M142" s="6">
        <v>610000</v>
      </c>
      <c r="N142" s="33">
        <f t="shared" si="20"/>
        <v>5.7853298350107671</v>
      </c>
      <c r="O142" s="6">
        <v>23000</v>
      </c>
      <c r="P142" s="33">
        <f t="shared" si="21"/>
        <v>4.3617278360175931</v>
      </c>
      <c r="Q142" s="6">
        <v>2300</v>
      </c>
      <c r="R142" s="33">
        <f t="shared" si="22"/>
        <v>3.3617278360175931</v>
      </c>
      <c r="S142" s="7">
        <v>3.7704918032786888E-2</v>
      </c>
      <c r="T142" s="7">
        <v>3.7704918032786887E-3</v>
      </c>
      <c r="U142" s="7">
        <f t="shared" si="23"/>
        <v>1.4048870410511343</v>
      </c>
      <c r="V142" s="7">
        <f>IF(P142&lt;=N142-2,2*2/(N142-P142),IF(R142&lt;=N142-2,5-3*(N142-2-R142)/(P142-R142),6))</f>
        <v>3.7291940030204778</v>
      </c>
      <c r="W142" s="41">
        <f>IF(P142&lt;=N142-4,4*2/(N142-P142),IF(R142&lt;=N142-4,5-3*(N142-4-R142)/(P142-R142),6))</f>
        <v>6</v>
      </c>
      <c r="X142" s="6">
        <v>6100000</v>
      </c>
      <c r="Y142" s="6">
        <v>610000</v>
      </c>
      <c r="Z142" s="6">
        <v>61000</v>
      </c>
      <c r="AA142" s="8">
        <v>0.1</v>
      </c>
      <c r="AB142" s="8">
        <v>0.01</v>
      </c>
      <c r="AC142" s="21">
        <v>230000000</v>
      </c>
      <c r="AD142" s="1">
        <f t="shared" si="24"/>
        <v>8.3617278360175931</v>
      </c>
      <c r="AE142" s="1">
        <v>2300000</v>
      </c>
      <c r="AF142" s="1">
        <f t="shared" si="25"/>
        <v>6.3617278360175931</v>
      </c>
      <c r="AG142" s="1">
        <v>610000</v>
      </c>
      <c r="AH142" s="1">
        <f t="shared" si="26"/>
        <v>5.7853298350107671</v>
      </c>
      <c r="AI142" s="2">
        <v>0.01</v>
      </c>
      <c r="AJ142" s="2">
        <v>2.6521739130434784E-3</v>
      </c>
      <c r="AK142" s="7">
        <f t="shared" si="27"/>
        <v>1</v>
      </c>
      <c r="AL142" s="7">
        <f t="shared" si="28"/>
        <v>2</v>
      </c>
      <c r="AM142" s="7">
        <f t="shared" si="29"/>
        <v>6</v>
      </c>
      <c r="AN142" s="2" t="s">
        <v>243</v>
      </c>
      <c r="AO142" s="2" t="s">
        <v>243</v>
      </c>
      <c r="AP142" s="2" t="s">
        <v>242</v>
      </c>
      <c r="AQ142" s="2" t="s">
        <v>242</v>
      </c>
      <c r="AR142" s="1">
        <v>2.6521739130434784E-3</v>
      </c>
      <c r="AS142" s="1">
        <v>0.01</v>
      </c>
      <c r="AT142" s="1">
        <v>3.7704918032786887E-3</v>
      </c>
      <c r="AU142" s="1">
        <f>VLOOKUP(B142,'[1]raw data'!$E$1:$Q$313,13,FALSE)</f>
        <v>19</v>
      </c>
      <c r="AV142" s="1" t="s">
        <v>265</v>
      </c>
    </row>
    <row r="143" spans="1:48" x14ac:dyDescent="0.2">
      <c r="A143" s="4">
        <v>142</v>
      </c>
      <c r="B143" s="38">
        <v>25924</v>
      </c>
      <c r="C143" s="1" t="s">
        <v>0</v>
      </c>
      <c r="D143" s="4" t="s">
        <v>42</v>
      </c>
      <c r="E143" s="4" t="s">
        <v>42</v>
      </c>
      <c r="F143" s="4" t="s">
        <v>164</v>
      </c>
      <c r="G143" s="1"/>
      <c r="H143" s="1"/>
      <c r="I143" s="1"/>
      <c r="J143" s="1"/>
      <c r="K143" s="5">
        <v>2.5000000000000001E-2</v>
      </c>
      <c r="L143" s="4">
        <v>0.06</v>
      </c>
      <c r="M143" s="6">
        <v>2300000</v>
      </c>
      <c r="N143" s="33">
        <f t="shared" si="20"/>
        <v>6.3617278360175931</v>
      </c>
      <c r="O143" s="6">
        <v>23000</v>
      </c>
      <c r="P143" s="33">
        <f t="shared" si="21"/>
        <v>4.3617278360175931</v>
      </c>
      <c r="Q143" s="6">
        <v>230</v>
      </c>
      <c r="R143" s="33">
        <f t="shared" si="22"/>
        <v>2.3617278360175931</v>
      </c>
      <c r="S143" s="7">
        <v>0.01</v>
      </c>
      <c r="T143" s="7">
        <v>1E-4</v>
      </c>
      <c r="U143" s="7">
        <f t="shared" si="23"/>
        <v>1</v>
      </c>
      <c r="V143" s="7">
        <f>IF(P143&lt;=N143-2,2*2/(N143-P143),IF(R143&lt;=N143-2,5-3*(N143-2-R143)/(P143-R143),6))</f>
        <v>2</v>
      </c>
      <c r="W143" s="41">
        <f>IF(P143&lt;=N143-4,4*2/(N143-P143),IF(R143&lt;=N143-4,5-3*(N143-4-R143)/(P143-R143),6))</f>
        <v>5</v>
      </c>
      <c r="X143" s="6">
        <v>61000000</v>
      </c>
      <c r="Y143" s="6">
        <v>610000</v>
      </c>
      <c r="Z143" s="6">
        <v>23000</v>
      </c>
      <c r="AA143" s="8">
        <v>0.01</v>
      </c>
      <c r="AB143" s="8">
        <v>3.7704918032786886E-4</v>
      </c>
      <c r="AC143" s="21">
        <v>61000000</v>
      </c>
      <c r="AD143" s="1">
        <f t="shared" si="24"/>
        <v>7.7853298350107671</v>
      </c>
      <c r="AE143" s="1">
        <v>61000000</v>
      </c>
      <c r="AF143" s="1">
        <f t="shared" si="25"/>
        <v>7.7853298350107671</v>
      </c>
      <c r="AG143" s="1">
        <v>230000</v>
      </c>
      <c r="AH143" s="1">
        <f t="shared" si="26"/>
        <v>5.3617278360175931</v>
      </c>
      <c r="AI143" s="2">
        <v>1</v>
      </c>
      <c r="AJ143" s="2">
        <v>3.7704918032786887E-3</v>
      </c>
      <c r="AK143" s="7">
        <f t="shared" si="27"/>
        <v>3.237827003462729</v>
      </c>
      <c r="AL143" s="7">
        <f t="shared" si="28"/>
        <v>4.4756540069254571</v>
      </c>
      <c r="AM143" s="7">
        <f t="shared" si="29"/>
        <v>6</v>
      </c>
      <c r="AN143" s="2" t="s">
        <v>243</v>
      </c>
      <c r="AO143" s="2" t="s">
        <v>242</v>
      </c>
      <c r="AP143" s="2" t="s">
        <v>244</v>
      </c>
      <c r="AQ143" s="2" t="s">
        <v>242</v>
      </c>
      <c r="AR143" s="1">
        <v>3.7704918032786888E-2</v>
      </c>
      <c r="AS143" s="1">
        <v>3.7704918032786886E-4</v>
      </c>
      <c r="AT143" s="1">
        <v>1E-3</v>
      </c>
      <c r="AU143" s="1">
        <f>VLOOKUP(B143,'[1]raw data'!$E$1:$Q$313,13,FALSE)</f>
        <v>15</v>
      </c>
      <c r="AV143" s="1" t="s">
        <v>265</v>
      </c>
    </row>
    <row r="144" spans="1:48" x14ac:dyDescent="0.2">
      <c r="A144" s="4">
        <v>143</v>
      </c>
      <c r="B144" s="38">
        <v>25926</v>
      </c>
      <c r="C144" s="1" t="s">
        <v>0</v>
      </c>
      <c r="D144" s="4" t="s">
        <v>42</v>
      </c>
      <c r="E144" s="4" t="s">
        <v>42</v>
      </c>
      <c r="F144" s="4" t="s">
        <v>165</v>
      </c>
      <c r="G144" s="1"/>
      <c r="H144" s="1"/>
      <c r="I144" s="1"/>
      <c r="J144" s="1"/>
      <c r="K144" s="5">
        <v>2.5000000000000001E-2</v>
      </c>
      <c r="L144" s="4">
        <v>0.06</v>
      </c>
      <c r="M144" s="6">
        <v>230000</v>
      </c>
      <c r="N144" s="33">
        <f t="shared" si="20"/>
        <v>5.3617278360175931</v>
      </c>
      <c r="O144" s="6">
        <v>2300</v>
      </c>
      <c r="P144" s="33">
        <f t="shared" si="21"/>
        <v>3.3617278360175931</v>
      </c>
      <c r="Q144" s="6">
        <v>230</v>
      </c>
      <c r="R144" s="33">
        <f t="shared" si="22"/>
        <v>2.3617278360175931</v>
      </c>
      <c r="S144" s="7">
        <v>0.01</v>
      </c>
      <c r="T144" s="7">
        <v>1E-3</v>
      </c>
      <c r="U144" s="7">
        <f t="shared" si="23"/>
        <v>1</v>
      </c>
      <c r="V144" s="7">
        <f>IF(P144&lt;=N144-2,2*2/(N144-P144),IF(R144&lt;=N144-2,5-3*(N144-2-R144)/(P144-R144),6))</f>
        <v>2</v>
      </c>
      <c r="W144" s="41">
        <f>IF(P144&lt;=N144-4,4*2/(N144-P144),IF(R144&lt;=N144-4,5-3*(N144-4-R144)/(P144-R144),6))</f>
        <v>6</v>
      </c>
      <c r="X144" s="6">
        <v>610000</v>
      </c>
      <c r="Y144" s="6">
        <v>23000</v>
      </c>
      <c r="Z144" s="6">
        <v>23000</v>
      </c>
      <c r="AA144" s="8">
        <v>3.7704918032786888E-2</v>
      </c>
      <c r="AB144" s="8">
        <v>3.7704918032786888E-2</v>
      </c>
      <c r="AC144" s="21">
        <v>6100000</v>
      </c>
      <c r="AD144" s="1">
        <f t="shared" si="24"/>
        <v>6.7853298350107671</v>
      </c>
      <c r="AE144" s="1">
        <v>6100000</v>
      </c>
      <c r="AF144" s="1">
        <f t="shared" si="25"/>
        <v>6.7853298350107671</v>
      </c>
      <c r="AG144" s="1">
        <v>230000</v>
      </c>
      <c r="AH144" s="1">
        <f t="shared" si="26"/>
        <v>5.3617278360175931</v>
      </c>
      <c r="AI144" s="2">
        <v>1</v>
      </c>
      <c r="AJ144" s="2">
        <v>3.7704918032786888E-2</v>
      </c>
      <c r="AK144" s="7">
        <f t="shared" si="27"/>
        <v>4.1073305615767008</v>
      </c>
      <c r="AL144" s="7">
        <f t="shared" si="28"/>
        <v>6</v>
      </c>
      <c r="AM144" s="7">
        <f t="shared" si="29"/>
        <v>6</v>
      </c>
      <c r="AN144" s="2" t="s">
        <v>243</v>
      </c>
      <c r="AO144" s="2" t="s">
        <v>243</v>
      </c>
      <c r="AP144" s="2" t="s">
        <v>244</v>
      </c>
      <c r="AQ144" s="2" t="s">
        <v>243</v>
      </c>
      <c r="AR144" s="1">
        <v>3.7704918032786888E-2</v>
      </c>
      <c r="AS144" s="1">
        <v>3.7704918032786886E-4</v>
      </c>
      <c r="AT144" s="1">
        <v>1E-3</v>
      </c>
      <c r="AU144" s="1">
        <f>VLOOKUP(B144,'[1]raw data'!$E$1:$Q$313,13,FALSE)</f>
        <v>19</v>
      </c>
      <c r="AV144" s="1" t="s">
        <v>265</v>
      </c>
    </row>
    <row r="145" spans="1:48" x14ac:dyDescent="0.2">
      <c r="A145" s="4">
        <v>144</v>
      </c>
      <c r="B145" s="38">
        <v>26061</v>
      </c>
      <c r="C145" s="1" t="s">
        <v>0</v>
      </c>
      <c r="D145" s="4" t="s">
        <v>42</v>
      </c>
      <c r="E145" s="4" t="s">
        <v>42</v>
      </c>
      <c r="F145" s="4" t="s">
        <v>166</v>
      </c>
      <c r="G145" s="1"/>
      <c r="H145" s="1"/>
      <c r="I145" s="1"/>
      <c r="J145" s="1"/>
      <c r="K145" s="5">
        <v>2.5000000000000001E-2</v>
      </c>
      <c r="L145" s="4">
        <v>0.06</v>
      </c>
      <c r="M145" s="6">
        <v>2300000</v>
      </c>
      <c r="N145" s="33">
        <f t="shared" si="20"/>
        <v>6.3617278360175931</v>
      </c>
      <c r="O145" s="6">
        <v>23000</v>
      </c>
      <c r="P145" s="33">
        <f t="shared" si="21"/>
        <v>4.3617278360175931</v>
      </c>
      <c r="Q145" s="6">
        <v>61000</v>
      </c>
      <c r="R145" s="33">
        <f t="shared" si="22"/>
        <v>4.7853298350107671</v>
      </c>
      <c r="S145" s="7">
        <v>0.01</v>
      </c>
      <c r="T145" s="7">
        <v>2.6521739130434784E-2</v>
      </c>
      <c r="U145" s="7">
        <f t="shared" si="23"/>
        <v>1</v>
      </c>
      <c r="V145" s="7">
        <f>IF(P145&lt;=N145-2,2*2/(N145-P145),IF(R145&lt;=N145-2,5-3*(N145-2-R145)/(P145-R145),6))</f>
        <v>2</v>
      </c>
      <c r="W145" s="41">
        <f>IF(P145&lt;=N145-4,4*2/(N145-P145),IF(R145&lt;=N145-4,5-3*(N145-4-R145)/(P145-R145),6))</f>
        <v>6</v>
      </c>
      <c r="X145" s="6">
        <v>61000000</v>
      </c>
      <c r="Y145" s="6">
        <v>2300000</v>
      </c>
      <c r="Z145" s="6">
        <v>610000</v>
      </c>
      <c r="AA145" s="8">
        <v>3.7704918032786888E-2</v>
      </c>
      <c r="AB145" s="8">
        <v>0.01</v>
      </c>
      <c r="AC145" s="21">
        <v>61000000</v>
      </c>
      <c r="AD145" s="1">
        <f t="shared" si="24"/>
        <v>7.7853298350107671</v>
      </c>
      <c r="AE145" s="1">
        <v>23000000</v>
      </c>
      <c r="AF145" s="1">
        <f t="shared" si="25"/>
        <v>7.3617278360175931</v>
      </c>
      <c r="AG145" s="1">
        <v>2300000</v>
      </c>
      <c r="AH145" s="1">
        <f t="shared" si="26"/>
        <v>6.3617278360175931</v>
      </c>
      <c r="AI145" s="2">
        <v>0.37704918032786883</v>
      </c>
      <c r="AJ145" s="2">
        <v>3.7704918032786888E-2</v>
      </c>
      <c r="AK145" s="7">
        <f t="shared" si="27"/>
        <v>3.7291940030204778</v>
      </c>
      <c r="AL145" s="7">
        <f t="shared" si="28"/>
        <v>6</v>
      </c>
      <c r="AM145" s="7">
        <f t="shared" si="29"/>
        <v>6</v>
      </c>
      <c r="AN145" s="2" t="s">
        <v>243</v>
      </c>
      <c r="AO145" s="2" t="s">
        <v>244</v>
      </c>
      <c r="AP145" s="2" t="s">
        <v>243</v>
      </c>
      <c r="AQ145" s="2" t="s">
        <v>243</v>
      </c>
      <c r="AR145" s="1">
        <v>3.7704918032786888E-2</v>
      </c>
      <c r="AS145" s="1">
        <v>1E-3</v>
      </c>
      <c r="AT145" s="1">
        <v>2.6521739130434784E-2</v>
      </c>
      <c r="AU145" s="1">
        <f>VLOOKUP(B145,'[1]raw data'!$E$1:$Q$313,13,FALSE)</f>
        <v>19</v>
      </c>
      <c r="AV145" s="1" t="s">
        <v>265</v>
      </c>
    </row>
    <row r="146" spans="1:48" x14ac:dyDescent="0.2">
      <c r="A146" s="4">
        <v>145</v>
      </c>
      <c r="B146" s="38">
        <v>26062</v>
      </c>
      <c r="C146" s="1" t="s">
        <v>0</v>
      </c>
      <c r="D146" s="4" t="s">
        <v>42</v>
      </c>
      <c r="E146" s="4" t="s">
        <v>42</v>
      </c>
      <c r="F146" s="4" t="s">
        <v>167</v>
      </c>
      <c r="G146" s="1"/>
      <c r="H146" s="1"/>
      <c r="I146" s="1"/>
      <c r="J146" s="1"/>
      <c r="K146" s="5">
        <v>0.05</v>
      </c>
      <c r="L146" s="4">
        <v>0.12</v>
      </c>
      <c r="M146" s="6">
        <v>23000000</v>
      </c>
      <c r="N146" s="33">
        <f t="shared" si="20"/>
        <v>7.3617278360175931</v>
      </c>
      <c r="O146" s="6">
        <v>230000</v>
      </c>
      <c r="P146" s="33">
        <f t="shared" si="21"/>
        <v>5.3617278360175931</v>
      </c>
      <c r="Q146" s="6">
        <v>230000</v>
      </c>
      <c r="R146" s="33">
        <f t="shared" si="22"/>
        <v>5.3617278360175931</v>
      </c>
      <c r="S146" s="7">
        <v>0.01</v>
      </c>
      <c r="T146" s="7">
        <v>0.01</v>
      </c>
      <c r="U146" s="7">
        <f t="shared" si="23"/>
        <v>1</v>
      </c>
      <c r="V146" s="7">
        <f>IF(P146&lt;=N146-2,2*2/(N146-P146),IF(R146&lt;=N146-2,5-3*(N146-2-R146)/(P146-R146),6))</f>
        <v>2</v>
      </c>
      <c r="W146" s="41">
        <f>IF(P146&lt;=N146-4,4*2/(N146-P146),IF(R146&lt;=N146-4,5-3*(N146-4-R146)/(P146-R146),6))</f>
        <v>6</v>
      </c>
      <c r="X146" s="6">
        <v>61000000</v>
      </c>
      <c r="Y146" s="6">
        <v>6100000</v>
      </c>
      <c r="Z146" s="6">
        <v>230000</v>
      </c>
      <c r="AA146" s="8">
        <v>0.1</v>
      </c>
      <c r="AB146" s="8">
        <v>3.7704918032786887E-3</v>
      </c>
      <c r="AC146" s="21">
        <v>61000000</v>
      </c>
      <c r="AD146" s="1">
        <f t="shared" si="24"/>
        <v>7.7853298350107671</v>
      </c>
      <c r="AE146" s="1">
        <v>13000000</v>
      </c>
      <c r="AF146" s="1">
        <f t="shared" si="25"/>
        <v>7.1139433523068369</v>
      </c>
      <c r="AG146" s="1">
        <v>610000</v>
      </c>
      <c r="AH146" s="1">
        <f t="shared" si="26"/>
        <v>5.7853298350107671</v>
      </c>
      <c r="AI146" s="2">
        <v>0.21311475409836064</v>
      </c>
      <c r="AJ146" s="2">
        <v>0.01</v>
      </c>
      <c r="AK146" s="7">
        <f t="shared" si="27"/>
        <v>2.742007016377904</v>
      </c>
      <c r="AL146" s="7">
        <f t="shared" si="28"/>
        <v>5</v>
      </c>
      <c r="AM146" s="7">
        <f t="shared" si="29"/>
        <v>6</v>
      </c>
      <c r="AN146" s="2" t="s">
        <v>243</v>
      </c>
      <c r="AO146" s="2" t="s">
        <v>243</v>
      </c>
      <c r="AP146" s="2" t="s">
        <v>243</v>
      </c>
      <c r="AQ146" s="2" t="s">
        <v>243</v>
      </c>
      <c r="AR146" s="1">
        <v>0.37704918032786883</v>
      </c>
      <c r="AS146" s="1">
        <v>1.7692307692307691E-2</v>
      </c>
      <c r="AT146" s="1">
        <v>0.37704918032786883</v>
      </c>
      <c r="AU146" s="1">
        <f>VLOOKUP(B146,'[1]raw data'!$E$1:$Q$313,13,FALSE)</f>
        <v>19</v>
      </c>
      <c r="AV146" s="1" t="s">
        <v>265</v>
      </c>
    </row>
    <row r="147" spans="1:48" x14ac:dyDescent="0.2">
      <c r="A147" s="4">
        <v>146</v>
      </c>
      <c r="B147" s="38">
        <v>26063</v>
      </c>
      <c r="C147" s="1" t="s">
        <v>0</v>
      </c>
      <c r="D147" s="4" t="s">
        <v>42</v>
      </c>
      <c r="E147" s="4" t="s">
        <v>42</v>
      </c>
      <c r="F147" s="4" t="s">
        <v>168</v>
      </c>
      <c r="G147" s="1"/>
      <c r="H147" s="1"/>
      <c r="I147" s="1"/>
      <c r="J147" s="1"/>
      <c r="K147" s="5">
        <v>0.05</v>
      </c>
      <c r="L147" s="4">
        <v>0.12</v>
      </c>
      <c r="M147" s="6">
        <v>6100000</v>
      </c>
      <c r="N147" s="33">
        <f t="shared" si="20"/>
        <v>6.7853298350107671</v>
      </c>
      <c r="O147" s="6">
        <v>230000</v>
      </c>
      <c r="P147" s="33">
        <f t="shared" si="21"/>
        <v>5.3617278360175931</v>
      </c>
      <c r="Q147" s="6">
        <v>61000</v>
      </c>
      <c r="R147" s="33">
        <f t="shared" si="22"/>
        <v>4.7853298350107671</v>
      </c>
      <c r="S147" s="7">
        <v>3.7704918032786888E-2</v>
      </c>
      <c r="T147" s="7">
        <v>0.01</v>
      </c>
      <c r="U147" s="7">
        <f t="shared" si="23"/>
        <v>1.4048870410511343</v>
      </c>
      <c r="V147" s="7">
        <f>IF(P147&lt;=N147-2,2*2/(N147-P147),IF(R147&lt;=N147-2,5-3*(N147-2-R147)/(P147-R147),6))</f>
        <v>5</v>
      </c>
      <c r="W147" s="41">
        <f>IF(P147&lt;=N147-4,4*2/(N147-P147),IF(R147&lt;=N147-4,5-3*(N147-4-R147)/(P147-R147),6))</f>
        <v>6</v>
      </c>
      <c r="X147" s="6">
        <v>23000000</v>
      </c>
      <c r="Y147" s="6">
        <v>6100000</v>
      </c>
      <c r="Z147" s="6">
        <v>610000</v>
      </c>
      <c r="AA147" s="8">
        <v>0.26521739130434785</v>
      </c>
      <c r="AB147" s="8">
        <v>2.6521739130434784E-2</v>
      </c>
      <c r="AC147" s="21">
        <v>23000000</v>
      </c>
      <c r="AD147" s="1">
        <f t="shared" si="24"/>
        <v>7.3617278360175931</v>
      </c>
      <c r="AE147" s="1">
        <v>6100000</v>
      </c>
      <c r="AF147" s="1">
        <f t="shared" si="25"/>
        <v>6.7853298350107671</v>
      </c>
      <c r="AG147" s="1">
        <v>2300000</v>
      </c>
      <c r="AH147" s="1">
        <f t="shared" si="26"/>
        <v>6.3617278360175931</v>
      </c>
      <c r="AI147" s="2">
        <v>0.26521739130434785</v>
      </c>
      <c r="AJ147" s="2">
        <v>0.1</v>
      </c>
      <c r="AK147" s="7">
        <f t="shared" si="27"/>
        <v>5</v>
      </c>
      <c r="AL147" s="7">
        <f t="shared" si="28"/>
        <v>6</v>
      </c>
      <c r="AM147" s="7">
        <f t="shared" si="29"/>
        <v>6</v>
      </c>
      <c r="AN147" s="2" t="s">
        <v>243</v>
      </c>
      <c r="AO147" s="2" t="s">
        <v>243</v>
      </c>
      <c r="AP147" s="2" t="s">
        <v>243</v>
      </c>
      <c r="AQ147" s="2" t="s">
        <v>243</v>
      </c>
      <c r="AR147" s="1">
        <v>0.26521739130434785</v>
      </c>
      <c r="AS147" s="1">
        <v>3.7704918032786888E-2</v>
      </c>
      <c r="AT147" s="1">
        <v>2.6521739130434784E-2</v>
      </c>
      <c r="AU147" s="1">
        <f>VLOOKUP(B147,'[1]raw data'!$E$1:$Q$313,13,FALSE)</f>
        <v>15</v>
      </c>
      <c r="AV147" s="1" t="s">
        <v>265</v>
      </c>
    </row>
    <row r="148" spans="1:48" x14ac:dyDescent="0.2">
      <c r="A148" s="4">
        <v>147</v>
      </c>
      <c r="B148" s="38">
        <v>26066</v>
      </c>
      <c r="C148" s="1" t="s">
        <v>0</v>
      </c>
      <c r="D148" s="4" t="s">
        <v>42</v>
      </c>
      <c r="E148" s="4" t="s">
        <v>42</v>
      </c>
      <c r="F148" s="4" t="s">
        <v>169</v>
      </c>
      <c r="G148" s="1"/>
      <c r="H148" s="1"/>
      <c r="I148" s="1"/>
      <c r="J148" s="1"/>
      <c r="K148" s="5">
        <v>2.5000000000000001E-2</v>
      </c>
      <c r="L148" s="4">
        <v>0.06</v>
      </c>
      <c r="M148" s="6">
        <v>6100000</v>
      </c>
      <c r="N148" s="33">
        <f t="shared" si="20"/>
        <v>6.7853298350107671</v>
      </c>
      <c r="O148" s="6">
        <v>230000</v>
      </c>
      <c r="P148" s="33">
        <f t="shared" si="21"/>
        <v>5.3617278360175931</v>
      </c>
      <c r="Q148" s="6">
        <v>61000</v>
      </c>
      <c r="R148" s="33">
        <f t="shared" si="22"/>
        <v>4.7853298350107671</v>
      </c>
      <c r="S148" s="7">
        <v>3.7704918032786888E-2</v>
      </c>
      <c r="T148" s="7">
        <v>0.01</v>
      </c>
      <c r="U148" s="7">
        <f t="shared" si="23"/>
        <v>1.4048870410511343</v>
      </c>
      <c r="V148" s="7">
        <f>IF(P148&lt;=N148-2,2*2/(N148-P148),IF(R148&lt;=N148-2,5-3*(N148-2-R148)/(P148-R148),6))</f>
        <v>5</v>
      </c>
      <c r="W148" s="41">
        <f>IF(P148&lt;=N148-4,4*2/(N148-P148),IF(R148&lt;=N148-4,5-3*(N148-4-R148)/(P148-R148),6))</f>
        <v>6</v>
      </c>
      <c r="X148" s="6">
        <v>23000000</v>
      </c>
      <c r="Y148" s="6">
        <v>2300000</v>
      </c>
      <c r="Z148" s="6">
        <v>230000</v>
      </c>
      <c r="AA148" s="8">
        <v>0.1</v>
      </c>
      <c r="AB148" s="8">
        <v>0.01</v>
      </c>
      <c r="AC148" s="21">
        <v>23000000</v>
      </c>
      <c r="AD148" s="1">
        <f t="shared" si="24"/>
        <v>7.3617278360175931</v>
      </c>
      <c r="AE148" s="1">
        <v>2300000</v>
      </c>
      <c r="AF148" s="1">
        <f t="shared" si="25"/>
        <v>6.3617278360175931</v>
      </c>
      <c r="AG148" s="1">
        <v>1300000</v>
      </c>
      <c r="AH148" s="1">
        <f t="shared" si="26"/>
        <v>6.1139433523068369</v>
      </c>
      <c r="AI148" s="2">
        <v>0.1</v>
      </c>
      <c r="AJ148" s="2">
        <v>5.6521739130434782E-2</v>
      </c>
      <c r="AK148" s="7">
        <f t="shared" si="27"/>
        <v>2</v>
      </c>
      <c r="AL148" s="7">
        <f t="shared" si="28"/>
        <v>6</v>
      </c>
      <c r="AM148" s="7">
        <f t="shared" si="29"/>
        <v>6</v>
      </c>
      <c r="AN148" s="2" t="s">
        <v>243</v>
      </c>
      <c r="AO148" s="2" t="s">
        <v>243</v>
      </c>
      <c r="AP148" s="2" t="s">
        <v>243</v>
      </c>
      <c r="AQ148" s="2" t="s">
        <v>243</v>
      </c>
      <c r="AR148" s="1">
        <v>0.26521739130434785</v>
      </c>
      <c r="AS148" s="1">
        <v>0.1</v>
      </c>
      <c r="AT148" s="1">
        <v>4.6923076923076922E-2</v>
      </c>
      <c r="AU148" s="1">
        <f>VLOOKUP(B148,'[1]raw data'!$E$1:$Q$313,13,FALSE)</f>
        <v>15</v>
      </c>
      <c r="AV148" s="1" t="s">
        <v>265</v>
      </c>
    </row>
    <row r="149" spans="1:48" x14ac:dyDescent="0.2">
      <c r="A149" s="4">
        <v>148</v>
      </c>
      <c r="B149" s="38">
        <v>26069</v>
      </c>
      <c r="C149" s="1" t="s">
        <v>0</v>
      </c>
      <c r="D149" s="4" t="s">
        <v>42</v>
      </c>
      <c r="E149" s="4" t="s">
        <v>42</v>
      </c>
      <c r="F149" s="4" t="s">
        <v>170</v>
      </c>
      <c r="G149" s="1"/>
      <c r="H149" s="1"/>
      <c r="I149" s="1"/>
      <c r="J149" s="1"/>
      <c r="K149" s="5">
        <v>2.5000000000000001E-2</v>
      </c>
      <c r="L149" s="4">
        <v>0.06</v>
      </c>
      <c r="M149" s="6">
        <v>230000</v>
      </c>
      <c r="N149" s="33">
        <f t="shared" si="20"/>
        <v>5.3617278360175931</v>
      </c>
      <c r="O149" s="6">
        <v>23000</v>
      </c>
      <c r="P149" s="33">
        <f t="shared" si="21"/>
        <v>4.3617278360175931</v>
      </c>
      <c r="Q149" s="6">
        <v>23</v>
      </c>
      <c r="R149" s="33">
        <f t="shared" si="22"/>
        <v>1.3617278360175928</v>
      </c>
      <c r="S149" s="7">
        <v>0.1</v>
      </c>
      <c r="T149" s="7">
        <v>1E-4</v>
      </c>
      <c r="U149" s="7">
        <f t="shared" si="23"/>
        <v>2</v>
      </c>
      <c r="V149" s="7">
        <f>IF(P149&lt;=N149-2,2*2/(N149-P149),IF(R149&lt;=N149-2,5-3*(N149-2-R149)/(P149-R149),6))</f>
        <v>3</v>
      </c>
      <c r="W149" s="41">
        <f>IF(P149&lt;=N149-4,4*2/(N149-P149),IF(R149&lt;=N149-4,5-3*(N149-4-R149)/(P149-R149),6))</f>
        <v>5</v>
      </c>
      <c r="X149" s="6">
        <v>6100000</v>
      </c>
      <c r="Y149" s="6">
        <v>2300000</v>
      </c>
      <c r="Z149" s="6">
        <v>230000</v>
      </c>
      <c r="AA149" s="8">
        <v>0.37704918032786883</v>
      </c>
      <c r="AB149" s="8">
        <v>3.7704918032786888E-2</v>
      </c>
      <c r="AC149" s="21">
        <v>6100000</v>
      </c>
      <c r="AD149" s="1">
        <f t="shared" si="24"/>
        <v>6.7853298350107671</v>
      </c>
      <c r="AE149" s="1">
        <v>2300000</v>
      </c>
      <c r="AF149" s="1">
        <f t="shared" si="25"/>
        <v>6.3617278360175931</v>
      </c>
      <c r="AG149" s="1">
        <v>230000</v>
      </c>
      <c r="AH149" s="1">
        <f t="shared" si="26"/>
        <v>5.3617278360175931</v>
      </c>
      <c r="AI149" s="2">
        <v>0.37704918032786883</v>
      </c>
      <c r="AJ149" s="2">
        <v>3.7704918032786888E-2</v>
      </c>
      <c r="AK149" s="7">
        <f t="shared" si="27"/>
        <v>3.7291940030204778</v>
      </c>
      <c r="AL149" s="7">
        <f t="shared" si="28"/>
        <v>6</v>
      </c>
      <c r="AM149" s="7">
        <f t="shared" si="29"/>
        <v>6</v>
      </c>
      <c r="AN149" s="2" t="s">
        <v>243</v>
      </c>
      <c r="AO149" s="2" t="s">
        <v>242</v>
      </c>
      <c r="AP149" s="2" t="s">
        <v>243</v>
      </c>
      <c r="AQ149" s="2" t="s">
        <v>243</v>
      </c>
      <c r="AR149" s="1">
        <v>3.7704918032786888E-2</v>
      </c>
      <c r="AS149" s="1">
        <v>0.01</v>
      </c>
      <c r="AT149" s="1">
        <v>1E-4</v>
      </c>
      <c r="AU149" s="1">
        <f>VLOOKUP(B149,'[1]raw data'!$E$1:$Q$313,13,FALSE)</f>
        <v>22</v>
      </c>
      <c r="AV149" s="1" t="s">
        <v>265</v>
      </c>
    </row>
    <row r="150" spans="1:48" x14ac:dyDescent="0.2">
      <c r="A150" s="4">
        <v>149</v>
      </c>
      <c r="B150" s="38">
        <v>26070</v>
      </c>
      <c r="C150" s="1" t="s">
        <v>0</v>
      </c>
      <c r="D150" s="4" t="s">
        <v>42</v>
      </c>
      <c r="E150" s="4" t="s">
        <v>42</v>
      </c>
      <c r="F150" s="4" t="s">
        <v>171</v>
      </c>
      <c r="G150" s="1"/>
      <c r="H150" s="1"/>
      <c r="I150" s="1"/>
      <c r="J150" s="1"/>
      <c r="K150" s="5">
        <v>2.5000000000000001E-2</v>
      </c>
      <c r="L150" s="4">
        <v>0.12</v>
      </c>
      <c r="M150" s="6">
        <v>2300000</v>
      </c>
      <c r="N150" s="33">
        <f t="shared" si="20"/>
        <v>6.3617278360175931</v>
      </c>
      <c r="O150" s="6">
        <v>61000</v>
      </c>
      <c r="P150" s="33">
        <f t="shared" si="21"/>
        <v>4.7853298350107671</v>
      </c>
      <c r="Q150" s="6">
        <v>2300</v>
      </c>
      <c r="R150" s="33">
        <f t="shared" si="22"/>
        <v>3.3617278360175931</v>
      </c>
      <c r="S150" s="7">
        <v>2.6521739130434784E-2</v>
      </c>
      <c r="T150" s="7">
        <v>1E-3</v>
      </c>
      <c r="U150" s="7">
        <f t="shared" si="23"/>
        <v>1.2687151333119078</v>
      </c>
      <c r="V150" s="7">
        <f>IF(P150&lt;=N150-2,2*2/(N150-P150),IF(R150&lt;=N150-2,5-3*(N150-2-R150)/(P150-R150),6))</f>
        <v>2.8926694384232987</v>
      </c>
      <c r="W150" s="41">
        <f>IF(P150&lt;=N150-4,4*2/(N150-P150),IF(R150&lt;=N150-4,5-3*(N150-4-R150)/(P150-R150),6))</f>
        <v>6</v>
      </c>
      <c r="X150" s="6">
        <v>210000000</v>
      </c>
      <c r="Y150" s="6">
        <v>2300000</v>
      </c>
      <c r="Z150" s="6">
        <v>610000</v>
      </c>
      <c r="AA150" s="8">
        <v>1.0952380952380953E-2</v>
      </c>
      <c r="AB150" s="8">
        <v>2.9047619047619048E-3</v>
      </c>
      <c r="AC150" s="21">
        <v>210000000</v>
      </c>
      <c r="AD150" s="1">
        <f t="shared" si="24"/>
        <v>8.3222192947339195</v>
      </c>
      <c r="AE150" s="1">
        <v>2300000</v>
      </c>
      <c r="AF150" s="1">
        <f t="shared" si="25"/>
        <v>6.3617278360175931</v>
      </c>
      <c r="AG150" s="1">
        <v>610000</v>
      </c>
      <c r="AH150" s="1">
        <f t="shared" si="26"/>
        <v>5.7853298350107671</v>
      </c>
      <c r="AI150" s="2">
        <v>1.0952380952380953E-2</v>
      </c>
      <c r="AJ150" s="2">
        <v>2.9047619047619048E-3</v>
      </c>
      <c r="AK150" s="7">
        <f t="shared" si="27"/>
        <v>1.0201523659325415</v>
      </c>
      <c r="AL150" s="7">
        <f t="shared" si="28"/>
        <v>2.2056315664592616</v>
      </c>
      <c r="AM150" s="7">
        <f t="shared" si="29"/>
        <v>6</v>
      </c>
      <c r="AN150" s="2" t="s">
        <v>243</v>
      </c>
      <c r="AO150" s="2" t="s">
        <v>243</v>
      </c>
      <c r="AP150" s="2" t="s">
        <v>242</v>
      </c>
      <c r="AQ150" s="2" t="s">
        <v>242</v>
      </c>
      <c r="AR150" s="1">
        <v>1.0952380952380953E-2</v>
      </c>
      <c r="AS150" s="1">
        <v>2.6521739130434784E-2</v>
      </c>
      <c r="AT150" s="1">
        <v>3.7704918032786887E-3</v>
      </c>
      <c r="AU150" s="1">
        <f>VLOOKUP(B150,'[1]raw data'!$E$1:$Q$313,13,FALSE)</f>
        <v>19</v>
      </c>
      <c r="AV150" s="1" t="s">
        <v>265</v>
      </c>
    </row>
    <row r="151" spans="1:48" x14ac:dyDescent="0.2">
      <c r="A151" s="4">
        <v>150</v>
      </c>
      <c r="B151" s="38">
        <v>26071</v>
      </c>
      <c r="C151" s="1" t="s">
        <v>0</v>
      </c>
      <c r="D151" s="4" t="s">
        <v>42</v>
      </c>
      <c r="E151" s="4" t="s">
        <v>42</v>
      </c>
      <c r="F151" s="4" t="s">
        <v>172</v>
      </c>
      <c r="G151" s="1"/>
      <c r="H151" s="1"/>
      <c r="I151" s="1"/>
      <c r="J151" s="1"/>
      <c r="K151" s="5">
        <v>2.5000000000000001E-2</v>
      </c>
      <c r="L151" s="4">
        <v>0.06</v>
      </c>
      <c r="M151" s="6">
        <v>2300000</v>
      </c>
      <c r="N151" s="33">
        <f t="shared" si="20"/>
        <v>6.3617278360175931</v>
      </c>
      <c r="O151" s="6">
        <v>23000</v>
      </c>
      <c r="P151" s="33">
        <f t="shared" si="21"/>
        <v>4.3617278360175931</v>
      </c>
      <c r="Q151" s="6">
        <v>23000</v>
      </c>
      <c r="R151" s="33">
        <f t="shared" si="22"/>
        <v>4.3617278360175931</v>
      </c>
      <c r="S151" s="7">
        <v>0.01</v>
      </c>
      <c r="T151" s="7">
        <v>0.01</v>
      </c>
      <c r="U151" s="7">
        <f t="shared" si="23"/>
        <v>1</v>
      </c>
      <c r="V151" s="7">
        <f>IF(P151&lt;=N151-2,2*2/(N151-P151),IF(R151&lt;=N151-2,5-3*(N151-2-R151)/(P151-R151),6))</f>
        <v>2</v>
      </c>
      <c r="W151" s="41">
        <f>IF(P151&lt;=N151-4,4*2/(N151-P151),IF(R151&lt;=N151-4,5-3*(N151-4-R151)/(P151-R151),6))</f>
        <v>6</v>
      </c>
      <c r="X151" s="6">
        <v>23000000</v>
      </c>
      <c r="Y151" s="6">
        <v>6100000</v>
      </c>
      <c r="Z151" s="6">
        <v>230000</v>
      </c>
      <c r="AA151" s="8">
        <v>0.26521739130434785</v>
      </c>
      <c r="AB151" s="8">
        <v>0.01</v>
      </c>
      <c r="AC151" s="21">
        <v>61000000</v>
      </c>
      <c r="AD151" s="1">
        <f t="shared" si="24"/>
        <v>7.7853298350107671</v>
      </c>
      <c r="AE151" s="1">
        <v>23000000</v>
      </c>
      <c r="AF151" s="1">
        <f t="shared" si="25"/>
        <v>7.3617278360175931</v>
      </c>
      <c r="AG151" s="1">
        <v>1300000</v>
      </c>
      <c r="AH151" s="1">
        <f t="shared" si="26"/>
        <v>6.1139433523068369</v>
      </c>
      <c r="AI151" s="2">
        <v>0.37704918032786883</v>
      </c>
      <c r="AJ151" s="2">
        <v>2.1311475409836064E-2</v>
      </c>
      <c r="AK151" s="7">
        <f t="shared" si="27"/>
        <v>3.3858114326586826</v>
      </c>
      <c r="AL151" s="7">
        <f t="shared" si="28"/>
        <v>6</v>
      </c>
      <c r="AM151" s="7">
        <f t="shared" si="29"/>
        <v>6</v>
      </c>
      <c r="AN151" s="2" t="s">
        <v>243</v>
      </c>
      <c r="AO151" s="2" t="s">
        <v>243</v>
      </c>
      <c r="AP151" s="2" t="s">
        <v>243</v>
      </c>
      <c r="AQ151" s="2" t="s">
        <v>243</v>
      </c>
      <c r="AR151" s="1">
        <v>3.7704918032786888E-2</v>
      </c>
      <c r="AS151" s="1">
        <v>1E-3</v>
      </c>
      <c r="AT151" s="1">
        <v>1.7692307692307691E-2</v>
      </c>
      <c r="AU151" s="1">
        <f>VLOOKUP(B151,'[1]raw data'!$E$1:$Q$313,13,FALSE)</f>
        <v>19</v>
      </c>
      <c r="AV151" s="1" t="s">
        <v>265</v>
      </c>
    </row>
    <row r="152" spans="1:48" x14ac:dyDescent="0.2">
      <c r="A152" s="4">
        <v>151</v>
      </c>
      <c r="B152" s="38">
        <v>26072</v>
      </c>
      <c r="C152" s="1" t="s">
        <v>0</v>
      </c>
      <c r="D152" s="4" t="s">
        <v>42</v>
      </c>
      <c r="E152" s="4" t="s">
        <v>42</v>
      </c>
      <c r="F152" s="4" t="s">
        <v>173</v>
      </c>
      <c r="G152" s="1"/>
      <c r="H152" s="1"/>
      <c r="I152" s="1"/>
      <c r="J152" s="1"/>
      <c r="K152" s="5">
        <v>2.5000000000000001E-2</v>
      </c>
      <c r="L152" s="4">
        <v>0.06</v>
      </c>
      <c r="M152" s="6">
        <v>2300000</v>
      </c>
      <c r="N152" s="33">
        <f t="shared" si="20"/>
        <v>6.3617278360175931</v>
      </c>
      <c r="O152" s="6">
        <v>61000</v>
      </c>
      <c r="P152" s="33">
        <f t="shared" si="21"/>
        <v>4.7853298350107671</v>
      </c>
      <c r="Q152" s="6">
        <v>61000</v>
      </c>
      <c r="R152" s="33">
        <f t="shared" si="22"/>
        <v>4.7853298350107671</v>
      </c>
      <c r="S152" s="7">
        <v>2.6521739130434784E-2</v>
      </c>
      <c r="T152" s="7">
        <v>2.6521739130434784E-2</v>
      </c>
      <c r="U152" s="7">
        <f t="shared" si="23"/>
        <v>1.2687151333119078</v>
      </c>
      <c r="V152" s="7">
        <f>IF(P152&lt;=N152-2,2*2/(N152-P152),IF(R152&lt;=N152-2,5-3*(N152-2-R152)/(P152-R152),6))</f>
        <v>6</v>
      </c>
      <c r="W152" s="41">
        <f>IF(P152&lt;=N152-4,4*2/(N152-P152),IF(R152&lt;=N152-4,5-3*(N152-4-R152)/(P152-R152),6))</f>
        <v>6</v>
      </c>
      <c r="X152" s="6">
        <v>61000000</v>
      </c>
      <c r="Y152" s="6">
        <v>2300000</v>
      </c>
      <c r="Z152" s="6">
        <v>6100000</v>
      </c>
      <c r="AA152" s="8">
        <v>3.7704918032786888E-2</v>
      </c>
      <c r="AB152" s="8">
        <v>0.1</v>
      </c>
      <c r="AC152" s="21">
        <v>61000000</v>
      </c>
      <c r="AD152" s="1">
        <f t="shared" si="24"/>
        <v>7.7853298350107671</v>
      </c>
      <c r="AE152" s="1">
        <v>6100000</v>
      </c>
      <c r="AF152" s="1">
        <f t="shared" si="25"/>
        <v>6.7853298350107671</v>
      </c>
      <c r="AG152" s="1">
        <v>6100000</v>
      </c>
      <c r="AH152" s="1">
        <f t="shared" si="26"/>
        <v>6.7853298350107671</v>
      </c>
      <c r="AI152" s="2">
        <v>0.1</v>
      </c>
      <c r="AJ152" s="2">
        <v>0.1</v>
      </c>
      <c r="AK152" s="7">
        <f t="shared" si="27"/>
        <v>2</v>
      </c>
      <c r="AL152" s="7">
        <f t="shared" si="28"/>
        <v>6</v>
      </c>
      <c r="AM152" s="7">
        <f t="shared" si="29"/>
        <v>6</v>
      </c>
      <c r="AN152" s="2" t="s">
        <v>243</v>
      </c>
      <c r="AO152" s="2" t="s">
        <v>244</v>
      </c>
      <c r="AP152" s="2" t="s">
        <v>243</v>
      </c>
      <c r="AQ152" s="2" t="s">
        <v>243</v>
      </c>
      <c r="AR152" s="1">
        <v>3.7704918032786888E-2</v>
      </c>
      <c r="AS152" s="1">
        <v>0.01</v>
      </c>
      <c r="AT152" s="1">
        <v>0.01</v>
      </c>
      <c r="AU152" s="1">
        <f>VLOOKUP(B152,'[1]raw data'!$E$1:$Q$313,13,FALSE)</f>
        <v>19</v>
      </c>
      <c r="AV152" s="1" t="s">
        <v>265</v>
      </c>
    </row>
    <row r="153" spans="1:48" x14ac:dyDescent="0.2">
      <c r="A153" s="4">
        <v>152</v>
      </c>
      <c r="B153" s="38">
        <v>26076</v>
      </c>
      <c r="C153" s="1" t="s">
        <v>0</v>
      </c>
      <c r="D153" s="4" t="s">
        <v>42</v>
      </c>
      <c r="E153" s="4" t="s">
        <v>42</v>
      </c>
      <c r="F153" s="4" t="s">
        <v>174</v>
      </c>
      <c r="G153" s="1"/>
      <c r="H153" s="1"/>
      <c r="I153" s="1"/>
      <c r="J153" s="1"/>
      <c r="K153" s="5">
        <v>0.05</v>
      </c>
      <c r="L153" s="4">
        <v>0.12</v>
      </c>
      <c r="M153" s="6">
        <v>2300000</v>
      </c>
      <c r="N153" s="33">
        <f t="shared" si="20"/>
        <v>6.3617278360175931</v>
      </c>
      <c r="O153" s="6">
        <v>61000</v>
      </c>
      <c r="P153" s="33">
        <f t="shared" si="21"/>
        <v>4.7853298350107671</v>
      </c>
      <c r="Q153" s="6">
        <v>6100</v>
      </c>
      <c r="R153" s="33">
        <f t="shared" si="22"/>
        <v>3.7853298350107671</v>
      </c>
      <c r="S153" s="7">
        <v>2.6521739130434784E-2</v>
      </c>
      <c r="T153" s="7">
        <v>2.6521739130434784E-3</v>
      </c>
      <c r="U153" s="7">
        <f t="shared" si="23"/>
        <v>1.2687151333119078</v>
      </c>
      <c r="V153" s="7">
        <f>IF(P153&lt;=N153-2,2*2/(N153-P153),IF(R153&lt;=N153-2,5-3*(N153-2-R153)/(P153-R153),6))</f>
        <v>3.2708059969795222</v>
      </c>
      <c r="W153" s="41">
        <f>IF(P153&lt;=N153-4,4*2/(N153-P153),IF(R153&lt;=N153-4,5-3*(N153-4-R153)/(P153-R153),6))</f>
        <v>6</v>
      </c>
      <c r="X153" s="6">
        <v>61000000</v>
      </c>
      <c r="Y153" s="6">
        <v>2300000</v>
      </c>
      <c r="Z153" s="6">
        <v>23000</v>
      </c>
      <c r="AA153" s="8">
        <v>3.7704918032786888E-2</v>
      </c>
      <c r="AB153" s="8">
        <v>3.7704918032786886E-4</v>
      </c>
      <c r="AC153" s="21">
        <v>61000000</v>
      </c>
      <c r="AD153" s="1">
        <f t="shared" si="24"/>
        <v>7.7853298350107671</v>
      </c>
      <c r="AE153" s="1">
        <v>2300000</v>
      </c>
      <c r="AF153" s="1">
        <f t="shared" si="25"/>
        <v>6.3617278360175931</v>
      </c>
      <c r="AG153" s="1">
        <v>2300000</v>
      </c>
      <c r="AH153" s="1">
        <f t="shared" si="26"/>
        <v>6.3617278360175931</v>
      </c>
      <c r="AI153" s="2">
        <v>3.7704918032786888E-2</v>
      </c>
      <c r="AJ153" s="2">
        <v>3.7704918032786888E-2</v>
      </c>
      <c r="AK153" s="7">
        <f t="shared" si="27"/>
        <v>1.4048870410511343</v>
      </c>
      <c r="AL153" s="7">
        <f t="shared" si="28"/>
        <v>6</v>
      </c>
      <c r="AM153" s="7">
        <f t="shared" si="29"/>
        <v>6</v>
      </c>
      <c r="AN153" s="2" t="s">
        <v>243</v>
      </c>
      <c r="AO153" s="2" t="s">
        <v>243</v>
      </c>
      <c r="AP153" s="2" t="s">
        <v>243</v>
      </c>
      <c r="AQ153" s="2" t="s">
        <v>243</v>
      </c>
      <c r="AR153" s="1">
        <v>3.7704918032786888E-2</v>
      </c>
      <c r="AS153" s="1">
        <v>2.6521739130434784E-2</v>
      </c>
      <c r="AT153" s="1">
        <v>2.6521739130434784E-3</v>
      </c>
      <c r="AU153" s="1">
        <f>VLOOKUP(B153,'[1]raw data'!$E$1:$Q$313,13,FALSE)</f>
        <v>15</v>
      </c>
      <c r="AV153" s="1" t="s">
        <v>265</v>
      </c>
    </row>
    <row r="154" spans="1:48" x14ac:dyDescent="0.2">
      <c r="A154" s="4">
        <v>153</v>
      </c>
      <c r="B154" s="38">
        <v>26077</v>
      </c>
      <c r="C154" s="1" t="s">
        <v>0</v>
      </c>
      <c r="D154" s="4" t="s">
        <v>42</v>
      </c>
      <c r="E154" s="4" t="s">
        <v>42</v>
      </c>
      <c r="F154" s="4" t="s">
        <v>175</v>
      </c>
      <c r="G154" s="1"/>
      <c r="H154" s="1"/>
      <c r="I154" s="1"/>
      <c r="J154" s="1"/>
      <c r="K154" s="5">
        <v>2.5000000000000001E-2</v>
      </c>
      <c r="L154" s="4">
        <v>0.06</v>
      </c>
      <c r="M154" s="6">
        <v>230000</v>
      </c>
      <c r="N154" s="33">
        <f t="shared" si="20"/>
        <v>5.3617278360175931</v>
      </c>
      <c r="O154" s="6">
        <v>23000</v>
      </c>
      <c r="P154" s="33">
        <f t="shared" si="21"/>
        <v>4.3617278360175931</v>
      </c>
      <c r="Q154" s="6">
        <v>230</v>
      </c>
      <c r="R154" s="33">
        <f t="shared" si="22"/>
        <v>2.3617278360175931</v>
      </c>
      <c r="S154" s="7">
        <v>0.1</v>
      </c>
      <c r="T154" s="7">
        <v>1E-3</v>
      </c>
      <c r="U154" s="7">
        <f t="shared" si="23"/>
        <v>2</v>
      </c>
      <c r="V154" s="7">
        <f>IF(P154&lt;=N154-2,2*2/(N154-P154),IF(R154&lt;=N154-2,5-3*(N154-2-R154)/(P154-R154),6))</f>
        <v>3.5</v>
      </c>
      <c r="W154" s="41">
        <f>IF(P154&lt;=N154-4,4*2/(N154-P154),IF(R154&lt;=N154-4,5-3*(N154-4-R154)/(P154-R154),6))</f>
        <v>6</v>
      </c>
      <c r="X154" s="6">
        <v>2300000</v>
      </c>
      <c r="Y154" s="6">
        <v>230000</v>
      </c>
      <c r="Z154" s="6">
        <v>61000</v>
      </c>
      <c r="AA154" s="8">
        <v>0.1</v>
      </c>
      <c r="AB154" s="8">
        <v>2.6521739130434784E-2</v>
      </c>
      <c r="AC154" s="21">
        <v>61000000</v>
      </c>
      <c r="AD154" s="1">
        <f t="shared" si="24"/>
        <v>7.7853298350107671</v>
      </c>
      <c r="AE154" s="1">
        <v>6100000</v>
      </c>
      <c r="AF154" s="1">
        <f t="shared" si="25"/>
        <v>6.7853298350107671</v>
      </c>
      <c r="AG154" s="1">
        <v>2300000</v>
      </c>
      <c r="AH154" s="1">
        <f t="shared" si="26"/>
        <v>6.3617278360175931</v>
      </c>
      <c r="AI154" s="2">
        <v>0.1</v>
      </c>
      <c r="AJ154" s="2">
        <v>3.7704918032786888E-2</v>
      </c>
      <c r="AK154" s="7">
        <f t="shared" si="27"/>
        <v>2</v>
      </c>
      <c r="AL154" s="7">
        <f t="shared" si="28"/>
        <v>6</v>
      </c>
      <c r="AM154" s="7">
        <f t="shared" si="29"/>
        <v>6</v>
      </c>
      <c r="AN154" s="2" t="s">
        <v>243</v>
      </c>
      <c r="AO154" s="2" t="s">
        <v>243</v>
      </c>
      <c r="AP154" s="2" t="s">
        <v>243</v>
      </c>
      <c r="AQ154" s="2" t="s">
        <v>243</v>
      </c>
      <c r="AR154" s="1">
        <v>3.7704918032786887E-3</v>
      </c>
      <c r="AS154" s="1">
        <v>3.7704918032786887E-3</v>
      </c>
      <c r="AT154" s="1">
        <v>1E-4</v>
      </c>
      <c r="AU154" s="1">
        <f>VLOOKUP(B154,'[1]raw data'!$E$1:$Q$313,13,FALSE)</f>
        <v>15</v>
      </c>
      <c r="AV154" s="1" t="s">
        <v>265</v>
      </c>
    </row>
    <row r="155" spans="1:48" x14ac:dyDescent="0.2">
      <c r="A155" s="4">
        <v>154</v>
      </c>
      <c r="B155" s="38">
        <v>26079</v>
      </c>
      <c r="C155" s="1" t="s">
        <v>0</v>
      </c>
      <c r="D155" s="4" t="s">
        <v>42</v>
      </c>
      <c r="E155" s="4" t="s">
        <v>42</v>
      </c>
      <c r="F155" s="4" t="s">
        <v>176</v>
      </c>
      <c r="G155" s="1"/>
      <c r="H155" s="1"/>
      <c r="I155" s="1"/>
      <c r="J155" s="1"/>
      <c r="K155" s="5">
        <v>2.5000000000000001E-2</v>
      </c>
      <c r="L155" s="4">
        <v>0.06</v>
      </c>
      <c r="M155" s="6">
        <v>2300000</v>
      </c>
      <c r="N155" s="33">
        <f t="shared" si="20"/>
        <v>6.3617278360175931</v>
      </c>
      <c r="O155" s="6">
        <v>23000</v>
      </c>
      <c r="P155" s="33">
        <f t="shared" si="21"/>
        <v>4.3617278360175931</v>
      </c>
      <c r="Q155" s="6">
        <v>23000</v>
      </c>
      <c r="R155" s="33">
        <f t="shared" si="22"/>
        <v>4.3617278360175931</v>
      </c>
      <c r="S155" s="7">
        <v>0.01</v>
      </c>
      <c r="T155" s="7">
        <v>0.01</v>
      </c>
      <c r="U155" s="7">
        <f t="shared" si="23"/>
        <v>1</v>
      </c>
      <c r="V155" s="7">
        <f>IF(P155&lt;=N155-2,2*2/(N155-P155),IF(R155&lt;=N155-2,5-3*(N155-2-R155)/(P155-R155),6))</f>
        <v>2</v>
      </c>
      <c r="W155" s="41">
        <f>IF(P155&lt;=N155-4,4*2/(N155-P155),IF(R155&lt;=N155-4,5-3*(N155-4-R155)/(P155-R155),6))</f>
        <v>6</v>
      </c>
      <c r="X155" s="6">
        <v>2300000</v>
      </c>
      <c r="Y155" s="6">
        <v>2300000</v>
      </c>
      <c r="Z155" s="6">
        <v>230000</v>
      </c>
      <c r="AA155" s="8">
        <v>1</v>
      </c>
      <c r="AB155" s="8">
        <v>0.1</v>
      </c>
      <c r="AC155" s="21">
        <v>23000000</v>
      </c>
      <c r="AD155" s="1">
        <f t="shared" si="24"/>
        <v>7.3617278360175931</v>
      </c>
      <c r="AE155" s="1">
        <v>6100000</v>
      </c>
      <c r="AF155" s="1">
        <f t="shared" si="25"/>
        <v>6.7853298350107671</v>
      </c>
      <c r="AG155" s="1">
        <v>610000</v>
      </c>
      <c r="AH155" s="1">
        <f t="shared" si="26"/>
        <v>5.7853298350107671</v>
      </c>
      <c r="AI155" s="2">
        <v>0.26521739130434785</v>
      </c>
      <c r="AJ155" s="2">
        <v>2.6521739130434784E-2</v>
      </c>
      <c r="AK155" s="7">
        <f t="shared" si="27"/>
        <v>3.2708059969795222</v>
      </c>
      <c r="AL155" s="7">
        <f t="shared" si="28"/>
        <v>6</v>
      </c>
      <c r="AM155" s="7">
        <f t="shared" si="29"/>
        <v>6</v>
      </c>
      <c r="AN155" s="2" t="s">
        <v>243</v>
      </c>
      <c r="AO155" s="2" t="s">
        <v>243</v>
      </c>
      <c r="AP155" s="2" t="s">
        <v>243</v>
      </c>
      <c r="AQ155" s="2" t="s">
        <v>243</v>
      </c>
      <c r="AR155" s="1">
        <v>0.1</v>
      </c>
      <c r="AS155" s="1">
        <v>3.7704918032786887E-3</v>
      </c>
      <c r="AT155" s="1">
        <v>3.7704918032786888E-2</v>
      </c>
      <c r="AU155" s="1">
        <f>VLOOKUP(B155,'[1]raw data'!$E$1:$Q$313,13,FALSE)</f>
        <v>15</v>
      </c>
      <c r="AV155" s="1" t="s">
        <v>265</v>
      </c>
    </row>
    <row r="156" spans="1:48" x14ac:dyDescent="0.2">
      <c r="A156" s="4">
        <v>155</v>
      </c>
      <c r="B156" s="38">
        <v>26082</v>
      </c>
      <c r="C156" s="1" t="s">
        <v>0</v>
      </c>
      <c r="D156" s="4" t="s">
        <v>42</v>
      </c>
      <c r="E156" s="4" t="s">
        <v>42</v>
      </c>
      <c r="F156" s="4" t="s">
        <v>177</v>
      </c>
      <c r="G156" s="1"/>
      <c r="H156" s="1"/>
      <c r="I156" s="1"/>
      <c r="J156" s="1"/>
      <c r="K156" s="5">
        <v>2.5000000000000001E-2</v>
      </c>
      <c r="L156" s="4">
        <v>0.06</v>
      </c>
      <c r="M156" s="6">
        <v>2300000</v>
      </c>
      <c r="N156" s="33">
        <f t="shared" si="20"/>
        <v>6.3617278360175931</v>
      </c>
      <c r="O156" s="6">
        <v>230000</v>
      </c>
      <c r="P156" s="33">
        <f t="shared" si="21"/>
        <v>5.3617278360175931</v>
      </c>
      <c r="Q156" s="6">
        <v>23000</v>
      </c>
      <c r="R156" s="33">
        <f t="shared" si="22"/>
        <v>4.3617278360175931</v>
      </c>
      <c r="S156" s="7">
        <v>1E-3</v>
      </c>
      <c r="T156" s="7">
        <v>0.01</v>
      </c>
      <c r="U156" s="7">
        <f t="shared" si="23"/>
        <v>2</v>
      </c>
      <c r="V156" s="7">
        <f>IF(P156&lt;=N156-2,2*2/(N156-P156),IF(R156&lt;=N156-2,5-3*(N156-2-R156)/(P156-R156),6))</f>
        <v>5</v>
      </c>
      <c r="W156" s="41">
        <f>IF(P156&lt;=N156-4,4*2/(N156-P156),IF(R156&lt;=N156-4,5-3*(N156-4-R156)/(P156-R156),6))</f>
        <v>6</v>
      </c>
      <c r="X156" s="6">
        <v>23000000</v>
      </c>
      <c r="Y156" s="6">
        <v>23000000</v>
      </c>
      <c r="Z156" s="6">
        <v>230000</v>
      </c>
      <c r="AA156" s="8">
        <v>1</v>
      </c>
      <c r="AB156" s="8">
        <v>0.01</v>
      </c>
      <c r="AC156" s="21">
        <v>23000000</v>
      </c>
      <c r="AD156" s="1">
        <f t="shared" si="24"/>
        <v>7.3617278360175931</v>
      </c>
      <c r="AE156" s="1">
        <v>23000000</v>
      </c>
      <c r="AF156" s="1">
        <f t="shared" si="25"/>
        <v>7.3617278360175931</v>
      </c>
      <c r="AG156" s="1">
        <v>6100000</v>
      </c>
      <c r="AH156" s="1">
        <f t="shared" si="26"/>
        <v>6.7853298350107671</v>
      </c>
      <c r="AI156" s="2">
        <v>1</v>
      </c>
      <c r="AJ156" s="2">
        <v>0.26521739130434785</v>
      </c>
      <c r="AK156" s="7">
        <f t="shared" si="27"/>
        <v>6</v>
      </c>
      <c r="AL156" s="7">
        <f t="shared" si="28"/>
        <v>6</v>
      </c>
      <c r="AM156" s="7">
        <f t="shared" si="29"/>
        <v>6</v>
      </c>
      <c r="AN156" s="2" t="s">
        <v>242</v>
      </c>
      <c r="AO156" s="2" t="s">
        <v>243</v>
      </c>
      <c r="AP156" s="2" t="s">
        <v>244</v>
      </c>
      <c r="AQ156" s="2" t="s">
        <v>244</v>
      </c>
      <c r="AR156" s="1">
        <v>0.1</v>
      </c>
      <c r="AS156" s="1">
        <v>0.01</v>
      </c>
      <c r="AT156" s="1">
        <v>3.7704918032786887E-3</v>
      </c>
      <c r="AU156" s="1">
        <f>VLOOKUP(B156,'[1]raw data'!$E$1:$Q$313,13,FALSE)</f>
        <v>15</v>
      </c>
      <c r="AV156" s="1" t="s">
        <v>265</v>
      </c>
    </row>
    <row r="157" spans="1:48" x14ac:dyDescent="0.2">
      <c r="A157" s="4">
        <v>156</v>
      </c>
      <c r="B157" s="38">
        <v>26083</v>
      </c>
      <c r="C157" s="1" t="s">
        <v>0</v>
      </c>
      <c r="D157" s="4" t="s">
        <v>42</v>
      </c>
      <c r="E157" s="4" t="s">
        <v>42</v>
      </c>
      <c r="F157" s="4" t="s">
        <v>178</v>
      </c>
      <c r="G157" s="1"/>
      <c r="H157" s="1"/>
      <c r="I157" s="1"/>
      <c r="J157" s="1"/>
      <c r="K157" s="5">
        <v>2.5000000000000001E-2</v>
      </c>
      <c r="L157" s="4">
        <v>0.06</v>
      </c>
      <c r="M157" s="6">
        <v>2300000</v>
      </c>
      <c r="N157" s="33">
        <f t="shared" si="20"/>
        <v>6.3617278360175931</v>
      </c>
      <c r="O157" s="6">
        <v>2300</v>
      </c>
      <c r="P157" s="33">
        <f t="shared" si="21"/>
        <v>3.3617278360175931</v>
      </c>
      <c r="Q157" s="6">
        <v>230</v>
      </c>
      <c r="R157" s="33">
        <f t="shared" si="22"/>
        <v>2.3617278360175931</v>
      </c>
      <c r="S157" s="7">
        <v>1E-3</v>
      </c>
      <c r="T157" s="7">
        <v>1E-4</v>
      </c>
      <c r="U157" s="7">
        <f t="shared" si="23"/>
        <v>0.66666666666666663</v>
      </c>
      <c r="V157" s="7">
        <f>IF(P157&lt;=N157-2,2*2/(N157-P157),IF(R157&lt;=N157-2,5-3*(N157-2-R157)/(P157-R157),6))</f>
        <v>1.3333333333333333</v>
      </c>
      <c r="W157" s="41">
        <f>IF(P157&lt;=N157-4,4*2/(N157-P157),IF(R157&lt;=N157-4,5-3*(N157-4-R157)/(P157-R157),6))</f>
        <v>5</v>
      </c>
      <c r="X157" s="6">
        <v>23000000</v>
      </c>
      <c r="Y157" s="6">
        <v>230000</v>
      </c>
      <c r="Z157" s="6">
        <v>2300</v>
      </c>
      <c r="AA157" s="8">
        <v>0.01</v>
      </c>
      <c r="AB157" s="8">
        <v>1E-4</v>
      </c>
      <c r="AC157" s="21">
        <v>61000000</v>
      </c>
      <c r="AD157" s="1">
        <f t="shared" si="24"/>
        <v>7.7853298350107671</v>
      </c>
      <c r="AE157" s="1">
        <v>2300000</v>
      </c>
      <c r="AF157" s="1">
        <f t="shared" si="25"/>
        <v>6.3617278360175931</v>
      </c>
      <c r="AG157" s="1">
        <v>61000</v>
      </c>
      <c r="AH157" s="1">
        <f t="shared" si="26"/>
        <v>4.7853298350107671</v>
      </c>
      <c r="AI157" s="2">
        <v>3.7704918032786888E-2</v>
      </c>
      <c r="AJ157" s="2">
        <v>1E-3</v>
      </c>
      <c r="AK157" s="7">
        <f t="shared" si="27"/>
        <v>1.4048870410511343</v>
      </c>
      <c r="AL157" s="7">
        <f t="shared" si="28"/>
        <v>3.0969273000321387</v>
      </c>
      <c r="AM157" s="7">
        <f t="shared" si="29"/>
        <v>6</v>
      </c>
      <c r="AN157" s="2" t="s">
        <v>242</v>
      </c>
      <c r="AO157" s="2" t="s">
        <v>242</v>
      </c>
      <c r="AP157" s="2" t="s">
        <v>243</v>
      </c>
      <c r="AQ157" s="2" t="s">
        <v>242</v>
      </c>
      <c r="AR157" s="1">
        <v>3.7704918032786888E-2</v>
      </c>
      <c r="AS157" s="1">
        <v>1E-3</v>
      </c>
      <c r="AT157" s="1">
        <v>3.7704918032786887E-3</v>
      </c>
      <c r="AU157" s="1">
        <f>VLOOKUP(B157,'[1]raw data'!$E$1:$Q$313,13,FALSE)</f>
        <v>19</v>
      </c>
      <c r="AV157" s="1" t="s">
        <v>265</v>
      </c>
    </row>
    <row r="158" spans="1:48" x14ac:dyDescent="0.2">
      <c r="A158" s="4">
        <v>157</v>
      </c>
      <c r="B158" s="38">
        <v>26084</v>
      </c>
      <c r="C158" s="1" t="s">
        <v>0</v>
      </c>
      <c r="D158" s="4" t="s">
        <v>42</v>
      </c>
      <c r="E158" s="4" t="s">
        <v>42</v>
      </c>
      <c r="F158" s="4" t="s">
        <v>179</v>
      </c>
      <c r="G158" s="1"/>
      <c r="H158" s="1"/>
      <c r="I158" s="1"/>
      <c r="J158" s="1"/>
      <c r="K158" s="5">
        <v>2.5000000000000001E-2</v>
      </c>
      <c r="L158" s="4">
        <v>0.06</v>
      </c>
      <c r="M158" s="6">
        <v>230000</v>
      </c>
      <c r="N158" s="33">
        <f t="shared" si="20"/>
        <v>5.3617278360175931</v>
      </c>
      <c r="O158" s="6">
        <v>23000</v>
      </c>
      <c r="P158" s="33">
        <f t="shared" si="21"/>
        <v>4.3617278360175931</v>
      </c>
      <c r="Q158" s="6">
        <v>2300</v>
      </c>
      <c r="R158" s="33">
        <f t="shared" si="22"/>
        <v>3.3617278360175931</v>
      </c>
      <c r="S158" s="7">
        <v>0.1</v>
      </c>
      <c r="T158" s="7">
        <v>0.01</v>
      </c>
      <c r="U158" s="7">
        <f t="shared" si="23"/>
        <v>2</v>
      </c>
      <c r="V158" s="7">
        <f>IF(P158&lt;=N158-2,2*2/(N158-P158),IF(R158&lt;=N158-2,5-3*(N158-2-R158)/(P158-R158),6))</f>
        <v>5</v>
      </c>
      <c r="W158" s="41">
        <f>IF(P158&lt;=N158-4,4*2/(N158-P158),IF(R158&lt;=N158-4,5-3*(N158-4-R158)/(P158-R158),6))</f>
        <v>6</v>
      </c>
      <c r="X158" s="6">
        <v>2300000</v>
      </c>
      <c r="Y158" s="6">
        <v>610000</v>
      </c>
      <c r="Z158" s="6">
        <v>230000</v>
      </c>
      <c r="AA158" s="8">
        <v>0.26521739130434785</v>
      </c>
      <c r="AB158" s="8">
        <v>0.1</v>
      </c>
      <c r="AC158" s="21">
        <v>61000000</v>
      </c>
      <c r="AD158" s="1">
        <f t="shared" si="24"/>
        <v>7.7853298350107671</v>
      </c>
      <c r="AE158" s="1">
        <v>2300000</v>
      </c>
      <c r="AF158" s="1">
        <f t="shared" si="25"/>
        <v>6.3617278360175931</v>
      </c>
      <c r="AG158" s="1">
        <v>230000</v>
      </c>
      <c r="AH158" s="1">
        <f t="shared" si="26"/>
        <v>5.3617278360175931</v>
      </c>
      <c r="AI158" s="2">
        <v>3.7704918032786888E-2</v>
      </c>
      <c r="AJ158" s="2">
        <v>3.7704918032786887E-3</v>
      </c>
      <c r="AK158" s="7">
        <f t="shared" si="27"/>
        <v>1.4048870410511343</v>
      </c>
      <c r="AL158" s="7">
        <f t="shared" si="28"/>
        <v>3.7291940030204778</v>
      </c>
      <c r="AM158" s="7">
        <f t="shared" si="29"/>
        <v>6</v>
      </c>
      <c r="AN158" s="2" t="s">
        <v>243</v>
      </c>
      <c r="AO158" s="2" t="s">
        <v>243</v>
      </c>
      <c r="AP158" s="2" t="s">
        <v>243</v>
      </c>
      <c r="AQ158" s="2" t="s">
        <v>242</v>
      </c>
      <c r="AR158" s="1">
        <v>3.7704918032786887E-3</v>
      </c>
      <c r="AS158" s="1">
        <v>0.01</v>
      </c>
      <c r="AT158" s="1">
        <v>0.01</v>
      </c>
      <c r="AU158" s="1">
        <f>VLOOKUP(B158,'[1]raw data'!$E$1:$Q$313,13,FALSE)</f>
        <v>22</v>
      </c>
      <c r="AV158" s="1" t="s">
        <v>265</v>
      </c>
    </row>
    <row r="159" spans="1:48" x14ac:dyDescent="0.2">
      <c r="A159" s="4">
        <v>158</v>
      </c>
      <c r="B159" s="38">
        <v>26085</v>
      </c>
      <c r="C159" s="1" t="s">
        <v>0</v>
      </c>
      <c r="D159" s="4" t="s">
        <v>42</v>
      </c>
      <c r="E159" s="4" t="s">
        <v>42</v>
      </c>
      <c r="F159" s="4" t="s">
        <v>180</v>
      </c>
      <c r="G159" s="1"/>
      <c r="H159" s="1"/>
      <c r="I159" s="1"/>
      <c r="J159" s="1"/>
      <c r="K159" s="5">
        <v>2.5000000000000001E-2</v>
      </c>
      <c r="L159" s="4">
        <v>0.06</v>
      </c>
      <c r="M159" s="6">
        <v>2300000</v>
      </c>
      <c r="N159" s="33">
        <f t="shared" si="20"/>
        <v>6.3617278360175931</v>
      </c>
      <c r="O159" s="6">
        <v>61000</v>
      </c>
      <c r="P159" s="33">
        <f t="shared" si="21"/>
        <v>4.7853298350107671</v>
      </c>
      <c r="Q159" s="6">
        <v>6100</v>
      </c>
      <c r="R159" s="33">
        <f t="shared" si="22"/>
        <v>3.7853298350107671</v>
      </c>
      <c r="S159" s="7">
        <v>2.6521739130434784E-2</v>
      </c>
      <c r="T159" s="7">
        <v>2.6521739130434784E-3</v>
      </c>
      <c r="U159" s="7">
        <f t="shared" si="23"/>
        <v>1.2687151333119078</v>
      </c>
      <c r="V159" s="7">
        <f>IF(P159&lt;=N159-2,2*2/(N159-P159),IF(R159&lt;=N159-2,5-3*(N159-2-R159)/(P159-R159),6))</f>
        <v>3.2708059969795222</v>
      </c>
      <c r="W159" s="41">
        <f>IF(P159&lt;=N159-4,4*2/(N159-P159),IF(R159&lt;=N159-4,5-3*(N159-4-R159)/(P159-R159),6))</f>
        <v>6</v>
      </c>
      <c r="X159" s="6">
        <v>23000000</v>
      </c>
      <c r="Y159" s="6">
        <v>6100000</v>
      </c>
      <c r="Z159" s="6">
        <v>230000</v>
      </c>
      <c r="AA159" s="8">
        <v>0.26521739130434785</v>
      </c>
      <c r="AB159" s="8">
        <v>0.01</v>
      </c>
      <c r="AC159" s="21">
        <v>23000000</v>
      </c>
      <c r="AD159" s="1">
        <f t="shared" si="24"/>
        <v>7.3617278360175931</v>
      </c>
      <c r="AE159" s="1">
        <v>6100000</v>
      </c>
      <c r="AF159" s="1">
        <f t="shared" si="25"/>
        <v>6.7853298350107671</v>
      </c>
      <c r="AG159" s="1">
        <v>610000</v>
      </c>
      <c r="AH159" s="1">
        <f t="shared" si="26"/>
        <v>5.7853298350107671</v>
      </c>
      <c r="AI159" s="2">
        <v>0.26521739130434785</v>
      </c>
      <c r="AJ159" s="2">
        <v>2.6521739130434784E-2</v>
      </c>
      <c r="AK159" s="7">
        <f t="shared" si="27"/>
        <v>3.2708059969795222</v>
      </c>
      <c r="AL159" s="7">
        <f t="shared" si="28"/>
        <v>6</v>
      </c>
      <c r="AM159" s="7">
        <f t="shared" si="29"/>
        <v>6</v>
      </c>
      <c r="AN159" s="2" t="s">
        <v>243</v>
      </c>
      <c r="AO159" s="2" t="s">
        <v>243</v>
      </c>
      <c r="AP159" s="2" t="s">
        <v>243</v>
      </c>
      <c r="AQ159" s="2" t="s">
        <v>243</v>
      </c>
      <c r="AR159" s="1">
        <v>0.1</v>
      </c>
      <c r="AS159" s="1">
        <v>0.01</v>
      </c>
      <c r="AT159" s="1">
        <v>0.01</v>
      </c>
      <c r="AU159" s="1">
        <f>VLOOKUP(B159,'[1]raw data'!$E$1:$Q$313,13,FALSE)</f>
        <v>19</v>
      </c>
      <c r="AV159" s="1" t="s">
        <v>265</v>
      </c>
    </row>
    <row r="160" spans="1:48" x14ac:dyDescent="0.2">
      <c r="A160" s="4">
        <v>159</v>
      </c>
      <c r="B160" s="38">
        <v>26087</v>
      </c>
      <c r="C160" s="1" t="s">
        <v>0</v>
      </c>
      <c r="D160" s="4" t="s">
        <v>42</v>
      </c>
      <c r="E160" s="4" t="s">
        <v>42</v>
      </c>
      <c r="F160" s="4" t="s">
        <v>181</v>
      </c>
      <c r="G160" s="1"/>
      <c r="H160" s="1"/>
      <c r="I160" s="1"/>
      <c r="J160" s="1"/>
      <c r="K160" s="5">
        <v>2.5000000000000001E-2</v>
      </c>
      <c r="L160" s="4">
        <v>0.06</v>
      </c>
      <c r="M160" s="6">
        <v>61000000</v>
      </c>
      <c r="N160" s="33">
        <f t="shared" si="20"/>
        <v>7.7853298350107671</v>
      </c>
      <c r="O160" s="6">
        <v>230000</v>
      </c>
      <c r="P160" s="33">
        <f t="shared" si="21"/>
        <v>5.3617278360175931</v>
      </c>
      <c r="Q160" s="6">
        <v>23000</v>
      </c>
      <c r="R160" s="33">
        <f t="shared" si="22"/>
        <v>4.3617278360175931</v>
      </c>
      <c r="S160" s="7">
        <v>3.7704918032786887E-3</v>
      </c>
      <c r="T160" s="7">
        <v>3.7704918032786886E-4</v>
      </c>
      <c r="U160" s="7">
        <f t="shared" si="23"/>
        <v>0.82521800230848585</v>
      </c>
      <c r="V160" s="7">
        <f>IF(P160&lt;=N160-2,2*2/(N160-P160),IF(R160&lt;=N160-2,5-3*(N160-2-R160)/(P160-R160),6))</f>
        <v>1.6504360046169717</v>
      </c>
      <c r="W160" s="41">
        <f>IF(P160&lt;=N160-4,4*2/(N160-P160),IF(R160&lt;=N160-4,5-3*(N160-4-R160)/(P160-R160),6))</f>
        <v>6</v>
      </c>
      <c r="X160" s="6">
        <v>61000000</v>
      </c>
      <c r="Y160" s="6">
        <v>6100000</v>
      </c>
      <c r="Z160" s="6">
        <v>230000</v>
      </c>
      <c r="AA160" s="8">
        <v>0.1</v>
      </c>
      <c r="AB160" s="8">
        <v>3.7704918032786887E-3</v>
      </c>
      <c r="AC160" s="21">
        <v>61000000</v>
      </c>
      <c r="AD160" s="1">
        <f t="shared" si="24"/>
        <v>7.7853298350107671</v>
      </c>
      <c r="AE160" s="1">
        <v>6100000</v>
      </c>
      <c r="AF160" s="1">
        <f t="shared" si="25"/>
        <v>6.7853298350107671</v>
      </c>
      <c r="AG160" s="1">
        <v>1300000</v>
      </c>
      <c r="AH160" s="1">
        <f t="shared" si="26"/>
        <v>6.1139433523068369</v>
      </c>
      <c r="AI160" s="2">
        <v>0.1</v>
      </c>
      <c r="AJ160" s="2">
        <v>2.1311475409836064E-2</v>
      </c>
      <c r="AK160" s="7">
        <f t="shared" si="27"/>
        <v>2</v>
      </c>
      <c r="AL160" s="7">
        <f t="shared" si="28"/>
        <v>6</v>
      </c>
      <c r="AM160" s="7">
        <f t="shared" si="29"/>
        <v>6</v>
      </c>
      <c r="AN160" s="2" t="s">
        <v>242</v>
      </c>
      <c r="AO160" s="2" t="s">
        <v>242</v>
      </c>
      <c r="AP160" s="2" t="s">
        <v>243</v>
      </c>
      <c r="AQ160" s="2" t="s">
        <v>243</v>
      </c>
      <c r="AR160" s="1">
        <v>1</v>
      </c>
      <c r="AS160" s="1">
        <v>3.7704918032786888E-2</v>
      </c>
      <c r="AT160" s="1">
        <v>1.7692307692307691E-2</v>
      </c>
      <c r="AU160" s="1">
        <f>VLOOKUP(B160,'[1]raw data'!$E$1:$Q$313,13,FALSE)</f>
        <v>15</v>
      </c>
      <c r="AV160" s="1" t="s">
        <v>265</v>
      </c>
    </row>
    <row r="161" spans="1:48" x14ac:dyDescent="0.2">
      <c r="A161" s="4">
        <v>160</v>
      </c>
      <c r="B161" s="38">
        <v>26088</v>
      </c>
      <c r="C161" s="1" t="s">
        <v>0</v>
      </c>
      <c r="D161" s="4" t="s">
        <v>42</v>
      </c>
      <c r="E161" s="4" t="s">
        <v>42</v>
      </c>
      <c r="F161" s="4" t="s">
        <v>182</v>
      </c>
      <c r="G161" s="1"/>
      <c r="H161" s="1"/>
      <c r="I161" s="1"/>
      <c r="J161" s="1"/>
      <c r="K161" s="5">
        <v>2.5000000000000001E-2</v>
      </c>
      <c r="L161" s="4">
        <v>0.06</v>
      </c>
      <c r="M161" s="6">
        <v>610000</v>
      </c>
      <c r="N161" s="33">
        <f t="shared" si="20"/>
        <v>5.7853298350107671</v>
      </c>
      <c r="O161" s="6">
        <v>2300</v>
      </c>
      <c r="P161" s="33">
        <f t="shared" si="21"/>
        <v>3.3617278360175931</v>
      </c>
      <c r="Q161" s="6">
        <v>2300</v>
      </c>
      <c r="R161" s="33">
        <f t="shared" si="22"/>
        <v>3.3617278360175931</v>
      </c>
      <c r="S161" s="7">
        <v>3.7704918032786887E-3</v>
      </c>
      <c r="T161" s="7">
        <v>3.7704918032786887E-3</v>
      </c>
      <c r="U161" s="7">
        <f t="shared" si="23"/>
        <v>0.82521800230848585</v>
      </c>
      <c r="V161" s="7">
        <f>IF(P161&lt;=N161-2,2*2/(N161-P161),IF(R161&lt;=N161-2,5-3*(N161-2-R161)/(P161-R161),6))</f>
        <v>1.6504360046169717</v>
      </c>
      <c r="W161" s="41">
        <f>IF(P161&lt;=N161-4,4*2/(N161-P161),IF(R161&lt;=N161-4,5-3*(N161-4-R161)/(P161-R161),6))</f>
        <v>6</v>
      </c>
      <c r="X161" s="6">
        <v>61000000</v>
      </c>
      <c r="Y161" s="6">
        <v>23000</v>
      </c>
      <c r="Z161" s="6">
        <v>6100</v>
      </c>
      <c r="AA161" s="8">
        <v>3.7704918032786886E-4</v>
      </c>
      <c r="AB161" s="8">
        <v>1E-4</v>
      </c>
      <c r="AC161" s="21">
        <v>61000000</v>
      </c>
      <c r="AD161" s="1">
        <f t="shared" si="24"/>
        <v>7.7853298350107671</v>
      </c>
      <c r="AE161" s="1">
        <v>2300000</v>
      </c>
      <c r="AF161" s="1">
        <f t="shared" si="25"/>
        <v>6.3617278360175931</v>
      </c>
      <c r="AG161" s="1">
        <v>610000</v>
      </c>
      <c r="AH161" s="1">
        <f t="shared" si="26"/>
        <v>5.7853298350107671</v>
      </c>
      <c r="AI161" s="2">
        <v>3.7704918032786888E-2</v>
      </c>
      <c r="AJ161" s="2">
        <v>0.01</v>
      </c>
      <c r="AK161" s="7">
        <f t="shared" si="27"/>
        <v>1.4048870410511343</v>
      </c>
      <c r="AL161" s="7">
        <f t="shared" si="28"/>
        <v>5</v>
      </c>
      <c r="AM161" s="7">
        <f t="shared" si="29"/>
        <v>6</v>
      </c>
      <c r="AN161" s="2" t="s">
        <v>242</v>
      </c>
      <c r="AO161" s="2" t="s">
        <v>243</v>
      </c>
      <c r="AP161" s="2" t="s">
        <v>243</v>
      </c>
      <c r="AQ161" s="2" t="s">
        <v>243</v>
      </c>
      <c r="AR161" s="1">
        <v>0.01</v>
      </c>
      <c r="AS161" s="1">
        <v>1E-3</v>
      </c>
      <c r="AT161" s="1">
        <v>3.7704918032786887E-3</v>
      </c>
      <c r="AU161" s="1">
        <f>VLOOKUP(B161,'[1]raw data'!$E$1:$Q$313,13,FALSE)</f>
        <v>19</v>
      </c>
      <c r="AV161" s="1" t="s">
        <v>265</v>
      </c>
    </row>
    <row r="162" spans="1:48" x14ac:dyDescent="0.2">
      <c r="A162" s="4">
        <v>161</v>
      </c>
      <c r="B162" s="38">
        <v>26090</v>
      </c>
      <c r="C162" s="1" t="s">
        <v>0</v>
      </c>
      <c r="D162" s="4" t="s">
        <v>42</v>
      </c>
      <c r="E162" s="4" t="s">
        <v>42</v>
      </c>
      <c r="F162" s="4" t="s">
        <v>183</v>
      </c>
      <c r="G162" s="1"/>
      <c r="H162" s="1"/>
      <c r="I162" s="1"/>
      <c r="J162" s="1"/>
      <c r="K162" s="5">
        <v>2.5000000000000001E-2</v>
      </c>
      <c r="L162" s="4">
        <v>0.25</v>
      </c>
      <c r="M162" s="6">
        <v>230000</v>
      </c>
      <c r="N162" s="33">
        <f t="shared" si="20"/>
        <v>5.3617278360175931</v>
      </c>
      <c r="O162" s="6">
        <v>61000</v>
      </c>
      <c r="P162" s="33">
        <f t="shared" si="21"/>
        <v>4.7853298350107671</v>
      </c>
      <c r="Q162" s="6">
        <v>23</v>
      </c>
      <c r="R162" s="33">
        <f t="shared" si="22"/>
        <v>1.3617278360175928</v>
      </c>
      <c r="S162" s="7">
        <v>0.26521739130434785</v>
      </c>
      <c r="T162" s="7">
        <v>1E-4</v>
      </c>
      <c r="U162" s="7">
        <f t="shared" si="23"/>
        <v>2.3711897578495531</v>
      </c>
      <c r="V162" s="7">
        <f>IF(P162&lt;=N162-2,2*2/(N162-P162),IF(R162&lt;=N162-2,5-3*(N162-2-R162)/(P162-R162),6))</f>
        <v>3.2474598385663684</v>
      </c>
      <c r="W162" s="41">
        <f>IF(P162&lt;=N162-4,4*2/(N162-P162),IF(R162&lt;=N162-4,5-3*(N162-4-R162)/(P162-R162),6))</f>
        <v>5</v>
      </c>
      <c r="X162" s="6">
        <v>2300000</v>
      </c>
      <c r="Y162" s="6">
        <v>610000</v>
      </c>
      <c r="Z162" s="6">
        <v>23000</v>
      </c>
      <c r="AA162" s="8">
        <v>0.26521739130434785</v>
      </c>
      <c r="AB162" s="8">
        <v>0.01</v>
      </c>
      <c r="AC162" s="21">
        <v>6100000</v>
      </c>
      <c r="AD162" s="1">
        <f t="shared" si="24"/>
        <v>6.7853298350107671</v>
      </c>
      <c r="AE162" s="1">
        <v>6100000</v>
      </c>
      <c r="AF162" s="1">
        <f t="shared" si="25"/>
        <v>6.7853298350107671</v>
      </c>
      <c r="AG162" s="1">
        <v>610000</v>
      </c>
      <c r="AH162" s="1">
        <f t="shared" si="26"/>
        <v>5.7853298350107671</v>
      </c>
      <c r="AI162" s="2">
        <v>1</v>
      </c>
      <c r="AJ162" s="2">
        <v>0.1</v>
      </c>
      <c r="AK162" s="7">
        <f t="shared" si="27"/>
        <v>5</v>
      </c>
      <c r="AL162" s="7">
        <f t="shared" si="28"/>
        <v>6</v>
      </c>
      <c r="AM162" s="7">
        <f t="shared" si="29"/>
        <v>6</v>
      </c>
      <c r="AN162" s="2" t="s">
        <v>244</v>
      </c>
      <c r="AO162" s="2" t="s">
        <v>242</v>
      </c>
      <c r="AP162" s="2" t="s">
        <v>244</v>
      </c>
      <c r="AQ162" s="2" t="s">
        <v>243</v>
      </c>
      <c r="AR162" s="1">
        <v>3.7704918032786888E-2</v>
      </c>
      <c r="AS162" s="1">
        <v>0.01</v>
      </c>
      <c r="AT162" s="1">
        <v>3.7704918032786885E-5</v>
      </c>
      <c r="AU162" s="1">
        <f>VLOOKUP(B162,'[1]raw data'!$E$1:$Q$313,13,FALSE)</f>
        <v>15</v>
      </c>
      <c r="AV162" s="1" t="s">
        <v>265</v>
      </c>
    </row>
    <row r="163" spans="1:48" x14ac:dyDescent="0.2">
      <c r="A163" s="4">
        <v>162</v>
      </c>
      <c r="B163" s="38">
        <v>26092</v>
      </c>
      <c r="C163" s="1" t="s">
        <v>0</v>
      </c>
      <c r="D163" s="4" t="s">
        <v>42</v>
      </c>
      <c r="E163" s="4" t="s">
        <v>42</v>
      </c>
      <c r="F163" s="4" t="s">
        <v>184</v>
      </c>
      <c r="G163" s="1"/>
      <c r="H163" s="1"/>
      <c r="I163" s="1"/>
      <c r="J163" s="1"/>
      <c r="K163" s="5">
        <v>2.5000000000000001E-2</v>
      </c>
      <c r="L163" s="4">
        <v>0.06</v>
      </c>
      <c r="M163" s="6">
        <v>6100000</v>
      </c>
      <c r="N163" s="33">
        <f t="shared" si="20"/>
        <v>6.7853298350107671</v>
      </c>
      <c r="O163" s="6">
        <v>230000</v>
      </c>
      <c r="P163" s="33">
        <f t="shared" si="21"/>
        <v>5.3617278360175931</v>
      </c>
      <c r="Q163" s="6">
        <v>23000</v>
      </c>
      <c r="R163" s="33">
        <f t="shared" si="22"/>
        <v>4.3617278360175931</v>
      </c>
      <c r="S163" s="7">
        <v>3.7704918032786888E-2</v>
      </c>
      <c r="T163" s="7">
        <v>3.7704918032786887E-3</v>
      </c>
      <c r="U163" s="7">
        <f t="shared" si="23"/>
        <v>1.4048870410511343</v>
      </c>
      <c r="V163" s="7">
        <f>IF(P163&lt;=N163-2,2*2/(N163-P163),IF(R163&lt;=N163-2,5-3*(N163-2-R163)/(P163-R163),6))</f>
        <v>3.7291940030204778</v>
      </c>
      <c r="W163" s="41">
        <f>IF(P163&lt;=N163-4,4*2/(N163-P163),IF(R163&lt;=N163-4,5-3*(N163-4-R163)/(P163-R163),6))</f>
        <v>6</v>
      </c>
      <c r="X163" s="6">
        <v>61000000</v>
      </c>
      <c r="Y163" s="6">
        <v>610000</v>
      </c>
      <c r="Z163" s="6">
        <v>610000</v>
      </c>
      <c r="AA163" s="8">
        <v>0.01</v>
      </c>
      <c r="AB163" s="8">
        <v>0.01</v>
      </c>
      <c r="AC163" s="21">
        <v>61000000</v>
      </c>
      <c r="AD163" s="1">
        <f t="shared" si="24"/>
        <v>7.7853298350107671</v>
      </c>
      <c r="AE163" s="1">
        <v>610000</v>
      </c>
      <c r="AF163" s="1">
        <f t="shared" si="25"/>
        <v>5.7853298350107671</v>
      </c>
      <c r="AG163" s="1">
        <v>610000</v>
      </c>
      <c r="AH163" s="1">
        <f t="shared" si="26"/>
        <v>5.7853298350107671</v>
      </c>
      <c r="AI163" s="2">
        <v>0.01</v>
      </c>
      <c r="AJ163" s="2">
        <v>0.01</v>
      </c>
      <c r="AK163" s="7">
        <f t="shared" si="27"/>
        <v>1</v>
      </c>
      <c r="AL163" s="7">
        <f t="shared" si="28"/>
        <v>2</v>
      </c>
      <c r="AM163" s="7">
        <f t="shared" si="29"/>
        <v>6</v>
      </c>
      <c r="AN163" s="2" t="s">
        <v>243</v>
      </c>
      <c r="AO163" s="2" t="s">
        <v>243</v>
      </c>
      <c r="AP163" s="2" t="s">
        <v>242</v>
      </c>
      <c r="AQ163" s="2" t="s">
        <v>243</v>
      </c>
      <c r="AR163" s="1">
        <v>0.1</v>
      </c>
      <c r="AS163" s="1">
        <v>0.37704918032786883</v>
      </c>
      <c r="AT163" s="1">
        <v>3.7704918032786888E-2</v>
      </c>
      <c r="AU163" s="1">
        <f>VLOOKUP(B163,'[1]raw data'!$E$1:$Q$313,13,FALSE)</f>
        <v>19</v>
      </c>
      <c r="AV163" s="1" t="s">
        <v>265</v>
      </c>
    </row>
    <row r="164" spans="1:48" x14ac:dyDescent="0.2">
      <c r="A164" s="4">
        <v>163</v>
      </c>
      <c r="B164" s="38">
        <v>26097</v>
      </c>
      <c r="C164" s="1" t="s">
        <v>0</v>
      </c>
      <c r="D164" s="4" t="s">
        <v>42</v>
      </c>
      <c r="E164" s="4" t="s">
        <v>42</v>
      </c>
      <c r="F164" s="4" t="s">
        <v>185</v>
      </c>
      <c r="G164" s="1"/>
      <c r="H164" s="1"/>
      <c r="I164" s="1"/>
      <c r="J164" s="1"/>
      <c r="K164" s="5">
        <v>0.05</v>
      </c>
      <c r="L164" s="4">
        <v>0.06</v>
      </c>
      <c r="M164" s="6">
        <v>610000</v>
      </c>
      <c r="N164" s="33">
        <f t="shared" si="20"/>
        <v>5.7853298350107671</v>
      </c>
      <c r="O164" s="6">
        <v>23000</v>
      </c>
      <c r="P164" s="33">
        <f t="shared" si="21"/>
        <v>4.3617278360175931</v>
      </c>
      <c r="Q164" s="6">
        <v>2300</v>
      </c>
      <c r="R164" s="33">
        <f t="shared" si="22"/>
        <v>3.3617278360175931</v>
      </c>
      <c r="S164" s="7">
        <v>3.7704918032786888E-2</v>
      </c>
      <c r="T164" s="7">
        <v>3.7704918032786887E-3</v>
      </c>
      <c r="U164" s="7">
        <f t="shared" si="23"/>
        <v>1.4048870410511343</v>
      </c>
      <c r="V164" s="7">
        <f>IF(P164&lt;=N164-2,2*2/(N164-P164),IF(R164&lt;=N164-2,5-3*(N164-2-R164)/(P164-R164),6))</f>
        <v>3.7291940030204778</v>
      </c>
      <c r="W164" s="41">
        <f>IF(P164&lt;=N164-4,4*2/(N164-P164),IF(R164&lt;=N164-4,5-3*(N164-4-R164)/(P164-R164),6))</f>
        <v>6</v>
      </c>
      <c r="X164" s="6">
        <v>2300000</v>
      </c>
      <c r="Y164" s="6">
        <v>230000</v>
      </c>
      <c r="Z164" s="6">
        <v>61000</v>
      </c>
      <c r="AA164" s="8">
        <v>0.1</v>
      </c>
      <c r="AB164" s="8">
        <v>2.6521739130434784E-2</v>
      </c>
      <c r="AC164" s="21">
        <v>23000000</v>
      </c>
      <c r="AD164" s="1">
        <f t="shared" si="24"/>
        <v>7.3617278360175931</v>
      </c>
      <c r="AE164" s="1">
        <v>2300000</v>
      </c>
      <c r="AF164" s="1">
        <f t="shared" si="25"/>
        <v>6.3617278360175931</v>
      </c>
      <c r="AG164" s="1">
        <v>2300000</v>
      </c>
      <c r="AH164" s="1">
        <f t="shared" si="26"/>
        <v>6.3617278360175931</v>
      </c>
      <c r="AI164" s="2">
        <v>0.1</v>
      </c>
      <c r="AJ164" s="2">
        <v>0.1</v>
      </c>
      <c r="AK164" s="7">
        <f t="shared" si="27"/>
        <v>2</v>
      </c>
      <c r="AL164" s="7">
        <f t="shared" si="28"/>
        <v>6</v>
      </c>
      <c r="AM164" s="7">
        <f t="shared" si="29"/>
        <v>6</v>
      </c>
      <c r="AN164" s="2" t="s">
        <v>243</v>
      </c>
      <c r="AO164" s="2" t="s">
        <v>243</v>
      </c>
      <c r="AP164" s="2" t="s">
        <v>243</v>
      </c>
      <c r="AQ164" s="2" t="s">
        <v>243</v>
      </c>
      <c r="AR164" s="1">
        <v>2.6521739130434784E-2</v>
      </c>
      <c r="AS164" s="1">
        <v>0.01</v>
      </c>
      <c r="AT164" s="1">
        <v>1E-3</v>
      </c>
      <c r="AU164" s="1">
        <f>VLOOKUP(B164,'[1]raw data'!$E$1:$Q$313,13,FALSE)</f>
        <v>19</v>
      </c>
      <c r="AV164" s="1" t="s">
        <v>265</v>
      </c>
    </row>
    <row r="165" spans="1:48" x14ac:dyDescent="0.2">
      <c r="A165" s="4">
        <v>164</v>
      </c>
      <c r="B165" s="38">
        <v>26100</v>
      </c>
      <c r="C165" s="1" t="s">
        <v>0</v>
      </c>
      <c r="D165" s="4" t="s">
        <v>42</v>
      </c>
      <c r="E165" s="4" t="s">
        <v>42</v>
      </c>
      <c r="F165" s="4" t="s">
        <v>186</v>
      </c>
      <c r="G165" s="1"/>
      <c r="H165" s="1"/>
      <c r="I165" s="1"/>
      <c r="J165" s="1"/>
      <c r="K165" s="5">
        <v>0.05</v>
      </c>
      <c r="L165" s="4">
        <v>0.12</v>
      </c>
      <c r="M165" s="6">
        <v>2300000</v>
      </c>
      <c r="N165" s="33">
        <f t="shared" si="20"/>
        <v>6.3617278360175931</v>
      </c>
      <c r="O165" s="6">
        <v>23000</v>
      </c>
      <c r="P165" s="33">
        <f t="shared" si="21"/>
        <v>4.3617278360175931</v>
      </c>
      <c r="Q165" s="6">
        <v>23000</v>
      </c>
      <c r="R165" s="33">
        <f t="shared" si="22"/>
        <v>4.3617278360175931</v>
      </c>
      <c r="S165" s="7">
        <v>0.01</v>
      </c>
      <c r="T165" s="7">
        <v>0.01</v>
      </c>
      <c r="U165" s="7">
        <f t="shared" si="23"/>
        <v>1</v>
      </c>
      <c r="V165" s="7">
        <f>IF(P165&lt;=N165-2,2*2/(N165-P165),IF(R165&lt;=N165-2,5-3*(N165-2-R165)/(P165-R165),6))</f>
        <v>2</v>
      </c>
      <c r="W165" s="41">
        <f>IF(P165&lt;=N165-4,4*2/(N165-P165),IF(R165&lt;=N165-4,5-3*(N165-4-R165)/(P165-R165),6))</f>
        <v>6</v>
      </c>
      <c r="X165" s="6">
        <v>23000000</v>
      </c>
      <c r="Y165" s="6">
        <v>2300000</v>
      </c>
      <c r="Z165" s="6">
        <v>6100000</v>
      </c>
      <c r="AA165" s="8">
        <v>0.1</v>
      </c>
      <c r="AB165" s="8">
        <v>0.26521739130434785</v>
      </c>
      <c r="AC165" s="21">
        <v>23000000</v>
      </c>
      <c r="AD165" s="1">
        <f t="shared" si="24"/>
        <v>7.3617278360175931</v>
      </c>
      <c r="AE165" s="1">
        <v>21000000</v>
      </c>
      <c r="AF165" s="1">
        <f t="shared" si="25"/>
        <v>7.3222192947339195</v>
      </c>
      <c r="AG165" s="1">
        <v>23000000</v>
      </c>
      <c r="AH165" s="1">
        <f t="shared" si="26"/>
        <v>7.3617278360175931</v>
      </c>
      <c r="AI165" s="2">
        <v>0.91304347826086951</v>
      </c>
      <c r="AJ165" s="2">
        <v>1</v>
      </c>
      <c r="AK165" s="7">
        <f t="shared" si="27"/>
        <v>6</v>
      </c>
      <c r="AL165" s="7">
        <f t="shared" si="28"/>
        <v>6</v>
      </c>
      <c r="AM165" s="7">
        <f t="shared" si="29"/>
        <v>6</v>
      </c>
      <c r="AN165" s="2" t="s">
        <v>243</v>
      </c>
      <c r="AO165" s="2" t="s">
        <v>243</v>
      </c>
      <c r="AP165" s="2" t="s">
        <v>244</v>
      </c>
      <c r="AQ165" s="2" t="s">
        <v>244</v>
      </c>
      <c r="AR165" s="1">
        <v>0.1</v>
      </c>
      <c r="AS165" s="1">
        <v>1.0952380952380953E-3</v>
      </c>
      <c r="AT165" s="1">
        <v>1E-3</v>
      </c>
      <c r="AU165" s="1">
        <f>VLOOKUP(B165,'[1]raw data'!$E$1:$Q$313,13,FALSE)</f>
        <v>12</v>
      </c>
      <c r="AV165" s="1" t="s">
        <v>265</v>
      </c>
    </row>
    <row r="166" spans="1:48" x14ac:dyDescent="0.2">
      <c r="A166" s="4">
        <v>165</v>
      </c>
      <c r="B166" s="38">
        <v>26101</v>
      </c>
      <c r="C166" s="1" t="s">
        <v>0</v>
      </c>
      <c r="D166" s="4" t="s">
        <v>42</v>
      </c>
      <c r="E166" s="4" t="s">
        <v>42</v>
      </c>
      <c r="F166" s="4" t="s">
        <v>187</v>
      </c>
      <c r="G166" s="1"/>
      <c r="H166" s="1"/>
      <c r="I166" s="1"/>
      <c r="J166" s="1"/>
      <c r="K166" s="5">
        <v>0.05</v>
      </c>
      <c r="L166" s="4">
        <v>0.12</v>
      </c>
      <c r="M166" s="6">
        <v>610000</v>
      </c>
      <c r="N166" s="33">
        <f t="shared" si="20"/>
        <v>5.7853298350107671</v>
      </c>
      <c r="O166" s="6">
        <v>23000</v>
      </c>
      <c r="P166" s="33">
        <f t="shared" si="21"/>
        <v>4.3617278360175931</v>
      </c>
      <c r="Q166" s="6">
        <v>230</v>
      </c>
      <c r="R166" s="33">
        <f t="shared" si="22"/>
        <v>2.3617278360175931</v>
      </c>
      <c r="S166" s="7">
        <v>3.7704918032786888E-2</v>
      </c>
      <c r="T166" s="7">
        <v>3.7704918032786886E-4</v>
      </c>
      <c r="U166" s="7">
        <f t="shared" si="23"/>
        <v>1.4048870410511343</v>
      </c>
      <c r="V166" s="7">
        <f>IF(P166&lt;=N166-2,2*2/(N166-P166),IF(R166&lt;=N166-2,5-3*(N166-2-R166)/(P166-R166),6))</f>
        <v>2.8645970015102389</v>
      </c>
      <c r="W166" s="41">
        <f>IF(P166&lt;=N166-4,4*2/(N166-P166),IF(R166&lt;=N166-4,5-3*(N166-4-R166)/(P166-R166),6))</f>
        <v>6</v>
      </c>
      <c r="X166" s="6">
        <v>2300000</v>
      </c>
      <c r="Y166" s="6">
        <v>61000</v>
      </c>
      <c r="Z166" s="6">
        <v>6100</v>
      </c>
      <c r="AA166" s="8">
        <v>2.6521739130434784E-2</v>
      </c>
      <c r="AB166" s="8">
        <v>2.6521739130434784E-3</v>
      </c>
      <c r="AC166" s="21">
        <v>21000000</v>
      </c>
      <c r="AD166" s="1">
        <f t="shared" si="24"/>
        <v>7.3222192947339195</v>
      </c>
      <c r="AE166" s="1">
        <v>2300000</v>
      </c>
      <c r="AF166" s="1">
        <f t="shared" si="25"/>
        <v>6.3617278360175931</v>
      </c>
      <c r="AG166" s="1">
        <v>610000</v>
      </c>
      <c r="AH166" s="1">
        <f t="shared" si="26"/>
        <v>5.7853298350107671</v>
      </c>
      <c r="AI166" s="2">
        <v>0.10952380952380952</v>
      </c>
      <c r="AJ166" s="2">
        <v>2.9047619047619048E-2</v>
      </c>
      <c r="AK166" s="7">
        <f t="shared" si="27"/>
        <v>2.2056315664592616</v>
      </c>
      <c r="AL166" s="7">
        <f t="shared" si="28"/>
        <v>6</v>
      </c>
      <c r="AM166" s="7">
        <f t="shared" si="29"/>
        <v>6</v>
      </c>
      <c r="AN166" s="2" t="s">
        <v>243</v>
      </c>
      <c r="AO166" s="2" t="s">
        <v>242</v>
      </c>
      <c r="AP166" s="2" t="s">
        <v>243</v>
      </c>
      <c r="AQ166" s="2" t="s">
        <v>243</v>
      </c>
      <c r="AR166" s="1">
        <v>2.9047619047619048E-2</v>
      </c>
      <c r="AS166" s="1">
        <v>0.01</v>
      </c>
      <c r="AT166" s="1">
        <v>3.7704918032786886E-4</v>
      </c>
      <c r="AU166" s="1">
        <f>VLOOKUP(B166,'[1]raw data'!$E$1:$Q$313,13,FALSE)</f>
        <v>15</v>
      </c>
      <c r="AV166" s="1" t="s">
        <v>265</v>
      </c>
    </row>
    <row r="167" spans="1:48" x14ac:dyDescent="0.2">
      <c r="A167" s="4">
        <v>166</v>
      </c>
      <c r="B167" s="38">
        <v>26104</v>
      </c>
      <c r="C167" s="1" t="s">
        <v>0</v>
      </c>
      <c r="D167" s="4" t="s">
        <v>42</v>
      </c>
      <c r="E167" s="4" t="s">
        <v>42</v>
      </c>
      <c r="F167" s="4" t="s">
        <v>188</v>
      </c>
      <c r="G167" s="1"/>
      <c r="H167" s="1"/>
      <c r="I167" s="1"/>
      <c r="J167" s="1"/>
      <c r="K167" s="5">
        <v>2.5000000000000001E-2</v>
      </c>
      <c r="L167" s="4">
        <v>0.12</v>
      </c>
      <c r="M167" s="6">
        <v>4900000</v>
      </c>
      <c r="N167" s="33">
        <f t="shared" si="20"/>
        <v>6.6901960800285138</v>
      </c>
      <c r="O167" s="6">
        <v>23000</v>
      </c>
      <c r="P167" s="33">
        <f t="shared" si="21"/>
        <v>4.3617278360175931</v>
      </c>
      <c r="Q167" s="6">
        <v>2300</v>
      </c>
      <c r="R167" s="33">
        <f t="shared" si="22"/>
        <v>3.3617278360175931</v>
      </c>
      <c r="S167" s="7">
        <v>4.6938775510204081E-3</v>
      </c>
      <c r="T167" s="7">
        <v>4.6938775510204083E-4</v>
      </c>
      <c r="U167" s="7">
        <f t="shared" si="23"/>
        <v>0.85893376692777423</v>
      </c>
      <c r="V167" s="7">
        <f>IF(P167&lt;=N167-2,2*2/(N167-P167),IF(R167&lt;=N167-2,5-3*(N167-2-R167)/(P167-R167),6))</f>
        <v>1.7178675338555485</v>
      </c>
      <c r="W167" s="41">
        <f>IF(P167&lt;=N167-4,4*2/(N167-P167),IF(R167&lt;=N167-4,5-3*(N167-4-R167)/(P167-R167),6))</f>
        <v>6</v>
      </c>
      <c r="X167" s="6">
        <v>61000000</v>
      </c>
      <c r="Y167" s="6">
        <v>2300000</v>
      </c>
      <c r="Z167" s="6">
        <v>230000</v>
      </c>
      <c r="AA167" s="8">
        <v>3.7704918032786888E-2</v>
      </c>
      <c r="AB167" s="8">
        <v>3.7704918032786887E-3</v>
      </c>
      <c r="AC167" s="21">
        <v>61000000</v>
      </c>
      <c r="AD167" s="1">
        <f t="shared" si="24"/>
        <v>7.7853298350107671</v>
      </c>
      <c r="AE167" s="1">
        <v>13000000</v>
      </c>
      <c r="AF167" s="1">
        <f t="shared" si="25"/>
        <v>7.1139433523068369</v>
      </c>
      <c r="AG167" s="1">
        <v>1300000</v>
      </c>
      <c r="AH167" s="1">
        <f t="shared" si="26"/>
        <v>6.1139433523068369</v>
      </c>
      <c r="AI167" s="2">
        <v>0.21311475409836064</v>
      </c>
      <c r="AJ167" s="2">
        <v>2.1311475409836064E-2</v>
      </c>
      <c r="AK167" s="7">
        <f t="shared" si="27"/>
        <v>2.9858405518882094</v>
      </c>
      <c r="AL167" s="7">
        <f t="shared" si="28"/>
        <v>6</v>
      </c>
      <c r="AM167" s="7">
        <f t="shared" si="29"/>
        <v>6</v>
      </c>
      <c r="AN167" s="2" t="s">
        <v>242</v>
      </c>
      <c r="AO167" s="2" t="s">
        <v>242</v>
      </c>
      <c r="AP167" s="2" t="s">
        <v>243</v>
      </c>
      <c r="AQ167" s="2" t="s">
        <v>243</v>
      </c>
      <c r="AR167" s="1">
        <v>8.0327868852459017E-2</v>
      </c>
      <c r="AS167" s="1">
        <v>1.7692307692307693E-3</v>
      </c>
      <c r="AT167" s="1">
        <v>1.7692307692307693E-3</v>
      </c>
      <c r="AU167" s="1">
        <f>VLOOKUP(B167,'[1]raw data'!$E$1:$Q$313,13,FALSE)</f>
        <v>19</v>
      </c>
      <c r="AV167" s="1" t="s">
        <v>265</v>
      </c>
    </row>
    <row r="168" spans="1:48" x14ac:dyDescent="0.2">
      <c r="A168" s="4">
        <v>167</v>
      </c>
      <c r="B168" s="38">
        <v>26106</v>
      </c>
      <c r="C168" s="1" t="s">
        <v>0</v>
      </c>
      <c r="D168" s="4" t="s">
        <v>42</v>
      </c>
      <c r="E168" s="4" t="s">
        <v>42</v>
      </c>
      <c r="F168" s="4" t="s">
        <v>189</v>
      </c>
      <c r="G168" s="1"/>
      <c r="H168" s="1"/>
      <c r="I168" s="1"/>
      <c r="J168" s="1"/>
      <c r="K168" s="5">
        <v>2.5000000000000001E-2</v>
      </c>
      <c r="L168" s="4">
        <v>0.12</v>
      </c>
      <c r="M168" s="6">
        <v>23000</v>
      </c>
      <c r="N168" s="33">
        <f t="shared" si="20"/>
        <v>4.3617278360175931</v>
      </c>
      <c r="O168" s="6">
        <v>6100</v>
      </c>
      <c r="P168" s="33">
        <f t="shared" si="21"/>
        <v>3.7853298350107671</v>
      </c>
      <c r="Q168" s="6">
        <v>23</v>
      </c>
      <c r="R168" s="33">
        <f t="shared" si="22"/>
        <v>1.3617278360175928</v>
      </c>
      <c r="S168" s="7">
        <v>0.26521739130434785</v>
      </c>
      <c r="T168" s="7">
        <v>1E-3</v>
      </c>
      <c r="U168" s="7">
        <f t="shared" si="23"/>
        <v>2.5243459930745424</v>
      </c>
      <c r="V168" s="7">
        <f>IF(P168&lt;=N168-2,2*2/(N168-P168),IF(R168&lt;=N168-2,5-3*(N168-2-R168)/(P168-R168),6))</f>
        <v>3.762172996537271</v>
      </c>
      <c r="W168" s="41">
        <f>IF(P168&lt;=N168-4,4*2/(N168-P168),IF(R168&lt;=N168-4,5-3*(N168-4-R168)/(P168-R168),6))</f>
        <v>6</v>
      </c>
      <c r="X168" s="6">
        <v>61000</v>
      </c>
      <c r="Y168" s="6">
        <v>23000</v>
      </c>
      <c r="Z168" s="6">
        <v>2300</v>
      </c>
      <c r="AA168" s="8">
        <v>0.37704918032786883</v>
      </c>
      <c r="AB168" s="8">
        <v>3.7704918032786888E-2</v>
      </c>
      <c r="AC168" s="21">
        <v>6100000</v>
      </c>
      <c r="AD168" s="1">
        <f t="shared" si="24"/>
        <v>6.7853298350107671</v>
      </c>
      <c r="AE168" s="1">
        <v>2300000</v>
      </c>
      <c r="AF168" s="1">
        <f t="shared" si="25"/>
        <v>6.3617278360175931</v>
      </c>
      <c r="AG168" s="1">
        <v>23000</v>
      </c>
      <c r="AH168" s="1">
        <f t="shared" si="26"/>
        <v>4.3617278360175931</v>
      </c>
      <c r="AI168" s="2">
        <v>0.37704918032786883</v>
      </c>
      <c r="AJ168" s="2">
        <v>3.7704918032786887E-3</v>
      </c>
      <c r="AK168" s="7">
        <f t="shared" si="27"/>
        <v>2.8645970015102389</v>
      </c>
      <c r="AL168" s="7">
        <f t="shared" si="28"/>
        <v>4.3645970015102389</v>
      </c>
      <c r="AM168" s="7">
        <f t="shared" si="29"/>
        <v>6</v>
      </c>
      <c r="AN168" s="2" t="s">
        <v>244</v>
      </c>
      <c r="AO168" s="2" t="s">
        <v>243</v>
      </c>
      <c r="AP168" s="2" t="s">
        <v>243</v>
      </c>
      <c r="AQ168" s="2" t="s">
        <v>242</v>
      </c>
      <c r="AR168" s="1">
        <v>3.7704918032786887E-3</v>
      </c>
      <c r="AS168" s="1">
        <v>2.6521739130434784E-3</v>
      </c>
      <c r="AT168" s="1">
        <v>1E-3</v>
      </c>
      <c r="AU168" s="1">
        <f>VLOOKUP(B168,'[1]raw data'!$E$1:$Q$313,13,FALSE)</f>
        <v>15</v>
      </c>
      <c r="AV168" s="1" t="s">
        <v>265</v>
      </c>
    </row>
    <row r="169" spans="1:48" x14ac:dyDescent="0.2">
      <c r="A169" s="4">
        <v>168</v>
      </c>
      <c r="B169" s="38">
        <v>26107</v>
      </c>
      <c r="C169" s="1" t="s">
        <v>0</v>
      </c>
      <c r="D169" s="4" t="s">
        <v>42</v>
      </c>
      <c r="E169" s="4" t="s">
        <v>42</v>
      </c>
      <c r="F169" s="4" t="s">
        <v>190</v>
      </c>
      <c r="G169" s="1"/>
      <c r="H169" s="1"/>
      <c r="I169" s="1"/>
      <c r="J169" s="1"/>
      <c r="K169" s="5">
        <v>0.05</v>
      </c>
      <c r="L169" s="4">
        <v>0.25</v>
      </c>
      <c r="M169" s="6">
        <v>2300000</v>
      </c>
      <c r="N169" s="33">
        <f t="shared" si="20"/>
        <v>6.3617278360175931</v>
      </c>
      <c r="O169" s="6">
        <v>230000</v>
      </c>
      <c r="P169" s="33">
        <f t="shared" si="21"/>
        <v>5.3617278360175931</v>
      </c>
      <c r="Q169" s="6">
        <v>23000</v>
      </c>
      <c r="R169" s="33">
        <f t="shared" si="22"/>
        <v>4.3617278360175931</v>
      </c>
      <c r="S169" s="7">
        <v>0.1</v>
      </c>
      <c r="T169" s="7">
        <v>0.01</v>
      </c>
      <c r="U169" s="7">
        <f t="shared" si="23"/>
        <v>2</v>
      </c>
      <c r="V169" s="7">
        <f>IF(P169&lt;=N169-2,2*2/(N169-P169),IF(R169&lt;=N169-2,5-3*(N169-2-R169)/(P169-R169),6))</f>
        <v>5</v>
      </c>
      <c r="W169" s="41">
        <f>IF(P169&lt;=N169-4,4*2/(N169-P169),IF(R169&lt;=N169-4,5-3*(N169-4-R169)/(P169-R169),6))</f>
        <v>6</v>
      </c>
      <c r="X169" s="6">
        <v>23000000</v>
      </c>
      <c r="Y169" s="6">
        <v>2300000</v>
      </c>
      <c r="Z169" s="6">
        <v>610000</v>
      </c>
      <c r="AA169" s="8">
        <v>0.1</v>
      </c>
      <c r="AB169" s="8">
        <v>2.6521739130434784E-2</v>
      </c>
      <c r="AC169" s="21">
        <v>23000000</v>
      </c>
      <c r="AD169" s="1">
        <f t="shared" si="24"/>
        <v>7.3617278360175931</v>
      </c>
      <c r="AE169" s="1">
        <v>2300000</v>
      </c>
      <c r="AF169" s="1">
        <f t="shared" si="25"/>
        <v>6.3617278360175931</v>
      </c>
      <c r="AG169" s="1">
        <v>610000</v>
      </c>
      <c r="AH169" s="1">
        <f t="shared" si="26"/>
        <v>5.7853298350107671</v>
      </c>
      <c r="AI169" s="2">
        <v>0.1</v>
      </c>
      <c r="AJ169" s="2">
        <v>2.6521739130434784E-2</v>
      </c>
      <c r="AK169" s="7">
        <f t="shared" si="27"/>
        <v>2</v>
      </c>
      <c r="AL169" s="7">
        <f t="shared" si="28"/>
        <v>6</v>
      </c>
      <c r="AM169" s="7">
        <f t="shared" si="29"/>
        <v>6</v>
      </c>
      <c r="AN169" s="2" t="s">
        <v>243</v>
      </c>
      <c r="AO169" s="2" t="s">
        <v>243</v>
      </c>
      <c r="AP169" s="2" t="s">
        <v>243</v>
      </c>
      <c r="AQ169" s="2" t="s">
        <v>243</v>
      </c>
      <c r="AR169" s="1">
        <v>0.1</v>
      </c>
      <c r="AS169" s="1">
        <v>0.1</v>
      </c>
      <c r="AT169" s="1">
        <v>3.7704918032786888E-2</v>
      </c>
      <c r="AU169" s="1">
        <f>VLOOKUP(B169,'[1]raw data'!$E$1:$Q$313,13,FALSE)</f>
        <v>15</v>
      </c>
      <c r="AV169" s="1" t="s">
        <v>265</v>
      </c>
    </row>
    <row r="170" spans="1:48" ht="11.85" customHeight="1" x14ac:dyDescent="0.2">
      <c r="A170" s="4">
        <v>169</v>
      </c>
      <c r="B170" s="38">
        <v>26109</v>
      </c>
      <c r="C170" s="1" t="s">
        <v>0</v>
      </c>
      <c r="D170" s="4" t="s">
        <v>42</v>
      </c>
      <c r="E170" s="4" t="s">
        <v>42</v>
      </c>
      <c r="F170" s="4" t="s">
        <v>191</v>
      </c>
      <c r="G170" s="1"/>
      <c r="H170" s="1"/>
      <c r="I170" s="1"/>
      <c r="J170" s="1"/>
      <c r="K170" s="5">
        <v>2.5000000000000001E-2</v>
      </c>
      <c r="L170" s="4">
        <v>0.06</v>
      </c>
      <c r="M170" s="6">
        <v>2300000</v>
      </c>
      <c r="N170" s="33">
        <f t="shared" si="20"/>
        <v>6.3617278360175931</v>
      </c>
      <c r="O170" s="6">
        <v>23000</v>
      </c>
      <c r="P170" s="33">
        <f t="shared" si="21"/>
        <v>4.3617278360175931</v>
      </c>
      <c r="Q170" s="6">
        <v>2300</v>
      </c>
      <c r="R170" s="33">
        <f t="shared" si="22"/>
        <v>3.3617278360175931</v>
      </c>
      <c r="S170" s="7">
        <v>0.01</v>
      </c>
      <c r="T170" s="7">
        <v>1E-3</v>
      </c>
      <c r="U170" s="7">
        <f t="shared" si="23"/>
        <v>1</v>
      </c>
      <c r="V170" s="7">
        <f>IF(P170&lt;=N170-2,2*2/(N170-P170),IF(R170&lt;=N170-2,5-3*(N170-2-R170)/(P170-R170),6))</f>
        <v>2</v>
      </c>
      <c r="W170" s="41">
        <f>IF(P170&lt;=N170-4,4*2/(N170-P170),IF(R170&lt;=N170-4,5-3*(N170-4-R170)/(P170-R170),6))</f>
        <v>6</v>
      </c>
      <c r="X170" s="6">
        <v>23000000</v>
      </c>
      <c r="Y170" s="6">
        <v>230000</v>
      </c>
      <c r="Z170" s="6">
        <v>61000</v>
      </c>
      <c r="AA170" s="8">
        <v>0.01</v>
      </c>
      <c r="AB170" s="8">
        <v>2.6521739130434784E-3</v>
      </c>
      <c r="AC170" s="21">
        <v>61000000</v>
      </c>
      <c r="AD170" s="1">
        <f t="shared" si="24"/>
        <v>7.7853298350107671</v>
      </c>
      <c r="AE170" s="1">
        <v>2300000</v>
      </c>
      <c r="AF170" s="1">
        <f t="shared" si="25"/>
        <v>6.3617278360175931</v>
      </c>
      <c r="AG170" s="1">
        <v>610000</v>
      </c>
      <c r="AH170" s="1">
        <f t="shared" si="26"/>
        <v>5.7853298350107671</v>
      </c>
      <c r="AI170" s="2">
        <v>3.7704918032786888E-2</v>
      </c>
      <c r="AJ170" s="2">
        <v>0.01</v>
      </c>
      <c r="AK170" s="7">
        <f t="shared" si="27"/>
        <v>1.4048870410511343</v>
      </c>
      <c r="AL170" s="7">
        <f t="shared" si="28"/>
        <v>5</v>
      </c>
      <c r="AM170" s="7">
        <f t="shared" si="29"/>
        <v>6</v>
      </c>
      <c r="AN170" s="2" t="s">
        <v>243</v>
      </c>
      <c r="AO170" s="2" t="s">
        <v>243</v>
      </c>
      <c r="AP170" s="2" t="s">
        <v>243</v>
      </c>
      <c r="AQ170" s="2" t="s">
        <v>243</v>
      </c>
      <c r="AR170" s="1">
        <v>3.7704918032786888E-2</v>
      </c>
      <c r="AS170" s="1">
        <v>0.01</v>
      </c>
      <c r="AT170" s="1">
        <v>3.7704918032786887E-3</v>
      </c>
      <c r="AU170" s="1">
        <f>VLOOKUP(B170,'[1]raw data'!$E$1:$Q$313,13,FALSE)</f>
        <v>19</v>
      </c>
      <c r="AV170" s="1" t="s">
        <v>265</v>
      </c>
    </row>
    <row r="171" spans="1:48" x14ac:dyDescent="0.2">
      <c r="A171" s="4">
        <v>170</v>
      </c>
      <c r="B171" s="38">
        <v>26110</v>
      </c>
      <c r="C171" s="1" t="s">
        <v>0</v>
      </c>
      <c r="D171" s="4" t="s">
        <v>42</v>
      </c>
      <c r="E171" s="4" t="s">
        <v>42</v>
      </c>
      <c r="F171" s="4" t="s">
        <v>192</v>
      </c>
      <c r="G171" s="1"/>
      <c r="H171" s="1"/>
      <c r="I171" s="1"/>
      <c r="J171" s="1"/>
      <c r="K171" s="5">
        <v>0.05</v>
      </c>
      <c r="L171" s="4">
        <v>0.12</v>
      </c>
      <c r="M171" s="6">
        <v>2300000</v>
      </c>
      <c r="N171" s="33">
        <f t="shared" si="20"/>
        <v>6.3617278360175931</v>
      </c>
      <c r="O171" s="6">
        <v>230000</v>
      </c>
      <c r="P171" s="33">
        <f t="shared" si="21"/>
        <v>5.3617278360175931</v>
      </c>
      <c r="Q171" s="6">
        <v>23000</v>
      </c>
      <c r="R171" s="33">
        <f t="shared" si="22"/>
        <v>4.3617278360175931</v>
      </c>
      <c r="S171" s="7">
        <v>0.1</v>
      </c>
      <c r="T171" s="7">
        <v>0.01</v>
      </c>
      <c r="U171" s="7">
        <f t="shared" si="23"/>
        <v>2</v>
      </c>
      <c r="V171" s="7">
        <f>IF(P171&lt;=N171-2,2*2/(N171-P171),IF(R171&lt;=N171-2,5-3*(N171-2-R171)/(P171-R171),6))</f>
        <v>5</v>
      </c>
      <c r="W171" s="41">
        <f>IF(P171&lt;=N171-4,4*2/(N171-P171),IF(R171&lt;=N171-4,5-3*(N171-4-R171)/(P171-R171),6))</f>
        <v>6</v>
      </c>
      <c r="X171" s="6">
        <v>230000000</v>
      </c>
      <c r="Y171" s="6">
        <v>6100000</v>
      </c>
      <c r="Z171" s="6">
        <v>2300000</v>
      </c>
      <c r="AA171" s="8">
        <v>2.6521739130434784E-2</v>
      </c>
      <c r="AB171" s="8">
        <v>0.01</v>
      </c>
      <c r="AC171" s="21">
        <v>230000000</v>
      </c>
      <c r="AD171" s="1">
        <f t="shared" si="24"/>
        <v>8.3617278360175931</v>
      </c>
      <c r="AE171" s="1">
        <v>6100000</v>
      </c>
      <c r="AF171" s="1">
        <f t="shared" si="25"/>
        <v>6.7853298350107671</v>
      </c>
      <c r="AG171" s="1">
        <v>2300000</v>
      </c>
      <c r="AH171" s="1">
        <f t="shared" si="26"/>
        <v>6.3617278360175931</v>
      </c>
      <c r="AI171" s="2">
        <v>2.6521739130434784E-2</v>
      </c>
      <c r="AJ171" s="2">
        <v>0.01</v>
      </c>
      <c r="AK171" s="7">
        <f t="shared" si="27"/>
        <v>1.2687151333119078</v>
      </c>
      <c r="AL171" s="7">
        <f t="shared" si="28"/>
        <v>5</v>
      </c>
      <c r="AM171" s="7">
        <f t="shared" si="29"/>
        <v>6</v>
      </c>
      <c r="AN171" s="2" t="s">
        <v>243</v>
      </c>
      <c r="AO171" s="2" t="s">
        <v>243</v>
      </c>
      <c r="AP171" s="2" t="s">
        <v>242</v>
      </c>
      <c r="AQ171" s="2" t="s">
        <v>243</v>
      </c>
      <c r="AR171" s="1">
        <v>0.01</v>
      </c>
      <c r="AS171" s="1">
        <v>3.7704918032786888E-2</v>
      </c>
      <c r="AT171" s="1">
        <v>0.01</v>
      </c>
      <c r="AU171" s="1">
        <f>VLOOKUP(B171,'[1]raw data'!$E$1:$Q$313,13,FALSE)</f>
        <v>12</v>
      </c>
      <c r="AV171" s="1" t="s">
        <v>265</v>
      </c>
    </row>
    <row r="172" spans="1:48" x14ac:dyDescent="0.2">
      <c r="A172" s="4">
        <v>171</v>
      </c>
      <c r="B172" s="38">
        <v>26111</v>
      </c>
      <c r="C172" s="1" t="s">
        <v>0</v>
      </c>
      <c r="D172" s="4" t="s">
        <v>42</v>
      </c>
      <c r="E172" s="4" t="s">
        <v>42</v>
      </c>
      <c r="F172" s="4" t="s">
        <v>193</v>
      </c>
      <c r="G172" s="1"/>
      <c r="H172" s="1"/>
      <c r="I172" s="1"/>
      <c r="J172" s="1"/>
      <c r="K172" s="5">
        <v>2.5000000000000001E-2</v>
      </c>
      <c r="L172" s="4">
        <v>0.12</v>
      </c>
      <c r="M172" s="6">
        <v>2300000</v>
      </c>
      <c r="N172" s="33">
        <f t="shared" si="20"/>
        <v>6.3617278360175931</v>
      </c>
      <c r="O172" s="6">
        <v>230000</v>
      </c>
      <c r="P172" s="33">
        <f t="shared" si="21"/>
        <v>5.3617278360175931</v>
      </c>
      <c r="Q172" s="6">
        <v>230</v>
      </c>
      <c r="R172" s="33">
        <f t="shared" si="22"/>
        <v>2.3617278360175931</v>
      </c>
      <c r="S172" s="7">
        <v>0.1</v>
      </c>
      <c r="T172" s="7">
        <v>1E-4</v>
      </c>
      <c r="U172" s="7">
        <f t="shared" si="23"/>
        <v>2</v>
      </c>
      <c r="V172" s="7">
        <f>IF(P172&lt;=N172-2,2*2/(N172-P172),IF(R172&lt;=N172-2,5-3*(N172-2-R172)/(P172-R172),6))</f>
        <v>3</v>
      </c>
      <c r="W172" s="41">
        <f>IF(P172&lt;=N172-4,4*2/(N172-P172),IF(R172&lt;=N172-4,5-3*(N172-4-R172)/(P172-R172),6))</f>
        <v>5</v>
      </c>
      <c r="X172" s="6">
        <v>23000000</v>
      </c>
      <c r="Y172" s="6">
        <v>23000000</v>
      </c>
      <c r="Z172" s="6">
        <v>610000</v>
      </c>
      <c r="AA172" s="8">
        <v>1</v>
      </c>
      <c r="AB172" s="8">
        <v>2.6521739130434784E-2</v>
      </c>
      <c r="AC172" s="21">
        <v>23000000</v>
      </c>
      <c r="AD172" s="1">
        <f t="shared" si="24"/>
        <v>7.3617278360175931</v>
      </c>
      <c r="AE172" s="1">
        <v>23000000</v>
      </c>
      <c r="AF172" s="1">
        <f t="shared" si="25"/>
        <v>7.3617278360175931</v>
      </c>
      <c r="AG172" s="1">
        <v>2300000</v>
      </c>
      <c r="AH172" s="1">
        <f t="shared" si="26"/>
        <v>6.3617278360175931</v>
      </c>
      <c r="AI172" s="2">
        <v>1</v>
      </c>
      <c r="AJ172" s="2">
        <v>0.1</v>
      </c>
      <c r="AK172" s="7">
        <f t="shared" si="27"/>
        <v>5</v>
      </c>
      <c r="AL172" s="7">
        <f t="shared" si="28"/>
        <v>6</v>
      </c>
      <c r="AM172" s="7">
        <f t="shared" si="29"/>
        <v>6</v>
      </c>
      <c r="AN172" s="2" t="s">
        <v>243</v>
      </c>
      <c r="AO172" s="2" t="s">
        <v>242</v>
      </c>
      <c r="AP172" s="2" t="s">
        <v>244</v>
      </c>
      <c r="AQ172" s="2" t="s">
        <v>243</v>
      </c>
      <c r="AR172" s="1">
        <v>0.1</v>
      </c>
      <c r="AS172" s="1">
        <v>0.01</v>
      </c>
      <c r="AT172" s="1">
        <v>1E-4</v>
      </c>
      <c r="AU172" s="1">
        <f>VLOOKUP(B172,'[1]raw data'!$E$1:$Q$313,13,FALSE)</f>
        <v>15</v>
      </c>
      <c r="AV172" s="1" t="s">
        <v>265</v>
      </c>
    </row>
    <row r="173" spans="1:48" x14ac:dyDescent="0.2">
      <c r="A173" s="4">
        <v>172</v>
      </c>
      <c r="B173" s="38">
        <v>26113</v>
      </c>
      <c r="C173" s="1" t="s">
        <v>0</v>
      </c>
      <c r="D173" s="4" t="s">
        <v>42</v>
      </c>
      <c r="E173" s="4" t="s">
        <v>42</v>
      </c>
      <c r="F173" s="4" t="s">
        <v>194</v>
      </c>
      <c r="G173" s="1"/>
      <c r="H173" s="1"/>
      <c r="I173" s="1"/>
      <c r="J173" s="1"/>
      <c r="K173" s="5">
        <v>2.5000000000000001E-2</v>
      </c>
      <c r="L173" s="4">
        <v>0.06</v>
      </c>
      <c r="M173" s="6">
        <v>2300000</v>
      </c>
      <c r="N173" s="33">
        <f t="shared" si="20"/>
        <v>6.3617278360175931</v>
      </c>
      <c r="O173" s="6">
        <v>23000</v>
      </c>
      <c r="P173" s="33">
        <f t="shared" si="21"/>
        <v>4.3617278360175931</v>
      </c>
      <c r="Q173" s="6">
        <v>23000</v>
      </c>
      <c r="R173" s="33">
        <f t="shared" si="22"/>
        <v>4.3617278360175931</v>
      </c>
      <c r="S173" s="7">
        <v>0.01</v>
      </c>
      <c r="T173" s="7">
        <v>0.01</v>
      </c>
      <c r="U173" s="7">
        <f t="shared" si="23"/>
        <v>1</v>
      </c>
      <c r="V173" s="7">
        <f>IF(P173&lt;=N173-2,2*2/(N173-P173),IF(R173&lt;=N173-2,5-3*(N173-2-R173)/(P173-R173),6))</f>
        <v>2</v>
      </c>
      <c r="W173" s="41">
        <f>IF(P173&lt;=N173-4,4*2/(N173-P173),IF(R173&lt;=N173-4,5-3*(N173-4-R173)/(P173-R173),6))</f>
        <v>6</v>
      </c>
      <c r="X173" s="6">
        <v>23000000</v>
      </c>
      <c r="Y173" s="6">
        <v>230000</v>
      </c>
      <c r="Z173" s="6">
        <v>230000</v>
      </c>
      <c r="AA173" s="8">
        <v>0.01</v>
      </c>
      <c r="AB173" s="8">
        <v>0.01</v>
      </c>
      <c r="AC173" s="21">
        <v>23000000</v>
      </c>
      <c r="AD173" s="1">
        <f t="shared" si="24"/>
        <v>7.3617278360175931</v>
      </c>
      <c r="AE173" s="1">
        <v>2300000</v>
      </c>
      <c r="AF173" s="1">
        <f t="shared" si="25"/>
        <v>6.3617278360175931</v>
      </c>
      <c r="AG173" s="1">
        <v>610000</v>
      </c>
      <c r="AH173" s="1">
        <f t="shared" si="26"/>
        <v>5.7853298350107671</v>
      </c>
      <c r="AI173" s="2">
        <v>0.1</v>
      </c>
      <c r="AJ173" s="2">
        <v>2.6521739130434784E-2</v>
      </c>
      <c r="AK173" s="7">
        <f t="shared" si="27"/>
        <v>2</v>
      </c>
      <c r="AL173" s="7">
        <f t="shared" si="28"/>
        <v>6</v>
      </c>
      <c r="AM173" s="7">
        <f t="shared" si="29"/>
        <v>6</v>
      </c>
      <c r="AN173" s="2" t="s">
        <v>243</v>
      </c>
      <c r="AO173" s="2" t="s">
        <v>243</v>
      </c>
      <c r="AP173" s="2" t="s">
        <v>243</v>
      </c>
      <c r="AQ173" s="2" t="s">
        <v>243</v>
      </c>
      <c r="AR173" s="1">
        <v>0.1</v>
      </c>
      <c r="AS173" s="1">
        <v>0.01</v>
      </c>
      <c r="AT173" s="1">
        <v>3.7704918032786888E-2</v>
      </c>
      <c r="AU173" s="1">
        <f>VLOOKUP(B173,'[1]raw data'!$E$1:$Q$313,13,FALSE)</f>
        <v>19</v>
      </c>
      <c r="AV173" s="1" t="s">
        <v>265</v>
      </c>
    </row>
    <row r="174" spans="1:48" x14ac:dyDescent="0.2">
      <c r="A174" s="4">
        <v>173</v>
      </c>
      <c r="B174" s="38">
        <v>26114</v>
      </c>
      <c r="C174" s="1" t="s">
        <v>0</v>
      </c>
      <c r="D174" s="4" t="s">
        <v>42</v>
      </c>
      <c r="E174" s="4" t="s">
        <v>42</v>
      </c>
      <c r="F174" s="4" t="s">
        <v>195</v>
      </c>
      <c r="G174" s="1"/>
      <c r="H174" s="1"/>
      <c r="I174" s="1"/>
      <c r="J174" s="1"/>
      <c r="K174" s="5">
        <v>0.05</v>
      </c>
      <c r="L174" s="4">
        <v>0.06</v>
      </c>
      <c r="M174" s="6">
        <v>2300000</v>
      </c>
      <c r="N174" s="33">
        <f t="shared" si="20"/>
        <v>6.3617278360175931</v>
      </c>
      <c r="O174" s="6">
        <v>23000</v>
      </c>
      <c r="P174" s="33">
        <f t="shared" si="21"/>
        <v>4.3617278360175931</v>
      </c>
      <c r="Q174" s="6">
        <v>23000</v>
      </c>
      <c r="R174" s="33">
        <f t="shared" si="22"/>
        <v>4.3617278360175931</v>
      </c>
      <c r="S174" s="7">
        <v>0.01</v>
      </c>
      <c r="T174" s="7">
        <v>0.01</v>
      </c>
      <c r="U174" s="7">
        <f t="shared" si="23"/>
        <v>1</v>
      </c>
      <c r="V174" s="7">
        <f>IF(P174&lt;=N174-2,2*2/(N174-P174),IF(R174&lt;=N174-2,5-3*(N174-2-R174)/(P174-R174),6))</f>
        <v>2</v>
      </c>
      <c r="W174" s="41">
        <f>IF(P174&lt;=N174-4,4*2/(N174-P174),IF(R174&lt;=N174-4,5-3*(N174-4-R174)/(P174-R174),6))</f>
        <v>6</v>
      </c>
      <c r="X174" s="6">
        <v>230000000</v>
      </c>
      <c r="Y174" s="6">
        <v>230000</v>
      </c>
      <c r="Z174" s="6">
        <v>230000</v>
      </c>
      <c r="AA174" s="8">
        <v>1E-3</v>
      </c>
      <c r="AB174" s="8">
        <v>1E-3</v>
      </c>
      <c r="AC174" s="21">
        <v>230000000</v>
      </c>
      <c r="AD174" s="1">
        <f t="shared" si="24"/>
        <v>8.3617278360175931</v>
      </c>
      <c r="AE174" s="1">
        <v>6100000</v>
      </c>
      <c r="AF174" s="1">
        <f t="shared" si="25"/>
        <v>6.7853298350107671</v>
      </c>
      <c r="AG174" s="1">
        <v>2300000</v>
      </c>
      <c r="AH174" s="1">
        <f t="shared" si="26"/>
        <v>6.3617278360175931</v>
      </c>
      <c r="AI174" s="2">
        <v>2.6521739130434784E-2</v>
      </c>
      <c r="AJ174" s="2">
        <v>0.01</v>
      </c>
      <c r="AK174" s="7">
        <f t="shared" si="27"/>
        <v>1.2687151333119078</v>
      </c>
      <c r="AL174" s="7">
        <f t="shared" si="28"/>
        <v>5</v>
      </c>
      <c r="AM174" s="7">
        <f t="shared" si="29"/>
        <v>6</v>
      </c>
      <c r="AN174" s="2" t="s">
        <v>243</v>
      </c>
      <c r="AO174" s="2" t="s">
        <v>243</v>
      </c>
      <c r="AP174" s="2" t="s">
        <v>242</v>
      </c>
      <c r="AQ174" s="2" t="s">
        <v>243</v>
      </c>
      <c r="AR174" s="1">
        <v>0.01</v>
      </c>
      <c r="AS174" s="1">
        <v>3.7704918032786887E-3</v>
      </c>
      <c r="AT174" s="1">
        <v>0.01</v>
      </c>
      <c r="AU174" s="1">
        <f>VLOOKUP(B174,'[1]raw data'!$E$1:$Q$313,13,FALSE)</f>
        <v>19</v>
      </c>
      <c r="AV174" s="1" t="s">
        <v>265</v>
      </c>
    </row>
    <row r="175" spans="1:48" x14ac:dyDescent="0.2">
      <c r="A175" s="4">
        <v>174</v>
      </c>
      <c r="B175" s="38">
        <v>26115</v>
      </c>
      <c r="C175" s="1" t="s">
        <v>0</v>
      </c>
      <c r="D175" s="4" t="s">
        <v>42</v>
      </c>
      <c r="E175" s="4" t="s">
        <v>42</v>
      </c>
      <c r="F175" s="4" t="s">
        <v>196</v>
      </c>
      <c r="G175" s="1"/>
      <c r="H175" s="1"/>
      <c r="I175" s="1"/>
      <c r="J175" s="1"/>
      <c r="K175" s="5">
        <v>2.5000000000000001E-2</v>
      </c>
      <c r="L175" s="4">
        <v>0.06</v>
      </c>
      <c r="M175" s="6">
        <v>23000000</v>
      </c>
      <c r="N175" s="33">
        <f t="shared" si="20"/>
        <v>7.3617278360175931</v>
      </c>
      <c r="O175" s="6">
        <v>230000</v>
      </c>
      <c r="P175" s="33">
        <f t="shared" si="21"/>
        <v>5.3617278360175931</v>
      </c>
      <c r="Q175" s="6">
        <v>23000</v>
      </c>
      <c r="R175" s="33">
        <f t="shared" si="22"/>
        <v>4.3617278360175931</v>
      </c>
      <c r="S175" s="7">
        <v>0.01</v>
      </c>
      <c r="T175" s="7">
        <v>1E-3</v>
      </c>
      <c r="U175" s="7">
        <f t="shared" si="23"/>
        <v>1</v>
      </c>
      <c r="V175" s="7">
        <f>IF(P175&lt;=N175-2,2*2/(N175-P175),IF(R175&lt;=N175-2,5-3*(N175-2-R175)/(P175-R175),6))</f>
        <v>2</v>
      </c>
      <c r="W175" s="41">
        <f>IF(P175&lt;=N175-4,4*2/(N175-P175),IF(R175&lt;=N175-4,5-3*(N175-4-R175)/(P175-R175),6))</f>
        <v>6</v>
      </c>
      <c r="X175" s="6">
        <v>61000000</v>
      </c>
      <c r="Y175" s="6">
        <v>6100000</v>
      </c>
      <c r="Z175" s="6">
        <v>610000</v>
      </c>
      <c r="AA175" s="8">
        <v>0.1</v>
      </c>
      <c r="AB175" s="8">
        <v>0.01</v>
      </c>
      <c r="AC175" s="21">
        <v>61000000</v>
      </c>
      <c r="AD175" s="1">
        <f t="shared" si="24"/>
        <v>7.7853298350107671</v>
      </c>
      <c r="AE175" s="1">
        <v>6100000</v>
      </c>
      <c r="AF175" s="1">
        <f t="shared" si="25"/>
        <v>6.7853298350107671</v>
      </c>
      <c r="AG175" s="1">
        <v>2300000</v>
      </c>
      <c r="AH175" s="1">
        <f t="shared" si="26"/>
        <v>6.3617278360175931</v>
      </c>
      <c r="AI175" s="2">
        <v>0.1</v>
      </c>
      <c r="AJ175" s="2">
        <v>3.7704918032786888E-2</v>
      </c>
      <c r="AK175" s="7">
        <f t="shared" si="27"/>
        <v>2</v>
      </c>
      <c r="AL175" s="7">
        <f t="shared" si="28"/>
        <v>6</v>
      </c>
      <c r="AM175" s="7">
        <f t="shared" si="29"/>
        <v>6</v>
      </c>
      <c r="AN175" s="2" t="s">
        <v>243</v>
      </c>
      <c r="AO175" s="2" t="s">
        <v>243</v>
      </c>
      <c r="AP175" s="2" t="s">
        <v>243</v>
      </c>
      <c r="AQ175" s="2" t="s">
        <v>243</v>
      </c>
      <c r="AR175" s="1">
        <v>0.37704918032786883</v>
      </c>
      <c r="AS175" s="1">
        <v>3.7704918032786888E-2</v>
      </c>
      <c r="AT175" s="1">
        <v>0.01</v>
      </c>
      <c r="AU175" s="1">
        <f>VLOOKUP(B175,'[1]raw data'!$E$1:$Q$313,13,FALSE)</f>
        <v>15</v>
      </c>
      <c r="AV175" s="1" t="s">
        <v>265</v>
      </c>
    </row>
    <row r="176" spans="1:48" x14ac:dyDescent="0.2">
      <c r="A176" s="4">
        <v>175</v>
      </c>
      <c r="B176" s="38">
        <v>26116</v>
      </c>
      <c r="C176" s="1" t="s">
        <v>0</v>
      </c>
      <c r="D176" s="4" t="s">
        <v>42</v>
      </c>
      <c r="E176" s="4" t="s">
        <v>42</v>
      </c>
      <c r="F176" s="4" t="s">
        <v>197</v>
      </c>
      <c r="G176" s="1"/>
      <c r="H176" s="1"/>
      <c r="I176" s="1"/>
      <c r="J176" s="1"/>
      <c r="K176" s="5">
        <v>2.5000000000000001E-2</v>
      </c>
      <c r="L176" s="4">
        <v>0.25</v>
      </c>
      <c r="M176" s="6">
        <v>2300000</v>
      </c>
      <c r="N176" s="33">
        <f t="shared" si="20"/>
        <v>6.3617278360175931</v>
      </c>
      <c r="O176" s="6">
        <v>23000</v>
      </c>
      <c r="P176" s="33">
        <f t="shared" si="21"/>
        <v>4.3617278360175931</v>
      </c>
      <c r="Q176" s="6">
        <v>2300</v>
      </c>
      <c r="R176" s="33">
        <f t="shared" si="22"/>
        <v>3.3617278360175931</v>
      </c>
      <c r="S176" s="7">
        <v>0.01</v>
      </c>
      <c r="T176" s="7">
        <v>1E-3</v>
      </c>
      <c r="U176" s="7">
        <f t="shared" si="23"/>
        <v>1</v>
      </c>
      <c r="V176" s="7">
        <f>IF(P176&lt;=N176-2,2*2/(N176-P176),IF(R176&lt;=N176-2,5-3*(N176-2-R176)/(P176-R176),6))</f>
        <v>2</v>
      </c>
      <c r="W176" s="41">
        <f>IF(P176&lt;=N176-4,4*2/(N176-P176),IF(R176&lt;=N176-4,5-3*(N176-4-R176)/(P176-R176),6))</f>
        <v>6</v>
      </c>
      <c r="X176" s="6">
        <v>61000000</v>
      </c>
      <c r="Y176" s="6">
        <v>2300000</v>
      </c>
      <c r="Z176" s="6">
        <v>230000</v>
      </c>
      <c r="AA176" s="8">
        <v>3.7704918032786888E-2</v>
      </c>
      <c r="AB176" s="8">
        <v>3.7704918032786887E-3</v>
      </c>
      <c r="AC176" s="21">
        <v>61000000</v>
      </c>
      <c r="AD176" s="1">
        <f t="shared" si="24"/>
        <v>7.7853298350107671</v>
      </c>
      <c r="AE176" s="1">
        <v>23000000</v>
      </c>
      <c r="AF176" s="1">
        <f t="shared" si="25"/>
        <v>7.3617278360175931</v>
      </c>
      <c r="AG176" s="1">
        <v>610000</v>
      </c>
      <c r="AH176" s="1">
        <f t="shared" si="26"/>
        <v>5.7853298350107671</v>
      </c>
      <c r="AI176" s="2">
        <v>0.37704918032786883</v>
      </c>
      <c r="AJ176" s="2">
        <v>0.01</v>
      </c>
      <c r="AK176" s="7">
        <f t="shared" si="27"/>
        <v>3.0969273000321387</v>
      </c>
      <c r="AL176" s="7">
        <f t="shared" si="28"/>
        <v>5</v>
      </c>
      <c r="AM176" s="7">
        <f t="shared" si="29"/>
        <v>6</v>
      </c>
      <c r="AN176" s="2" t="s">
        <v>243</v>
      </c>
      <c r="AO176" s="2" t="s">
        <v>243</v>
      </c>
      <c r="AP176" s="2" t="s">
        <v>243</v>
      </c>
      <c r="AQ176" s="2" t="s">
        <v>243</v>
      </c>
      <c r="AR176" s="1">
        <v>3.7704918032786888E-2</v>
      </c>
      <c r="AS176" s="1">
        <v>1E-3</v>
      </c>
      <c r="AT176" s="1">
        <v>3.7704918032786887E-3</v>
      </c>
      <c r="AU176" s="1">
        <f>VLOOKUP(B176,'[1]raw data'!$E$1:$Q$313,13,FALSE)</f>
        <v>15</v>
      </c>
      <c r="AV176" s="1" t="s">
        <v>265</v>
      </c>
    </row>
    <row r="177" spans="1:48" x14ac:dyDescent="0.2">
      <c r="A177" s="4">
        <v>176</v>
      </c>
      <c r="B177" s="38">
        <v>26191</v>
      </c>
      <c r="C177" s="1" t="s">
        <v>0</v>
      </c>
      <c r="D177" s="4" t="s">
        <v>42</v>
      </c>
      <c r="E177" s="4" t="s">
        <v>42</v>
      </c>
      <c r="F177" s="4" t="s">
        <v>198</v>
      </c>
      <c r="G177" s="1"/>
      <c r="H177" s="1"/>
      <c r="I177" s="1"/>
      <c r="J177" s="1"/>
      <c r="K177" s="5">
        <v>0.05</v>
      </c>
      <c r="L177" s="4">
        <v>0.25</v>
      </c>
      <c r="M177" s="6">
        <v>61000</v>
      </c>
      <c r="N177" s="33">
        <f t="shared" si="20"/>
        <v>4.7853298350107671</v>
      </c>
      <c r="O177" s="6">
        <v>2300</v>
      </c>
      <c r="P177" s="33">
        <f t="shared" si="21"/>
        <v>3.3617278360175931</v>
      </c>
      <c r="Q177" s="6">
        <v>230</v>
      </c>
      <c r="R177" s="33">
        <f t="shared" si="22"/>
        <v>2.3617278360175931</v>
      </c>
      <c r="S177" s="7">
        <v>3.7704918032786888E-2</v>
      </c>
      <c r="T177" s="7">
        <v>3.7704918032786887E-3</v>
      </c>
      <c r="U177" s="7">
        <f t="shared" si="23"/>
        <v>1.4048870410511343</v>
      </c>
      <c r="V177" s="7">
        <f>IF(P177&lt;=N177-2,2*2/(N177-P177),IF(R177&lt;=N177-2,5-3*(N177-2-R177)/(P177-R177),6))</f>
        <v>3.7291940030204778</v>
      </c>
      <c r="W177" s="41">
        <f>IF(P177&lt;=N177-4,4*2/(N177-P177),IF(R177&lt;=N177-4,5-3*(N177-4-R177)/(P177-R177),6))</f>
        <v>6</v>
      </c>
      <c r="X177" s="6">
        <v>61000</v>
      </c>
      <c r="Y177" s="6">
        <v>2300</v>
      </c>
      <c r="Z177" s="9">
        <v>230</v>
      </c>
      <c r="AA177" s="8">
        <v>3.7704918032786888E-2</v>
      </c>
      <c r="AB177" s="8">
        <v>3.7704918032786887E-3</v>
      </c>
      <c r="AC177" s="21">
        <v>61000</v>
      </c>
      <c r="AD177" s="1">
        <f t="shared" si="24"/>
        <v>4.7853298350107671</v>
      </c>
      <c r="AE177" s="1">
        <v>2300</v>
      </c>
      <c r="AF177" s="1">
        <f t="shared" si="25"/>
        <v>3.3617278360175931</v>
      </c>
      <c r="AG177" s="1">
        <v>230</v>
      </c>
      <c r="AH177" s="1">
        <f t="shared" si="26"/>
        <v>2.3617278360175931</v>
      </c>
      <c r="AI177" s="2">
        <v>3.7704918032786888E-2</v>
      </c>
      <c r="AJ177" s="2">
        <v>3.7704918032786887E-3</v>
      </c>
      <c r="AK177" s="7">
        <f t="shared" si="27"/>
        <v>1.4048870410511343</v>
      </c>
      <c r="AL177" s="7">
        <f t="shared" si="28"/>
        <v>3.7291940030204778</v>
      </c>
      <c r="AM177" s="7">
        <f t="shared" si="29"/>
        <v>6</v>
      </c>
      <c r="AN177" s="2" t="s">
        <v>243</v>
      </c>
      <c r="AO177" s="2" t="s">
        <v>243</v>
      </c>
      <c r="AP177" s="2" t="s">
        <v>243</v>
      </c>
      <c r="AQ177" s="2" t="s">
        <v>242</v>
      </c>
      <c r="AR177" s="1">
        <v>1</v>
      </c>
      <c r="AS177" s="1">
        <v>1</v>
      </c>
      <c r="AT177" s="1">
        <v>1</v>
      </c>
      <c r="AU177" s="1">
        <f>VLOOKUP(B177,'[1]raw data'!$E$1:$Q$313,13,FALSE)</f>
        <v>37</v>
      </c>
      <c r="AV177" s="1" t="s">
        <v>265</v>
      </c>
    </row>
    <row r="178" spans="1:48" x14ac:dyDescent="0.2">
      <c r="A178" s="4">
        <v>177</v>
      </c>
      <c r="B178" s="38">
        <v>26194</v>
      </c>
      <c r="C178" s="1" t="s">
        <v>0</v>
      </c>
      <c r="D178" s="4" t="s">
        <v>42</v>
      </c>
      <c r="E178" s="4" t="s">
        <v>42</v>
      </c>
      <c r="F178" s="4" t="s">
        <v>199</v>
      </c>
      <c r="G178" s="1"/>
      <c r="H178" s="1"/>
      <c r="I178" s="1"/>
      <c r="J178" s="1"/>
      <c r="K178" s="5">
        <v>0.05</v>
      </c>
      <c r="L178" s="4">
        <v>0.12</v>
      </c>
      <c r="M178" s="6">
        <v>61000000</v>
      </c>
      <c r="N178" s="33">
        <f t="shared" si="20"/>
        <v>7.7853298350107671</v>
      </c>
      <c r="O178" s="6">
        <v>490000</v>
      </c>
      <c r="P178" s="33">
        <f t="shared" si="21"/>
        <v>5.6901960800285138</v>
      </c>
      <c r="Q178" s="6">
        <v>23000</v>
      </c>
      <c r="R178" s="33">
        <f t="shared" si="22"/>
        <v>4.3617278360175931</v>
      </c>
      <c r="S178" s="7">
        <v>8.032786885245901E-3</v>
      </c>
      <c r="T178" s="7">
        <v>3.7704918032786886E-4</v>
      </c>
      <c r="U178" s="7">
        <f t="shared" si="23"/>
        <v>0.95459299209130488</v>
      </c>
      <c r="V178" s="7">
        <f>IF(P178&lt;=N178-2,2*2/(N178-P178),IF(R178&lt;=N178-2,5-3*(N178-2-R178)/(P178-R178),6))</f>
        <v>1.9091859841826098</v>
      </c>
      <c r="W178" s="41">
        <f>IF(P178&lt;=N178-4,4*2/(N178-P178),IF(R178&lt;=N178-4,5-3*(N178-4-R178)/(P178-R178),6))</f>
        <v>6</v>
      </c>
      <c r="X178" s="6">
        <v>130000000</v>
      </c>
      <c r="Y178" s="6">
        <v>6100000</v>
      </c>
      <c r="Z178" s="6">
        <v>610000</v>
      </c>
      <c r="AA178" s="8">
        <v>4.6923076923076922E-2</v>
      </c>
      <c r="AB178" s="8">
        <v>4.6923076923076927E-3</v>
      </c>
      <c r="AC178" s="21">
        <v>130000000</v>
      </c>
      <c r="AD178" s="1">
        <f t="shared" si="24"/>
        <v>8.1139433523068369</v>
      </c>
      <c r="AE178" s="1">
        <v>23000000</v>
      </c>
      <c r="AF178" s="1">
        <f t="shared" si="25"/>
        <v>7.3617278360175931</v>
      </c>
      <c r="AG178" s="1">
        <v>2300000</v>
      </c>
      <c r="AH178" s="1">
        <f t="shared" si="26"/>
        <v>6.3617278360175931</v>
      </c>
      <c r="AI178" s="2">
        <v>0.17692307692307693</v>
      </c>
      <c r="AJ178" s="2">
        <v>1.7692307692307691E-2</v>
      </c>
      <c r="AK178" s="7">
        <f t="shared" si="27"/>
        <v>2.7433534511322684</v>
      </c>
      <c r="AL178" s="7">
        <f t="shared" si="28"/>
        <v>6</v>
      </c>
      <c r="AM178" s="7">
        <f t="shared" si="29"/>
        <v>6</v>
      </c>
      <c r="AN178" s="2" t="s">
        <v>242</v>
      </c>
      <c r="AO178" s="2" t="s">
        <v>242</v>
      </c>
      <c r="AP178" s="2" t="s">
        <v>243</v>
      </c>
      <c r="AQ178" s="2" t="s">
        <v>243</v>
      </c>
      <c r="AR178" s="1">
        <v>0.46923076923076923</v>
      </c>
      <c r="AS178" s="1">
        <v>2.1304347826086957E-2</v>
      </c>
      <c r="AT178" s="1">
        <v>0.01</v>
      </c>
      <c r="AU178" s="1">
        <f>VLOOKUP(B178,'[1]raw data'!$E$1:$Q$313,13,FALSE)</f>
        <v>15</v>
      </c>
      <c r="AV178" s="1" t="s">
        <v>265</v>
      </c>
    </row>
    <row r="179" spans="1:48" x14ac:dyDescent="0.2">
      <c r="A179" s="4">
        <v>178</v>
      </c>
      <c r="B179" s="38">
        <v>26197</v>
      </c>
      <c r="C179" s="1" t="s">
        <v>0</v>
      </c>
      <c r="D179" s="4" t="s">
        <v>42</v>
      </c>
      <c r="E179" s="4" t="s">
        <v>42</v>
      </c>
      <c r="F179" s="4" t="s">
        <v>200</v>
      </c>
      <c r="G179" s="1"/>
      <c r="H179" s="1"/>
      <c r="I179" s="1"/>
      <c r="J179" s="1"/>
      <c r="K179" s="5">
        <v>2.5000000000000001E-2</v>
      </c>
      <c r="L179" s="4">
        <v>0.12</v>
      </c>
      <c r="M179" s="6">
        <v>2300000</v>
      </c>
      <c r="N179" s="33">
        <f t="shared" si="20"/>
        <v>6.3617278360175931</v>
      </c>
      <c r="O179" s="6">
        <v>23000</v>
      </c>
      <c r="P179" s="33">
        <f t="shared" si="21"/>
        <v>4.3617278360175931</v>
      </c>
      <c r="Q179" s="6">
        <v>23000</v>
      </c>
      <c r="R179" s="33">
        <f t="shared" si="22"/>
        <v>4.3617278360175931</v>
      </c>
      <c r="S179" s="7">
        <v>0.01</v>
      </c>
      <c r="T179" s="7">
        <v>0.01</v>
      </c>
      <c r="U179" s="7">
        <f t="shared" si="23"/>
        <v>1</v>
      </c>
      <c r="V179" s="7">
        <f>IF(P179&lt;=N179-2,2*2/(N179-P179),IF(R179&lt;=N179-2,5-3*(N179-2-R179)/(P179-R179),6))</f>
        <v>2</v>
      </c>
      <c r="W179" s="41">
        <f>IF(P179&lt;=N179-4,4*2/(N179-P179),IF(R179&lt;=N179-4,5-3*(N179-4-R179)/(P179-R179),6))</f>
        <v>6</v>
      </c>
      <c r="X179" s="6">
        <v>230000000</v>
      </c>
      <c r="Y179" s="6">
        <v>610000</v>
      </c>
      <c r="Z179" s="6">
        <v>6100000</v>
      </c>
      <c r="AA179" s="8">
        <v>2.6521739130434784E-3</v>
      </c>
      <c r="AB179" s="8">
        <v>2.6521739130434784E-2</v>
      </c>
      <c r="AC179" s="21">
        <v>230000000</v>
      </c>
      <c r="AD179" s="1">
        <f t="shared" si="24"/>
        <v>8.3617278360175931</v>
      </c>
      <c r="AE179" s="1">
        <v>23000000</v>
      </c>
      <c r="AF179" s="1">
        <f t="shared" si="25"/>
        <v>7.3617278360175931</v>
      </c>
      <c r="AG179" s="1">
        <v>6100000</v>
      </c>
      <c r="AH179" s="1">
        <f t="shared" si="26"/>
        <v>6.7853298350107671</v>
      </c>
      <c r="AI179" s="2">
        <v>0.1</v>
      </c>
      <c r="AJ179" s="2">
        <v>2.6521739130434784E-2</v>
      </c>
      <c r="AK179" s="7">
        <f t="shared" si="27"/>
        <v>2</v>
      </c>
      <c r="AL179" s="7">
        <f t="shared" si="28"/>
        <v>6</v>
      </c>
      <c r="AM179" s="7">
        <f t="shared" si="29"/>
        <v>6</v>
      </c>
      <c r="AN179" s="2" t="s">
        <v>243</v>
      </c>
      <c r="AO179" s="2" t="s">
        <v>243</v>
      </c>
      <c r="AP179" s="2" t="s">
        <v>243</v>
      </c>
      <c r="AQ179" s="2" t="s">
        <v>243</v>
      </c>
      <c r="AR179" s="1">
        <v>0.01</v>
      </c>
      <c r="AS179" s="1">
        <v>1E-3</v>
      </c>
      <c r="AT179" s="1">
        <v>3.7704918032786887E-3</v>
      </c>
      <c r="AU179" s="1">
        <f>VLOOKUP(B179,'[1]raw data'!$E$1:$Q$313,13,FALSE)</f>
        <v>19</v>
      </c>
      <c r="AV179" s="1" t="s">
        <v>265</v>
      </c>
    </row>
    <row r="180" spans="1:48" hidden="1" x14ac:dyDescent="0.2">
      <c r="A180" s="4">
        <v>179</v>
      </c>
      <c r="B180" s="26">
        <v>26198</v>
      </c>
      <c r="C180" s="1" t="s">
        <v>0</v>
      </c>
      <c r="D180" s="4" t="s">
        <v>42</v>
      </c>
      <c r="E180" s="4" t="s">
        <v>42</v>
      </c>
      <c r="F180" s="4" t="s">
        <v>201</v>
      </c>
      <c r="G180" s="1"/>
      <c r="H180" s="1"/>
      <c r="I180" s="1"/>
      <c r="J180" s="1"/>
      <c r="K180" s="5">
        <v>0.05</v>
      </c>
      <c r="L180" s="4">
        <v>0.12</v>
      </c>
      <c r="M180" s="22">
        <v>6100000</v>
      </c>
      <c r="N180" s="31">
        <f t="shared" si="20"/>
        <v>6.7853298350107671</v>
      </c>
      <c r="O180" s="6">
        <v>610000</v>
      </c>
      <c r="P180" s="33">
        <f t="shared" si="21"/>
        <v>5.7853298350107671</v>
      </c>
      <c r="Q180" s="6">
        <v>230</v>
      </c>
      <c r="R180" s="33">
        <f t="shared" si="22"/>
        <v>2.3617278360175931</v>
      </c>
      <c r="S180" s="7">
        <v>0.1</v>
      </c>
      <c r="T180" s="7">
        <v>3.7704918032786885E-5</v>
      </c>
      <c r="U180" s="7">
        <f t="shared" si="23"/>
        <v>2</v>
      </c>
      <c r="V180" s="7">
        <f>IF(P180&lt;=N180-2,2*2/(N180-P180),IF(R180&lt;=N180-2,5-3*(N180-2-R180)/(P180-R180),6))</f>
        <v>2.8762700807168158</v>
      </c>
      <c r="W180" s="7">
        <f>IF(P180&lt;=N180-4,4*2/(N180-P180),IF(R180&lt;=N180-4,5-3*(N180-4-R180)/(P180-R180),6))</f>
        <v>4.6288102421504469</v>
      </c>
      <c r="X180" s="6">
        <v>23000000</v>
      </c>
      <c r="Y180" s="6">
        <v>6100000</v>
      </c>
      <c r="Z180" s="6">
        <v>230</v>
      </c>
      <c r="AA180" s="8">
        <v>0.26521739130434785</v>
      </c>
      <c r="AB180" s="8">
        <v>1.0000000000000001E-5</v>
      </c>
      <c r="AC180" s="21">
        <v>23000000</v>
      </c>
      <c r="AD180" s="21">
        <f t="shared" si="24"/>
        <v>7.3617278360175931</v>
      </c>
      <c r="AE180" s="1">
        <v>6100000</v>
      </c>
      <c r="AF180" s="1">
        <f t="shared" si="25"/>
        <v>6.7853298350107671</v>
      </c>
      <c r="AG180" s="1">
        <v>230</v>
      </c>
      <c r="AH180" s="1">
        <f t="shared" si="26"/>
        <v>2.3617278360175931</v>
      </c>
      <c r="AI180" s="2">
        <v>0.26521739130434785</v>
      </c>
      <c r="AJ180" s="2">
        <v>1.0000000000000001E-5</v>
      </c>
      <c r="AK180" s="7">
        <f t="shared" si="27"/>
        <v>2.2872785565402949</v>
      </c>
      <c r="AL180" s="7">
        <f t="shared" si="28"/>
        <v>2.9654589174052211</v>
      </c>
      <c r="AM180" s="7">
        <f t="shared" si="29"/>
        <v>4.3218196391350734</v>
      </c>
      <c r="AN180" s="2" t="s">
        <v>243</v>
      </c>
      <c r="AO180" s="2" t="s">
        <v>242</v>
      </c>
      <c r="AP180" s="2" t="s">
        <v>243</v>
      </c>
      <c r="AQ180" s="2" t="s">
        <v>242</v>
      </c>
      <c r="AR180" s="1">
        <v>0.26521739130434785</v>
      </c>
      <c r="AS180" s="1">
        <v>0.1</v>
      </c>
      <c r="AT180" s="1">
        <v>1</v>
      </c>
      <c r="AU180" s="11">
        <f>VLOOKUP(B180,'[1]raw data'!$E$1:$Q$313,13,FALSE)</f>
        <v>13</v>
      </c>
      <c r="AV180" s="11" t="s">
        <v>265</v>
      </c>
    </row>
    <row r="181" spans="1:48" hidden="1" x14ac:dyDescent="0.2">
      <c r="A181" s="4">
        <v>180</v>
      </c>
      <c r="B181" s="26">
        <v>26199</v>
      </c>
      <c r="C181" s="1" t="s">
        <v>0</v>
      </c>
      <c r="D181" s="4" t="s">
        <v>42</v>
      </c>
      <c r="E181" s="4" t="s">
        <v>42</v>
      </c>
      <c r="F181" s="4" t="s">
        <v>202</v>
      </c>
      <c r="G181" s="1"/>
      <c r="H181" s="1"/>
      <c r="I181" s="1"/>
      <c r="J181" s="1"/>
      <c r="K181" s="5">
        <v>0.05</v>
      </c>
      <c r="L181" s="4">
        <v>0.06</v>
      </c>
      <c r="M181" s="22">
        <v>2300000</v>
      </c>
      <c r="N181" s="31">
        <f t="shared" si="20"/>
        <v>6.3617278360175931</v>
      </c>
      <c r="O181" s="6">
        <v>23000</v>
      </c>
      <c r="P181" s="33">
        <f t="shared" si="21"/>
        <v>4.3617278360175931</v>
      </c>
      <c r="Q181" s="6">
        <v>230</v>
      </c>
      <c r="R181" s="33">
        <f t="shared" si="22"/>
        <v>2.3617278360175931</v>
      </c>
      <c r="S181" s="7">
        <v>0.01</v>
      </c>
      <c r="T181" s="7">
        <v>1E-4</v>
      </c>
      <c r="U181" s="7">
        <f t="shared" si="23"/>
        <v>1</v>
      </c>
      <c r="V181" s="7">
        <f>IF(P181&lt;=N181-2,2*2/(N181-P181),IF(R181&lt;=N181-2,5-3*(N181-2-R181)/(P181-R181),6))</f>
        <v>2</v>
      </c>
      <c r="W181" s="7">
        <f>IF(P181&lt;=N181-4,4*2/(N181-P181),IF(R181&lt;=N181-4,5-3*(N181-4-R181)/(P181-R181),6))</f>
        <v>5</v>
      </c>
      <c r="X181" s="6">
        <v>23000000</v>
      </c>
      <c r="Y181" s="6">
        <v>230000</v>
      </c>
      <c r="Z181" s="6">
        <v>230</v>
      </c>
      <c r="AA181" s="8">
        <v>0.01</v>
      </c>
      <c r="AB181" s="8">
        <v>1.0000000000000001E-5</v>
      </c>
      <c r="AC181" s="21">
        <v>23000000</v>
      </c>
      <c r="AD181" s="21">
        <f t="shared" si="24"/>
        <v>7.3617278360175931</v>
      </c>
      <c r="AE181" s="1">
        <v>6100000</v>
      </c>
      <c r="AF181" s="1">
        <f t="shared" si="25"/>
        <v>6.7853298350107671</v>
      </c>
      <c r="AG181" s="1">
        <v>230</v>
      </c>
      <c r="AH181" s="1">
        <f t="shared" si="26"/>
        <v>2.3617278360175931</v>
      </c>
      <c r="AI181" s="2">
        <v>0.26521739130434785</v>
      </c>
      <c r="AJ181" s="2">
        <v>1.0000000000000001E-5</v>
      </c>
      <c r="AK181" s="7">
        <f t="shared" si="27"/>
        <v>2.2872785565402949</v>
      </c>
      <c r="AL181" s="7">
        <f t="shared" si="28"/>
        <v>2.9654589174052211</v>
      </c>
      <c r="AM181" s="7">
        <f t="shared" si="29"/>
        <v>4.3218196391350734</v>
      </c>
      <c r="AN181" s="2" t="s">
        <v>243</v>
      </c>
      <c r="AO181" s="2" t="s">
        <v>242</v>
      </c>
      <c r="AP181" s="2" t="s">
        <v>243</v>
      </c>
      <c r="AQ181" s="2" t="s">
        <v>242</v>
      </c>
      <c r="AR181" s="1">
        <v>0.1</v>
      </c>
      <c r="AS181" s="1">
        <v>3.7704918032786887E-3</v>
      </c>
      <c r="AT181" s="1">
        <v>1</v>
      </c>
      <c r="AU181" s="11">
        <f>VLOOKUP(B181,'[1]raw data'!$E$1:$Q$313,13,FALSE)</f>
        <v>13</v>
      </c>
      <c r="AV181" s="11" t="s">
        <v>265</v>
      </c>
    </row>
    <row r="182" spans="1:48" x14ac:dyDescent="0.2">
      <c r="A182" s="4">
        <v>181</v>
      </c>
      <c r="B182" s="38">
        <v>26200</v>
      </c>
      <c r="C182" s="1" t="s">
        <v>0</v>
      </c>
      <c r="D182" s="4" t="s">
        <v>42</v>
      </c>
      <c r="E182" s="4" t="s">
        <v>42</v>
      </c>
      <c r="F182" s="4" t="s">
        <v>203</v>
      </c>
      <c r="G182" s="1"/>
      <c r="H182" s="1"/>
      <c r="I182" s="1"/>
      <c r="J182" s="1"/>
      <c r="K182" s="5">
        <v>0.05</v>
      </c>
      <c r="L182" s="4">
        <v>0.06</v>
      </c>
      <c r="M182" s="6">
        <v>2300000</v>
      </c>
      <c r="N182" s="33">
        <f t="shared" si="20"/>
        <v>6.3617278360175931</v>
      </c>
      <c r="O182" s="6">
        <v>230000</v>
      </c>
      <c r="P182" s="33">
        <f t="shared" si="21"/>
        <v>5.3617278360175931</v>
      </c>
      <c r="Q182" s="6">
        <v>23000</v>
      </c>
      <c r="R182" s="33">
        <f t="shared" si="22"/>
        <v>4.3617278360175931</v>
      </c>
      <c r="S182" s="7">
        <v>0.1</v>
      </c>
      <c r="T182" s="7">
        <v>0.01</v>
      </c>
      <c r="U182" s="7">
        <f t="shared" si="23"/>
        <v>2</v>
      </c>
      <c r="V182" s="7">
        <f>IF(P182&lt;=N182-2,2*2/(N182-P182),IF(R182&lt;=N182-2,5-3*(N182-2-R182)/(P182-R182),6))</f>
        <v>5</v>
      </c>
      <c r="W182" s="41">
        <f>IF(P182&lt;=N182-4,4*2/(N182-P182),IF(R182&lt;=N182-4,5-3*(N182-4-R182)/(P182-R182),6))</f>
        <v>6</v>
      </c>
      <c r="X182" s="6">
        <v>23000000</v>
      </c>
      <c r="Y182" s="6">
        <v>610000</v>
      </c>
      <c r="Z182" s="6">
        <v>610000</v>
      </c>
      <c r="AA182" s="8">
        <v>2.6521739130434784E-2</v>
      </c>
      <c r="AB182" s="8">
        <v>2.6521739130434784E-2</v>
      </c>
      <c r="AC182" s="21">
        <v>23000000</v>
      </c>
      <c r="AD182" s="1">
        <f t="shared" si="24"/>
        <v>7.3617278360175931</v>
      </c>
      <c r="AE182" s="1">
        <v>6100000</v>
      </c>
      <c r="AF182" s="1">
        <f t="shared" si="25"/>
        <v>6.7853298350107671</v>
      </c>
      <c r="AG182" s="1">
        <v>610000</v>
      </c>
      <c r="AH182" s="1">
        <f t="shared" si="26"/>
        <v>5.7853298350107671</v>
      </c>
      <c r="AI182" s="2">
        <v>0.26521739130434785</v>
      </c>
      <c r="AJ182" s="2">
        <v>2.6521739130434784E-2</v>
      </c>
      <c r="AK182" s="7">
        <f t="shared" si="27"/>
        <v>3.2708059969795222</v>
      </c>
      <c r="AL182" s="7">
        <f t="shared" si="28"/>
        <v>6</v>
      </c>
      <c r="AM182" s="7">
        <f t="shared" si="29"/>
        <v>6</v>
      </c>
      <c r="AN182" s="2" t="s">
        <v>243</v>
      </c>
      <c r="AO182" s="2" t="s">
        <v>243</v>
      </c>
      <c r="AP182" s="2" t="s">
        <v>243</v>
      </c>
      <c r="AQ182" s="2" t="s">
        <v>243</v>
      </c>
      <c r="AR182" s="1">
        <v>0.1</v>
      </c>
      <c r="AS182" s="1">
        <v>3.7704918032786888E-2</v>
      </c>
      <c r="AT182" s="1">
        <v>3.7704918032786888E-2</v>
      </c>
      <c r="AU182" s="1">
        <f>VLOOKUP(B182,'[1]raw data'!$E$1:$Q$313,13,FALSE)</f>
        <v>19</v>
      </c>
      <c r="AV182" s="1" t="s">
        <v>265</v>
      </c>
    </row>
    <row r="183" spans="1:48" hidden="1" x14ac:dyDescent="0.2">
      <c r="A183" s="4">
        <v>182</v>
      </c>
      <c r="B183" s="26">
        <v>26201</v>
      </c>
      <c r="C183" s="1" t="s">
        <v>0</v>
      </c>
      <c r="D183" s="4" t="s">
        <v>42</v>
      </c>
      <c r="E183" s="4" t="s">
        <v>42</v>
      </c>
      <c r="F183" s="4" t="s">
        <v>204</v>
      </c>
      <c r="G183" s="1"/>
      <c r="H183" s="1"/>
      <c r="I183" s="1"/>
      <c r="J183" s="1"/>
      <c r="K183" s="5">
        <v>0.05</v>
      </c>
      <c r="L183" s="4">
        <v>0.25</v>
      </c>
      <c r="M183" s="22">
        <v>23000000</v>
      </c>
      <c r="N183" s="31">
        <f t="shared" si="20"/>
        <v>7.3617278360175931</v>
      </c>
      <c r="O183" s="6">
        <v>230000</v>
      </c>
      <c r="P183" s="33">
        <f t="shared" si="21"/>
        <v>5.3617278360175931</v>
      </c>
      <c r="Q183" s="6">
        <v>230</v>
      </c>
      <c r="R183" s="33">
        <f t="shared" si="22"/>
        <v>2.3617278360175931</v>
      </c>
      <c r="S183" s="7">
        <v>0.01</v>
      </c>
      <c r="T183" s="7">
        <v>1.0000000000000001E-5</v>
      </c>
      <c r="U183" s="7">
        <f t="shared" si="23"/>
        <v>1</v>
      </c>
      <c r="V183" s="7">
        <f>IF(P183&lt;=N183-2,2*2/(N183-P183),IF(R183&lt;=N183-2,5-3*(N183-2-R183)/(P183-R183),6))</f>
        <v>2</v>
      </c>
      <c r="W183" s="7">
        <f>IF(P183&lt;=N183-4,4*2/(N183-P183),IF(R183&lt;=N183-4,5-3*(N183-4-R183)/(P183-R183),6))</f>
        <v>4</v>
      </c>
      <c r="X183" s="6">
        <v>23000000</v>
      </c>
      <c r="Y183" s="6">
        <v>610000</v>
      </c>
      <c r="Z183" s="6">
        <v>230</v>
      </c>
      <c r="AA183" s="8">
        <v>2.6521739130434784E-2</v>
      </c>
      <c r="AB183" s="8">
        <v>1.0000000000000001E-5</v>
      </c>
      <c r="AC183" s="21">
        <v>23000000</v>
      </c>
      <c r="AD183" s="21">
        <f t="shared" si="24"/>
        <v>7.3617278360175931</v>
      </c>
      <c r="AE183" s="1">
        <v>2300000</v>
      </c>
      <c r="AF183" s="1">
        <f t="shared" si="25"/>
        <v>6.3617278360175931</v>
      </c>
      <c r="AG183" s="1">
        <v>230</v>
      </c>
      <c r="AH183" s="1">
        <f t="shared" si="26"/>
        <v>2.3617278360175931</v>
      </c>
      <c r="AI183" s="2">
        <v>0.1</v>
      </c>
      <c r="AJ183" s="2">
        <v>1.0000000000000001E-5</v>
      </c>
      <c r="AK183" s="7">
        <f t="shared" si="27"/>
        <v>2</v>
      </c>
      <c r="AL183" s="7">
        <f t="shared" si="28"/>
        <v>2.75</v>
      </c>
      <c r="AM183" s="7">
        <f t="shared" si="29"/>
        <v>4.25</v>
      </c>
      <c r="AN183" s="2" t="s">
        <v>243</v>
      </c>
      <c r="AO183" s="2" t="s">
        <v>242</v>
      </c>
      <c r="AP183" s="2" t="s">
        <v>243</v>
      </c>
      <c r="AQ183" s="2" t="s">
        <v>242</v>
      </c>
      <c r="AR183" s="1">
        <v>1</v>
      </c>
      <c r="AS183" s="1">
        <v>0.1</v>
      </c>
      <c r="AT183" s="1">
        <v>1</v>
      </c>
      <c r="AU183" s="11">
        <f>VLOOKUP(B183,'[1]raw data'!$E$1:$Q$313,13,FALSE)</f>
        <v>13</v>
      </c>
      <c r="AV183" s="11" t="s">
        <v>265</v>
      </c>
    </row>
    <row r="184" spans="1:48" x14ac:dyDescent="0.2">
      <c r="A184" s="4">
        <v>183</v>
      </c>
      <c r="B184" s="38">
        <v>26202</v>
      </c>
      <c r="C184" s="1" t="s">
        <v>0</v>
      </c>
      <c r="D184" s="4" t="s">
        <v>42</v>
      </c>
      <c r="E184" s="4" t="s">
        <v>42</v>
      </c>
      <c r="F184" s="4" t="s">
        <v>205</v>
      </c>
      <c r="G184" s="1"/>
      <c r="H184" s="1"/>
      <c r="I184" s="1"/>
      <c r="J184" s="1"/>
      <c r="K184" s="5">
        <v>2.5000000000000001E-2</v>
      </c>
      <c r="L184" s="4">
        <v>0.12</v>
      </c>
      <c r="M184" s="6">
        <v>230000</v>
      </c>
      <c r="N184" s="33">
        <f t="shared" si="20"/>
        <v>5.3617278360175931</v>
      </c>
      <c r="O184" s="6">
        <v>2300</v>
      </c>
      <c r="P184" s="33">
        <f t="shared" si="21"/>
        <v>3.3617278360175931</v>
      </c>
      <c r="Q184" s="6">
        <v>2300</v>
      </c>
      <c r="R184" s="33">
        <f t="shared" si="22"/>
        <v>3.3617278360175931</v>
      </c>
      <c r="S184" s="7">
        <v>0.01</v>
      </c>
      <c r="T184" s="7">
        <v>0.01</v>
      </c>
      <c r="U184" s="7">
        <f t="shared" si="23"/>
        <v>1</v>
      </c>
      <c r="V184" s="7">
        <f>IF(P184&lt;=N184-2,2*2/(N184-P184),IF(R184&lt;=N184-2,5-3*(N184-2-R184)/(P184-R184),6))</f>
        <v>2</v>
      </c>
      <c r="W184" s="41">
        <f>IF(P184&lt;=N184-4,4*2/(N184-P184),IF(R184&lt;=N184-4,5-3*(N184-4-R184)/(P184-R184),6))</f>
        <v>6</v>
      </c>
      <c r="X184" s="6">
        <v>230000</v>
      </c>
      <c r="Y184" s="6">
        <v>2300</v>
      </c>
      <c r="Z184" s="6">
        <v>6100</v>
      </c>
      <c r="AA184" s="8">
        <v>0.01</v>
      </c>
      <c r="AB184" s="8">
        <v>2.6521739130434784E-2</v>
      </c>
      <c r="AC184" s="21">
        <v>230000</v>
      </c>
      <c r="AD184" s="1">
        <f t="shared" si="24"/>
        <v>5.3617278360175931</v>
      </c>
      <c r="AE184" s="1">
        <v>2300</v>
      </c>
      <c r="AF184" s="1">
        <f t="shared" si="25"/>
        <v>3.3617278360175931</v>
      </c>
      <c r="AG184" s="1">
        <v>6100</v>
      </c>
      <c r="AH184" s="1">
        <f t="shared" si="26"/>
        <v>3.7853298350107671</v>
      </c>
      <c r="AI184" s="2">
        <v>0.01</v>
      </c>
      <c r="AJ184" s="2">
        <v>2.6521739130434784E-2</v>
      </c>
      <c r="AK184" s="7">
        <f t="shared" si="27"/>
        <v>1</v>
      </c>
      <c r="AL184" s="7">
        <f t="shared" si="28"/>
        <v>2</v>
      </c>
      <c r="AM184" s="7">
        <f t="shared" si="29"/>
        <v>6</v>
      </c>
      <c r="AN184" s="2" t="s">
        <v>243</v>
      </c>
      <c r="AO184" s="2" t="s">
        <v>243</v>
      </c>
      <c r="AP184" s="2" t="s">
        <v>242</v>
      </c>
      <c r="AQ184" s="2" t="s">
        <v>243</v>
      </c>
      <c r="AR184" s="1">
        <v>1</v>
      </c>
      <c r="AS184" s="1">
        <v>1</v>
      </c>
      <c r="AT184" s="1">
        <v>0.37704918032786883</v>
      </c>
      <c r="AU184" s="1">
        <f>VLOOKUP(B184,'[1]raw data'!$E$1:$Q$313,13,FALSE)</f>
        <v>23</v>
      </c>
      <c r="AV184" s="1" t="s">
        <v>265</v>
      </c>
    </row>
    <row r="185" spans="1:48" x14ac:dyDescent="0.2">
      <c r="A185" s="4">
        <v>184</v>
      </c>
      <c r="B185" s="38">
        <v>26255</v>
      </c>
      <c r="C185" s="1" t="s">
        <v>0</v>
      </c>
      <c r="D185" s="4" t="s">
        <v>42</v>
      </c>
      <c r="E185" s="4" t="s">
        <v>42</v>
      </c>
      <c r="F185" s="4" t="s">
        <v>206</v>
      </c>
      <c r="G185" s="1"/>
      <c r="H185" s="1"/>
      <c r="I185" s="1"/>
      <c r="J185" s="1"/>
      <c r="K185" s="5">
        <v>0.05</v>
      </c>
      <c r="L185" s="4">
        <v>0.12</v>
      </c>
      <c r="M185" s="6">
        <v>2300000</v>
      </c>
      <c r="N185" s="33">
        <f t="shared" si="20"/>
        <v>6.3617278360175931</v>
      </c>
      <c r="O185" s="6">
        <v>490000</v>
      </c>
      <c r="P185" s="33">
        <f t="shared" si="21"/>
        <v>5.6901960800285138</v>
      </c>
      <c r="Q185" s="6">
        <v>23000</v>
      </c>
      <c r="R185" s="33">
        <f t="shared" si="22"/>
        <v>4.3617278360175931</v>
      </c>
      <c r="S185" s="7">
        <v>0.21304347826086956</v>
      </c>
      <c r="T185" s="7">
        <v>0.01</v>
      </c>
      <c r="U185" s="7">
        <f t="shared" si="23"/>
        <v>2.7417600958662147</v>
      </c>
      <c r="V185" s="7">
        <f>IF(P185&lt;=N185-2,2*2/(N185-P185),IF(R185&lt;=N185-2,5-3*(N185-2-R185)/(P185-R185),6))</f>
        <v>5</v>
      </c>
      <c r="W185" s="41">
        <f>IF(P185&lt;=N185-4,4*2/(N185-P185),IF(R185&lt;=N185-4,5-3*(N185-4-R185)/(P185-R185),6))</f>
        <v>6</v>
      </c>
      <c r="X185" s="6">
        <v>23000000</v>
      </c>
      <c r="Y185" s="6">
        <v>6100000</v>
      </c>
      <c r="Z185" s="6">
        <v>230000</v>
      </c>
      <c r="AA185" s="8">
        <v>0.26521739130434785</v>
      </c>
      <c r="AB185" s="8">
        <v>0.01</v>
      </c>
      <c r="AC185" s="21">
        <v>23000000</v>
      </c>
      <c r="AD185" s="1">
        <f t="shared" si="24"/>
        <v>7.3617278360175931</v>
      </c>
      <c r="AE185" s="1">
        <v>23000000</v>
      </c>
      <c r="AF185" s="1">
        <f t="shared" si="25"/>
        <v>7.3617278360175931</v>
      </c>
      <c r="AG185" s="1">
        <v>610000</v>
      </c>
      <c r="AH185" s="1">
        <f t="shared" si="26"/>
        <v>5.7853298350107671</v>
      </c>
      <c r="AI185" s="2">
        <v>1</v>
      </c>
      <c r="AJ185" s="2">
        <v>2.6521739130434784E-2</v>
      </c>
      <c r="AK185" s="7">
        <f t="shared" si="27"/>
        <v>3.9030726999678613</v>
      </c>
      <c r="AL185" s="7">
        <f t="shared" si="28"/>
        <v>6</v>
      </c>
      <c r="AM185" s="7">
        <f t="shared" si="29"/>
        <v>6</v>
      </c>
      <c r="AN185" s="2" t="s">
        <v>244</v>
      </c>
      <c r="AO185" s="2" t="s">
        <v>243</v>
      </c>
      <c r="AP185" s="2" t="s">
        <v>244</v>
      </c>
      <c r="AQ185" s="2" t="s">
        <v>243</v>
      </c>
      <c r="AR185" s="1">
        <v>0.1</v>
      </c>
      <c r="AS185" s="1">
        <v>2.1304347826086957E-2</v>
      </c>
      <c r="AT185" s="1">
        <v>3.7704918032786888E-2</v>
      </c>
      <c r="AU185" s="1">
        <f>VLOOKUP(B185,'[1]raw data'!$E$1:$Q$313,13,FALSE)</f>
        <v>15</v>
      </c>
      <c r="AV185" s="1" t="s">
        <v>265</v>
      </c>
    </row>
    <row r="186" spans="1:48" x14ac:dyDescent="0.2">
      <c r="A186" s="4">
        <v>185</v>
      </c>
      <c r="B186" s="38">
        <v>26266</v>
      </c>
      <c r="C186" s="1" t="s">
        <v>0</v>
      </c>
      <c r="D186" s="4" t="s">
        <v>42</v>
      </c>
      <c r="E186" s="4" t="s">
        <v>42</v>
      </c>
      <c r="F186" s="4" t="s">
        <v>207</v>
      </c>
      <c r="G186" s="1"/>
      <c r="H186" s="1"/>
      <c r="I186" s="1"/>
      <c r="J186" s="1"/>
      <c r="K186" s="5">
        <v>2.5000000000000001E-2</v>
      </c>
      <c r="L186" s="4">
        <v>0.06</v>
      </c>
      <c r="M186" s="6">
        <v>6100000</v>
      </c>
      <c r="N186" s="33">
        <f t="shared" si="20"/>
        <v>6.7853298350107671</v>
      </c>
      <c r="O186" s="6">
        <v>23000</v>
      </c>
      <c r="P186" s="33">
        <f t="shared" si="21"/>
        <v>4.3617278360175931</v>
      </c>
      <c r="Q186" s="6">
        <v>23000</v>
      </c>
      <c r="R186" s="33">
        <f t="shared" si="22"/>
        <v>4.3617278360175931</v>
      </c>
      <c r="S186" s="7">
        <v>3.7704918032786887E-3</v>
      </c>
      <c r="T186" s="7">
        <v>3.7704918032786887E-3</v>
      </c>
      <c r="U186" s="7">
        <f t="shared" si="23"/>
        <v>0.82521800230848585</v>
      </c>
      <c r="V186" s="7">
        <f>IF(P186&lt;=N186-2,2*2/(N186-P186),IF(R186&lt;=N186-2,5-3*(N186-2-R186)/(P186-R186),6))</f>
        <v>1.6504360046169717</v>
      </c>
      <c r="W186" s="41">
        <f>IF(P186&lt;=N186-4,4*2/(N186-P186),IF(R186&lt;=N186-4,5-3*(N186-4-R186)/(P186-R186),6))</f>
        <v>6</v>
      </c>
      <c r="X186" s="6">
        <v>61000000</v>
      </c>
      <c r="Y186" s="6">
        <v>23000000</v>
      </c>
      <c r="Z186" s="6">
        <v>2300000</v>
      </c>
      <c r="AA186" s="8">
        <v>0.37704918032786883</v>
      </c>
      <c r="AB186" s="8">
        <v>3.7704918032786888E-2</v>
      </c>
      <c r="AC186" s="21">
        <v>61000000</v>
      </c>
      <c r="AD186" s="1">
        <f t="shared" si="24"/>
        <v>7.7853298350107671</v>
      </c>
      <c r="AE186" s="1">
        <v>61000000</v>
      </c>
      <c r="AF186" s="1">
        <f t="shared" si="25"/>
        <v>7.7853298350107671</v>
      </c>
      <c r="AG186" s="1">
        <v>6100000</v>
      </c>
      <c r="AH186" s="1">
        <f t="shared" si="26"/>
        <v>6.7853298350107671</v>
      </c>
      <c r="AI186" s="2">
        <v>1</v>
      </c>
      <c r="AJ186" s="2">
        <v>0.1</v>
      </c>
      <c r="AK186" s="7">
        <f t="shared" si="27"/>
        <v>5</v>
      </c>
      <c r="AL186" s="7">
        <f t="shared" si="28"/>
        <v>6</v>
      </c>
      <c r="AM186" s="7">
        <f t="shared" si="29"/>
        <v>6</v>
      </c>
      <c r="AN186" s="2" t="s">
        <v>242</v>
      </c>
      <c r="AO186" s="2" t="s">
        <v>243</v>
      </c>
      <c r="AP186" s="2" t="s">
        <v>244</v>
      </c>
      <c r="AQ186" s="2" t="s">
        <v>243</v>
      </c>
      <c r="AR186" s="1">
        <v>0.1</v>
      </c>
      <c r="AS186" s="1">
        <v>3.7704918032786886E-4</v>
      </c>
      <c r="AT186" s="1">
        <v>3.7704918032786887E-3</v>
      </c>
      <c r="AU186" s="1">
        <f>VLOOKUP(B186,'[1]raw data'!$E$1:$Q$313,13,FALSE)</f>
        <v>13</v>
      </c>
      <c r="AV186" s="1" t="s">
        <v>265</v>
      </c>
    </row>
    <row r="187" spans="1:48" hidden="1" x14ac:dyDescent="0.2">
      <c r="A187" s="4">
        <v>186</v>
      </c>
      <c r="B187" s="26">
        <v>26267</v>
      </c>
      <c r="C187" s="1" t="s">
        <v>0</v>
      </c>
      <c r="D187" s="4" t="s">
        <v>42</v>
      </c>
      <c r="E187" s="4" t="s">
        <v>42</v>
      </c>
      <c r="F187" s="4" t="s">
        <v>208</v>
      </c>
      <c r="G187" s="1"/>
      <c r="H187" s="1"/>
      <c r="I187" s="1"/>
      <c r="J187" s="1"/>
      <c r="K187" s="5">
        <v>2.5000000000000001E-2</v>
      </c>
      <c r="L187" s="4">
        <v>0.12</v>
      </c>
      <c r="M187" s="22">
        <v>6100000</v>
      </c>
      <c r="N187" s="31">
        <f t="shared" si="20"/>
        <v>6.7853298350107671</v>
      </c>
      <c r="O187" s="6">
        <v>230000</v>
      </c>
      <c r="P187" s="33">
        <f t="shared" si="21"/>
        <v>5.3617278360175931</v>
      </c>
      <c r="Q187" s="6">
        <v>23</v>
      </c>
      <c r="R187" s="33">
        <f t="shared" si="22"/>
        <v>1.3617278360175928</v>
      </c>
      <c r="S187" s="7">
        <v>3.7704918032786888E-2</v>
      </c>
      <c r="T187" s="7">
        <v>3.7704918032786884E-6</v>
      </c>
      <c r="U187" s="7">
        <f t="shared" si="23"/>
        <v>1.4048870410511343</v>
      </c>
      <c r="V187" s="7">
        <f>IF(P187&lt;=N187-2,2*2/(N187-P187),IF(R187&lt;=N187-2,5-3*(N187-2-R187)/(P187-R187),6))</f>
        <v>2.4322985007551194</v>
      </c>
      <c r="W187" s="7">
        <f>IF(P187&lt;=N187-4,4*2/(N187-P187),IF(R187&lt;=N187-4,5-3*(N187-4-R187)/(P187-R187),6))</f>
        <v>3.9322985007551194</v>
      </c>
      <c r="X187" s="6">
        <v>230000000</v>
      </c>
      <c r="Y187" s="6">
        <v>23000000</v>
      </c>
      <c r="Z187" s="6">
        <v>2300</v>
      </c>
      <c r="AA187" s="8">
        <v>0.1</v>
      </c>
      <c r="AB187" s="8">
        <v>1.0000000000000001E-5</v>
      </c>
      <c r="AC187" s="21">
        <v>230000000</v>
      </c>
      <c r="AD187" s="21">
        <f t="shared" si="24"/>
        <v>8.3617278360175931</v>
      </c>
      <c r="AE187" s="1">
        <v>23000000</v>
      </c>
      <c r="AF187" s="1">
        <f t="shared" si="25"/>
        <v>7.3617278360175931</v>
      </c>
      <c r="AG187" s="1">
        <v>2300</v>
      </c>
      <c r="AH187" s="1">
        <f t="shared" si="26"/>
        <v>3.3617278360175931</v>
      </c>
      <c r="AI187" s="2">
        <v>0.1</v>
      </c>
      <c r="AJ187" s="2">
        <v>1.0000000000000001E-5</v>
      </c>
      <c r="AK187" s="7">
        <f t="shared" si="27"/>
        <v>2</v>
      </c>
      <c r="AL187" s="7">
        <f t="shared" si="28"/>
        <v>2.75</v>
      </c>
      <c r="AM187" s="7">
        <f t="shared" si="29"/>
        <v>4.25</v>
      </c>
      <c r="AN187" s="2" t="s">
        <v>243</v>
      </c>
      <c r="AO187" s="2" t="s">
        <v>242</v>
      </c>
      <c r="AP187" s="2" t="s">
        <v>243</v>
      </c>
      <c r="AQ187" s="2" t="s">
        <v>242</v>
      </c>
      <c r="AR187" s="1">
        <v>2.6521739130434784E-2</v>
      </c>
      <c r="AS187" s="1">
        <v>0.01</v>
      </c>
      <c r="AT187" s="1">
        <v>0.01</v>
      </c>
      <c r="AU187" s="11">
        <f>VLOOKUP(B187,'[1]raw data'!$E$1:$Q$313,13,FALSE)</f>
        <v>13</v>
      </c>
      <c r="AV187" s="11" t="s">
        <v>265</v>
      </c>
    </row>
    <row r="188" spans="1:48" x14ac:dyDescent="0.2">
      <c r="A188" s="4">
        <v>187</v>
      </c>
      <c r="B188" s="38">
        <v>26269</v>
      </c>
      <c r="C188" s="1" t="s">
        <v>0</v>
      </c>
      <c r="D188" s="4" t="s">
        <v>42</v>
      </c>
      <c r="E188" s="4" t="s">
        <v>42</v>
      </c>
      <c r="F188" s="4" t="s">
        <v>209</v>
      </c>
      <c r="G188" s="1"/>
      <c r="H188" s="1"/>
      <c r="I188" s="1"/>
      <c r="J188" s="1"/>
      <c r="K188" s="5">
        <v>0.05</v>
      </c>
      <c r="L188" s="4">
        <v>0.06</v>
      </c>
      <c r="M188" s="6">
        <v>6100000</v>
      </c>
      <c r="N188" s="33">
        <f t="shared" si="20"/>
        <v>6.7853298350107671</v>
      </c>
      <c r="O188" s="6">
        <v>23000</v>
      </c>
      <c r="P188" s="33">
        <f t="shared" si="21"/>
        <v>4.3617278360175931</v>
      </c>
      <c r="Q188" s="6">
        <v>230000</v>
      </c>
      <c r="R188" s="33">
        <f t="shared" si="22"/>
        <v>5.3617278360175931</v>
      </c>
      <c r="S188" s="7">
        <v>3.7704918032786887E-3</v>
      </c>
      <c r="T188" s="7">
        <v>3.7704918032786888E-2</v>
      </c>
      <c r="U188" s="7">
        <f t="shared" si="23"/>
        <v>0.82521800230848585</v>
      </c>
      <c r="V188" s="7">
        <f>IF(P188&lt;=N188-2,2*2/(N188-P188),IF(R188&lt;=N188-2,5-3*(N188-2-R188)/(P188-R188),6))</f>
        <v>1.6504360046169717</v>
      </c>
      <c r="W188" s="41">
        <f>IF(P188&lt;=N188-4,4*2/(N188-P188),IF(R188&lt;=N188-4,5-3*(N188-4-R188)/(P188-R188),6))</f>
        <v>6</v>
      </c>
      <c r="X188" s="6">
        <v>61000000</v>
      </c>
      <c r="Y188" s="6">
        <v>610000</v>
      </c>
      <c r="Z188" s="6">
        <v>2300000</v>
      </c>
      <c r="AA188" s="8">
        <v>0.01</v>
      </c>
      <c r="AB188" s="8">
        <v>3.7704918032786888E-2</v>
      </c>
      <c r="AC188" s="21">
        <v>230000000</v>
      </c>
      <c r="AD188" s="1">
        <f t="shared" si="24"/>
        <v>8.3617278360175931</v>
      </c>
      <c r="AE188" s="1">
        <v>2300000</v>
      </c>
      <c r="AF188" s="1">
        <f t="shared" si="25"/>
        <v>6.3617278360175931</v>
      </c>
      <c r="AG188" s="1">
        <v>2300000</v>
      </c>
      <c r="AH188" s="1">
        <f t="shared" si="26"/>
        <v>6.3617278360175931</v>
      </c>
      <c r="AI188" s="2">
        <v>0.01</v>
      </c>
      <c r="AJ188" s="2">
        <v>0.01</v>
      </c>
      <c r="AK188" s="7">
        <f t="shared" si="27"/>
        <v>1</v>
      </c>
      <c r="AL188" s="7">
        <f t="shared" si="28"/>
        <v>2</v>
      </c>
      <c r="AM188" s="7">
        <f t="shared" si="29"/>
        <v>6</v>
      </c>
      <c r="AN188" s="2" t="s">
        <v>242</v>
      </c>
      <c r="AO188" s="2" t="s">
        <v>244</v>
      </c>
      <c r="AP188" s="2" t="s">
        <v>242</v>
      </c>
      <c r="AQ188" s="2" t="s">
        <v>243</v>
      </c>
      <c r="AR188" s="1">
        <v>2.6521739130434784E-2</v>
      </c>
      <c r="AS188" s="1">
        <v>0.01</v>
      </c>
      <c r="AT188" s="1">
        <v>0.1</v>
      </c>
      <c r="AU188" s="1">
        <f>VLOOKUP(B188,'[1]raw data'!$E$1:$Q$313,13,FALSE)</f>
        <v>19</v>
      </c>
      <c r="AV188" s="1" t="s">
        <v>265</v>
      </c>
    </row>
    <row r="189" spans="1:48" x14ac:dyDescent="0.2">
      <c r="A189" s="4">
        <v>188</v>
      </c>
      <c r="B189" s="38">
        <v>26280</v>
      </c>
      <c r="C189" s="1" t="s">
        <v>0</v>
      </c>
      <c r="D189" s="4" t="s">
        <v>42</v>
      </c>
      <c r="E189" s="4" t="s">
        <v>42</v>
      </c>
      <c r="F189" s="4" t="s">
        <v>210</v>
      </c>
      <c r="G189" s="1"/>
      <c r="H189" s="1"/>
      <c r="I189" s="1"/>
      <c r="J189" s="1"/>
      <c r="K189" s="5">
        <v>2.5000000000000001E-2</v>
      </c>
      <c r="L189" s="4">
        <v>0.06</v>
      </c>
      <c r="M189" s="6">
        <v>61000</v>
      </c>
      <c r="N189" s="33">
        <f t="shared" si="20"/>
        <v>4.7853298350107671</v>
      </c>
      <c r="O189" s="6">
        <v>6100</v>
      </c>
      <c r="P189" s="33">
        <f t="shared" si="21"/>
        <v>3.7853298350107671</v>
      </c>
      <c r="Q189" s="6">
        <v>230</v>
      </c>
      <c r="R189" s="33">
        <f t="shared" si="22"/>
        <v>2.3617278360175931</v>
      </c>
      <c r="S189" s="7">
        <v>0.1</v>
      </c>
      <c r="T189" s="7">
        <v>3.7704918032786887E-3</v>
      </c>
      <c r="U189" s="7">
        <f t="shared" si="23"/>
        <v>2</v>
      </c>
      <c r="V189" s="7">
        <f>IF(P189&lt;=N189-2,2*2/(N189-P189),IF(R189&lt;=N189-2,5-3*(N189-2-R189)/(P189-R189),6))</f>
        <v>4.1073305615767008</v>
      </c>
      <c r="W189" s="41">
        <f>IF(P189&lt;=N189-4,4*2/(N189-P189),IF(R189&lt;=N189-4,5-3*(N189-4-R189)/(P189-R189),6))</f>
        <v>6</v>
      </c>
      <c r="X189" s="1">
        <v>61000</v>
      </c>
      <c r="Y189" s="1">
        <v>6100</v>
      </c>
      <c r="Z189" s="1">
        <v>230</v>
      </c>
      <c r="AA189" s="8">
        <v>0.1</v>
      </c>
      <c r="AB189" s="8">
        <v>3.7704918032786887E-3</v>
      </c>
      <c r="AC189" s="21">
        <v>61000</v>
      </c>
      <c r="AD189" s="1">
        <f t="shared" si="24"/>
        <v>4.7853298350107671</v>
      </c>
      <c r="AE189" s="1">
        <v>6100</v>
      </c>
      <c r="AF189" s="1">
        <f t="shared" si="25"/>
        <v>3.7853298350107671</v>
      </c>
      <c r="AG189" s="1">
        <v>230</v>
      </c>
      <c r="AH189" s="1">
        <f t="shared" si="26"/>
        <v>2.3617278360175931</v>
      </c>
      <c r="AI189" s="2">
        <v>0.1</v>
      </c>
      <c r="AJ189" s="2">
        <v>3.7704918032786887E-3</v>
      </c>
      <c r="AK189" s="7">
        <f t="shared" si="27"/>
        <v>2</v>
      </c>
      <c r="AL189" s="7">
        <f t="shared" si="28"/>
        <v>4.1073305615767008</v>
      </c>
      <c r="AM189" s="7">
        <f t="shared" si="29"/>
        <v>6</v>
      </c>
      <c r="AN189" s="2" t="s">
        <v>243</v>
      </c>
      <c r="AO189" s="2" t="s">
        <v>243</v>
      </c>
      <c r="AP189" s="2" t="s">
        <v>243</v>
      </c>
      <c r="AQ189" s="2" t="s">
        <v>242</v>
      </c>
      <c r="AR189" s="1">
        <v>1</v>
      </c>
      <c r="AS189" s="1">
        <v>1</v>
      </c>
      <c r="AT189" s="1">
        <v>1</v>
      </c>
      <c r="AU189" s="1">
        <f>VLOOKUP(B189,'[1]raw data'!$E$1:$Q$313,13,FALSE)</f>
        <v>29</v>
      </c>
      <c r="AV189" s="1" t="s">
        <v>265</v>
      </c>
    </row>
    <row r="190" spans="1:48" x14ac:dyDescent="0.2">
      <c r="A190" s="4">
        <v>189</v>
      </c>
      <c r="B190" s="38">
        <v>26295</v>
      </c>
      <c r="C190" s="1" t="s">
        <v>0</v>
      </c>
      <c r="D190" s="4" t="s">
        <v>42</v>
      </c>
      <c r="E190" s="4" t="s">
        <v>42</v>
      </c>
      <c r="F190" s="4" t="s">
        <v>211</v>
      </c>
      <c r="G190" s="1"/>
      <c r="H190" s="1"/>
      <c r="I190" s="1"/>
      <c r="J190" s="1"/>
      <c r="K190" s="5">
        <v>2.5000000000000001E-2</v>
      </c>
      <c r="L190" s="4">
        <v>0.06</v>
      </c>
      <c r="M190" s="6">
        <v>2300000</v>
      </c>
      <c r="N190" s="33">
        <f t="shared" si="20"/>
        <v>6.3617278360175931</v>
      </c>
      <c r="O190" s="6">
        <v>61000</v>
      </c>
      <c r="P190" s="33">
        <f t="shared" si="21"/>
        <v>4.7853298350107671</v>
      </c>
      <c r="Q190" s="6">
        <v>61000</v>
      </c>
      <c r="R190" s="33">
        <f t="shared" si="22"/>
        <v>4.7853298350107671</v>
      </c>
      <c r="S190" s="7">
        <v>2.6521739130434784E-2</v>
      </c>
      <c r="T190" s="7">
        <v>2.6521739130434784E-2</v>
      </c>
      <c r="U190" s="7">
        <f t="shared" si="23"/>
        <v>1.2687151333119078</v>
      </c>
      <c r="V190" s="7">
        <f>IF(P190&lt;=N190-2,2*2/(N190-P190),IF(R190&lt;=N190-2,5-3*(N190-2-R190)/(P190-R190),6))</f>
        <v>6</v>
      </c>
      <c r="W190" s="41">
        <f>IF(P190&lt;=N190-4,4*2/(N190-P190),IF(R190&lt;=N190-4,5-3*(N190-4-R190)/(P190-R190),6))</f>
        <v>6</v>
      </c>
      <c r="X190" s="6">
        <v>23000000</v>
      </c>
      <c r="Y190" s="6">
        <v>2300000</v>
      </c>
      <c r="Z190" s="6">
        <v>2300000</v>
      </c>
      <c r="AA190" s="8">
        <v>0.1</v>
      </c>
      <c r="AB190" s="8">
        <v>0.1</v>
      </c>
      <c r="AC190" s="21">
        <v>23000000</v>
      </c>
      <c r="AD190" s="1">
        <f t="shared" si="24"/>
        <v>7.3617278360175931</v>
      </c>
      <c r="AE190" s="1">
        <v>13000000</v>
      </c>
      <c r="AF190" s="1">
        <f t="shared" si="25"/>
        <v>7.1139433523068369</v>
      </c>
      <c r="AG190" s="1">
        <v>2300000</v>
      </c>
      <c r="AH190" s="1">
        <f t="shared" si="26"/>
        <v>6.3617278360175931</v>
      </c>
      <c r="AI190" s="2">
        <v>0.56521739130434778</v>
      </c>
      <c r="AJ190" s="2">
        <v>0.1</v>
      </c>
      <c r="AK190" s="7">
        <f t="shared" si="27"/>
        <v>5</v>
      </c>
      <c r="AL190" s="7">
        <f t="shared" si="28"/>
        <v>6</v>
      </c>
      <c r="AM190" s="7">
        <f t="shared" si="29"/>
        <v>6</v>
      </c>
      <c r="AN190" s="2" t="s">
        <v>243</v>
      </c>
      <c r="AO190" s="2" t="s">
        <v>244</v>
      </c>
      <c r="AP190" s="2" t="s">
        <v>244</v>
      </c>
      <c r="AQ190" s="2" t="s">
        <v>243</v>
      </c>
      <c r="AR190" s="1">
        <v>0.1</v>
      </c>
      <c r="AS190" s="1">
        <v>4.6923076923076927E-3</v>
      </c>
      <c r="AT190" s="1">
        <v>2.6521739130434784E-2</v>
      </c>
      <c r="AU190" s="1">
        <f>VLOOKUP(B190,'[1]raw data'!$E$1:$Q$313,13,FALSE)</f>
        <v>19</v>
      </c>
      <c r="AV190" s="1" t="s">
        <v>265</v>
      </c>
    </row>
    <row r="191" spans="1:48" x14ac:dyDescent="0.2">
      <c r="A191" s="4">
        <v>190</v>
      </c>
      <c r="B191" s="38">
        <v>26318</v>
      </c>
      <c r="C191" s="1" t="s">
        <v>0</v>
      </c>
      <c r="D191" s="4" t="s">
        <v>42</v>
      </c>
      <c r="E191" s="4" t="s">
        <v>42</v>
      </c>
      <c r="F191" s="4" t="s">
        <v>212</v>
      </c>
      <c r="G191" s="1"/>
      <c r="H191" s="1"/>
      <c r="I191" s="1"/>
      <c r="J191" s="1"/>
      <c r="K191" s="5">
        <v>2.5000000000000001E-2</v>
      </c>
      <c r="L191" s="4">
        <v>0.06</v>
      </c>
      <c r="M191" s="6">
        <v>230000</v>
      </c>
      <c r="N191" s="33">
        <f t="shared" si="20"/>
        <v>5.3617278360175931</v>
      </c>
      <c r="O191" s="6">
        <v>23000</v>
      </c>
      <c r="P191" s="33">
        <f t="shared" si="21"/>
        <v>4.3617278360175931</v>
      </c>
      <c r="Q191" s="6">
        <v>2300</v>
      </c>
      <c r="R191" s="33">
        <f t="shared" si="22"/>
        <v>3.3617278360175931</v>
      </c>
      <c r="S191" s="7">
        <v>0.1</v>
      </c>
      <c r="T191" s="7">
        <v>0.01</v>
      </c>
      <c r="U191" s="7">
        <f t="shared" si="23"/>
        <v>2</v>
      </c>
      <c r="V191" s="7">
        <f>IF(P191&lt;=N191-2,2*2/(N191-P191),IF(R191&lt;=N191-2,5-3*(N191-2-R191)/(P191-R191),6))</f>
        <v>5</v>
      </c>
      <c r="W191" s="41">
        <f>IF(P191&lt;=N191-4,4*2/(N191-P191),IF(R191&lt;=N191-4,5-3*(N191-4-R191)/(P191-R191),6))</f>
        <v>6</v>
      </c>
      <c r="X191" s="6">
        <v>230000</v>
      </c>
      <c r="Y191" s="6">
        <v>23000</v>
      </c>
      <c r="Z191" s="6">
        <v>23000</v>
      </c>
      <c r="AA191" s="8">
        <v>0.1</v>
      </c>
      <c r="AB191" s="8">
        <v>0.1</v>
      </c>
      <c r="AC191" s="21">
        <v>230000</v>
      </c>
      <c r="AD191" s="1">
        <f t="shared" si="24"/>
        <v>5.3617278360175931</v>
      </c>
      <c r="AE191" s="1">
        <v>23000</v>
      </c>
      <c r="AF191" s="1">
        <f t="shared" si="25"/>
        <v>4.3617278360175931</v>
      </c>
      <c r="AG191" s="1">
        <v>61000</v>
      </c>
      <c r="AH191" s="1">
        <f t="shared" si="26"/>
        <v>4.7853298350107671</v>
      </c>
      <c r="AI191" s="2">
        <v>0.1</v>
      </c>
      <c r="AJ191" s="2">
        <v>0.26521739130434785</v>
      </c>
      <c r="AK191" s="7">
        <f t="shared" si="27"/>
        <v>2</v>
      </c>
      <c r="AL191" s="7">
        <f t="shared" si="28"/>
        <v>6</v>
      </c>
      <c r="AM191" s="7">
        <f t="shared" si="29"/>
        <v>6</v>
      </c>
      <c r="AN191" s="2" t="s">
        <v>243</v>
      </c>
      <c r="AO191" s="2" t="s">
        <v>243</v>
      </c>
      <c r="AP191" s="2" t="s">
        <v>243</v>
      </c>
      <c r="AQ191" s="2" t="s">
        <v>244</v>
      </c>
      <c r="AR191" s="1">
        <v>1</v>
      </c>
      <c r="AS191" s="1">
        <v>1</v>
      </c>
      <c r="AT191" s="1">
        <v>3.7704918032786888E-2</v>
      </c>
      <c r="AU191" s="1">
        <f>VLOOKUP(B191,'[1]raw data'!$E$1:$Q$313,13,FALSE)</f>
        <v>29</v>
      </c>
      <c r="AV191" s="1" t="s">
        <v>265</v>
      </c>
    </row>
    <row r="192" spans="1:48" x14ac:dyDescent="0.2">
      <c r="A192" s="4">
        <v>191</v>
      </c>
      <c r="B192" s="38">
        <v>26321</v>
      </c>
      <c r="C192" s="1" t="s">
        <v>0</v>
      </c>
      <c r="D192" s="4" t="s">
        <v>42</v>
      </c>
      <c r="E192" s="4" t="s">
        <v>42</v>
      </c>
      <c r="F192" s="4" t="s">
        <v>213</v>
      </c>
      <c r="G192" s="1"/>
      <c r="H192" s="1"/>
      <c r="I192" s="1"/>
      <c r="J192" s="1"/>
      <c r="K192" s="5">
        <v>2.5000000000000001E-2</v>
      </c>
      <c r="L192" s="4">
        <v>0.06</v>
      </c>
      <c r="M192" s="6">
        <v>23000</v>
      </c>
      <c r="N192" s="33">
        <f t="shared" si="20"/>
        <v>4.3617278360175931</v>
      </c>
      <c r="O192" s="6">
        <v>23000</v>
      </c>
      <c r="P192" s="33">
        <f t="shared" si="21"/>
        <v>4.3617278360175931</v>
      </c>
      <c r="Q192" s="6">
        <v>6100</v>
      </c>
      <c r="R192" s="33">
        <f t="shared" si="22"/>
        <v>3.7853298350107671</v>
      </c>
      <c r="S192" s="7">
        <v>1</v>
      </c>
      <c r="T192" s="7">
        <v>0.26521739130434785</v>
      </c>
      <c r="U192" s="7">
        <f t="shared" si="23"/>
        <v>6</v>
      </c>
      <c r="V192" s="7">
        <f>IF(P192&lt;=N192-2,2*2/(N192-P192),IF(R192&lt;=N192-2,5-3*(N192-2-R192)/(P192-R192),6))</f>
        <v>6</v>
      </c>
      <c r="W192" s="41">
        <f>IF(P192&lt;=N192-4,4*2/(N192-P192),IF(R192&lt;=N192-4,5-3*(N192-4-R192)/(P192-R192),6))</f>
        <v>6</v>
      </c>
      <c r="X192" s="6">
        <v>61000</v>
      </c>
      <c r="Y192" s="6">
        <v>23000</v>
      </c>
      <c r="Z192" s="6">
        <v>23000</v>
      </c>
      <c r="AA192" s="8">
        <v>0.37704918032786883</v>
      </c>
      <c r="AB192" s="8">
        <v>0.37704918032786883</v>
      </c>
      <c r="AC192" s="21">
        <v>61000</v>
      </c>
      <c r="AD192" s="1">
        <f t="shared" si="24"/>
        <v>4.7853298350107671</v>
      </c>
      <c r="AE192" s="1">
        <v>23000</v>
      </c>
      <c r="AF192" s="1">
        <f t="shared" si="25"/>
        <v>4.3617278360175931</v>
      </c>
      <c r="AG192" s="1">
        <v>230000</v>
      </c>
      <c r="AH192" s="1">
        <f t="shared" si="26"/>
        <v>5.3617278360175931</v>
      </c>
      <c r="AI192" s="2">
        <v>0.37704918032786883</v>
      </c>
      <c r="AJ192" s="2">
        <v>3.7704918032786887</v>
      </c>
      <c r="AK192" s="7">
        <f t="shared" si="27"/>
        <v>6</v>
      </c>
      <c r="AL192" s="7">
        <f t="shared" si="28"/>
        <v>6</v>
      </c>
      <c r="AM192" s="7">
        <f t="shared" si="29"/>
        <v>6</v>
      </c>
      <c r="AN192" s="2" t="s">
        <v>244</v>
      </c>
      <c r="AO192" s="2" t="s">
        <v>244</v>
      </c>
      <c r="AP192" s="2" t="s">
        <v>243</v>
      </c>
      <c r="AQ192" s="2" t="s">
        <v>244</v>
      </c>
      <c r="AR192" s="1">
        <v>0.37704918032786883</v>
      </c>
      <c r="AS192" s="1">
        <v>1</v>
      </c>
      <c r="AT192" s="1">
        <v>2.6521739130434784E-2</v>
      </c>
      <c r="AU192" s="1">
        <f>VLOOKUP(B192,'[1]raw data'!$E$1:$Q$313,13,FALSE)</f>
        <v>30</v>
      </c>
      <c r="AV192" s="1" t="s">
        <v>265</v>
      </c>
    </row>
    <row r="193" spans="1:48" x14ac:dyDescent="0.2">
      <c r="A193" s="4">
        <v>192</v>
      </c>
      <c r="B193" s="38">
        <v>26329</v>
      </c>
      <c r="C193" s="1" t="s">
        <v>0</v>
      </c>
      <c r="D193" s="4" t="s">
        <v>42</v>
      </c>
      <c r="E193" s="4" t="s">
        <v>42</v>
      </c>
      <c r="F193" s="4" t="s">
        <v>214</v>
      </c>
      <c r="G193" s="1"/>
      <c r="H193" s="1"/>
      <c r="I193" s="1"/>
      <c r="J193" s="1"/>
      <c r="K193" s="5">
        <v>2.5000000000000001E-2</v>
      </c>
      <c r="L193" s="4">
        <v>0.06</v>
      </c>
      <c r="M193" s="6">
        <v>2300000</v>
      </c>
      <c r="N193" s="33">
        <f t="shared" si="20"/>
        <v>6.3617278360175931</v>
      </c>
      <c r="O193" s="6">
        <v>2300</v>
      </c>
      <c r="P193" s="33">
        <f t="shared" si="21"/>
        <v>3.3617278360175931</v>
      </c>
      <c r="Q193" s="6">
        <v>23000</v>
      </c>
      <c r="R193" s="33">
        <f t="shared" si="22"/>
        <v>4.3617278360175931</v>
      </c>
      <c r="S193" s="7">
        <v>1E-3</v>
      </c>
      <c r="T193" s="7">
        <v>0.01</v>
      </c>
      <c r="U193" s="7">
        <f t="shared" si="23"/>
        <v>0.66666666666666663</v>
      </c>
      <c r="V193" s="7">
        <f>IF(P193&lt;=N193-2,2*2/(N193-P193),IF(R193&lt;=N193-2,5-3*(N193-2-R193)/(P193-R193),6))</f>
        <v>1.3333333333333333</v>
      </c>
      <c r="W193" s="41">
        <f>IF(P193&lt;=N193-4,4*2/(N193-P193),IF(R193&lt;=N193-4,5-3*(N193-4-R193)/(P193-R193),6))</f>
        <v>6</v>
      </c>
      <c r="X193" s="6">
        <v>230000000</v>
      </c>
      <c r="Y193" s="6">
        <v>230000</v>
      </c>
      <c r="Z193" s="6">
        <v>2300000</v>
      </c>
      <c r="AA193" s="8">
        <v>1E-3</v>
      </c>
      <c r="AB193" s="8">
        <v>0.01</v>
      </c>
      <c r="AC193" s="21">
        <v>230000000</v>
      </c>
      <c r="AD193" s="1">
        <f t="shared" si="24"/>
        <v>8.3617278360175931</v>
      </c>
      <c r="AE193" s="1">
        <v>6100000</v>
      </c>
      <c r="AF193" s="1">
        <f t="shared" si="25"/>
        <v>6.7853298350107671</v>
      </c>
      <c r="AG193" s="1">
        <v>2300000</v>
      </c>
      <c r="AH193" s="1">
        <f t="shared" si="26"/>
        <v>6.3617278360175931</v>
      </c>
      <c r="AI193" s="2">
        <v>2.6521739130434784E-2</v>
      </c>
      <c r="AJ193" s="2">
        <v>0.01</v>
      </c>
      <c r="AK193" s="7">
        <f t="shared" si="27"/>
        <v>1.2687151333119078</v>
      </c>
      <c r="AL193" s="7">
        <f t="shared" si="28"/>
        <v>5</v>
      </c>
      <c r="AM193" s="7">
        <f t="shared" si="29"/>
        <v>6</v>
      </c>
      <c r="AN193" s="2" t="s">
        <v>242</v>
      </c>
      <c r="AO193" s="2" t="s">
        <v>243</v>
      </c>
      <c r="AP193" s="2" t="s">
        <v>242</v>
      </c>
      <c r="AQ193" s="2" t="s">
        <v>243</v>
      </c>
      <c r="AR193" s="1">
        <v>0.01</v>
      </c>
      <c r="AS193" s="1">
        <v>3.7704918032786886E-4</v>
      </c>
      <c r="AT193" s="1">
        <v>0.01</v>
      </c>
      <c r="AU193" s="1">
        <f>VLOOKUP(B193,'[1]raw data'!$E$1:$Q$313,13,FALSE)</f>
        <v>19</v>
      </c>
      <c r="AV193" s="1" t="s">
        <v>265</v>
      </c>
    </row>
    <row r="194" spans="1:48" x14ac:dyDescent="0.2">
      <c r="A194" s="4">
        <v>193</v>
      </c>
      <c r="B194" s="38">
        <v>26336</v>
      </c>
      <c r="C194" s="1" t="s">
        <v>0</v>
      </c>
      <c r="D194" s="4" t="s">
        <v>42</v>
      </c>
      <c r="E194" s="4" t="s">
        <v>42</v>
      </c>
      <c r="F194" s="4" t="s">
        <v>215</v>
      </c>
      <c r="G194" s="1"/>
      <c r="H194" s="1"/>
      <c r="I194" s="1"/>
      <c r="J194" s="1"/>
      <c r="K194" s="5">
        <v>2.5000000000000001E-2</v>
      </c>
      <c r="L194" s="4">
        <v>0.06</v>
      </c>
      <c r="M194" s="6">
        <v>6100000</v>
      </c>
      <c r="N194" s="33">
        <f t="shared" si="20"/>
        <v>6.7853298350107671</v>
      </c>
      <c r="O194" s="6">
        <v>23000</v>
      </c>
      <c r="P194" s="33">
        <f t="shared" si="21"/>
        <v>4.3617278360175931</v>
      </c>
      <c r="Q194" s="6">
        <v>23000</v>
      </c>
      <c r="R194" s="33">
        <f t="shared" si="22"/>
        <v>4.3617278360175931</v>
      </c>
      <c r="S194" s="7">
        <v>3.7704918032786887E-3</v>
      </c>
      <c r="T194" s="7">
        <v>3.7704918032786887E-3</v>
      </c>
      <c r="U194" s="7">
        <f t="shared" si="23"/>
        <v>0.82521800230848585</v>
      </c>
      <c r="V194" s="7">
        <f>IF(P194&lt;=N194-2,2*2/(N194-P194),IF(R194&lt;=N194-2,5-3*(N194-2-R194)/(P194-R194),6))</f>
        <v>1.6504360046169717</v>
      </c>
      <c r="W194" s="41">
        <f>IF(P194&lt;=N194-4,4*2/(N194-P194),IF(R194&lt;=N194-4,5-3*(N194-4-R194)/(P194-R194),6))</f>
        <v>6</v>
      </c>
      <c r="X194" s="6">
        <v>23000000</v>
      </c>
      <c r="Y194" s="6">
        <v>230000</v>
      </c>
      <c r="Z194" s="6">
        <v>6100000</v>
      </c>
      <c r="AA194" s="8">
        <v>0.01</v>
      </c>
      <c r="AB194" s="8">
        <v>0.26521739130434785</v>
      </c>
      <c r="AC194" s="21">
        <v>61000000</v>
      </c>
      <c r="AD194" s="1">
        <f t="shared" si="24"/>
        <v>7.7853298350107671</v>
      </c>
      <c r="AE194" s="1">
        <v>23000000</v>
      </c>
      <c r="AF194" s="1">
        <f t="shared" si="25"/>
        <v>7.3617278360175931</v>
      </c>
      <c r="AG194" s="1">
        <v>23000000</v>
      </c>
      <c r="AH194" s="1">
        <f t="shared" si="26"/>
        <v>7.3617278360175931</v>
      </c>
      <c r="AI194" s="2">
        <v>0.37704918032786883</v>
      </c>
      <c r="AJ194" s="2">
        <v>0.37704918032786883</v>
      </c>
      <c r="AK194" s="7">
        <f t="shared" si="27"/>
        <v>6</v>
      </c>
      <c r="AL194" s="7">
        <f t="shared" si="28"/>
        <v>6</v>
      </c>
      <c r="AM194" s="7">
        <f t="shared" si="29"/>
        <v>6</v>
      </c>
      <c r="AN194" s="2" t="s">
        <v>242</v>
      </c>
      <c r="AO194" s="2" t="s">
        <v>243</v>
      </c>
      <c r="AP194" s="2" t="s">
        <v>243</v>
      </c>
      <c r="AQ194" s="2" t="s">
        <v>244</v>
      </c>
      <c r="AR194" s="1">
        <v>0.1</v>
      </c>
      <c r="AS194" s="1">
        <v>1E-3</v>
      </c>
      <c r="AT194" s="1">
        <v>1E-3</v>
      </c>
      <c r="AU194" s="1">
        <f>VLOOKUP(B194,'[1]raw data'!$E$1:$Q$313,13,FALSE)</f>
        <v>19</v>
      </c>
      <c r="AV194" s="1" t="s">
        <v>265</v>
      </c>
    </row>
    <row r="195" spans="1:48" x14ac:dyDescent="0.2">
      <c r="A195" s="4">
        <v>194</v>
      </c>
      <c r="B195" s="38">
        <v>26439</v>
      </c>
      <c r="C195" s="1" t="s">
        <v>0</v>
      </c>
      <c r="D195" s="4" t="s">
        <v>42</v>
      </c>
      <c r="E195" s="4" t="s">
        <v>42</v>
      </c>
      <c r="F195" s="4" t="s">
        <v>216</v>
      </c>
      <c r="G195" s="1"/>
      <c r="H195" s="1"/>
      <c r="I195" s="1"/>
      <c r="J195" s="1"/>
      <c r="K195" s="5">
        <v>2.5000000000000001E-2</v>
      </c>
      <c r="L195" s="4">
        <v>0.06</v>
      </c>
      <c r="M195" s="6">
        <v>2300000</v>
      </c>
      <c r="N195" s="33">
        <f t="shared" ref="N195:N218" si="30">LOG10(M195)</f>
        <v>6.3617278360175931</v>
      </c>
      <c r="O195" s="6">
        <v>23000</v>
      </c>
      <c r="P195" s="33">
        <f t="shared" ref="P195:P218" si="31">LOG10(O195)</f>
        <v>4.3617278360175931</v>
      </c>
      <c r="Q195" s="6">
        <v>230000</v>
      </c>
      <c r="R195" s="33">
        <f t="shared" ref="R195:R218" si="32">LOG10(Q195)</f>
        <v>5.3617278360175931</v>
      </c>
      <c r="S195" s="7">
        <v>0.01</v>
      </c>
      <c r="T195" s="7">
        <v>0.1</v>
      </c>
      <c r="U195" s="7">
        <f t="shared" ref="U195:U218" si="33">IF(P195&lt;=N195-1,2/(N195-P195),IF(R195&lt;=N195-1,5-3*(N195-1-R195)/(P195-R195),6))</f>
        <v>1</v>
      </c>
      <c r="V195" s="7">
        <f>IF(P195&lt;=N195-2,2*2/(N195-P195),IF(R195&lt;=N195-2,5-3*(N195-2-R195)/(P195-R195),6))</f>
        <v>2</v>
      </c>
      <c r="W195" s="41">
        <f>IF(P195&lt;=N195-4,4*2/(N195-P195),IF(R195&lt;=N195-4,5-3*(N195-4-R195)/(P195-R195),6))</f>
        <v>6</v>
      </c>
      <c r="X195" s="6">
        <v>61000000</v>
      </c>
      <c r="Y195" s="6">
        <v>6100000</v>
      </c>
      <c r="Z195" s="6">
        <v>2300000</v>
      </c>
      <c r="AA195" s="8">
        <v>0.1</v>
      </c>
      <c r="AB195" s="8">
        <v>3.7704918032786888E-2</v>
      </c>
      <c r="AC195" s="21">
        <v>61000000</v>
      </c>
      <c r="AD195" s="1">
        <f t="shared" ref="AD195:AD218" si="34">LOG10(AC195)</f>
        <v>7.7853298350107671</v>
      </c>
      <c r="AE195" s="1">
        <v>6100000</v>
      </c>
      <c r="AF195" s="1">
        <f t="shared" ref="AF195:AF218" si="35">LOG10(AE195)</f>
        <v>6.7853298350107671</v>
      </c>
      <c r="AG195" s="1">
        <v>2300000</v>
      </c>
      <c r="AH195" s="1">
        <f t="shared" ref="AH195:AH218" si="36">LOG10(AG195)</f>
        <v>6.3617278360175931</v>
      </c>
      <c r="AI195" s="2">
        <v>0.1</v>
      </c>
      <c r="AJ195" s="2">
        <v>3.7704918032786888E-2</v>
      </c>
      <c r="AK195" s="7">
        <f t="shared" ref="AK195:AK218" si="37">IF(AF195&lt;=AD195-1,1*2/(AD195-AF195),IF(AH195&lt;=AD195-1,5-3*(AD195-1-AH195)/(AF195-AH195),6))</f>
        <v>2</v>
      </c>
      <c r="AL195" s="7">
        <f t="shared" ref="AL195:AL218" si="38">IF(AF195&lt;=AD195-2,2*2/(AD195-AF195),IF(AH195&lt;=AD195-2,5-3*(AD195-2-AH195)/(AF195-AH195),6))</f>
        <v>6</v>
      </c>
      <c r="AM195" s="7">
        <f t="shared" ref="AM195:AM218" si="39">IF(AF195&lt;=AD195-4,4*2/(AD195-AF195),IF(AH195&lt;=AD195-4,5-3*(AD195-4-AH195)/(AF195-AH195),6))</f>
        <v>6</v>
      </c>
      <c r="AN195" s="2" t="s">
        <v>243</v>
      </c>
      <c r="AO195" s="2" t="s">
        <v>244</v>
      </c>
      <c r="AP195" s="2" t="s">
        <v>243</v>
      </c>
      <c r="AQ195" s="2" t="s">
        <v>243</v>
      </c>
      <c r="AR195" s="1">
        <v>3.7704918032786888E-2</v>
      </c>
      <c r="AS195" s="1">
        <v>3.7704918032786887E-3</v>
      </c>
      <c r="AT195" s="1">
        <v>0.1</v>
      </c>
      <c r="AU195" s="1">
        <f>VLOOKUP(B195,'[1]raw data'!$E$1:$Q$313,13,FALSE)</f>
        <v>19</v>
      </c>
      <c r="AV195" s="1" t="s">
        <v>265</v>
      </c>
    </row>
    <row r="196" spans="1:48" x14ac:dyDescent="0.2">
      <c r="A196" s="4">
        <v>195</v>
      </c>
      <c r="B196" s="38">
        <v>26443</v>
      </c>
      <c r="C196" s="1" t="s">
        <v>0</v>
      </c>
      <c r="D196" s="4" t="s">
        <v>42</v>
      </c>
      <c r="E196" s="4" t="s">
        <v>42</v>
      </c>
      <c r="F196" s="4" t="s">
        <v>217</v>
      </c>
      <c r="G196" s="1"/>
      <c r="H196" s="1"/>
      <c r="I196" s="1"/>
      <c r="J196" s="1"/>
      <c r="K196" s="5">
        <v>0.05</v>
      </c>
      <c r="L196" s="4">
        <v>0.06</v>
      </c>
      <c r="M196" s="6">
        <v>2300000</v>
      </c>
      <c r="N196" s="33">
        <f t="shared" si="30"/>
        <v>6.3617278360175931</v>
      </c>
      <c r="O196" s="6">
        <v>23000</v>
      </c>
      <c r="P196" s="33">
        <f t="shared" si="31"/>
        <v>4.3617278360175931</v>
      </c>
      <c r="Q196" s="6">
        <v>23000</v>
      </c>
      <c r="R196" s="33">
        <f t="shared" si="32"/>
        <v>4.3617278360175931</v>
      </c>
      <c r="S196" s="7">
        <v>0.01</v>
      </c>
      <c r="T196" s="7">
        <v>0.01</v>
      </c>
      <c r="U196" s="7">
        <f t="shared" si="33"/>
        <v>1</v>
      </c>
      <c r="V196" s="7">
        <f>IF(P196&lt;=N196-2,2*2/(N196-P196),IF(R196&lt;=N196-2,5-3*(N196-2-R196)/(P196-R196),6))</f>
        <v>2</v>
      </c>
      <c r="W196" s="41">
        <f>IF(P196&lt;=N196-4,4*2/(N196-P196),IF(R196&lt;=N196-4,5-3*(N196-4-R196)/(P196-R196),6))</f>
        <v>6</v>
      </c>
      <c r="X196" s="6">
        <v>23000000</v>
      </c>
      <c r="Y196" s="6">
        <v>2300000</v>
      </c>
      <c r="Z196" s="6">
        <v>6100000</v>
      </c>
      <c r="AA196" s="8">
        <v>0.1</v>
      </c>
      <c r="AB196" s="8">
        <v>0.26521739130434785</v>
      </c>
      <c r="AC196" s="21">
        <v>61000000</v>
      </c>
      <c r="AD196" s="1">
        <f t="shared" si="34"/>
        <v>7.7853298350107671</v>
      </c>
      <c r="AE196" s="1">
        <v>2300000</v>
      </c>
      <c r="AF196" s="1">
        <f t="shared" si="35"/>
        <v>6.3617278360175931</v>
      </c>
      <c r="AG196" s="1">
        <v>6100000</v>
      </c>
      <c r="AH196" s="1">
        <f t="shared" si="36"/>
        <v>6.7853298350107671</v>
      </c>
      <c r="AI196" s="2">
        <v>3.7704918032786888E-2</v>
      </c>
      <c r="AJ196" s="2">
        <v>0.1</v>
      </c>
      <c r="AK196" s="7">
        <f t="shared" si="37"/>
        <v>1.4048870410511343</v>
      </c>
      <c r="AL196" s="7">
        <f t="shared" si="38"/>
        <v>6</v>
      </c>
      <c r="AM196" s="7">
        <f t="shared" si="39"/>
        <v>6</v>
      </c>
      <c r="AN196" s="2" t="s">
        <v>243</v>
      </c>
      <c r="AO196" s="2" t="s">
        <v>243</v>
      </c>
      <c r="AP196" s="2" t="s">
        <v>243</v>
      </c>
      <c r="AQ196" s="2" t="s">
        <v>243</v>
      </c>
      <c r="AR196" s="1">
        <v>3.7704918032786888E-2</v>
      </c>
      <c r="AS196" s="1">
        <v>0.01</v>
      </c>
      <c r="AT196" s="1">
        <v>3.7704918032786887E-3</v>
      </c>
      <c r="AU196" s="1">
        <f>VLOOKUP(B196,'[1]raw data'!$E$1:$Q$313,13,FALSE)</f>
        <v>19</v>
      </c>
      <c r="AV196" s="1" t="s">
        <v>265</v>
      </c>
    </row>
    <row r="197" spans="1:48" x14ac:dyDescent="0.2">
      <c r="A197" s="4">
        <v>196</v>
      </c>
      <c r="B197" s="38">
        <v>26448</v>
      </c>
      <c r="C197" s="1" t="s">
        <v>0</v>
      </c>
      <c r="D197" s="4" t="s">
        <v>42</v>
      </c>
      <c r="E197" s="4" t="s">
        <v>42</v>
      </c>
      <c r="F197" s="4" t="s">
        <v>218</v>
      </c>
      <c r="G197" s="1"/>
      <c r="H197" s="1"/>
      <c r="I197" s="1"/>
      <c r="J197" s="1"/>
      <c r="K197" s="5">
        <v>0.05</v>
      </c>
      <c r="L197" s="4">
        <v>0.06</v>
      </c>
      <c r="M197" s="6">
        <v>230000</v>
      </c>
      <c r="N197" s="33">
        <f t="shared" si="30"/>
        <v>5.3617278360175931</v>
      </c>
      <c r="O197" s="6">
        <v>23000</v>
      </c>
      <c r="P197" s="33">
        <f t="shared" si="31"/>
        <v>4.3617278360175931</v>
      </c>
      <c r="Q197" s="6">
        <v>230</v>
      </c>
      <c r="R197" s="33">
        <f t="shared" si="32"/>
        <v>2.3617278360175931</v>
      </c>
      <c r="S197" s="7">
        <v>0.1</v>
      </c>
      <c r="T197" s="7">
        <v>1E-3</v>
      </c>
      <c r="U197" s="7">
        <f t="shared" si="33"/>
        <v>2</v>
      </c>
      <c r="V197" s="7">
        <f>IF(P197&lt;=N197-2,2*2/(N197-P197),IF(R197&lt;=N197-2,5-3*(N197-2-R197)/(P197-R197),6))</f>
        <v>3.5</v>
      </c>
      <c r="W197" s="41">
        <f>IF(P197&lt;=N197-4,4*2/(N197-P197),IF(R197&lt;=N197-4,5-3*(N197-4-R197)/(P197-R197),6))</f>
        <v>6</v>
      </c>
      <c r="X197" s="6">
        <v>61000000</v>
      </c>
      <c r="Y197" s="6">
        <v>610000</v>
      </c>
      <c r="Z197" s="6">
        <v>230000</v>
      </c>
      <c r="AA197" s="8">
        <v>0.01</v>
      </c>
      <c r="AB197" s="8">
        <v>3.7704918032786887E-3</v>
      </c>
      <c r="AC197" s="21">
        <v>61000000</v>
      </c>
      <c r="AD197" s="1">
        <f t="shared" si="34"/>
        <v>7.7853298350107671</v>
      </c>
      <c r="AE197" s="1">
        <v>6100000</v>
      </c>
      <c r="AF197" s="1">
        <f t="shared" si="35"/>
        <v>6.7853298350107671</v>
      </c>
      <c r="AG197" s="1">
        <v>2300000</v>
      </c>
      <c r="AH197" s="1">
        <f t="shared" si="36"/>
        <v>6.3617278360175931</v>
      </c>
      <c r="AI197" s="2">
        <v>0.1</v>
      </c>
      <c r="AJ197" s="2">
        <v>3.7704918032786888E-2</v>
      </c>
      <c r="AK197" s="7">
        <f t="shared" si="37"/>
        <v>2</v>
      </c>
      <c r="AL197" s="7">
        <f t="shared" si="38"/>
        <v>6</v>
      </c>
      <c r="AM197" s="7">
        <f t="shared" si="39"/>
        <v>6</v>
      </c>
      <c r="AN197" s="2" t="s">
        <v>243</v>
      </c>
      <c r="AO197" s="2" t="s">
        <v>243</v>
      </c>
      <c r="AP197" s="2" t="s">
        <v>243</v>
      </c>
      <c r="AQ197" s="2" t="s">
        <v>243</v>
      </c>
      <c r="AR197" s="1">
        <v>3.7704918032786887E-3</v>
      </c>
      <c r="AS197" s="1">
        <v>3.7704918032786887E-3</v>
      </c>
      <c r="AT197" s="1">
        <v>1E-4</v>
      </c>
      <c r="AU197" s="1">
        <f>VLOOKUP(B197,'[1]raw data'!$E$1:$Q$313,13,FALSE)</f>
        <v>15</v>
      </c>
      <c r="AV197" s="1" t="s">
        <v>265</v>
      </c>
    </row>
    <row r="198" spans="1:48" x14ac:dyDescent="0.2">
      <c r="A198" s="4">
        <v>197</v>
      </c>
      <c r="B198" s="38">
        <v>26458</v>
      </c>
      <c r="C198" s="1" t="s">
        <v>0</v>
      </c>
      <c r="D198" s="4" t="s">
        <v>42</v>
      </c>
      <c r="E198" s="4" t="s">
        <v>42</v>
      </c>
      <c r="F198" s="4" t="s">
        <v>219</v>
      </c>
      <c r="G198" s="1"/>
      <c r="H198" s="1"/>
      <c r="I198" s="1"/>
      <c r="J198" s="1"/>
      <c r="K198" s="5">
        <v>2.5000000000000001E-2</v>
      </c>
      <c r="L198" s="4">
        <v>0.06</v>
      </c>
      <c r="M198" s="6">
        <v>610000</v>
      </c>
      <c r="N198" s="33">
        <f t="shared" si="30"/>
        <v>5.7853298350107671</v>
      </c>
      <c r="O198" s="6">
        <v>61000</v>
      </c>
      <c r="P198" s="33">
        <f t="shared" si="31"/>
        <v>4.7853298350107671</v>
      </c>
      <c r="Q198" s="6">
        <v>2300</v>
      </c>
      <c r="R198" s="33">
        <f t="shared" si="32"/>
        <v>3.3617278360175931</v>
      </c>
      <c r="S198" s="7">
        <v>0.1</v>
      </c>
      <c r="T198" s="7">
        <v>3.7704918032786887E-3</v>
      </c>
      <c r="U198" s="7">
        <f t="shared" si="33"/>
        <v>2</v>
      </c>
      <c r="V198" s="7">
        <f>IF(P198&lt;=N198-2,2*2/(N198-P198),IF(R198&lt;=N198-2,5-3*(N198-2-R198)/(P198-R198),6))</f>
        <v>4.1073305615767008</v>
      </c>
      <c r="W198" s="41">
        <f>IF(P198&lt;=N198-4,4*2/(N198-P198),IF(R198&lt;=N198-4,5-3*(N198-4-R198)/(P198-R198),6))</f>
        <v>6</v>
      </c>
      <c r="X198" s="6">
        <v>23000000</v>
      </c>
      <c r="Y198" s="6">
        <v>2300000</v>
      </c>
      <c r="Z198" s="6">
        <v>610000</v>
      </c>
      <c r="AA198" s="8">
        <v>0.1</v>
      </c>
      <c r="AB198" s="8">
        <v>2.6521739130434784E-2</v>
      </c>
      <c r="AC198" s="21">
        <v>23000000</v>
      </c>
      <c r="AD198" s="1">
        <f t="shared" si="34"/>
        <v>7.3617278360175931</v>
      </c>
      <c r="AE198" s="1">
        <v>6100000</v>
      </c>
      <c r="AF198" s="1">
        <f t="shared" si="35"/>
        <v>6.7853298350107671</v>
      </c>
      <c r="AG198" s="1">
        <v>2300000</v>
      </c>
      <c r="AH198" s="1">
        <f t="shared" si="36"/>
        <v>6.3617278360175931</v>
      </c>
      <c r="AI198" s="2">
        <v>0.26521739130434785</v>
      </c>
      <c r="AJ198" s="2">
        <v>0.1</v>
      </c>
      <c r="AK198" s="7">
        <f t="shared" si="37"/>
        <v>5</v>
      </c>
      <c r="AL198" s="7">
        <f t="shared" si="38"/>
        <v>6</v>
      </c>
      <c r="AM198" s="7">
        <f t="shared" si="39"/>
        <v>6</v>
      </c>
      <c r="AN198" s="2" t="s">
        <v>243</v>
      </c>
      <c r="AO198" s="2" t="s">
        <v>243</v>
      </c>
      <c r="AP198" s="2" t="s">
        <v>243</v>
      </c>
      <c r="AQ198" s="2" t="s">
        <v>243</v>
      </c>
      <c r="AR198" s="1">
        <v>2.6521739130434784E-2</v>
      </c>
      <c r="AS198" s="1">
        <v>0.01</v>
      </c>
      <c r="AT198" s="1">
        <v>1E-3</v>
      </c>
      <c r="AU198" s="1">
        <f>VLOOKUP(B198,'[1]raw data'!$E$1:$Q$313,13,FALSE)</f>
        <v>8</v>
      </c>
      <c r="AV198" s="1" t="s">
        <v>265</v>
      </c>
    </row>
    <row r="199" spans="1:48" x14ac:dyDescent="0.2">
      <c r="A199" s="4">
        <v>198</v>
      </c>
      <c r="B199" s="38">
        <v>26483</v>
      </c>
      <c r="C199" s="1" t="s">
        <v>0</v>
      </c>
      <c r="D199" s="4" t="s">
        <v>42</v>
      </c>
      <c r="E199" s="4" t="s">
        <v>42</v>
      </c>
      <c r="F199" s="4" t="s">
        <v>220</v>
      </c>
      <c r="G199" s="1"/>
      <c r="H199" s="1"/>
      <c r="I199" s="1"/>
      <c r="J199" s="1"/>
      <c r="K199" s="5">
        <v>2.5000000000000001E-2</v>
      </c>
      <c r="L199" s="4">
        <v>0.06</v>
      </c>
      <c r="M199" s="6">
        <v>2300000</v>
      </c>
      <c r="N199" s="33">
        <f t="shared" si="30"/>
        <v>6.3617278360175931</v>
      </c>
      <c r="O199" s="6">
        <v>23000</v>
      </c>
      <c r="P199" s="33">
        <f t="shared" si="31"/>
        <v>4.3617278360175931</v>
      </c>
      <c r="Q199" s="6">
        <v>2300</v>
      </c>
      <c r="R199" s="33">
        <f t="shared" si="32"/>
        <v>3.3617278360175931</v>
      </c>
      <c r="S199" s="7">
        <v>0.01</v>
      </c>
      <c r="T199" s="7">
        <v>1E-3</v>
      </c>
      <c r="U199" s="7">
        <f t="shared" si="33"/>
        <v>1</v>
      </c>
      <c r="V199" s="7">
        <f>IF(P199&lt;=N199-2,2*2/(N199-P199),IF(R199&lt;=N199-2,5-3*(N199-2-R199)/(P199-R199),6))</f>
        <v>2</v>
      </c>
      <c r="W199" s="41">
        <f>IF(P199&lt;=N199-4,4*2/(N199-P199),IF(R199&lt;=N199-4,5-3*(N199-4-R199)/(P199-R199),6))</f>
        <v>6</v>
      </c>
      <c r="X199" s="6">
        <v>61000000</v>
      </c>
      <c r="Y199" s="6">
        <v>2300000</v>
      </c>
      <c r="Z199" s="6">
        <v>230000</v>
      </c>
      <c r="AA199" s="8">
        <v>3.7704918032786888E-2</v>
      </c>
      <c r="AB199" s="8">
        <v>3.7704918032786887E-3</v>
      </c>
      <c r="AC199" s="21">
        <v>61000000</v>
      </c>
      <c r="AD199" s="1">
        <f t="shared" si="34"/>
        <v>7.7853298350107671</v>
      </c>
      <c r="AE199" s="1">
        <v>2300000</v>
      </c>
      <c r="AF199" s="1">
        <f t="shared" si="35"/>
        <v>6.3617278360175931</v>
      </c>
      <c r="AG199" s="1">
        <v>2300000</v>
      </c>
      <c r="AH199" s="1">
        <f t="shared" si="36"/>
        <v>6.3617278360175931</v>
      </c>
      <c r="AI199" s="2">
        <v>3.7704918032786888E-2</v>
      </c>
      <c r="AJ199" s="2">
        <v>3.7704918032786888E-2</v>
      </c>
      <c r="AK199" s="7">
        <f t="shared" si="37"/>
        <v>1.4048870410511343</v>
      </c>
      <c r="AL199" s="7">
        <f t="shared" si="38"/>
        <v>6</v>
      </c>
      <c r="AM199" s="7">
        <f t="shared" si="39"/>
        <v>6</v>
      </c>
      <c r="AN199" s="2" t="s">
        <v>243</v>
      </c>
      <c r="AO199" s="2" t="s">
        <v>243</v>
      </c>
      <c r="AP199" s="2" t="s">
        <v>243</v>
      </c>
      <c r="AQ199" s="2" t="s">
        <v>243</v>
      </c>
      <c r="AR199" s="1">
        <v>3.7704918032786888E-2</v>
      </c>
      <c r="AS199" s="1">
        <v>0.01</v>
      </c>
      <c r="AT199" s="1">
        <v>1E-3</v>
      </c>
      <c r="AU199" s="1">
        <f>VLOOKUP(B199,'[1]raw data'!$E$1:$Q$313,13,FALSE)</f>
        <v>8</v>
      </c>
      <c r="AV199" s="1" t="s">
        <v>265</v>
      </c>
    </row>
    <row r="200" spans="1:48" x14ac:dyDescent="0.2">
      <c r="A200" s="4">
        <v>199</v>
      </c>
      <c r="B200" s="38">
        <v>26514</v>
      </c>
      <c r="C200" s="1" t="s">
        <v>0</v>
      </c>
      <c r="D200" s="4" t="s">
        <v>42</v>
      </c>
      <c r="E200" s="4" t="s">
        <v>42</v>
      </c>
      <c r="F200" s="4" t="s">
        <v>221</v>
      </c>
      <c r="G200" s="1"/>
      <c r="H200" s="1"/>
      <c r="I200" s="1"/>
      <c r="J200" s="1"/>
      <c r="K200" s="5">
        <v>0.05</v>
      </c>
      <c r="L200" s="4">
        <v>0.06</v>
      </c>
      <c r="M200" s="6">
        <v>610000</v>
      </c>
      <c r="N200" s="33">
        <f t="shared" si="30"/>
        <v>5.7853298350107671</v>
      </c>
      <c r="O200" s="6">
        <v>23000</v>
      </c>
      <c r="P200" s="33">
        <f t="shared" si="31"/>
        <v>4.3617278360175931</v>
      </c>
      <c r="Q200" s="6">
        <v>2300</v>
      </c>
      <c r="R200" s="33">
        <f t="shared" si="32"/>
        <v>3.3617278360175931</v>
      </c>
      <c r="S200" s="7">
        <v>3.7704918032786888E-2</v>
      </c>
      <c r="T200" s="7">
        <v>3.7704918032786887E-3</v>
      </c>
      <c r="U200" s="7">
        <f t="shared" si="33"/>
        <v>1.4048870410511343</v>
      </c>
      <c r="V200" s="7">
        <f>IF(P200&lt;=N200-2,2*2/(N200-P200),IF(R200&lt;=N200-2,5-3*(N200-2-R200)/(P200-R200),6))</f>
        <v>3.7291940030204778</v>
      </c>
      <c r="W200" s="41">
        <f>IF(P200&lt;=N200-4,4*2/(N200-P200),IF(R200&lt;=N200-4,5-3*(N200-4-R200)/(P200-R200),6))</f>
        <v>6</v>
      </c>
      <c r="X200" s="6">
        <v>6100000</v>
      </c>
      <c r="Y200" s="6">
        <v>230000</v>
      </c>
      <c r="Z200" s="6">
        <v>49000</v>
      </c>
      <c r="AA200" s="8">
        <v>3.7704918032786888E-2</v>
      </c>
      <c r="AB200" s="8">
        <v>8.032786885245901E-3</v>
      </c>
      <c r="AC200" s="21">
        <v>13000000</v>
      </c>
      <c r="AD200" s="1">
        <f t="shared" si="34"/>
        <v>7.1139433523068369</v>
      </c>
      <c r="AE200" s="1">
        <v>4900000</v>
      </c>
      <c r="AF200" s="1">
        <f t="shared" si="35"/>
        <v>6.6901960800285138</v>
      </c>
      <c r="AG200" s="1">
        <v>2300000</v>
      </c>
      <c r="AH200" s="1">
        <f t="shared" si="36"/>
        <v>6.3617278360175931</v>
      </c>
      <c r="AI200" s="2">
        <v>0.37692307692307692</v>
      </c>
      <c r="AJ200" s="2">
        <v>0.17692307692307693</v>
      </c>
      <c r="AK200" s="7">
        <f t="shared" si="37"/>
        <v>6</v>
      </c>
      <c r="AL200" s="7">
        <f t="shared" si="38"/>
        <v>6</v>
      </c>
      <c r="AM200" s="7">
        <f t="shared" si="39"/>
        <v>6</v>
      </c>
      <c r="AN200" s="2" t="s">
        <v>243</v>
      </c>
      <c r="AO200" s="2" t="s">
        <v>243</v>
      </c>
      <c r="AP200" s="2" t="s">
        <v>243</v>
      </c>
      <c r="AQ200" s="2" t="s">
        <v>244</v>
      </c>
      <c r="AR200" s="1">
        <v>4.6923076923076922E-2</v>
      </c>
      <c r="AS200" s="1">
        <v>4.6938775510204081E-3</v>
      </c>
      <c r="AT200" s="1">
        <v>1E-3</v>
      </c>
      <c r="AU200" s="1">
        <f>VLOOKUP(B200,'[1]raw data'!$E$1:$Q$313,13,FALSE)</f>
        <v>15</v>
      </c>
      <c r="AV200" s="1" t="s">
        <v>273</v>
      </c>
    </row>
    <row r="201" spans="1:48" x14ac:dyDescent="0.2">
      <c r="A201" s="4">
        <v>200</v>
      </c>
      <c r="B201" s="38">
        <v>26521</v>
      </c>
      <c r="C201" s="1" t="s">
        <v>0</v>
      </c>
      <c r="D201" s="4" t="s">
        <v>42</v>
      </c>
      <c r="E201" s="4" t="s">
        <v>42</v>
      </c>
      <c r="F201" s="4" t="s">
        <v>222</v>
      </c>
      <c r="G201" s="1"/>
      <c r="H201" s="1"/>
      <c r="I201" s="1"/>
      <c r="J201" s="1"/>
      <c r="K201" s="5">
        <v>2.5000000000000001E-2</v>
      </c>
      <c r="L201" s="4">
        <v>0.06</v>
      </c>
      <c r="M201" s="6">
        <v>230000</v>
      </c>
      <c r="N201" s="33">
        <f t="shared" si="30"/>
        <v>5.3617278360175931</v>
      </c>
      <c r="O201" s="6">
        <v>23000</v>
      </c>
      <c r="P201" s="33">
        <f t="shared" si="31"/>
        <v>4.3617278360175931</v>
      </c>
      <c r="Q201" s="6">
        <v>23000</v>
      </c>
      <c r="R201" s="33">
        <f t="shared" si="32"/>
        <v>4.3617278360175931</v>
      </c>
      <c r="S201" s="7">
        <v>0.1</v>
      </c>
      <c r="T201" s="7">
        <v>0.1</v>
      </c>
      <c r="U201" s="7">
        <f t="shared" si="33"/>
        <v>2</v>
      </c>
      <c r="V201" s="7">
        <f>IF(P201&lt;=N201-2,2*2/(N201-P201),IF(R201&lt;=N201-2,5-3*(N201-2-R201)/(P201-R201),6))</f>
        <v>6</v>
      </c>
      <c r="W201" s="41">
        <f>IF(P201&lt;=N201-4,4*2/(N201-P201),IF(R201&lt;=N201-4,5-3*(N201-4-R201)/(P201-R201),6))</f>
        <v>6</v>
      </c>
      <c r="X201" s="6">
        <v>23000000</v>
      </c>
      <c r="Y201" s="6">
        <v>610000</v>
      </c>
      <c r="Z201" s="6">
        <v>230000</v>
      </c>
      <c r="AA201" s="8">
        <v>2.6521739130434784E-2</v>
      </c>
      <c r="AB201" s="8">
        <v>0.01</v>
      </c>
      <c r="AC201" s="21">
        <v>23000000</v>
      </c>
      <c r="AD201" s="1">
        <f t="shared" si="34"/>
        <v>7.3617278360175931</v>
      </c>
      <c r="AE201" s="1">
        <v>23000000</v>
      </c>
      <c r="AF201" s="1">
        <f t="shared" si="35"/>
        <v>7.3617278360175931</v>
      </c>
      <c r="AG201" s="1">
        <v>23000000</v>
      </c>
      <c r="AH201" s="1">
        <f t="shared" si="36"/>
        <v>7.3617278360175931</v>
      </c>
      <c r="AI201" s="2">
        <v>1</v>
      </c>
      <c r="AJ201" s="2">
        <v>1</v>
      </c>
      <c r="AK201" s="7">
        <f t="shared" si="37"/>
        <v>6</v>
      </c>
      <c r="AL201" s="7">
        <f t="shared" si="38"/>
        <v>6</v>
      </c>
      <c r="AM201" s="7">
        <f t="shared" si="39"/>
        <v>6</v>
      </c>
      <c r="AN201" s="2" t="s">
        <v>243</v>
      </c>
      <c r="AO201" s="2" t="s">
        <v>244</v>
      </c>
      <c r="AP201" s="2" t="s">
        <v>244</v>
      </c>
      <c r="AQ201" s="2" t="s">
        <v>244</v>
      </c>
      <c r="AR201" s="1">
        <v>0.01</v>
      </c>
      <c r="AS201" s="1">
        <v>1E-3</v>
      </c>
      <c r="AT201" s="1">
        <v>1E-3</v>
      </c>
      <c r="AU201" s="1">
        <f>VLOOKUP(B201,'[1]raw data'!$E$1:$Q$313,13,FALSE)</f>
        <v>19</v>
      </c>
      <c r="AV201" s="1" t="s">
        <v>265</v>
      </c>
    </row>
    <row r="202" spans="1:48" x14ac:dyDescent="0.2">
      <c r="A202" s="4">
        <v>201</v>
      </c>
      <c r="B202" s="38">
        <v>26530</v>
      </c>
      <c r="C202" s="1" t="s">
        <v>0</v>
      </c>
      <c r="D202" s="4" t="s">
        <v>42</v>
      </c>
      <c r="E202" s="4" t="s">
        <v>42</v>
      </c>
      <c r="F202" s="4" t="s">
        <v>223</v>
      </c>
      <c r="G202" s="1"/>
      <c r="H202" s="1"/>
      <c r="I202" s="1"/>
      <c r="J202" s="1"/>
      <c r="K202" s="5">
        <v>2.5000000000000001E-2</v>
      </c>
      <c r="L202" s="4">
        <v>0.06</v>
      </c>
      <c r="M202" s="6">
        <v>2300000</v>
      </c>
      <c r="N202" s="33">
        <f t="shared" si="30"/>
        <v>6.3617278360175931</v>
      </c>
      <c r="O202" s="6">
        <v>23000</v>
      </c>
      <c r="P202" s="33">
        <f t="shared" si="31"/>
        <v>4.3617278360175931</v>
      </c>
      <c r="Q202" s="6">
        <v>610</v>
      </c>
      <c r="R202" s="33">
        <f t="shared" si="32"/>
        <v>2.7853298350107671</v>
      </c>
      <c r="S202" s="7">
        <v>0.01</v>
      </c>
      <c r="T202" s="7">
        <v>2.652173913043478E-4</v>
      </c>
      <c r="U202" s="7">
        <f t="shared" si="33"/>
        <v>1</v>
      </c>
      <c r="V202" s="7">
        <f>IF(P202&lt;=N202-2,2*2/(N202-P202),IF(R202&lt;=N202-2,5-3*(N202-2-R202)/(P202-R202),6))</f>
        <v>2</v>
      </c>
      <c r="W202" s="41">
        <f>IF(P202&lt;=N202-4,4*2/(N202-P202),IF(R202&lt;=N202-4,5-3*(N202-4-R202)/(P202-R202),6))</f>
        <v>6</v>
      </c>
      <c r="X202" s="6">
        <v>61000000</v>
      </c>
      <c r="Y202" s="6">
        <v>6100000</v>
      </c>
      <c r="Z202" s="6">
        <v>230000</v>
      </c>
      <c r="AA202" s="8">
        <v>0.1</v>
      </c>
      <c r="AB202" s="8">
        <v>3.7704918032786887E-3</v>
      </c>
      <c r="AC202" s="21">
        <v>61000000</v>
      </c>
      <c r="AD202" s="1">
        <f t="shared" si="34"/>
        <v>7.7853298350107671</v>
      </c>
      <c r="AE202" s="1">
        <v>6100000</v>
      </c>
      <c r="AF202" s="1">
        <f t="shared" si="35"/>
        <v>6.7853298350107671</v>
      </c>
      <c r="AG202" s="1">
        <v>6100000</v>
      </c>
      <c r="AH202" s="1">
        <f t="shared" si="36"/>
        <v>6.7853298350107671</v>
      </c>
      <c r="AI202" s="2">
        <v>0.1</v>
      </c>
      <c r="AJ202" s="2">
        <v>0.1</v>
      </c>
      <c r="AK202" s="7">
        <f t="shared" si="37"/>
        <v>2</v>
      </c>
      <c r="AL202" s="7">
        <f t="shared" si="38"/>
        <v>6</v>
      </c>
      <c r="AM202" s="7">
        <f t="shared" si="39"/>
        <v>6</v>
      </c>
      <c r="AN202" s="2" t="s">
        <v>243</v>
      </c>
      <c r="AO202" s="2" t="s">
        <v>242</v>
      </c>
      <c r="AP202" s="2" t="s">
        <v>243</v>
      </c>
      <c r="AQ202" s="2" t="s">
        <v>243</v>
      </c>
      <c r="AR202" s="1">
        <v>3.7704918032786888E-2</v>
      </c>
      <c r="AS202" s="1">
        <v>3.7704918032786887E-3</v>
      </c>
      <c r="AT202" s="1">
        <v>1E-4</v>
      </c>
      <c r="AU202" s="1">
        <f>VLOOKUP(B202,'[1]raw data'!$E$1:$Q$313,13,FALSE)</f>
        <v>15</v>
      </c>
      <c r="AV202" s="1" t="s">
        <v>265</v>
      </c>
    </row>
    <row r="203" spans="1:48" x14ac:dyDescent="0.2">
      <c r="A203" s="4">
        <v>202</v>
      </c>
      <c r="B203" s="38">
        <v>26542</v>
      </c>
      <c r="C203" s="1" t="s">
        <v>0</v>
      </c>
      <c r="D203" s="4" t="s">
        <v>42</v>
      </c>
      <c r="E203" s="4" t="s">
        <v>42</v>
      </c>
      <c r="F203" s="4" t="s">
        <v>224</v>
      </c>
      <c r="G203" s="1"/>
      <c r="H203" s="1"/>
      <c r="I203" s="1"/>
      <c r="J203" s="1"/>
      <c r="K203" s="5">
        <v>2.5000000000000001E-2</v>
      </c>
      <c r="L203" s="4">
        <v>0.06</v>
      </c>
      <c r="M203" s="6">
        <v>610000</v>
      </c>
      <c r="N203" s="33">
        <f t="shared" si="30"/>
        <v>5.7853298350107671</v>
      </c>
      <c r="O203" s="6">
        <v>2300</v>
      </c>
      <c r="P203" s="33">
        <f t="shared" si="31"/>
        <v>3.3617278360175931</v>
      </c>
      <c r="Q203" s="6">
        <v>230</v>
      </c>
      <c r="R203" s="33">
        <f t="shared" si="32"/>
        <v>2.3617278360175931</v>
      </c>
      <c r="S203" s="7">
        <v>3.7704918032786887E-3</v>
      </c>
      <c r="T203" s="7">
        <v>3.7704918032786886E-4</v>
      </c>
      <c r="U203" s="7">
        <f t="shared" si="33"/>
        <v>0.82521800230848585</v>
      </c>
      <c r="V203" s="7">
        <f>IF(P203&lt;=N203-2,2*2/(N203-P203),IF(R203&lt;=N203-2,5-3*(N203-2-R203)/(P203-R203),6))</f>
        <v>1.6504360046169717</v>
      </c>
      <c r="W203" s="41">
        <f>IF(P203&lt;=N203-4,4*2/(N203-P203),IF(R203&lt;=N203-4,5-3*(N203-4-R203)/(P203-R203),6))</f>
        <v>6</v>
      </c>
      <c r="X203" s="6">
        <v>23000000</v>
      </c>
      <c r="Y203" s="6">
        <v>610000</v>
      </c>
      <c r="Z203" s="6">
        <v>230000</v>
      </c>
      <c r="AA203" s="8">
        <v>2.6521739130434784E-2</v>
      </c>
      <c r="AB203" s="8">
        <v>0.01</v>
      </c>
      <c r="AC203" s="21">
        <v>23000000</v>
      </c>
      <c r="AD203" s="1">
        <f t="shared" si="34"/>
        <v>7.3617278360175931</v>
      </c>
      <c r="AE203" s="1">
        <v>2300000</v>
      </c>
      <c r="AF203" s="1">
        <f t="shared" si="35"/>
        <v>6.3617278360175931</v>
      </c>
      <c r="AG203" s="1">
        <v>2300000</v>
      </c>
      <c r="AH203" s="1">
        <f t="shared" si="36"/>
        <v>6.3617278360175931</v>
      </c>
      <c r="AI203" s="2">
        <v>0.1</v>
      </c>
      <c r="AJ203" s="2">
        <v>0.1</v>
      </c>
      <c r="AK203" s="7">
        <f t="shared" si="37"/>
        <v>2</v>
      </c>
      <c r="AL203" s="7">
        <f t="shared" si="38"/>
        <v>6</v>
      </c>
      <c r="AM203" s="7">
        <f t="shared" si="39"/>
        <v>6</v>
      </c>
      <c r="AN203" s="2" t="s">
        <v>242</v>
      </c>
      <c r="AO203" s="2" t="s">
        <v>242</v>
      </c>
      <c r="AP203" s="2" t="s">
        <v>243</v>
      </c>
      <c r="AQ203" s="2" t="s">
        <v>243</v>
      </c>
      <c r="AR203" s="1">
        <v>2.6521739130434784E-2</v>
      </c>
      <c r="AS203" s="1">
        <v>1E-3</v>
      </c>
      <c r="AT203" s="1">
        <v>1E-4</v>
      </c>
      <c r="AU203" s="1">
        <f>VLOOKUP(B203,'[1]raw data'!$E$1:$Q$313,13,FALSE)</f>
        <v>15</v>
      </c>
      <c r="AV203" s="1" t="s">
        <v>265</v>
      </c>
    </row>
    <row r="204" spans="1:48" x14ac:dyDescent="0.2">
      <c r="A204" s="4">
        <v>203</v>
      </c>
      <c r="B204" s="38">
        <v>26560</v>
      </c>
      <c r="C204" s="1" t="s">
        <v>0</v>
      </c>
      <c r="D204" s="4" t="s">
        <v>42</v>
      </c>
      <c r="E204" s="4" t="s">
        <v>42</v>
      </c>
      <c r="F204" s="4" t="s">
        <v>225</v>
      </c>
      <c r="G204" s="1"/>
      <c r="H204" s="1"/>
      <c r="I204" s="1"/>
      <c r="J204" s="1"/>
      <c r="K204" s="5">
        <v>2.5000000000000001E-2</v>
      </c>
      <c r="L204" s="4">
        <v>0.06</v>
      </c>
      <c r="M204" s="6">
        <v>23000</v>
      </c>
      <c r="N204" s="33">
        <f t="shared" si="30"/>
        <v>4.3617278360175931</v>
      </c>
      <c r="O204" s="6">
        <v>2300</v>
      </c>
      <c r="P204" s="33">
        <f t="shared" si="31"/>
        <v>3.3617278360175931</v>
      </c>
      <c r="Q204" s="6">
        <v>2300</v>
      </c>
      <c r="R204" s="33">
        <f t="shared" si="32"/>
        <v>3.3617278360175931</v>
      </c>
      <c r="S204" s="7">
        <v>0.1</v>
      </c>
      <c r="T204" s="7">
        <v>0.1</v>
      </c>
      <c r="U204" s="7">
        <f t="shared" si="33"/>
        <v>2</v>
      </c>
      <c r="V204" s="7">
        <f>IF(P204&lt;=N204-2,2*2/(N204-P204),IF(R204&lt;=N204-2,5-3*(N204-2-R204)/(P204-R204),6))</f>
        <v>6</v>
      </c>
      <c r="W204" s="41">
        <f>IF(P204&lt;=N204-4,4*2/(N204-P204),IF(R204&lt;=N204-4,5-3*(N204-4-R204)/(P204-R204),6))</f>
        <v>6</v>
      </c>
      <c r="X204" s="6">
        <v>2300000</v>
      </c>
      <c r="Y204" s="6">
        <v>230000</v>
      </c>
      <c r="Z204" s="6">
        <v>230000</v>
      </c>
      <c r="AA204" s="8">
        <v>0.1</v>
      </c>
      <c r="AB204" s="8">
        <v>0.1</v>
      </c>
      <c r="AC204" s="21">
        <v>49000000</v>
      </c>
      <c r="AD204" s="1">
        <f t="shared" si="34"/>
        <v>7.6901960800285138</v>
      </c>
      <c r="AE204" s="1">
        <v>23000000</v>
      </c>
      <c r="AF204" s="1">
        <f t="shared" si="35"/>
        <v>7.3617278360175931</v>
      </c>
      <c r="AG204" s="1">
        <v>23000000</v>
      </c>
      <c r="AH204" s="1">
        <f t="shared" si="36"/>
        <v>7.3617278360175931</v>
      </c>
      <c r="AI204" s="2">
        <v>0.46938775510204084</v>
      </c>
      <c r="AJ204" s="2">
        <v>0.46938775510204084</v>
      </c>
      <c r="AK204" s="7">
        <f t="shared" si="37"/>
        <v>6</v>
      </c>
      <c r="AL204" s="7">
        <f t="shared" si="38"/>
        <v>6</v>
      </c>
      <c r="AM204" s="7">
        <f t="shared" si="39"/>
        <v>6</v>
      </c>
      <c r="AN204" s="2" t="s">
        <v>243</v>
      </c>
      <c r="AO204" s="2" t="s">
        <v>244</v>
      </c>
      <c r="AP204" s="2" t="s">
        <v>244</v>
      </c>
      <c r="AQ204" s="2" t="s">
        <v>244</v>
      </c>
      <c r="AR204" s="1">
        <v>4.6938775510204083E-4</v>
      </c>
      <c r="AS204" s="1">
        <v>1E-4</v>
      </c>
      <c r="AT204" s="1">
        <v>1E-4</v>
      </c>
      <c r="AU204" s="1">
        <f>VLOOKUP(B204,'[1]raw data'!$E$1:$Q$313,13,FALSE)</f>
        <v>19</v>
      </c>
      <c r="AV204" s="1" t="s">
        <v>265</v>
      </c>
    </row>
    <row r="205" spans="1:48" x14ac:dyDescent="0.2">
      <c r="A205" s="4">
        <v>204</v>
      </c>
      <c r="B205" s="37">
        <v>25179</v>
      </c>
      <c r="C205" s="4" t="s">
        <v>1</v>
      </c>
      <c r="D205" s="4" t="s">
        <v>249</v>
      </c>
      <c r="E205" s="13"/>
      <c r="F205" s="13" t="s">
        <v>251</v>
      </c>
      <c r="G205" s="1" t="s">
        <v>18</v>
      </c>
      <c r="H205" s="1" t="s">
        <v>18</v>
      </c>
      <c r="I205" s="1" t="s">
        <v>18</v>
      </c>
      <c r="J205" s="1" t="s">
        <v>18</v>
      </c>
      <c r="K205" s="14"/>
      <c r="L205" s="13"/>
      <c r="M205" s="10">
        <v>230000</v>
      </c>
      <c r="N205" s="33">
        <f t="shared" si="30"/>
        <v>5.3617278360175931</v>
      </c>
      <c r="O205" s="10">
        <v>230000</v>
      </c>
      <c r="P205" s="33">
        <f t="shared" si="31"/>
        <v>5.3617278360175931</v>
      </c>
      <c r="Q205" s="10">
        <v>230000</v>
      </c>
      <c r="R205" s="33">
        <f t="shared" si="32"/>
        <v>5.3617278360175931</v>
      </c>
      <c r="S205" s="15">
        <v>1</v>
      </c>
      <c r="T205" s="15">
        <v>1</v>
      </c>
      <c r="U205" s="7">
        <f t="shared" si="33"/>
        <v>6</v>
      </c>
      <c r="V205" s="7">
        <f>IF(P205&lt;=N205-2,2*2/(N205-P205),IF(R205&lt;=N205-2,5-3*(N205-2-R205)/(P205-R205),6))</f>
        <v>6</v>
      </c>
      <c r="W205" s="41">
        <f>IF(P205&lt;=N205-4,4*2/(N205-P205),IF(R205&lt;=N205-4,5-3*(N205-4-R205)/(P205-R205),6))</f>
        <v>6</v>
      </c>
      <c r="X205" s="10">
        <v>23000000</v>
      </c>
      <c r="Y205" s="10">
        <v>2300000</v>
      </c>
      <c r="Z205" s="10">
        <v>61000000</v>
      </c>
      <c r="AA205" s="15">
        <v>0.1</v>
      </c>
      <c r="AB205" s="15">
        <v>2.652173913043478</v>
      </c>
      <c r="AC205" s="29">
        <v>61000000</v>
      </c>
      <c r="AD205" s="1">
        <f t="shared" si="34"/>
        <v>7.7853298350107671</v>
      </c>
      <c r="AE205" s="11">
        <v>230000000</v>
      </c>
      <c r="AF205" s="1">
        <f t="shared" si="35"/>
        <v>8.3617278360175931</v>
      </c>
      <c r="AG205" s="11">
        <v>61000000</v>
      </c>
      <c r="AH205" s="1">
        <f t="shared" si="36"/>
        <v>7.7853298350107671</v>
      </c>
      <c r="AI205" s="12">
        <v>3.7704918032786887</v>
      </c>
      <c r="AJ205" s="12">
        <v>1</v>
      </c>
      <c r="AK205" s="7">
        <f t="shared" si="37"/>
        <v>6</v>
      </c>
      <c r="AL205" s="7">
        <f t="shared" si="38"/>
        <v>6</v>
      </c>
      <c r="AM205" s="7">
        <f t="shared" si="39"/>
        <v>6</v>
      </c>
      <c r="AN205" s="12" t="s">
        <v>249</v>
      </c>
      <c r="AO205" s="12" t="s">
        <v>249</v>
      </c>
      <c r="AP205" s="12" t="s">
        <v>249</v>
      </c>
      <c r="AQ205" s="12" t="s">
        <v>249</v>
      </c>
      <c r="AR205" s="11">
        <v>3.7704918032786887E-3</v>
      </c>
      <c r="AS205" s="11">
        <v>1E-3</v>
      </c>
      <c r="AT205" s="11">
        <v>3.7704918032786887E-3</v>
      </c>
      <c r="AU205" s="1">
        <f>VLOOKUP(B205,'[1]raw data'!$E$1:$Q$313,13,FALSE)</f>
        <v>19</v>
      </c>
      <c r="AV205" s="1" t="s">
        <v>275</v>
      </c>
    </row>
    <row r="206" spans="1:48" x14ac:dyDescent="0.2">
      <c r="A206" s="4">
        <v>205</v>
      </c>
      <c r="B206" s="37">
        <v>20525</v>
      </c>
      <c r="C206" s="4" t="s">
        <v>0</v>
      </c>
      <c r="D206" s="4" t="s">
        <v>249</v>
      </c>
      <c r="E206" s="13"/>
      <c r="F206" s="13" t="s">
        <v>252</v>
      </c>
      <c r="G206" s="1" t="s">
        <v>18</v>
      </c>
      <c r="H206" s="1" t="s">
        <v>18</v>
      </c>
      <c r="I206" s="1" t="s">
        <v>18</v>
      </c>
      <c r="J206" s="1" t="s">
        <v>18</v>
      </c>
      <c r="K206" s="14"/>
      <c r="L206" s="13"/>
      <c r="M206" s="10">
        <v>610000</v>
      </c>
      <c r="N206" s="33">
        <f t="shared" si="30"/>
        <v>5.7853298350107671</v>
      </c>
      <c r="O206" s="10">
        <v>610000</v>
      </c>
      <c r="P206" s="33">
        <f t="shared" si="31"/>
        <v>5.7853298350107671</v>
      </c>
      <c r="Q206" s="10">
        <v>230000</v>
      </c>
      <c r="R206" s="33">
        <f t="shared" si="32"/>
        <v>5.3617278360175931</v>
      </c>
      <c r="S206" s="15">
        <v>1</v>
      </c>
      <c r="T206" s="15">
        <v>0.37704918032786883</v>
      </c>
      <c r="U206" s="7">
        <f t="shared" si="33"/>
        <v>6</v>
      </c>
      <c r="V206" s="7">
        <f>IF(P206&lt;=N206-2,2*2/(N206-P206),IF(R206&lt;=N206-2,5-3*(N206-2-R206)/(P206-R206),6))</f>
        <v>6</v>
      </c>
      <c r="W206" s="41">
        <f>IF(P206&lt;=N206-4,4*2/(N206-P206),IF(R206&lt;=N206-4,5-3*(N206-4-R206)/(P206-R206),6))</f>
        <v>6</v>
      </c>
      <c r="X206" s="10">
        <v>23000000</v>
      </c>
      <c r="Y206" s="10">
        <v>23000000</v>
      </c>
      <c r="Z206" s="10">
        <v>23000000</v>
      </c>
      <c r="AA206" s="15">
        <v>1</v>
      </c>
      <c r="AB206" s="15">
        <v>1</v>
      </c>
      <c r="AC206" s="29">
        <v>61000000</v>
      </c>
      <c r="AD206" s="1">
        <f t="shared" si="34"/>
        <v>7.7853298350107671</v>
      </c>
      <c r="AE206" s="11">
        <v>23000000</v>
      </c>
      <c r="AF206" s="1">
        <f t="shared" si="35"/>
        <v>7.3617278360175931</v>
      </c>
      <c r="AG206" s="11">
        <v>61000000</v>
      </c>
      <c r="AH206" s="1">
        <f t="shared" si="36"/>
        <v>7.7853298350107671</v>
      </c>
      <c r="AI206" s="12">
        <v>0.37704918032786883</v>
      </c>
      <c r="AJ206" s="12">
        <v>1</v>
      </c>
      <c r="AK206" s="7">
        <f t="shared" si="37"/>
        <v>6</v>
      </c>
      <c r="AL206" s="7">
        <f t="shared" si="38"/>
        <v>6</v>
      </c>
      <c r="AM206" s="7">
        <f t="shared" si="39"/>
        <v>6</v>
      </c>
      <c r="AN206" s="12" t="s">
        <v>249</v>
      </c>
      <c r="AO206" s="12" t="s">
        <v>249</v>
      </c>
      <c r="AP206" s="12" t="s">
        <v>249</v>
      </c>
      <c r="AQ206" s="12" t="s">
        <v>249</v>
      </c>
      <c r="AR206" s="11">
        <v>0.01</v>
      </c>
      <c r="AS206" s="11">
        <v>2.6521739130434784E-2</v>
      </c>
      <c r="AT206" s="11">
        <v>3.7704918032786887E-3</v>
      </c>
      <c r="AU206" s="1">
        <f>VLOOKUP(B206,'[1]raw data'!$E$1:$Q$313,13,FALSE)</f>
        <v>15</v>
      </c>
      <c r="AV206" s="1" t="s">
        <v>275</v>
      </c>
    </row>
    <row r="207" spans="1:48" x14ac:dyDescent="0.2">
      <c r="A207" s="4">
        <v>206</v>
      </c>
      <c r="B207" s="37">
        <v>21555</v>
      </c>
      <c r="C207" s="4" t="s">
        <v>4</v>
      </c>
      <c r="D207" s="4" t="s">
        <v>249</v>
      </c>
      <c r="E207" s="13"/>
      <c r="F207" s="13" t="s">
        <v>253</v>
      </c>
      <c r="G207" s="1" t="s">
        <v>18</v>
      </c>
      <c r="H207" s="1" t="s">
        <v>18</v>
      </c>
      <c r="I207" s="1" t="s">
        <v>18</v>
      </c>
      <c r="J207" s="1" t="s">
        <v>18</v>
      </c>
      <c r="K207" s="14"/>
      <c r="L207" s="13"/>
      <c r="M207" s="10">
        <v>230000</v>
      </c>
      <c r="N207" s="33">
        <f t="shared" si="30"/>
        <v>5.3617278360175931</v>
      </c>
      <c r="O207" s="10">
        <v>610000</v>
      </c>
      <c r="P207" s="33">
        <f t="shared" si="31"/>
        <v>5.7853298350107671</v>
      </c>
      <c r="Q207" s="10">
        <v>2300000</v>
      </c>
      <c r="R207" s="33">
        <f t="shared" si="32"/>
        <v>6.3617278360175931</v>
      </c>
      <c r="S207" s="15">
        <v>2.652173913043478</v>
      </c>
      <c r="T207" s="15">
        <v>10</v>
      </c>
      <c r="U207" s="7">
        <f t="shared" si="33"/>
        <v>6</v>
      </c>
      <c r="V207" s="7">
        <f>IF(P207&lt;=N207-2,2*2/(N207-P207),IF(R207&lt;=N207-2,5-3*(N207-2-R207)/(P207-R207),6))</f>
        <v>6</v>
      </c>
      <c r="W207" s="41">
        <f>IF(P207&lt;=N207-4,4*2/(N207-P207),IF(R207&lt;=N207-4,5-3*(N207-4-R207)/(P207-R207),6))</f>
        <v>6</v>
      </c>
      <c r="X207" s="10">
        <v>23000000</v>
      </c>
      <c r="Y207" s="10">
        <v>23000000</v>
      </c>
      <c r="Z207" s="10">
        <v>61000000</v>
      </c>
      <c r="AA207" s="15">
        <v>1</v>
      </c>
      <c r="AB207" s="15">
        <v>2.652173913043478</v>
      </c>
      <c r="AC207" s="29">
        <v>230000000</v>
      </c>
      <c r="AD207" s="1">
        <f t="shared" si="34"/>
        <v>8.3617278360175931</v>
      </c>
      <c r="AE207" s="11">
        <v>23000000</v>
      </c>
      <c r="AF207" s="1">
        <f t="shared" si="35"/>
        <v>7.3617278360175931</v>
      </c>
      <c r="AG207" s="11">
        <v>61000000</v>
      </c>
      <c r="AH207" s="1">
        <f t="shared" si="36"/>
        <v>7.7853298350107671</v>
      </c>
      <c r="AI207" s="12">
        <v>0.1</v>
      </c>
      <c r="AJ207" s="12">
        <v>0.26521739130434785</v>
      </c>
      <c r="AK207" s="7">
        <f t="shared" si="37"/>
        <v>2</v>
      </c>
      <c r="AL207" s="7">
        <f t="shared" si="38"/>
        <v>6</v>
      </c>
      <c r="AM207" s="7">
        <f t="shared" si="39"/>
        <v>6</v>
      </c>
      <c r="AN207" s="12" t="s">
        <v>249</v>
      </c>
      <c r="AO207" s="12" t="s">
        <v>249</v>
      </c>
      <c r="AP207" s="12" t="s">
        <v>249</v>
      </c>
      <c r="AQ207" s="12" t="s">
        <v>249</v>
      </c>
      <c r="AR207" s="11">
        <v>1E-3</v>
      </c>
      <c r="AS207" s="11">
        <v>2.6521739130434784E-2</v>
      </c>
      <c r="AT207" s="11">
        <v>3.7704918032786888E-2</v>
      </c>
      <c r="AU207" s="1">
        <f>VLOOKUP(B207,'[1]raw data'!$E$1:$Q$313,13,FALSE)</f>
        <v>19</v>
      </c>
      <c r="AV207" s="1" t="s">
        <v>275</v>
      </c>
    </row>
    <row r="208" spans="1:48" x14ac:dyDescent="0.2">
      <c r="A208" s="4">
        <v>207</v>
      </c>
      <c r="B208" s="37">
        <v>23172</v>
      </c>
      <c r="C208" s="4" t="s">
        <v>2</v>
      </c>
      <c r="D208" s="4" t="s">
        <v>249</v>
      </c>
      <c r="E208" s="13"/>
      <c r="F208" s="13" t="s">
        <v>254</v>
      </c>
      <c r="G208" s="1" t="s">
        <v>18</v>
      </c>
      <c r="H208" s="1" t="s">
        <v>18</v>
      </c>
      <c r="I208" s="1" t="s">
        <v>18</v>
      </c>
      <c r="J208" s="1" t="s">
        <v>18</v>
      </c>
      <c r="K208" s="14"/>
      <c r="L208" s="13"/>
      <c r="M208" s="10">
        <v>230000</v>
      </c>
      <c r="N208" s="33">
        <f t="shared" si="30"/>
        <v>5.3617278360175931</v>
      </c>
      <c r="O208" s="10">
        <v>230000</v>
      </c>
      <c r="P208" s="33">
        <f t="shared" si="31"/>
        <v>5.3617278360175931</v>
      </c>
      <c r="Q208" s="10">
        <v>2300000</v>
      </c>
      <c r="R208" s="33">
        <f t="shared" si="32"/>
        <v>6.3617278360175931</v>
      </c>
      <c r="S208" s="15">
        <v>1</v>
      </c>
      <c r="T208" s="15">
        <v>10</v>
      </c>
      <c r="U208" s="7">
        <f t="shared" si="33"/>
        <v>6</v>
      </c>
      <c r="V208" s="7">
        <f>IF(P208&lt;=N208-2,2*2/(N208-P208),IF(R208&lt;=N208-2,5-3*(N208-2-R208)/(P208-R208),6))</f>
        <v>6</v>
      </c>
      <c r="W208" s="41">
        <f>IF(P208&lt;=N208-4,4*2/(N208-P208),IF(R208&lt;=N208-4,5-3*(N208-4-R208)/(P208-R208),6))</f>
        <v>6</v>
      </c>
      <c r="X208" s="10">
        <v>61000000</v>
      </c>
      <c r="Y208" s="10">
        <v>23000000</v>
      </c>
      <c r="Z208" s="10">
        <v>61000000</v>
      </c>
      <c r="AA208" s="15">
        <v>0.37704918032786883</v>
      </c>
      <c r="AB208" s="15">
        <v>1</v>
      </c>
      <c r="AC208" s="29">
        <v>230000000</v>
      </c>
      <c r="AD208" s="1">
        <f t="shared" si="34"/>
        <v>8.3617278360175931</v>
      </c>
      <c r="AE208" s="11">
        <v>230000000</v>
      </c>
      <c r="AF208" s="1">
        <f t="shared" si="35"/>
        <v>8.3617278360175931</v>
      </c>
      <c r="AG208" s="11">
        <v>61000000</v>
      </c>
      <c r="AH208" s="1">
        <f t="shared" si="36"/>
        <v>7.7853298350107671</v>
      </c>
      <c r="AI208" s="12">
        <v>1</v>
      </c>
      <c r="AJ208" s="12">
        <v>0.26521739130434785</v>
      </c>
      <c r="AK208" s="7">
        <f t="shared" si="37"/>
        <v>6</v>
      </c>
      <c r="AL208" s="7">
        <f t="shared" si="38"/>
        <v>6</v>
      </c>
      <c r="AM208" s="7">
        <f t="shared" si="39"/>
        <v>6</v>
      </c>
      <c r="AN208" s="12" t="s">
        <v>249</v>
      </c>
      <c r="AO208" s="12" t="s">
        <v>249</v>
      </c>
      <c r="AP208" s="12" t="s">
        <v>249</v>
      </c>
      <c r="AQ208" s="12" t="s">
        <v>249</v>
      </c>
      <c r="AR208" s="11">
        <v>1E-3</v>
      </c>
      <c r="AS208" s="11">
        <v>1E-3</v>
      </c>
      <c r="AT208" s="11">
        <v>3.7704918032786888E-2</v>
      </c>
      <c r="AU208" s="1">
        <f>VLOOKUP(B208,'[1]raw data'!$E$1:$Q$313,13,FALSE)</f>
        <v>19</v>
      </c>
      <c r="AV208" s="1" t="s">
        <v>275</v>
      </c>
    </row>
    <row r="209" spans="1:48" x14ac:dyDescent="0.2">
      <c r="A209" s="4">
        <v>208</v>
      </c>
      <c r="B209" s="37">
        <v>21925</v>
      </c>
      <c r="C209" s="4" t="s">
        <v>0</v>
      </c>
      <c r="D209" s="4" t="s">
        <v>249</v>
      </c>
      <c r="E209" s="13"/>
      <c r="F209" s="13" t="s">
        <v>255</v>
      </c>
      <c r="G209" s="1" t="s">
        <v>18</v>
      </c>
      <c r="H209" s="1" t="s">
        <v>18</v>
      </c>
      <c r="I209" s="1" t="s">
        <v>18</v>
      </c>
      <c r="J209" s="1" t="s">
        <v>18</v>
      </c>
      <c r="K209" s="14"/>
      <c r="L209" s="13"/>
      <c r="M209" s="10">
        <v>610000</v>
      </c>
      <c r="N209" s="33">
        <f t="shared" si="30"/>
        <v>5.7853298350107671</v>
      </c>
      <c r="O209" s="10">
        <v>230000</v>
      </c>
      <c r="P209" s="33">
        <f t="shared" si="31"/>
        <v>5.3617278360175931</v>
      </c>
      <c r="Q209" s="10">
        <v>2300000</v>
      </c>
      <c r="R209" s="33">
        <f t="shared" si="32"/>
        <v>6.3617278360175931</v>
      </c>
      <c r="S209" s="15">
        <v>0.37704918032786883</v>
      </c>
      <c r="T209" s="15">
        <v>3.7704918032786887</v>
      </c>
      <c r="U209" s="7">
        <f t="shared" si="33"/>
        <v>6</v>
      </c>
      <c r="V209" s="7">
        <f>IF(P209&lt;=N209-2,2*2/(N209-P209),IF(R209&lt;=N209-2,5-3*(N209-2-R209)/(P209-R209),6))</f>
        <v>6</v>
      </c>
      <c r="W209" s="41">
        <f>IF(P209&lt;=N209-4,4*2/(N209-P209),IF(R209&lt;=N209-4,5-3*(N209-4-R209)/(P209-R209),6))</f>
        <v>6</v>
      </c>
      <c r="X209" s="10">
        <v>23000000</v>
      </c>
      <c r="Y209" s="10">
        <v>23000000</v>
      </c>
      <c r="Z209" s="10">
        <v>23000000</v>
      </c>
      <c r="AA209" s="15">
        <v>1</v>
      </c>
      <c r="AB209" s="15">
        <v>1</v>
      </c>
      <c r="AC209" s="29">
        <v>61000000</v>
      </c>
      <c r="AD209" s="1">
        <f t="shared" si="34"/>
        <v>7.7853298350107671</v>
      </c>
      <c r="AE209" s="11">
        <v>61000000</v>
      </c>
      <c r="AF209" s="1">
        <f t="shared" si="35"/>
        <v>7.7853298350107671</v>
      </c>
      <c r="AG209" s="11">
        <v>23000000</v>
      </c>
      <c r="AH209" s="1">
        <f t="shared" si="36"/>
        <v>7.3617278360175931</v>
      </c>
      <c r="AI209" s="12">
        <v>1</v>
      </c>
      <c r="AJ209" s="12">
        <v>0.37704918032786883</v>
      </c>
      <c r="AK209" s="7">
        <f t="shared" si="37"/>
        <v>6</v>
      </c>
      <c r="AL209" s="7">
        <f t="shared" si="38"/>
        <v>6</v>
      </c>
      <c r="AM209" s="7">
        <f t="shared" si="39"/>
        <v>6</v>
      </c>
      <c r="AN209" s="12" t="s">
        <v>249</v>
      </c>
      <c r="AO209" s="12" t="s">
        <v>249</v>
      </c>
      <c r="AP209" s="12" t="s">
        <v>249</v>
      </c>
      <c r="AQ209" s="12" t="s">
        <v>249</v>
      </c>
      <c r="AR209" s="11">
        <v>0.01</v>
      </c>
      <c r="AS209" s="11">
        <v>3.7704918032786887E-3</v>
      </c>
      <c r="AT209" s="11">
        <v>0.1</v>
      </c>
      <c r="AU209" s="1">
        <f>VLOOKUP(B209,'[1]raw data'!$E$1:$Q$313,13,FALSE)</f>
        <v>19</v>
      </c>
      <c r="AV209" s="1" t="s">
        <v>275</v>
      </c>
    </row>
    <row r="210" spans="1:48" x14ac:dyDescent="0.2">
      <c r="A210" s="4">
        <v>209</v>
      </c>
      <c r="B210" s="37">
        <v>17106</v>
      </c>
      <c r="C210" s="4" t="s">
        <v>5</v>
      </c>
      <c r="D210" s="4" t="s">
        <v>249</v>
      </c>
      <c r="E210" s="13"/>
      <c r="F210" s="13" t="s">
        <v>256</v>
      </c>
      <c r="G210" s="1" t="s">
        <v>18</v>
      </c>
      <c r="H210" s="1" t="s">
        <v>18</v>
      </c>
      <c r="I210" s="1" t="s">
        <v>18</v>
      </c>
      <c r="J210" s="1" t="s">
        <v>18</v>
      </c>
      <c r="K210" s="14"/>
      <c r="L210" s="13"/>
      <c r="M210" s="10">
        <v>4900000</v>
      </c>
      <c r="N210" s="33">
        <f t="shared" si="30"/>
        <v>6.6901960800285138</v>
      </c>
      <c r="O210" s="10">
        <v>23000</v>
      </c>
      <c r="P210" s="33">
        <f t="shared" si="31"/>
        <v>4.3617278360175931</v>
      </c>
      <c r="Q210" s="10">
        <v>23000</v>
      </c>
      <c r="R210" s="33">
        <f t="shared" si="32"/>
        <v>4.3617278360175931</v>
      </c>
      <c r="S210" s="15">
        <v>4.6938775510204081E-3</v>
      </c>
      <c r="T210" s="15">
        <v>4.6938775510204081E-3</v>
      </c>
      <c r="U210" s="7">
        <f t="shared" si="33"/>
        <v>0.85893376692777423</v>
      </c>
      <c r="V210" s="7">
        <f>IF(P210&lt;=N210-2,2*2/(N210-P210),IF(R210&lt;=N210-2,5-3*(N210-2-R210)/(P210-R210),6))</f>
        <v>1.7178675338555485</v>
      </c>
      <c r="W210" s="41">
        <f>IF(P210&lt;=N210-4,4*2/(N210-P210),IF(R210&lt;=N210-4,5-3*(N210-4-R210)/(P210-R210),6))</f>
        <v>6</v>
      </c>
      <c r="X210" s="10">
        <v>230000000</v>
      </c>
      <c r="Y210" s="10">
        <v>610000</v>
      </c>
      <c r="Z210" s="10">
        <v>2300000</v>
      </c>
      <c r="AA210" s="15">
        <v>2.6521739130434784E-3</v>
      </c>
      <c r="AB210" s="15">
        <v>0.01</v>
      </c>
      <c r="AC210" s="29">
        <v>230000000</v>
      </c>
      <c r="AD210" s="1">
        <f t="shared" si="34"/>
        <v>8.3617278360175931</v>
      </c>
      <c r="AE210" s="11">
        <v>6100000</v>
      </c>
      <c r="AF210" s="1">
        <f t="shared" si="35"/>
        <v>6.7853298350107671</v>
      </c>
      <c r="AG210" s="11">
        <v>2300000</v>
      </c>
      <c r="AH210" s="1">
        <f t="shared" si="36"/>
        <v>6.3617278360175931</v>
      </c>
      <c r="AI210" s="12">
        <v>2.6521739130434784E-2</v>
      </c>
      <c r="AJ210" s="12">
        <v>0.01</v>
      </c>
      <c r="AK210" s="7">
        <f t="shared" si="37"/>
        <v>1.2687151333119078</v>
      </c>
      <c r="AL210" s="7">
        <f t="shared" si="38"/>
        <v>5</v>
      </c>
      <c r="AM210" s="7">
        <f t="shared" si="39"/>
        <v>6</v>
      </c>
      <c r="AN210" s="12" t="s">
        <v>249</v>
      </c>
      <c r="AO210" s="12" t="s">
        <v>249</v>
      </c>
      <c r="AP210" s="12" t="s">
        <v>249</v>
      </c>
      <c r="AQ210" s="12" t="s">
        <v>249</v>
      </c>
      <c r="AR210" s="11">
        <v>2.1304347826086957E-2</v>
      </c>
      <c r="AS210" s="11">
        <v>3.7704918032786887E-3</v>
      </c>
      <c r="AT210" s="11">
        <v>0.01</v>
      </c>
      <c r="AU210" s="1">
        <f>VLOOKUP(B210,'[1]raw data'!$E$1:$Q$313,13,FALSE)</f>
        <v>19</v>
      </c>
      <c r="AV210" s="1" t="s">
        <v>275</v>
      </c>
    </row>
    <row r="211" spans="1:48" hidden="1" x14ac:dyDescent="0.2">
      <c r="A211" s="4">
        <v>210</v>
      </c>
      <c r="B211" s="27">
        <v>20955</v>
      </c>
      <c r="C211" s="13" t="s">
        <v>0</v>
      </c>
      <c r="D211" s="13" t="s">
        <v>250</v>
      </c>
      <c r="E211" s="13"/>
      <c r="F211" s="13" t="s">
        <v>257</v>
      </c>
      <c r="G211" s="11" t="s">
        <v>17</v>
      </c>
      <c r="H211" s="11" t="s">
        <v>18</v>
      </c>
      <c r="I211" s="11" t="s">
        <v>18</v>
      </c>
      <c r="J211" s="11" t="s">
        <v>18</v>
      </c>
      <c r="K211" s="14">
        <v>3.2</v>
      </c>
      <c r="L211" s="13">
        <v>0.12</v>
      </c>
      <c r="M211" s="23">
        <v>230000</v>
      </c>
      <c r="N211" s="31">
        <f t="shared" si="30"/>
        <v>5.3617278360175931</v>
      </c>
      <c r="O211" s="10">
        <v>23000</v>
      </c>
      <c r="P211" s="33">
        <f t="shared" si="31"/>
        <v>4.3617278360175931</v>
      </c>
      <c r="Q211" s="10">
        <v>23000</v>
      </c>
      <c r="R211" s="33">
        <f t="shared" si="32"/>
        <v>4.3617278360175931</v>
      </c>
      <c r="S211" s="15">
        <v>0.1</v>
      </c>
      <c r="T211" s="15">
        <v>0.1</v>
      </c>
      <c r="U211" s="7">
        <f t="shared" si="33"/>
        <v>2</v>
      </c>
      <c r="V211" s="7">
        <f>IF(P211&lt;=N211-2,2*2/(N211-P211),IF(R211&lt;=N211-2,5-3*(N211-2-R211)/(P211-R211),6))</f>
        <v>6</v>
      </c>
      <c r="W211" s="7">
        <f>IF(P211&lt;=N211-4,4*2/(N211-P211),IF(R211&lt;=N211-4,5-3*(N211-4-R211)/(P211-R211),6))</f>
        <v>6</v>
      </c>
      <c r="X211" s="10">
        <v>6100000</v>
      </c>
      <c r="Y211" s="10">
        <v>610000</v>
      </c>
      <c r="Z211" s="10">
        <v>230000</v>
      </c>
      <c r="AA211" s="15">
        <v>0.1</v>
      </c>
      <c r="AB211" s="15">
        <v>3.7704918032786888E-2</v>
      </c>
      <c r="AC211" s="29">
        <v>23000000</v>
      </c>
      <c r="AD211" s="21">
        <f t="shared" si="34"/>
        <v>7.3617278360175931</v>
      </c>
      <c r="AE211" s="11">
        <v>23000000</v>
      </c>
      <c r="AF211" s="1">
        <f t="shared" si="35"/>
        <v>7.3617278360175931</v>
      </c>
      <c r="AG211" s="11">
        <v>6100000</v>
      </c>
      <c r="AH211" s="1">
        <f t="shared" si="36"/>
        <v>6.7853298350107671</v>
      </c>
      <c r="AI211" s="12">
        <v>1</v>
      </c>
      <c r="AJ211" s="12">
        <v>0.26521739130434785</v>
      </c>
      <c r="AK211" s="7">
        <f t="shared" si="37"/>
        <v>6</v>
      </c>
      <c r="AL211" s="7">
        <f t="shared" si="38"/>
        <v>6</v>
      </c>
      <c r="AM211" s="7">
        <f t="shared" si="39"/>
        <v>6</v>
      </c>
      <c r="AN211" s="12" t="s">
        <v>249</v>
      </c>
      <c r="AO211" s="12" t="s">
        <v>249</v>
      </c>
      <c r="AP211" s="12" t="s">
        <v>249</v>
      </c>
      <c r="AQ211" s="12" t="s">
        <v>249</v>
      </c>
      <c r="AR211" s="11">
        <v>0.01</v>
      </c>
      <c r="AS211" s="11">
        <v>1E-3</v>
      </c>
      <c r="AT211" s="11">
        <v>3.7704918032786887E-3</v>
      </c>
      <c r="AU211" s="11">
        <f>VLOOKUP(B211,'[1]raw data'!$E$1:$Q$313,13,FALSE)</f>
        <v>14</v>
      </c>
      <c r="AV211" s="11" t="s">
        <v>275</v>
      </c>
    </row>
    <row r="212" spans="1:48" hidden="1" x14ac:dyDescent="0.2">
      <c r="A212" s="4">
        <v>211</v>
      </c>
      <c r="B212" s="27">
        <v>17704</v>
      </c>
      <c r="C212" s="13" t="s">
        <v>0</v>
      </c>
      <c r="D212" s="13" t="s">
        <v>250</v>
      </c>
      <c r="E212" s="13"/>
      <c r="F212" s="13" t="s">
        <v>258</v>
      </c>
      <c r="G212" s="11" t="s">
        <v>17</v>
      </c>
      <c r="H212" s="11" t="s">
        <v>18</v>
      </c>
      <c r="I212" s="11" t="s">
        <v>18</v>
      </c>
      <c r="J212" s="11" t="s">
        <v>18</v>
      </c>
      <c r="K212" s="14">
        <v>1.6</v>
      </c>
      <c r="L212" s="13">
        <v>0.12</v>
      </c>
      <c r="M212" s="23">
        <v>230000</v>
      </c>
      <c r="N212" s="31">
        <f t="shared" si="30"/>
        <v>5.3617278360175931</v>
      </c>
      <c r="O212" s="10">
        <v>23000</v>
      </c>
      <c r="P212" s="33">
        <f t="shared" si="31"/>
        <v>4.3617278360175931</v>
      </c>
      <c r="Q212" s="10">
        <v>23000</v>
      </c>
      <c r="R212" s="33">
        <f t="shared" si="32"/>
        <v>4.3617278360175931</v>
      </c>
      <c r="S212" s="15">
        <v>0.1</v>
      </c>
      <c r="T212" s="15">
        <v>0.1</v>
      </c>
      <c r="U212" s="7">
        <f t="shared" si="33"/>
        <v>2</v>
      </c>
      <c r="V212" s="7">
        <f>IF(P212&lt;=N212-2,2*2/(N212-P212),IF(R212&lt;=N212-2,5-3*(N212-2-R212)/(P212-R212),6))</f>
        <v>6</v>
      </c>
      <c r="W212" s="7">
        <f>IF(P212&lt;=N212-4,4*2/(N212-P212),IF(R212&lt;=N212-4,5-3*(N212-4-R212)/(P212-R212),6))</f>
        <v>6</v>
      </c>
      <c r="X212" s="10">
        <v>23000000</v>
      </c>
      <c r="Y212" s="10">
        <v>23000000</v>
      </c>
      <c r="Z212" s="10">
        <v>2300000</v>
      </c>
      <c r="AA212" s="15">
        <v>1</v>
      </c>
      <c r="AB212" s="15">
        <v>0.1</v>
      </c>
      <c r="AC212" s="30" t="s">
        <v>265</v>
      </c>
      <c r="AD212" s="21" t="e">
        <f t="shared" si="34"/>
        <v>#VALUE!</v>
      </c>
      <c r="AE212" s="7" t="s">
        <v>265</v>
      </c>
      <c r="AF212" s="1" t="e">
        <f t="shared" si="35"/>
        <v>#VALUE!</v>
      </c>
      <c r="AG212" s="7" t="s">
        <v>265</v>
      </c>
      <c r="AH212" s="1" t="e">
        <f t="shared" si="36"/>
        <v>#VALUE!</v>
      </c>
      <c r="AI212" s="10"/>
      <c r="AJ212" s="10"/>
      <c r="AK212" s="7" t="e">
        <f t="shared" si="37"/>
        <v>#VALUE!</v>
      </c>
      <c r="AL212" s="7" t="e">
        <f t="shared" si="38"/>
        <v>#VALUE!</v>
      </c>
      <c r="AM212" s="7" t="e">
        <f t="shared" si="39"/>
        <v>#VALUE!</v>
      </c>
      <c r="AN212" s="12" t="s">
        <v>249</v>
      </c>
      <c r="AO212" s="12" t="s">
        <v>249</v>
      </c>
      <c r="AP212" s="12" t="s">
        <v>249</v>
      </c>
      <c r="AQ212" s="12" t="s">
        <v>249</v>
      </c>
      <c r="AR212" s="11"/>
      <c r="AS212" s="11"/>
      <c r="AT212" s="11"/>
      <c r="AU212" s="11">
        <f>VLOOKUP(B212,'[1]raw data'!$E$1:$Q$313,13,FALSE)</f>
        <v>39</v>
      </c>
      <c r="AV212" s="11" t="s">
        <v>275</v>
      </c>
    </row>
    <row r="213" spans="1:48" hidden="1" x14ac:dyDescent="0.2">
      <c r="A213" s="4">
        <v>212</v>
      </c>
      <c r="B213" s="27">
        <v>22328</v>
      </c>
      <c r="C213" s="13" t="s">
        <v>0</v>
      </c>
      <c r="D213" s="13" t="s">
        <v>250</v>
      </c>
      <c r="E213" s="13"/>
      <c r="F213" s="13" t="s">
        <v>259</v>
      </c>
      <c r="G213" s="11" t="s">
        <v>17</v>
      </c>
      <c r="H213" s="11" t="s">
        <v>18</v>
      </c>
      <c r="I213" s="11" t="s">
        <v>18</v>
      </c>
      <c r="J213" s="11" t="s">
        <v>18</v>
      </c>
      <c r="K213" s="14">
        <v>3.2</v>
      </c>
      <c r="L213" s="13">
        <v>0.5</v>
      </c>
      <c r="M213" s="23">
        <v>23000</v>
      </c>
      <c r="N213" s="31">
        <f t="shared" si="30"/>
        <v>4.3617278360175931</v>
      </c>
      <c r="O213" s="10">
        <v>23000</v>
      </c>
      <c r="P213" s="33">
        <f t="shared" si="31"/>
        <v>4.3617278360175931</v>
      </c>
      <c r="Q213" s="10">
        <v>23000</v>
      </c>
      <c r="R213" s="33">
        <f t="shared" si="32"/>
        <v>4.3617278360175931</v>
      </c>
      <c r="S213" s="15">
        <v>1</v>
      </c>
      <c r="T213" s="15">
        <v>1</v>
      </c>
      <c r="U213" s="7">
        <f t="shared" si="33"/>
        <v>6</v>
      </c>
      <c r="V213" s="7">
        <f>IF(P213&lt;=N213-2,2*2/(N213-P213),IF(R213&lt;=N213-2,5-3*(N213-2-R213)/(P213-R213),6))</f>
        <v>6</v>
      </c>
      <c r="W213" s="7">
        <f>IF(P213&lt;=N213-4,4*2/(N213-P213),IF(R213&lt;=N213-4,5-3*(N213-4-R213)/(P213-R213),6))</f>
        <v>6</v>
      </c>
      <c r="X213" s="10">
        <v>2300000</v>
      </c>
      <c r="Y213" s="10">
        <v>230000</v>
      </c>
      <c r="Z213" s="10">
        <v>230000</v>
      </c>
      <c r="AA213" s="15">
        <v>0.1</v>
      </c>
      <c r="AB213" s="15">
        <v>0.1</v>
      </c>
      <c r="AC213" s="29">
        <v>23000000</v>
      </c>
      <c r="AD213" s="21">
        <f t="shared" si="34"/>
        <v>7.3617278360175931</v>
      </c>
      <c r="AE213" s="11">
        <v>13000000</v>
      </c>
      <c r="AF213" s="1">
        <f t="shared" si="35"/>
        <v>7.1139433523068369</v>
      </c>
      <c r="AG213" s="11">
        <v>23000000</v>
      </c>
      <c r="AH213" s="1">
        <f t="shared" si="36"/>
        <v>7.3617278360175931</v>
      </c>
      <c r="AI213" s="12">
        <v>0.56521739130434778</v>
      </c>
      <c r="AJ213" s="12">
        <v>1</v>
      </c>
      <c r="AK213" s="7">
        <f t="shared" si="37"/>
        <v>6</v>
      </c>
      <c r="AL213" s="7">
        <f t="shared" si="38"/>
        <v>6</v>
      </c>
      <c r="AM213" s="7">
        <f t="shared" si="39"/>
        <v>6</v>
      </c>
      <c r="AN213" s="12" t="s">
        <v>249</v>
      </c>
      <c r="AO213" s="12" t="s">
        <v>249</v>
      </c>
      <c r="AP213" s="12" t="s">
        <v>249</v>
      </c>
      <c r="AQ213" s="12" t="s">
        <v>249</v>
      </c>
      <c r="AR213" s="11">
        <v>1E-3</v>
      </c>
      <c r="AS213" s="11">
        <v>1.7692307692307693E-3</v>
      </c>
      <c r="AT213" s="11">
        <v>1E-3</v>
      </c>
      <c r="AU213" s="11">
        <f>VLOOKUP(B213,'[1]raw data'!$E$1:$Q$313,13,FALSE)</f>
        <v>20</v>
      </c>
      <c r="AV213" s="11" t="s">
        <v>275</v>
      </c>
    </row>
    <row r="214" spans="1:48" hidden="1" x14ac:dyDescent="0.2">
      <c r="A214" s="4">
        <v>213</v>
      </c>
      <c r="B214" s="28">
        <v>18031</v>
      </c>
      <c r="C214" s="11" t="s">
        <v>2</v>
      </c>
      <c r="D214" s="13" t="s">
        <v>250</v>
      </c>
      <c r="E214" s="13"/>
      <c r="F214" s="13" t="s">
        <v>260</v>
      </c>
      <c r="G214" s="11" t="s">
        <v>17</v>
      </c>
      <c r="H214" s="11" t="s">
        <v>18</v>
      </c>
      <c r="I214" s="11" t="s">
        <v>18</v>
      </c>
      <c r="J214" s="11" t="s">
        <v>18</v>
      </c>
      <c r="K214" s="14">
        <v>3.2</v>
      </c>
      <c r="L214" s="13">
        <v>0.5</v>
      </c>
      <c r="M214" s="23">
        <v>230000</v>
      </c>
      <c r="N214" s="31">
        <f t="shared" si="30"/>
        <v>5.3617278360175931</v>
      </c>
      <c r="O214" s="10">
        <v>23000</v>
      </c>
      <c r="P214" s="33">
        <f t="shared" si="31"/>
        <v>4.3617278360175931</v>
      </c>
      <c r="Q214" s="10">
        <v>23000</v>
      </c>
      <c r="R214" s="33">
        <f t="shared" si="32"/>
        <v>4.3617278360175931</v>
      </c>
      <c r="S214" s="15">
        <v>0.1</v>
      </c>
      <c r="T214" s="15">
        <v>0.1</v>
      </c>
      <c r="U214" s="7">
        <f t="shared" si="33"/>
        <v>2</v>
      </c>
      <c r="V214" s="7">
        <f>IF(P214&lt;=N214-2,2*2/(N214-P214),IF(R214&lt;=N214-2,5-3*(N214-2-R214)/(P214-R214),6))</f>
        <v>6</v>
      </c>
      <c r="W214" s="7">
        <f>IF(P214&lt;=N214-4,4*2/(N214-P214),IF(R214&lt;=N214-4,5-3*(N214-4-R214)/(P214-R214),6))</f>
        <v>6</v>
      </c>
      <c r="X214" s="10">
        <v>6100000</v>
      </c>
      <c r="Y214" s="10">
        <v>230000</v>
      </c>
      <c r="Z214" s="10">
        <v>230000</v>
      </c>
      <c r="AA214" s="15">
        <v>3.7704918032786888E-2</v>
      </c>
      <c r="AB214" s="15">
        <v>3.7704918032786888E-2</v>
      </c>
      <c r="AC214" s="29">
        <v>23000000</v>
      </c>
      <c r="AD214" s="21">
        <f t="shared" si="34"/>
        <v>7.3617278360175931</v>
      </c>
      <c r="AE214" s="11">
        <v>2300000</v>
      </c>
      <c r="AF214" s="1">
        <f t="shared" si="35"/>
        <v>6.3617278360175931</v>
      </c>
      <c r="AG214" s="11">
        <v>6100000</v>
      </c>
      <c r="AH214" s="1">
        <f t="shared" si="36"/>
        <v>6.7853298350107671</v>
      </c>
      <c r="AI214" s="12">
        <v>0.1</v>
      </c>
      <c r="AJ214" s="12">
        <v>0.26521739130434785</v>
      </c>
      <c r="AK214" s="7">
        <f t="shared" si="37"/>
        <v>2</v>
      </c>
      <c r="AL214" s="7">
        <f t="shared" si="38"/>
        <v>6</v>
      </c>
      <c r="AM214" s="7">
        <f t="shared" si="39"/>
        <v>6</v>
      </c>
      <c r="AN214" s="12" t="s">
        <v>249</v>
      </c>
      <c r="AO214" s="12" t="s">
        <v>249</v>
      </c>
      <c r="AP214" s="12" t="s">
        <v>249</v>
      </c>
      <c r="AQ214" s="12" t="s">
        <v>249</v>
      </c>
      <c r="AR214" s="11">
        <v>0.01</v>
      </c>
      <c r="AS214" s="11">
        <v>0.01</v>
      </c>
      <c r="AT214" s="11">
        <v>3.7704918032786887E-3</v>
      </c>
      <c r="AU214" s="11">
        <f>VLOOKUP(B214,'[1]raw data'!$E$1:$Q$313,13,FALSE)</f>
        <v>15</v>
      </c>
      <c r="AV214" s="11" t="s">
        <v>275</v>
      </c>
    </row>
    <row r="215" spans="1:48" hidden="1" x14ac:dyDescent="0.2">
      <c r="A215" s="4">
        <v>214</v>
      </c>
      <c r="B215" s="28">
        <v>20932</v>
      </c>
      <c r="C215" s="11" t="s">
        <v>6</v>
      </c>
      <c r="D215" s="13" t="s">
        <v>250</v>
      </c>
      <c r="E215" s="13"/>
      <c r="F215" s="13" t="s">
        <v>261</v>
      </c>
      <c r="G215" s="11" t="s">
        <v>17</v>
      </c>
      <c r="H215" s="11" t="s">
        <v>18</v>
      </c>
      <c r="I215" s="11" t="s">
        <v>18</v>
      </c>
      <c r="J215" s="11" t="s">
        <v>18</v>
      </c>
      <c r="K215" s="14">
        <v>3.2</v>
      </c>
      <c r="L215" s="13">
        <v>0.5</v>
      </c>
      <c r="M215" s="23">
        <v>610000</v>
      </c>
      <c r="N215" s="31">
        <f t="shared" si="30"/>
        <v>5.7853298350107671</v>
      </c>
      <c r="O215" s="10">
        <v>23000</v>
      </c>
      <c r="P215" s="33">
        <f t="shared" si="31"/>
        <v>4.3617278360175931</v>
      </c>
      <c r="Q215" s="10">
        <v>23000</v>
      </c>
      <c r="R215" s="33">
        <f t="shared" si="32"/>
        <v>4.3617278360175931</v>
      </c>
      <c r="S215" s="15">
        <v>3.7704918032786888E-2</v>
      </c>
      <c r="T215" s="15">
        <v>3.7704918032786888E-2</v>
      </c>
      <c r="U215" s="7">
        <f t="shared" si="33"/>
        <v>1.4048870410511343</v>
      </c>
      <c r="V215" s="7">
        <f>IF(P215&lt;=N215-2,2*2/(N215-P215),IF(R215&lt;=N215-2,5-3*(N215-2-R215)/(P215-R215),6))</f>
        <v>6</v>
      </c>
      <c r="W215" s="7">
        <f>IF(P215&lt;=N215-4,4*2/(N215-P215),IF(R215&lt;=N215-4,5-3*(N215-4-R215)/(P215-R215),6))</f>
        <v>6</v>
      </c>
      <c r="X215" s="10">
        <v>61000000</v>
      </c>
      <c r="Y215" s="10">
        <v>230000</v>
      </c>
      <c r="Z215" s="10">
        <v>230000</v>
      </c>
      <c r="AA215" s="15">
        <v>3.77049180327869E-3</v>
      </c>
      <c r="AB215" s="15">
        <v>3.77049180327869E-3</v>
      </c>
      <c r="AC215" s="29">
        <v>61000000</v>
      </c>
      <c r="AD215" s="21">
        <f t="shared" si="34"/>
        <v>7.7853298350107671</v>
      </c>
      <c r="AE215" s="11">
        <v>23000000</v>
      </c>
      <c r="AF215" s="1">
        <f t="shared" si="35"/>
        <v>7.3617278360175931</v>
      </c>
      <c r="AG215" s="11">
        <v>6100000</v>
      </c>
      <c r="AH215" s="1">
        <f t="shared" si="36"/>
        <v>6.7853298350107671</v>
      </c>
      <c r="AI215" s="12">
        <v>0.37704918032786883</v>
      </c>
      <c r="AJ215" s="12">
        <v>0.1</v>
      </c>
      <c r="AK215" s="7">
        <f t="shared" si="37"/>
        <v>5</v>
      </c>
      <c r="AL215" s="7">
        <f t="shared" si="38"/>
        <v>6</v>
      </c>
      <c r="AM215" s="7">
        <f t="shared" si="39"/>
        <v>6</v>
      </c>
      <c r="AN215" s="12" t="s">
        <v>249</v>
      </c>
      <c r="AO215" s="12" t="s">
        <v>249</v>
      </c>
      <c r="AP215" s="12" t="s">
        <v>249</v>
      </c>
      <c r="AQ215" s="12" t="s">
        <v>249</v>
      </c>
      <c r="AR215" s="11">
        <v>0.01</v>
      </c>
      <c r="AS215" s="11">
        <v>1E-3</v>
      </c>
      <c r="AT215" s="11">
        <v>3.7704918032786887E-3</v>
      </c>
      <c r="AU215" s="11">
        <f>VLOOKUP(B215,'[1]raw data'!$E$1:$Q$313,13,FALSE)</f>
        <v>15</v>
      </c>
      <c r="AV215" s="11" t="s">
        <v>275</v>
      </c>
    </row>
    <row r="216" spans="1:48" hidden="1" x14ac:dyDescent="0.2">
      <c r="A216" s="4">
        <v>215</v>
      </c>
      <c r="B216" s="28">
        <v>21785</v>
      </c>
      <c r="C216" s="11" t="s">
        <v>1</v>
      </c>
      <c r="D216" s="13" t="s">
        <v>250</v>
      </c>
      <c r="E216" s="13"/>
      <c r="F216" s="13" t="s">
        <v>262</v>
      </c>
      <c r="G216" s="11" t="s">
        <v>17</v>
      </c>
      <c r="H216" s="11" t="s">
        <v>18</v>
      </c>
      <c r="I216" s="11" t="s">
        <v>18</v>
      </c>
      <c r="J216" s="11" t="s">
        <v>18</v>
      </c>
      <c r="K216" s="14">
        <v>3.2</v>
      </c>
      <c r="L216" s="13">
        <v>0.12</v>
      </c>
      <c r="M216" s="23">
        <v>2300000</v>
      </c>
      <c r="N216" s="31">
        <f t="shared" si="30"/>
        <v>6.3617278360175931</v>
      </c>
      <c r="O216" s="10">
        <v>610000</v>
      </c>
      <c r="P216" s="33">
        <f t="shared" si="31"/>
        <v>5.7853298350107671</v>
      </c>
      <c r="Q216" s="10">
        <v>23000</v>
      </c>
      <c r="R216" s="33">
        <f t="shared" si="32"/>
        <v>4.3617278360175931</v>
      </c>
      <c r="S216" s="15">
        <v>0.26521739130434785</v>
      </c>
      <c r="T216" s="15">
        <v>0.01</v>
      </c>
      <c r="U216" s="7">
        <f t="shared" si="33"/>
        <v>2.8926694384232987</v>
      </c>
      <c r="V216" s="7">
        <f>IF(P216&lt;=N216-2,2*2/(N216-P216),IF(R216&lt;=N216-2,5-3*(N216-2-R216)/(P216-R216),6))</f>
        <v>5</v>
      </c>
      <c r="W216" s="7">
        <f>IF(P216&lt;=N216-4,4*2/(N216-P216),IF(R216&lt;=N216-4,5-3*(N216-4-R216)/(P216-R216),6))</f>
        <v>6</v>
      </c>
      <c r="X216" s="10">
        <v>230000000</v>
      </c>
      <c r="Y216" s="10">
        <v>2300000</v>
      </c>
      <c r="Z216" s="10">
        <v>2300000</v>
      </c>
      <c r="AA216" s="15">
        <v>0.01</v>
      </c>
      <c r="AB216" s="15">
        <v>0.01</v>
      </c>
      <c r="AC216" s="29">
        <v>230000000</v>
      </c>
      <c r="AD216" s="21">
        <f t="shared" si="34"/>
        <v>8.3617278360175931</v>
      </c>
      <c r="AE216" s="11">
        <v>23000000</v>
      </c>
      <c r="AF216" s="1">
        <f t="shared" si="35"/>
        <v>7.3617278360175931</v>
      </c>
      <c r="AG216" s="11">
        <v>6100000</v>
      </c>
      <c r="AH216" s="1">
        <f t="shared" si="36"/>
        <v>6.7853298350107671</v>
      </c>
      <c r="AI216" s="12">
        <v>0.1</v>
      </c>
      <c r="AJ216" s="12">
        <v>2.6521739130434784E-2</v>
      </c>
      <c r="AK216" s="7">
        <f t="shared" si="37"/>
        <v>2</v>
      </c>
      <c r="AL216" s="7">
        <f t="shared" si="38"/>
        <v>6</v>
      </c>
      <c r="AM216" s="7">
        <f t="shared" si="39"/>
        <v>6</v>
      </c>
      <c r="AN216" s="12" t="s">
        <v>249</v>
      </c>
      <c r="AO216" s="12" t="s">
        <v>249</v>
      </c>
      <c r="AP216" s="12" t="s">
        <v>249</v>
      </c>
      <c r="AQ216" s="12" t="s">
        <v>249</v>
      </c>
      <c r="AR216" s="11">
        <v>0.01</v>
      </c>
      <c r="AS216" s="11">
        <v>2.6521739130434784E-2</v>
      </c>
      <c r="AT216" s="11">
        <v>3.7704918032786887E-3</v>
      </c>
      <c r="AU216" s="11">
        <f>VLOOKUP(B216,'[1]raw data'!$E$1:$Q$313,13,FALSE)</f>
        <v>15</v>
      </c>
      <c r="AV216" s="11" t="s">
        <v>275</v>
      </c>
    </row>
    <row r="217" spans="1:48" hidden="1" x14ac:dyDescent="0.2">
      <c r="A217" s="4">
        <v>216</v>
      </c>
      <c r="B217" s="28">
        <v>21702</v>
      </c>
      <c r="C217" s="11" t="s">
        <v>5</v>
      </c>
      <c r="D217" s="13" t="s">
        <v>250</v>
      </c>
      <c r="E217" s="13"/>
      <c r="F217" s="13" t="s">
        <v>263</v>
      </c>
      <c r="G217" s="11" t="s">
        <v>17</v>
      </c>
      <c r="H217" s="11" t="s">
        <v>18</v>
      </c>
      <c r="I217" s="11" t="s">
        <v>18</v>
      </c>
      <c r="J217" s="11" t="s">
        <v>18</v>
      </c>
      <c r="K217" s="14">
        <v>6.4</v>
      </c>
      <c r="L217" s="13">
        <v>0.5</v>
      </c>
      <c r="M217" s="23">
        <v>23000</v>
      </c>
      <c r="N217" s="31">
        <f t="shared" si="30"/>
        <v>4.3617278360175931</v>
      </c>
      <c r="O217" s="10">
        <v>23000</v>
      </c>
      <c r="P217" s="33">
        <f t="shared" si="31"/>
        <v>4.3617278360175931</v>
      </c>
      <c r="Q217" s="10">
        <v>23000</v>
      </c>
      <c r="R217" s="33">
        <f t="shared" si="32"/>
        <v>4.3617278360175931</v>
      </c>
      <c r="S217" s="15">
        <v>1</v>
      </c>
      <c r="T217" s="15">
        <v>1</v>
      </c>
      <c r="U217" s="7">
        <f t="shared" si="33"/>
        <v>6</v>
      </c>
      <c r="V217" s="7">
        <f>IF(P217&lt;=N217-2,2*2/(N217-P217),IF(R217&lt;=N217-2,5-3*(N217-2-R217)/(P217-R217),6))</f>
        <v>6</v>
      </c>
      <c r="W217" s="7">
        <f>IF(P217&lt;=N217-4,4*2/(N217-P217),IF(R217&lt;=N217-4,5-3*(N217-4-R217)/(P217-R217),6))</f>
        <v>6</v>
      </c>
      <c r="X217" s="10">
        <v>2300000</v>
      </c>
      <c r="Y217" s="10">
        <v>2300000</v>
      </c>
      <c r="Z217" s="10">
        <v>610000</v>
      </c>
      <c r="AA217" s="15">
        <v>1</v>
      </c>
      <c r="AB217" s="15">
        <v>0.26521739130434785</v>
      </c>
      <c r="AC217" s="29">
        <v>23000000</v>
      </c>
      <c r="AD217" s="21">
        <f t="shared" si="34"/>
        <v>7.3617278360175931</v>
      </c>
      <c r="AE217" s="11">
        <v>61000000</v>
      </c>
      <c r="AF217" s="1">
        <f t="shared" si="35"/>
        <v>7.7853298350107671</v>
      </c>
      <c r="AG217" s="11">
        <v>6100000</v>
      </c>
      <c r="AH217" s="1">
        <f t="shared" si="36"/>
        <v>6.7853298350107671</v>
      </c>
      <c r="AI217" s="12">
        <v>2.652173913043478</v>
      </c>
      <c r="AJ217" s="12">
        <v>0.26521739130434785</v>
      </c>
      <c r="AK217" s="7">
        <f t="shared" si="37"/>
        <v>6</v>
      </c>
      <c r="AL217" s="7">
        <f t="shared" si="38"/>
        <v>6</v>
      </c>
      <c r="AM217" s="7">
        <f t="shared" si="39"/>
        <v>6</v>
      </c>
      <c r="AN217" s="12" t="s">
        <v>249</v>
      </c>
      <c r="AO217" s="12" t="s">
        <v>249</v>
      </c>
      <c r="AP217" s="12" t="s">
        <v>249</v>
      </c>
      <c r="AQ217" s="12" t="s">
        <v>249</v>
      </c>
      <c r="AR217" s="11">
        <v>1E-3</v>
      </c>
      <c r="AS217" s="11">
        <v>3.7704918032786886E-4</v>
      </c>
      <c r="AT217" s="11">
        <v>3.7704918032786887E-3</v>
      </c>
      <c r="AU217" s="11">
        <f>VLOOKUP(B217,'[1]raw data'!$E$1:$Q$313,13,FALSE)</f>
        <v>19</v>
      </c>
      <c r="AV217" s="11" t="s">
        <v>275</v>
      </c>
    </row>
    <row r="218" spans="1:48" hidden="1" x14ac:dyDescent="0.2">
      <c r="A218" s="4">
        <v>217</v>
      </c>
      <c r="B218" s="28">
        <v>21163</v>
      </c>
      <c r="C218" s="11" t="s">
        <v>0</v>
      </c>
      <c r="D218" s="13" t="s">
        <v>250</v>
      </c>
      <c r="E218" s="13"/>
      <c r="F218" s="13" t="s">
        <v>264</v>
      </c>
      <c r="G218" s="11" t="s">
        <v>17</v>
      </c>
      <c r="H218" s="11" t="s">
        <v>18</v>
      </c>
      <c r="I218" s="11" t="s">
        <v>18</v>
      </c>
      <c r="J218" s="11" t="s">
        <v>18</v>
      </c>
      <c r="K218" s="14" t="s">
        <v>265</v>
      </c>
      <c r="L218" s="13" t="s">
        <v>265</v>
      </c>
      <c r="M218" s="23">
        <v>230000</v>
      </c>
      <c r="N218" s="31">
        <f t="shared" si="30"/>
        <v>5.3617278360175931</v>
      </c>
      <c r="O218" s="10">
        <v>23000</v>
      </c>
      <c r="P218" s="33">
        <f t="shared" si="31"/>
        <v>4.3617278360175931</v>
      </c>
      <c r="Q218" s="10">
        <v>230000</v>
      </c>
      <c r="R218" s="33">
        <f t="shared" si="32"/>
        <v>5.3617278360175931</v>
      </c>
      <c r="S218" s="15">
        <v>0.1</v>
      </c>
      <c r="T218" s="15">
        <v>1</v>
      </c>
      <c r="U218" s="7">
        <f t="shared" si="33"/>
        <v>2</v>
      </c>
      <c r="V218" s="7">
        <f>IF(P218&lt;=N218-2,2*2/(N218-P218),IF(R218&lt;=N218-2,5-3*(N218-2-R218)/(P218-R218),6))</f>
        <v>6</v>
      </c>
      <c r="W218" s="7">
        <f>IF(P218&lt;=N218-4,4*2/(N218-P218),IF(R218&lt;=N218-4,5-3*(N218-4-R218)/(P218-R218),6))</f>
        <v>6</v>
      </c>
      <c r="X218" s="10">
        <v>23000000</v>
      </c>
      <c r="Y218" s="10">
        <v>2300000</v>
      </c>
      <c r="Z218" s="10">
        <v>2300000</v>
      </c>
      <c r="AA218" s="15">
        <v>0.1</v>
      </c>
      <c r="AB218" s="15">
        <v>0.1</v>
      </c>
      <c r="AC218" s="29">
        <v>23000000</v>
      </c>
      <c r="AD218" s="21">
        <f t="shared" si="34"/>
        <v>7.3617278360175931</v>
      </c>
      <c r="AE218" s="11">
        <v>6100000</v>
      </c>
      <c r="AF218" s="1">
        <f t="shared" si="35"/>
        <v>6.7853298350107671</v>
      </c>
      <c r="AG218" s="11">
        <v>6100000</v>
      </c>
      <c r="AH218" s="1">
        <f t="shared" si="36"/>
        <v>6.7853298350107671</v>
      </c>
      <c r="AI218" s="12">
        <v>0.26521739130434785</v>
      </c>
      <c r="AJ218" s="12">
        <v>0.26521739130434785</v>
      </c>
      <c r="AK218" s="7">
        <f t="shared" si="37"/>
        <v>6</v>
      </c>
      <c r="AL218" s="7">
        <f t="shared" si="38"/>
        <v>6</v>
      </c>
      <c r="AM218" s="7">
        <f t="shared" si="39"/>
        <v>6</v>
      </c>
      <c r="AN218" s="12" t="s">
        <v>249</v>
      </c>
      <c r="AO218" s="12" t="s">
        <v>249</v>
      </c>
      <c r="AP218" s="12" t="s">
        <v>249</v>
      </c>
      <c r="AQ218" s="12" t="s">
        <v>249</v>
      </c>
      <c r="AR218" s="11">
        <v>0.01</v>
      </c>
      <c r="AS218" s="11">
        <v>3.7704918032786887E-3</v>
      </c>
      <c r="AT218" s="11">
        <v>3.7704918032786888E-2</v>
      </c>
      <c r="AU218" s="11">
        <f>VLOOKUP(B218,'[1]raw data'!$E$1:$Q$313,13,FALSE)</f>
        <v>19</v>
      </c>
      <c r="AV218" s="11" t="s">
        <v>275</v>
      </c>
    </row>
    <row r="222" spans="1:48" x14ac:dyDescent="0.2">
      <c r="V222" s="35"/>
    </row>
    <row r="223" spans="1:48" x14ac:dyDescent="0.2">
      <c r="V223" s="35"/>
    </row>
  </sheetData>
  <autoFilter ref="A1:AV218" xr:uid="{00000000-0009-0000-0000-000000000000}">
    <filterColumn colId="5">
      <filters>
        <filter val="IR1"/>
        <filter val="IR10"/>
        <filter val="IR11"/>
        <filter val="IR12"/>
        <filter val="IR13"/>
        <filter val="IR14"/>
        <filter val="IR15"/>
        <filter val="IR16"/>
        <filter val="IR17"/>
        <filter val="IR18"/>
        <filter val="IR19"/>
        <filter val="IR2"/>
        <filter val="IR20"/>
        <filter val="IR21"/>
        <filter val="IR22"/>
        <filter val="IR23"/>
        <filter val="IR24"/>
        <filter val="IR25"/>
        <filter val="IR26"/>
        <filter val="IR27"/>
        <filter val="IR28"/>
        <filter val="IR29"/>
        <filter val="IR3"/>
        <filter val="IR30"/>
        <filter val="IR31"/>
        <filter val="IR32"/>
        <filter val="IR33"/>
        <filter val="IR34"/>
        <filter val="IR35"/>
        <filter val="IR36"/>
        <filter val="IR37"/>
        <filter val="IR38"/>
        <filter val="IR39"/>
        <filter val="IR4"/>
        <filter val="IR40"/>
        <filter val="IR41"/>
        <filter val="IR42"/>
        <filter val="IR43"/>
        <filter val="IR44"/>
        <filter val="IR45"/>
        <filter val="IR46"/>
        <filter val="IR47"/>
        <filter val="IR48"/>
        <filter val="IR49"/>
        <filter val="IR5"/>
        <filter val="IR50"/>
        <filter val="IR51"/>
        <filter val="IR52"/>
        <filter val="IR53"/>
        <filter val="IR54"/>
        <filter val="IR55"/>
        <filter val="IR56"/>
        <filter val="IR57"/>
        <filter val="IR58"/>
        <filter val="IR59"/>
        <filter val="IR6"/>
        <filter val="IR60"/>
        <filter val="IR61"/>
        <filter val="IR62"/>
        <filter val="IR63"/>
        <filter val="IR64"/>
        <filter val="IR65"/>
        <filter val="IR66"/>
        <filter val="IR67"/>
        <filter val="IR68"/>
        <filter val="IR69"/>
        <filter val="IR7"/>
        <filter val="IR70"/>
        <filter val="IR71"/>
        <filter val="IR72"/>
        <filter val="IR73"/>
        <filter val="IR74"/>
        <filter val="IR75"/>
        <filter val="IR76"/>
        <filter val="IR77"/>
        <filter val="IR78"/>
        <filter val="IR79"/>
        <filter val="IR8"/>
        <filter val="IR80"/>
        <filter val="IR81"/>
        <filter val="IR82"/>
        <filter val="IR83"/>
        <filter val="IR84"/>
        <filter val="IR9"/>
        <filter val="IS1"/>
        <filter val="IS10"/>
        <filter val="IS100"/>
        <filter val="IS101"/>
        <filter val="IS102"/>
        <filter val="IS103"/>
        <filter val="IS104"/>
        <filter val="IS105"/>
        <filter val="IS106"/>
        <filter val="IS107"/>
        <filter val="IS108"/>
        <filter val="IS109"/>
        <filter val="IS11"/>
        <filter val="IS110"/>
        <filter val="IS111"/>
        <filter val="IS112"/>
        <filter val="IS113"/>
        <filter val="IS114"/>
        <filter val="IS115"/>
        <filter val="IS116"/>
        <filter val="IS117"/>
        <filter val="IS118"/>
        <filter val="IS119"/>
        <filter val="IS12"/>
        <filter val="IS13"/>
        <filter val="IS14"/>
        <filter val="IS15"/>
        <filter val="IS16"/>
        <filter val="IS17"/>
        <filter val="IS18"/>
        <filter val="IS19"/>
        <filter val="IS2"/>
        <filter val="IS20"/>
        <filter val="IS21"/>
        <filter val="IS22"/>
        <filter val="IS23"/>
        <filter val="IS24"/>
        <filter val="IS25"/>
        <filter val="IS26"/>
        <filter val="IS27"/>
        <filter val="IS28"/>
        <filter val="IS29"/>
        <filter val="IS3"/>
        <filter val="IS30"/>
        <filter val="IS31"/>
        <filter val="IS32"/>
        <filter val="IS33"/>
        <filter val="IS34"/>
        <filter val="IS35"/>
        <filter val="IS36"/>
        <filter val="IS37"/>
        <filter val="IS38"/>
        <filter val="IS39"/>
        <filter val="IS4"/>
        <filter val="IS40"/>
        <filter val="IS41"/>
        <filter val="IS42"/>
        <filter val="IS43"/>
        <filter val="IS44"/>
        <filter val="IS45"/>
        <filter val="IS46"/>
        <filter val="IS47"/>
        <filter val="IS48"/>
        <filter val="IS49"/>
        <filter val="IS5"/>
        <filter val="IS50"/>
        <filter val="IS51"/>
        <filter val="IS52"/>
        <filter val="IS53"/>
        <filter val="IS54"/>
        <filter val="IS55"/>
        <filter val="IS56"/>
        <filter val="IS57"/>
        <filter val="IS58"/>
        <filter val="IS59"/>
        <filter val="IS6"/>
        <filter val="IS60"/>
        <filter val="IS61"/>
        <filter val="IS62"/>
        <filter val="IS63"/>
        <filter val="IS64"/>
        <filter val="IS65"/>
        <filter val="IS66"/>
        <filter val="IS67"/>
        <filter val="IS68"/>
        <filter val="IS69"/>
        <filter val="IS7"/>
        <filter val="IS70"/>
        <filter val="IS71"/>
        <filter val="IS72"/>
        <filter val="IS73"/>
        <filter val="IS74"/>
        <filter val="IS75"/>
        <filter val="IS76"/>
        <filter val="IS77"/>
        <filter val="IS78"/>
        <filter val="IS79"/>
        <filter val="IS8"/>
        <filter val="IS80"/>
        <filter val="IS81"/>
        <filter val="IS82"/>
        <filter val="IS83"/>
        <filter val="IS84"/>
        <filter val="IS85"/>
        <filter val="IS86"/>
        <filter val="IS87"/>
        <filter val="IS88"/>
        <filter val="IS89"/>
        <filter val="IS9"/>
        <filter val="IS90"/>
        <filter val="IS91"/>
        <filter val="IS92"/>
        <filter val="IS93"/>
        <filter val="IS94"/>
        <filter val="IS95"/>
        <filter val="IS96"/>
        <filter val="IS97"/>
        <filter val="IS98"/>
        <filter val="IS99"/>
        <filter val="MDR1"/>
        <filter val="MDR2"/>
        <filter val="MDR3"/>
        <filter val="MDR4"/>
        <filter val="MDR5"/>
        <filter val="MDR6"/>
      </filters>
    </filterColumn>
    <filterColumn colId="38">
      <filters>
        <filter val="6,0000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2024-08-06T08:55:29Z</dcterms:modified>
</cp:coreProperties>
</file>