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rcie/Desktop/TR desktop 06-2025/VOR uploads/second VOR submission/"/>
    </mc:Choice>
  </mc:AlternateContent>
  <xr:revisionPtr revIDLastSave="0" documentId="13_ncr:1_{A983F837-B7DB-BC49-BFB4-6DD329BD724B}" xr6:coauthVersionLast="47" xr6:coauthVersionMax="47" xr10:uidLastSave="{00000000-0000-0000-0000-000000000000}"/>
  <bookViews>
    <workbookView xWindow="8080" yWindow="760" windowWidth="22400" windowHeight="15520" tabRatio="711" activeTab="6" xr2:uid="{00000000-000D-0000-FFFF-FFFF00000000}"/>
  </bookViews>
  <sheets>
    <sheet name="Figure 1" sheetId="1" r:id="rId1"/>
    <sheet name="Figure 2" sheetId="8" r:id="rId2"/>
    <sheet name="Figure 3" sheetId="10" r:id="rId3"/>
    <sheet name="Figure 4" sheetId="13" r:id="rId4"/>
    <sheet name="Figure 5" sheetId="35" r:id="rId5"/>
    <sheet name="Figure 1 - figure supplement 1" sheetId="31" r:id="rId6"/>
    <sheet name="Figure 3 - figure supplement 1" sheetId="28" r:id="rId7"/>
  </sheets>
  <definedNames>
    <definedName name="A1d174">'Figure 3'!#REF!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10" l="1"/>
  <c r="G26" i="35"/>
  <c r="H26" i="35" s="1"/>
  <c r="G25" i="35"/>
  <c r="H25" i="35" s="1"/>
  <c r="G39" i="35"/>
  <c r="H39" i="35" s="1"/>
  <c r="G38" i="35"/>
  <c r="H38" i="35" s="1"/>
  <c r="G37" i="35"/>
  <c r="H37" i="35" s="1"/>
  <c r="G36" i="35"/>
  <c r="H36" i="35" s="1"/>
  <c r="G35" i="35"/>
  <c r="H35" i="35" s="1"/>
  <c r="G34" i="35"/>
  <c r="H34" i="35" s="1"/>
  <c r="G33" i="35"/>
  <c r="H33" i="35" s="1"/>
  <c r="G32" i="35"/>
  <c r="H32" i="35" s="1"/>
  <c r="G31" i="35"/>
  <c r="H31" i="35" s="1"/>
  <c r="G30" i="35"/>
  <c r="H30" i="35" s="1"/>
  <c r="G29" i="35"/>
  <c r="H29" i="35" s="1"/>
  <c r="G28" i="35"/>
  <c r="H28" i="35" s="1"/>
  <c r="G27" i="35"/>
  <c r="H27" i="35" s="1"/>
  <c r="G21" i="35"/>
  <c r="H21" i="35" s="1"/>
  <c r="G20" i="35"/>
  <c r="H20" i="35" s="1"/>
  <c r="G19" i="35"/>
  <c r="H19" i="35" s="1"/>
  <c r="G18" i="35"/>
  <c r="H18" i="35" s="1"/>
  <c r="G17" i="35"/>
  <c r="H17" i="35" s="1"/>
  <c r="G16" i="35"/>
  <c r="H16" i="35" s="1"/>
  <c r="G15" i="35"/>
  <c r="H15" i="35" s="1"/>
  <c r="G14" i="35"/>
  <c r="H14" i="35" s="1"/>
  <c r="G13" i="35"/>
  <c r="H13" i="35" s="1"/>
  <c r="G12" i="35"/>
  <c r="H12" i="35" s="1"/>
  <c r="G11" i="35"/>
  <c r="H11" i="35" s="1"/>
  <c r="G10" i="35"/>
  <c r="H10" i="35" s="1"/>
  <c r="G9" i="35"/>
  <c r="H9" i="35" s="1"/>
  <c r="G8" i="35"/>
  <c r="H8" i="35" s="1"/>
  <c r="G7" i="35"/>
  <c r="H7" i="35" s="1"/>
  <c r="I10" i="35" l="1"/>
  <c r="I30" i="35" s="1"/>
  <c r="I13" i="35"/>
  <c r="J15" i="35" s="1"/>
  <c r="I19" i="35"/>
  <c r="J21" i="35" s="1"/>
  <c r="J11" i="35"/>
  <c r="I16" i="35"/>
  <c r="J17" i="35" s="1"/>
  <c r="I7" i="35"/>
  <c r="J8" i="35" s="1"/>
  <c r="J10" i="35"/>
  <c r="G66" i="10"/>
  <c r="G65" i="10"/>
  <c r="G64" i="10"/>
  <c r="G63" i="10"/>
  <c r="H63" i="10" s="1"/>
  <c r="I63" i="10" s="1"/>
  <c r="G62" i="10"/>
  <c r="H62" i="10" s="1"/>
  <c r="I62" i="10" s="1"/>
  <c r="G61" i="10"/>
  <c r="H61" i="10" s="1"/>
  <c r="I61" i="10" s="1"/>
  <c r="G60" i="10"/>
  <c r="G59" i="10"/>
  <c r="H59" i="10" s="1"/>
  <c r="I59" i="10" s="1"/>
  <c r="G58" i="10"/>
  <c r="G57" i="10"/>
  <c r="G56" i="10"/>
  <c r="G55" i="10"/>
  <c r="H55" i="10" s="1"/>
  <c r="I55" i="10" s="1"/>
  <c r="G54" i="10"/>
  <c r="H54" i="10" s="1"/>
  <c r="I54" i="10" s="1"/>
  <c r="G53" i="10"/>
  <c r="H53" i="10" s="1"/>
  <c r="I53" i="10" s="1"/>
  <c r="G52" i="10"/>
  <c r="G51" i="10"/>
  <c r="G50" i="10"/>
  <c r="I60" i="10"/>
  <c r="I52" i="10"/>
  <c r="I49" i="10"/>
  <c r="G49" i="10"/>
  <c r="H66" i="10"/>
  <c r="I66" i="10" s="1"/>
  <c r="H65" i="10"/>
  <c r="I65" i="10" s="1"/>
  <c r="H64" i="10"/>
  <c r="I64" i="10" s="1"/>
  <c r="H60" i="10"/>
  <c r="H58" i="10"/>
  <c r="I58" i="10" s="1"/>
  <c r="H57" i="10"/>
  <c r="I57" i="10" s="1"/>
  <c r="H56" i="10"/>
  <c r="I56" i="10" s="1"/>
  <c r="H52" i="10"/>
  <c r="H51" i="10"/>
  <c r="I51" i="10" s="1"/>
  <c r="H50" i="10"/>
  <c r="I50" i="10" s="1"/>
  <c r="H49" i="10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I30" i="10" s="1"/>
  <c r="G29" i="10"/>
  <c r="H29" i="10" s="1"/>
  <c r="I29" i="10" s="1"/>
  <c r="H28" i="10"/>
  <c r="I28" i="10" s="1"/>
  <c r="K28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G8" i="10"/>
  <c r="H9" i="10"/>
  <c r="H8" i="10"/>
  <c r="G7" i="10"/>
  <c r="H7" i="10" s="1"/>
  <c r="I7" i="10" s="1"/>
  <c r="J7" i="10" s="1"/>
  <c r="J12" i="35" l="1"/>
  <c r="J13" i="35"/>
  <c r="I27" i="35"/>
  <c r="I25" i="35"/>
  <c r="I28" i="35"/>
  <c r="I33" i="35"/>
  <c r="I29" i="35"/>
  <c r="J7" i="35"/>
  <c r="I32" i="35"/>
  <c r="J20" i="35"/>
  <c r="I26" i="35"/>
  <c r="J9" i="35"/>
  <c r="I38" i="35"/>
  <c r="I31" i="35"/>
  <c r="J14" i="35"/>
  <c r="K13" i="35" s="1"/>
  <c r="J16" i="35"/>
  <c r="J18" i="35"/>
  <c r="I39" i="35"/>
  <c r="J19" i="35"/>
  <c r="I34" i="35"/>
  <c r="K10" i="35"/>
  <c r="I37" i="35"/>
  <c r="I35" i="35"/>
  <c r="I36" i="35"/>
  <c r="J49" i="10"/>
  <c r="K49" i="10"/>
  <c r="J55" i="10"/>
  <c r="K55" i="10"/>
  <c r="K61" i="10"/>
  <c r="J61" i="10"/>
  <c r="K58" i="10"/>
  <c r="J58" i="10"/>
  <c r="K64" i="10"/>
  <c r="J64" i="10"/>
  <c r="K52" i="10"/>
  <c r="J52" i="10"/>
  <c r="I39" i="10"/>
  <c r="I32" i="10"/>
  <c r="I35" i="10"/>
  <c r="I44" i="10"/>
  <c r="J28" i="10"/>
  <c r="I34" i="10"/>
  <c r="I19" i="10"/>
  <c r="J21" i="10" s="1"/>
  <c r="I22" i="10"/>
  <c r="J23" i="10" s="1"/>
  <c r="I13" i="10"/>
  <c r="J15" i="10" s="1"/>
  <c r="I16" i="10"/>
  <c r="J17" i="10" s="1"/>
  <c r="J24" i="10"/>
  <c r="I10" i="10"/>
  <c r="J11" i="10" s="1"/>
  <c r="J8" i="10"/>
  <c r="K7" i="10" s="1"/>
  <c r="J9" i="10"/>
  <c r="K28" i="35" l="1"/>
  <c r="J25" i="35"/>
  <c r="J28" i="35"/>
  <c r="K7" i="35"/>
  <c r="K19" i="35"/>
  <c r="K25" i="35"/>
  <c r="J31" i="35"/>
  <c r="K31" i="35"/>
  <c r="K37" i="35"/>
  <c r="J37" i="35"/>
  <c r="K34" i="35"/>
  <c r="J34" i="35"/>
  <c r="K16" i="35"/>
  <c r="I31" i="10"/>
  <c r="I37" i="10"/>
  <c r="I43" i="10"/>
  <c r="I36" i="10"/>
  <c r="K34" i="10" s="1"/>
  <c r="I38" i="10"/>
  <c r="I33" i="10"/>
  <c r="I42" i="10"/>
  <c r="I40" i="10"/>
  <c r="I45" i="10"/>
  <c r="I41" i="10"/>
  <c r="J10" i="10"/>
  <c r="K10" i="10" s="1"/>
  <c r="J12" i="10"/>
  <c r="J22" i="10"/>
  <c r="K22" i="10" s="1"/>
  <c r="J16" i="10"/>
  <c r="J14" i="10"/>
  <c r="J18" i="10"/>
  <c r="J13" i="10"/>
  <c r="K13" i="10" s="1"/>
  <c r="J20" i="10"/>
  <c r="J19" i="10"/>
  <c r="K19" i="10" s="1"/>
  <c r="J43" i="10" l="1"/>
  <c r="K43" i="10"/>
  <c r="J37" i="10"/>
  <c r="K37" i="10"/>
  <c r="J34" i="10"/>
  <c r="J40" i="10"/>
  <c r="K40" i="10"/>
  <c r="K16" i="10"/>
  <c r="K31" i="10"/>
  <c r="J31" i="10"/>
</calcChain>
</file>

<file path=xl/sharedStrings.xml><?xml version="1.0" encoding="utf-8"?>
<sst xmlns="http://schemas.openxmlformats.org/spreadsheetml/2006/main" count="375" uniqueCount="79">
  <si>
    <t>Day</t>
  </si>
  <si>
    <t>Figure 1d</t>
  </si>
  <si>
    <t>Figure 1e</t>
  </si>
  <si>
    <t>Figure 1g</t>
  </si>
  <si>
    <t>1= event</t>
  </si>
  <si>
    <t>0= censored case</t>
  </si>
  <si>
    <t>Figure 1i</t>
  </si>
  <si>
    <t>Figure 2b</t>
  </si>
  <si>
    <t>Figure 2d</t>
  </si>
  <si>
    <t>Figure 3e</t>
  </si>
  <si>
    <t>Figure 4c</t>
  </si>
  <si>
    <t>Figure 4d</t>
  </si>
  <si>
    <t>Figure 4e</t>
  </si>
  <si>
    <t>Figure 4f</t>
  </si>
  <si>
    <t>Figure 4h</t>
  </si>
  <si>
    <t>Target</t>
  </si>
  <si>
    <t>Sample</t>
  </si>
  <si>
    <t>Cq</t>
  </si>
  <si>
    <t>Expression</t>
  </si>
  <si>
    <t>SEM</t>
  </si>
  <si>
    <t>Figure 1j</t>
  </si>
  <si>
    <t>Figure 4g</t>
  </si>
  <si>
    <t>Figure 4i</t>
  </si>
  <si>
    <t>Figure 5c</t>
  </si>
  <si>
    <t>Figure 1c</t>
  </si>
  <si>
    <t>BCR-ABL</t>
  </si>
  <si>
    <t>BCR-ABL/MSI2-HOXA9</t>
  </si>
  <si>
    <t>Figure 1f</t>
  </si>
  <si>
    <t>BCR-ABL/NUP98-HOXA9</t>
  </si>
  <si>
    <t>Figure 1h</t>
  </si>
  <si>
    <t>BCR-ABL/ΔRRM1</t>
  </si>
  <si>
    <t>BCR-ABL/ΔRRM2</t>
  </si>
  <si>
    <t>BCR-ABL/ΔHOXA9</t>
  </si>
  <si>
    <t>Figure 2c</t>
  </si>
  <si>
    <t>BCR-ABL/MSI2</t>
  </si>
  <si>
    <t>Figure 2e</t>
  </si>
  <si>
    <t>Figure 2f</t>
  </si>
  <si>
    <t>Figure 2g</t>
  </si>
  <si>
    <t>Figure 2h</t>
  </si>
  <si>
    <t>Figure 2i</t>
  </si>
  <si>
    <t>Figure 2j</t>
  </si>
  <si>
    <t>mt-Atp8</t>
  </si>
  <si>
    <t>mt-Co2</t>
  </si>
  <si>
    <t>mt-Co3</t>
  </si>
  <si>
    <t>mt-Cytb</t>
  </si>
  <si>
    <t>mt-Nd1</t>
  </si>
  <si>
    <t>mt-Nd4</t>
  </si>
  <si>
    <t>Polrmt</t>
  </si>
  <si>
    <t>Tfam</t>
  </si>
  <si>
    <t>Tfb2m</t>
  </si>
  <si>
    <t>Nrf1</t>
  </si>
  <si>
    <t>Mrpl12</t>
  </si>
  <si>
    <t>B2m</t>
  </si>
  <si>
    <t>BCR-ABL/MSI2-HOXA9 -1</t>
  </si>
  <si>
    <t>BCR-ABL/MSI2-HOXA9 -2</t>
  </si>
  <si>
    <t>Figure 4b</t>
  </si>
  <si>
    <t>Time (min)</t>
  </si>
  <si>
    <t>Figure 4j</t>
  </si>
  <si>
    <t xml:space="preserve"> </t>
  </si>
  <si>
    <t>ECAR</t>
  </si>
  <si>
    <t>OCR</t>
  </si>
  <si>
    <t xml:space="preserve">BCR-ABL/MSI2-HOXA9 </t>
  </si>
  <si>
    <t>Figure 5a</t>
  </si>
  <si>
    <t>MSI2</t>
  </si>
  <si>
    <t>MSI2-HOXA9</t>
  </si>
  <si>
    <t>Figure 5d</t>
  </si>
  <si>
    <t>BCR-ABL/GFP</t>
  </si>
  <si>
    <t>PC1</t>
  </si>
  <si>
    <t>PC2</t>
  </si>
  <si>
    <t>Source Data. Source data for all numerical values reported in Figures and Figure Supplements</t>
  </si>
  <si>
    <t>Figure 1-figure supplement 1d</t>
  </si>
  <si>
    <t>Figure 3-figure supplement 1h</t>
  </si>
  <si>
    <t>Figure 3-figure supplement 1g</t>
  </si>
  <si>
    <t>Figure 3-figure supplement 1f</t>
  </si>
  <si>
    <t>Figure 3-figure supplement 1e</t>
  </si>
  <si>
    <t>Figure 3-figure supplement 1d</t>
  </si>
  <si>
    <t>Figure 3-figure supplement  1c</t>
  </si>
  <si>
    <t>Figure 3-figure supplement 1b</t>
  </si>
  <si>
    <t>Figure 3-figure supplement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</si>
</sst>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theme="5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0" xfId="0" applyFont="1"/>
    <xf numFmtId="2" fontId="5" fillId="0" borderId="1" xfId="0" applyNumberFormat="1" applyFont="1" applyBorder="1"/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/>
    <xf numFmtId="0" fontId="5" fillId="0" borderId="8" xfId="0" applyFont="1" applyBorder="1"/>
    <xf numFmtId="0" fontId="9" fillId="0" borderId="0" xfId="0" applyFont="1"/>
    <xf numFmtId="0" fontId="5" fillId="0" borderId="1" xfId="0" applyFont="1" applyBorder="1" applyAlignment="1">
      <alignment wrapText="1"/>
    </xf>
    <xf numFmtId="164" fontId="4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0" fontId="4" fillId="0" borderId="1" xfId="0" applyFont="1" applyBorder="1"/>
    <xf numFmtId="0" fontId="5" fillId="0" borderId="3" xfId="0" applyFont="1" applyBorder="1"/>
    <xf numFmtId="0" fontId="5" fillId="0" borderId="6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</cellXfs>
  <cellStyles count="7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zoomScale="90" zoomScaleNormal="90" zoomScalePageLayoutView="90" workbookViewId="0"/>
  </sheetViews>
  <sheetFormatPr baseColWidth="10" defaultRowHeight="16" x14ac:dyDescent="0.2"/>
  <cols>
    <col min="1" max="1" width="11" customWidth="1"/>
    <col min="2" max="3" width="10.83203125" customWidth="1"/>
  </cols>
  <sheetData>
    <row r="1" spans="1:2" x14ac:dyDescent="0.2">
      <c r="A1" s="16" t="s">
        <v>69</v>
      </c>
    </row>
    <row r="4" spans="1:2" x14ac:dyDescent="0.2">
      <c r="A4" s="24" t="s">
        <v>24</v>
      </c>
      <c r="B4" s="24"/>
    </row>
    <row r="5" spans="1:2" ht="51" x14ac:dyDescent="0.2">
      <c r="A5" s="4" t="s">
        <v>25</v>
      </c>
      <c r="B5" s="12" t="s">
        <v>26</v>
      </c>
    </row>
    <row r="6" spans="1:2" x14ac:dyDescent="0.2">
      <c r="A6" s="5">
        <v>44</v>
      </c>
      <c r="B6" s="5">
        <v>54</v>
      </c>
    </row>
    <row r="7" spans="1:2" x14ac:dyDescent="0.2">
      <c r="A7" s="5">
        <v>42</v>
      </c>
      <c r="B7" s="5">
        <v>62</v>
      </c>
    </row>
    <row r="8" spans="1:2" x14ac:dyDescent="0.2">
      <c r="A8" s="5">
        <v>41</v>
      </c>
      <c r="B8" s="5">
        <v>66</v>
      </c>
    </row>
    <row r="11" spans="1:2" x14ac:dyDescent="0.2">
      <c r="A11" s="25" t="s">
        <v>1</v>
      </c>
      <c r="B11" s="26"/>
    </row>
    <row r="12" spans="1:2" ht="51" x14ac:dyDescent="0.2">
      <c r="A12" s="4" t="s">
        <v>25</v>
      </c>
      <c r="B12" s="12" t="s">
        <v>26</v>
      </c>
    </row>
    <row r="13" spans="1:2" x14ac:dyDescent="0.2">
      <c r="A13" s="5">
        <v>4</v>
      </c>
      <c r="B13" s="5">
        <v>7</v>
      </c>
    </row>
    <row r="14" spans="1:2" x14ac:dyDescent="0.2">
      <c r="A14" s="5">
        <v>5</v>
      </c>
      <c r="B14" s="5">
        <v>10</v>
      </c>
    </row>
    <row r="15" spans="1:2" x14ac:dyDescent="0.2">
      <c r="A15" s="5">
        <v>6</v>
      </c>
      <c r="B15" s="5">
        <v>10</v>
      </c>
    </row>
    <row r="18" spans="1:7" x14ac:dyDescent="0.2">
      <c r="A18" s="24" t="s">
        <v>2</v>
      </c>
      <c r="B18" s="24"/>
    </row>
    <row r="19" spans="1:7" ht="51" x14ac:dyDescent="0.2">
      <c r="A19" s="4" t="s">
        <v>25</v>
      </c>
      <c r="B19" s="12" t="s">
        <v>26</v>
      </c>
    </row>
    <row r="20" spans="1:7" x14ac:dyDescent="0.2">
      <c r="A20" s="5">
        <v>8.2200000000000006</v>
      </c>
      <c r="B20" s="5">
        <v>26.6</v>
      </c>
      <c r="F20" s="2"/>
      <c r="G20" s="2"/>
    </row>
    <row r="21" spans="1:7" x14ac:dyDescent="0.2">
      <c r="A21" s="5">
        <v>10.1</v>
      </c>
      <c r="B21" s="5">
        <v>39.4</v>
      </c>
      <c r="F21" s="1"/>
      <c r="G21" s="1"/>
    </row>
    <row r="22" spans="1:7" x14ac:dyDescent="0.2">
      <c r="A22" s="5">
        <v>7.14</v>
      </c>
      <c r="B22" s="5">
        <v>42.2</v>
      </c>
      <c r="F22" s="1"/>
    </row>
    <row r="23" spans="1:7" x14ac:dyDescent="0.2">
      <c r="A23" s="5">
        <v>2.57</v>
      </c>
      <c r="B23" s="5">
        <v>30</v>
      </c>
      <c r="F23" s="1"/>
    </row>
    <row r="24" spans="1:7" x14ac:dyDescent="0.2">
      <c r="A24" s="5">
        <v>3.61</v>
      </c>
      <c r="B24" s="5">
        <v>18.7</v>
      </c>
    </row>
    <row r="27" spans="1:7" x14ac:dyDescent="0.2">
      <c r="A27" s="25" t="s">
        <v>27</v>
      </c>
      <c r="B27" s="27"/>
      <c r="C27" s="26"/>
    </row>
    <row r="28" spans="1:7" ht="68" x14ac:dyDescent="0.2">
      <c r="A28" s="4" t="s">
        <v>25</v>
      </c>
      <c r="B28" s="12" t="s">
        <v>28</v>
      </c>
      <c r="C28" s="12" t="s">
        <v>26</v>
      </c>
    </row>
    <row r="29" spans="1:7" x14ac:dyDescent="0.2">
      <c r="A29" s="5">
        <v>63</v>
      </c>
      <c r="B29" s="5">
        <v>88</v>
      </c>
      <c r="C29" s="5">
        <v>75</v>
      </c>
    </row>
    <row r="30" spans="1:7" x14ac:dyDescent="0.2">
      <c r="A30" s="5">
        <v>62</v>
      </c>
      <c r="B30" s="5">
        <v>90</v>
      </c>
      <c r="C30" s="5">
        <v>82</v>
      </c>
    </row>
    <row r="31" spans="1:7" x14ac:dyDescent="0.2">
      <c r="A31" s="5">
        <v>63</v>
      </c>
      <c r="B31" s="5">
        <v>96</v>
      </c>
      <c r="C31" s="5">
        <v>89</v>
      </c>
    </row>
    <row r="32" spans="1:7" x14ac:dyDescent="0.2">
      <c r="A32" s="5">
        <v>67</v>
      </c>
      <c r="B32" s="5">
        <v>83</v>
      </c>
      <c r="C32" s="5">
        <v>78</v>
      </c>
      <c r="D32" s="10"/>
    </row>
    <row r="33" spans="1:4" x14ac:dyDescent="0.2">
      <c r="A33" s="10"/>
      <c r="B33" s="10"/>
      <c r="C33" s="10"/>
      <c r="D33" s="10"/>
    </row>
    <row r="34" spans="1:4" x14ac:dyDescent="0.2">
      <c r="A34" s="10"/>
      <c r="B34" s="10"/>
      <c r="C34" s="10"/>
      <c r="D34" s="10"/>
    </row>
    <row r="35" spans="1:4" x14ac:dyDescent="0.2">
      <c r="A35" s="25" t="s">
        <v>3</v>
      </c>
      <c r="B35" s="27"/>
      <c r="C35" s="26"/>
      <c r="D35" s="10"/>
    </row>
    <row r="36" spans="1:4" ht="68" x14ac:dyDescent="0.2">
      <c r="A36" s="4" t="s">
        <v>25</v>
      </c>
      <c r="B36" s="12" t="s">
        <v>28</v>
      </c>
      <c r="C36" s="12" t="s">
        <v>26</v>
      </c>
      <c r="D36" s="10"/>
    </row>
    <row r="37" spans="1:4" x14ac:dyDescent="0.2">
      <c r="A37" s="5">
        <v>19</v>
      </c>
      <c r="B37" s="5">
        <v>11</v>
      </c>
      <c r="C37" s="5">
        <v>13</v>
      </c>
      <c r="D37" s="10"/>
    </row>
    <row r="38" spans="1:4" x14ac:dyDescent="0.2">
      <c r="A38" s="5">
        <v>16</v>
      </c>
      <c r="B38" s="5">
        <v>5</v>
      </c>
      <c r="C38" s="5">
        <v>8</v>
      </c>
      <c r="D38" s="10"/>
    </row>
    <row r="39" spans="1:4" x14ac:dyDescent="0.2">
      <c r="A39" s="5">
        <v>15</v>
      </c>
      <c r="B39" s="5">
        <v>4</v>
      </c>
      <c r="C39" s="5">
        <v>6</v>
      </c>
      <c r="D39" s="10"/>
    </row>
    <row r="40" spans="1:4" x14ac:dyDescent="0.2">
      <c r="A40" s="5">
        <v>13</v>
      </c>
      <c r="B40" s="5">
        <v>7</v>
      </c>
      <c r="C40" s="5">
        <v>10</v>
      </c>
      <c r="D40" s="10"/>
    </row>
    <row r="41" spans="1:4" x14ac:dyDescent="0.2">
      <c r="A41" s="10"/>
      <c r="B41" s="10"/>
      <c r="C41" s="10"/>
      <c r="D41" s="10"/>
    </row>
    <row r="42" spans="1:4" x14ac:dyDescent="0.2">
      <c r="A42" s="10"/>
      <c r="B42" s="10"/>
      <c r="C42" s="10"/>
      <c r="D42" s="10"/>
    </row>
    <row r="43" spans="1:4" x14ac:dyDescent="0.2">
      <c r="A43" s="25" t="s">
        <v>29</v>
      </c>
      <c r="B43" s="27"/>
      <c r="C43" s="26"/>
      <c r="D43" s="10"/>
    </row>
    <row r="44" spans="1:4" ht="68" x14ac:dyDescent="0.2">
      <c r="A44" s="4" t="s">
        <v>25</v>
      </c>
      <c r="B44" s="12" t="s">
        <v>28</v>
      </c>
      <c r="C44" s="12" t="s">
        <v>26</v>
      </c>
      <c r="D44" s="10"/>
    </row>
    <row r="45" spans="1:4" x14ac:dyDescent="0.2">
      <c r="A45" s="5">
        <v>25</v>
      </c>
      <c r="B45" s="5">
        <v>1</v>
      </c>
      <c r="C45" s="5">
        <v>12</v>
      </c>
      <c r="D45" s="10"/>
    </row>
    <row r="46" spans="1:4" x14ac:dyDescent="0.2">
      <c r="A46" s="5">
        <v>28</v>
      </c>
      <c r="B46" s="5">
        <v>2</v>
      </c>
      <c r="C46" s="5">
        <v>11</v>
      </c>
      <c r="D46" s="10"/>
    </row>
    <row r="47" spans="1:4" x14ac:dyDescent="0.2">
      <c r="A47" s="5">
        <v>17</v>
      </c>
      <c r="B47" s="5">
        <v>0</v>
      </c>
      <c r="C47" s="5">
        <v>12</v>
      </c>
      <c r="D47" s="10"/>
    </row>
    <row r="48" spans="1:4" x14ac:dyDescent="0.2">
      <c r="A48" s="5">
        <v>22</v>
      </c>
      <c r="B48" s="5">
        <v>8</v>
      </c>
      <c r="C48" s="5">
        <v>5</v>
      </c>
      <c r="D48" s="10"/>
    </row>
    <row r="49" spans="1:4" x14ac:dyDescent="0.2">
      <c r="A49" s="10"/>
      <c r="B49" s="10"/>
      <c r="C49" s="10"/>
      <c r="D49" s="10"/>
    </row>
    <row r="50" spans="1:4" x14ac:dyDescent="0.2">
      <c r="A50" s="10"/>
      <c r="B50" s="10"/>
      <c r="C50" s="10"/>
      <c r="D50" s="10"/>
    </row>
    <row r="51" spans="1:4" x14ac:dyDescent="0.2">
      <c r="A51" s="25" t="s">
        <v>6</v>
      </c>
      <c r="B51" s="27"/>
      <c r="C51" s="28"/>
      <c r="D51" s="10"/>
    </row>
    <row r="52" spans="1:4" ht="68" x14ac:dyDescent="0.2">
      <c r="A52" s="8" t="s">
        <v>25</v>
      </c>
      <c r="B52" s="13" t="s">
        <v>28</v>
      </c>
      <c r="C52" s="13" t="s">
        <v>26</v>
      </c>
      <c r="D52" s="10"/>
    </row>
    <row r="53" spans="1:4" x14ac:dyDescent="0.2">
      <c r="A53" s="14">
        <v>2</v>
      </c>
      <c r="B53" s="15">
        <v>0</v>
      </c>
      <c r="C53" s="15">
        <v>0</v>
      </c>
      <c r="D53" s="10"/>
    </row>
    <row r="54" spans="1:4" x14ac:dyDescent="0.2">
      <c r="A54" s="14">
        <v>1</v>
      </c>
      <c r="B54" s="15">
        <v>2</v>
      </c>
      <c r="C54" s="15">
        <v>0</v>
      </c>
      <c r="D54" s="10"/>
    </row>
    <row r="55" spans="1:4" x14ac:dyDescent="0.2">
      <c r="A55" s="14">
        <v>1</v>
      </c>
      <c r="B55" s="15">
        <v>0</v>
      </c>
      <c r="C55" s="15">
        <v>0</v>
      </c>
      <c r="D55" s="10"/>
    </row>
    <row r="56" spans="1:4" x14ac:dyDescent="0.2">
      <c r="A56" s="14">
        <v>2</v>
      </c>
      <c r="B56" s="15">
        <v>2</v>
      </c>
      <c r="C56" s="15">
        <v>0</v>
      </c>
      <c r="D56" s="10"/>
    </row>
    <row r="59" spans="1:4" x14ac:dyDescent="0.2">
      <c r="A59" s="24" t="s">
        <v>20</v>
      </c>
      <c r="B59" s="24"/>
      <c r="C59" s="24"/>
    </row>
    <row r="60" spans="1:4" ht="51" x14ac:dyDescent="0.2">
      <c r="A60" s="4" t="s">
        <v>0</v>
      </c>
      <c r="B60" s="4" t="s">
        <v>25</v>
      </c>
      <c r="C60" s="12" t="s">
        <v>26</v>
      </c>
    </row>
    <row r="61" spans="1:4" x14ac:dyDescent="0.2">
      <c r="A61" s="5">
        <v>15</v>
      </c>
      <c r="B61" s="5"/>
      <c r="C61" s="5">
        <v>1</v>
      </c>
      <c r="D61" s="6" t="s">
        <v>4</v>
      </c>
    </row>
    <row r="62" spans="1:4" x14ac:dyDescent="0.2">
      <c r="A62" s="3">
        <v>17</v>
      </c>
      <c r="B62" s="3"/>
      <c r="C62" s="3">
        <v>1</v>
      </c>
      <c r="D62" s="6" t="s">
        <v>5</v>
      </c>
    </row>
    <row r="63" spans="1:4" x14ac:dyDescent="0.2">
      <c r="A63" s="3">
        <v>17</v>
      </c>
      <c r="B63" s="3"/>
      <c r="C63" s="3">
        <v>1</v>
      </c>
    </row>
    <row r="64" spans="1:4" x14ac:dyDescent="0.2">
      <c r="A64" s="5">
        <v>18</v>
      </c>
      <c r="B64" s="5">
        <v>1</v>
      </c>
      <c r="C64" s="5">
        <v>1</v>
      </c>
    </row>
    <row r="65" spans="1:3" x14ac:dyDescent="0.2">
      <c r="A65" s="3">
        <v>19</v>
      </c>
      <c r="B65" s="3"/>
      <c r="C65" s="3">
        <v>1</v>
      </c>
    </row>
    <row r="66" spans="1:3" x14ac:dyDescent="0.2">
      <c r="A66" s="3">
        <v>20</v>
      </c>
      <c r="B66" s="3"/>
      <c r="C66" s="3">
        <v>1</v>
      </c>
    </row>
    <row r="67" spans="1:3" x14ac:dyDescent="0.2">
      <c r="A67" s="3">
        <v>20</v>
      </c>
      <c r="B67" s="3">
        <v>1</v>
      </c>
      <c r="C67" s="3"/>
    </row>
    <row r="68" spans="1:3" x14ac:dyDescent="0.2">
      <c r="A68" s="3">
        <v>21</v>
      </c>
      <c r="B68" s="3"/>
      <c r="C68" s="3">
        <v>1</v>
      </c>
    </row>
    <row r="69" spans="1:3" x14ac:dyDescent="0.2">
      <c r="A69" s="5">
        <v>32</v>
      </c>
      <c r="B69" s="5"/>
      <c r="C69" s="5">
        <v>1</v>
      </c>
    </row>
    <row r="70" spans="1:3" x14ac:dyDescent="0.2">
      <c r="A70" s="3">
        <v>34</v>
      </c>
      <c r="B70" s="3">
        <v>1</v>
      </c>
      <c r="C70" s="3"/>
    </row>
    <row r="71" spans="1:3" x14ac:dyDescent="0.2">
      <c r="A71" s="3">
        <v>34</v>
      </c>
      <c r="B71" s="3">
        <v>1</v>
      </c>
      <c r="C71" s="3"/>
    </row>
    <row r="72" spans="1:3" x14ac:dyDescent="0.2">
      <c r="A72" s="3">
        <v>40</v>
      </c>
      <c r="B72" s="3">
        <v>1</v>
      </c>
      <c r="C72" s="3"/>
    </row>
    <row r="73" spans="1:3" x14ac:dyDescent="0.2">
      <c r="A73" s="3">
        <v>42</v>
      </c>
      <c r="B73" s="3">
        <v>0</v>
      </c>
      <c r="C73" s="3"/>
    </row>
    <row r="74" spans="1:3" x14ac:dyDescent="0.2">
      <c r="A74" s="3">
        <v>48</v>
      </c>
      <c r="B74" s="3">
        <v>1</v>
      </c>
      <c r="C74" s="3"/>
    </row>
    <row r="75" spans="1:3" x14ac:dyDescent="0.2">
      <c r="A75" s="3">
        <v>54</v>
      </c>
      <c r="B75" s="3">
        <v>1</v>
      </c>
      <c r="C75" s="3"/>
    </row>
  </sheetData>
  <mergeCells count="8">
    <mergeCell ref="A4:B4"/>
    <mergeCell ref="A18:B18"/>
    <mergeCell ref="A59:C59"/>
    <mergeCell ref="A11:B11"/>
    <mergeCell ref="A27:C27"/>
    <mergeCell ref="A35:C35"/>
    <mergeCell ref="A43:C43"/>
    <mergeCell ref="A51:C51"/>
  </mergeCells>
  <phoneticPr fontId="8" type="noConversion"/>
  <pageMargins left="0.75" right="0.75" top="1" bottom="1" header="0.5" footer="0.5"/>
  <pageSetup scale="77" orientation="portrait" horizontalDpi="4294967292" verticalDpi="4294967292"/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82"/>
  <sheetViews>
    <sheetView topLeftCell="A30" zoomScale="90" zoomScaleNormal="90" zoomScalePageLayoutView="90" workbookViewId="0">
      <selection activeCell="A23" sqref="A23:C31"/>
    </sheetView>
  </sheetViews>
  <sheetFormatPr baseColWidth="10" defaultRowHeight="16" x14ac:dyDescent="0.2"/>
  <cols>
    <col min="1" max="5" width="14" customWidth="1"/>
  </cols>
  <sheetData>
    <row r="2" spans="1:5" x14ac:dyDescent="0.2">
      <c r="A2" s="25" t="s">
        <v>7</v>
      </c>
      <c r="B2" s="27"/>
      <c r="C2" s="27"/>
      <c r="D2" s="27"/>
      <c r="E2" s="26"/>
    </row>
    <row r="3" spans="1:5" ht="51" x14ac:dyDescent="0.2">
      <c r="A3" s="12" t="s">
        <v>25</v>
      </c>
      <c r="B3" s="17" t="s">
        <v>30</v>
      </c>
      <c r="C3" s="17" t="s">
        <v>31</v>
      </c>
      <c r="D3" s="17" t="s">
        <v>32</v>
      </c>
      <c r="E3" s="17" t="s">
        <v>26</v>
      </c>
    </row>
    <row r="4" spans="1:5" x14ac:dyDescent="0.2">
      <c r="A4" s="5">
        <v>30</v>
      </c>
      <c r="B4" s="5">
        <v>34</v>
      </c>
      <c r="C4" s="5">
        <v>33</v>
      </c>
      <c r="D4" s="5">
        <v>63</v>
      </c>
      <c r="E4" s="5">
        <v>74</v>
      </c>
    </row>
    <row r="5" spans="1:5" x14ac:dyDescent="0.2">
      <c r="A5" s="5">
        <v>33</v>
      </c>
      <c r="B5" s="5">
        <v>31</v>
      </c>
      <c r="C5" s="5">
        <v>38</v>
      </c>
      <c r="D5" s="5">
        <v>64</v>
      </c>
      <c r="E5" s="5">
        <v>77</v>
      </c>
    </row>
    <row r="6" spans="1:5" x14ac:dyDescent="0.2">
      <c r="A6" s="5">
        <v>34</v>
      </c>
      <c r="B6" s="5">
        <v>29</v>
      </c>
      <c r="C6" s="5">
        <v>33</v>
      </c>
      <c r="D6" s="5">
        <v>58</v>
      </c>
      <c r="E6" s="5">
        <v>69</v>
      </c>
    </row>
    <row r="9" spans="1:5" x14ac:dyDescent="0.2">
      <c r="A9" s="24" t="s">
        <v>33</v>
      </c>
      <c r="B9" s="24"/>
      <c r="C9" s="24"/>
      <c r="D9" s="24"/>
      <c r="E9" s="24"/>
    </row>
    <row r="10" spans="1:5" ht="51" x14ac:dyDescent="0.2">
      <c r="A10" s="12" t="s">
        <v>25</v>
      </c>
      <c r="B10" s="17" t="s">
        <v>26</v>
      </c>
      <c r="C10" s="17" t="s">
        <v>34</v>
      </c>
      <c r="D10" s="17" t="s">
        <v>30</v>
      </c>
      <c r="E10" s="17" t="s">
        <v>32</v>
      </c>
    </row>
    <row r="11" spans="1:5" x14ac:dyDescent="0.2">
      <c r="A11" s="5">
        <v>8</v>
      </c>
      <c r="B11" s="5">
        <v>33</v>
      </c>
      <c r="C11" s="5">
        <v>12</v>
      </c>
      <c r="D11" s="5">
        <v>22</v>
      </c>
      <c r="E11" s="5">
        <v>26</v>
      </c>
    </row>
    <row r="12" spans="1:5" x14ac:dyDescent="0.2">
      <c r="A12" s="5">
        <v>7</v>
      </c>
      <c r="B12" s="5">
        <v>36</v>
      </c>
      <c r="C12" s="5">
        <v>10</v>
      </c>
      <c r="D12" s="5">
        <v>19</v>
      </c>
      <c r="E12" s="5">
        <v>29</v>
      </c>
    </row>
    <row r="13" spans="1:5" x14ac:dyDescent="0.2">
      <c r="A13" s="5">
        <v>9</v>
      </c>
      <c r="B13" s="5">
        <v>31</v>
      </c>
      <c r="C13" s="5">
        <v>13</v>
      </c>
      <c r="D13" s="5">
        <v>20</v>
      </c>
      <c r="E13" s="5">
        <v>28</v>
      </c>
    </row>
    <row r="16" spans="1:5" x14ac:dyDescent="0.2">
      <c r="A16" s="24" t="s">
        <v>8</v>
      </c>
      <c r="B16" s="24"/>
      <c r="C16" s="24"/>
      <c r="D16" s="24"/>
      <c r="E16" s="24"/>
    </row>
    <row r="17" spans="1:5" ht="51" x14ac:dyDescent="0.2">
      <c r="A17" s="12" t="s">
        <v>25</v>
      </c>
      <c r="B17" s="17" t="s">
        <v>26</v>
      </c>
      <c r="C17" s="17" t="s">
        <v>34</v>
      </c>
      <c r="D17" s="17" t="s">
        <v>30</v>
      </c>
      <c r="E17" s="17" t="s">
        <v>32</v>
      </c>
    </row>
    <row r="18" spans="1:5" x14ac:dyDescent="0.2">
      <c r="A18" s="5">
        <v>7</v>
      </c>
      <c r="B18" s="5">
        <v>24</v>
      </c>
      <c r="C18" s="5">
        <v>6</v>
      </c>
      <c r="D18" s="5">
        <v>10</v>
      </c>
      <c r="E18" s="5">
        <v>14</v>
      </c>
    </row>
    <row r="19" spans="1:5" x14ac:dyDescent="0.2">
      <c r="A19" s="5">
        <v>9</v>
      </c>
      <c r="B19" s="5">
        <v>24</v>
      </c>
      <c r="C19" s="5">
        <v>9</v>
      </c>
      <c r="D19" s="5">
        <v>14</v>
      </c>
      <c r="E19" s="5">
        <v>16</v>
      </c>
    </row>
    <row r="20" spans="1:5" x14ac:dyDescent="0.2">
      <c r="A20" s="5">
        <v>8</v>
      </c>
      <c r="B20" s="5">
        <v>26</v>
      </c>
      <c r="C20" s="5">
        <v>9</v>
      </c>
      <c r="D20" s="5">
        <v>9</v>
      </c>
      <c r="E20" s="5">
        <v>15</v>
      </c>
    </row>
    <row r="23" spans="1:5" x14ac:dyDescent="0.2">
      <c r="A23" s="25" t="s">
        <v>35</v>
      </c>
      <c r="B23" s="27"/>
      <c r="C23" s="26"/>
    </row>
    <row r="24" spans="1:5" ht="51" x14ac:dyDescent="0.2">
      <c r="A24" s="4" t="s">
        <v>25</v>
      </c>
      <c r="B24" s="17" t="s">
        <v>30</v>
      </c>
      <c r="C24" s="12" t="s">
        <v>26</v>
      </c>
    </row>
    <row r="25" spans="1:5" x14ac:dyDescent="0.2">
      <c r="A25" s="5">
        <v>11.6</v>
      </c>
      <c r="B25" s="5">
        <v>0.71</v>
      </c>
      <c r="C25" s="5">
        <v>30.4</v>
      </c>
    </row>
    <row r="26" spans="1:5" x14ac:dyDescent="0.2">
      <c r="A26" s="5">
        <v>2.23</v>
      </c>
      <c r="B26" s="5">
        <v>3.98</v>
      </c>
      <c r="C26" s="5">
        <v>24.08</v>
      </c>
    </row>
    <row r="27" spans="1:5" x14ac:dyDescent="0.2">
      <c r="A27" s="5">
        <v>10.92</v>
      </c>
      <c r="B27" s="5">
        <v>9.6199999999999992</v>
      </c>
      <c r="C27" s="5">
        <v>15.4</v>
      </c>
    </row>
    <row r="28" spans="1:5" x14ac:dyDescent="0.2">
      <c r="A28" s="5">
        <v>5.52</v>
      </c>
      <c r="B28" s="5">
        <v>13.7</v>
      </c>
      <c r="C28" s="5">
        <v>23.3</v>
      </c>
    </row>
    <row r="29" spans="1:5" x14ac:dyDescent="0.2">
      <c r="A29" s="5">
        <v>6.2</v>
      </c>
      <c r="B29" s="5">
        <v>3.12</v>
      </c>
      <c r="C29" s="5"/>
    </row>
    <row r="30" spans="1:5" x14ac:dyDescent="0.2">
      <c r="A30" s="5">
        <v>9.52</v>
      </c>
      <c r="B30" s="5">
        <v>4.66</v>
      </c>
      <c r="C30" s="5"/>
    </row>
    <row r="31" spans="1:5" x14ac:dyDescent="0.2">
      <c r="A31" s="5"/>
      <c r="B31" s="5">
        <v>9.2999999999999999E-2</v>
      </c>
      <c r="C31" s="5"/>
    </row>
    <row r="34" spans="1:5" x14ac:dyDescent="0.2">
      <c r="A34" s="25" t="s">
        <v>36</v>
      </c>
      <c r="B34" s="27"/>
      <c r="C34" s="27"/>
      <c r="D34" s="27"/>
      <c r="E34" s="26"/>
    </row>
    <row r="35" spans="1:5" ht="51" x14ac:dyDescent="0.2">
      <c r="A35" s="12" t="s">
        <v>25</v>
      </c>
      <c r="B35" s="17" t="s">
        <v>26</v>
      </c>
      <c r="C35" s="17" t="s">
        <v>30</v>
      </c>
      <c r="D35" s="17" t="s">
        <v>31</v>
      </c>
      <c r="E35" s="17" t="s">
        <v>32</v>
      </c>
    </row>
    <row r="36" spans="1:5" x14ac:dyDescent="0.2">
      <c r="A36" s="5">
        <v>63</v>
      </c>
      <c r="B36" s="5">
        <v>75</v>
      </c>
      <c r="C36" s="5">
        <v>54</v>
      </c>
      <c r="D36" s="5">
        <v>76</v>
      </c>
      <c r="E36" s="5">
        <v>75</v>
      </c>
    </row>
    <row r="37" spans="1:5" x14ac:dyDescent="0.2">
      <c r="A37" s="5">
        <v>62</v>
      </c>
      <c r="B37" s="5">
        <v>82</v>
      </c>
      <c r="C37" s="5">
        <v>58</v>
      </c>
      <c r="D37" s="5">
        <v>76</v>
      </c>
      <c r="E37" s="5">
        <v>74</v>
      </c>
    </row>
    <row r="38" spans="1:5" x14ac:dyDescent="0.2">
      <c r="A38" s="5">
        <v>63</v>
      </c>
      <c r="B38" s="5">
        <v>89</v>
      </c>
      <c r="C38" s="5">
        <v>57</v>
      </c>
      <c r="D38" s="5">
        <v>73</v>
      </c>
      <c r="E38" s="5">
        <v>77</v>
      </c>
    </row>
    <row r="39" spans="1:5" x14ac:dyDescent="0.2">
      <c r="A39" s="5">
        <v>67</v>
      </c>
      <c r="B39" s="5">
        <v>78</v>
      </c>
      <c r="C39" s="5">
        <v>61</v>
      </c>
      <c r="D39" s="5">
        <v>71</v>
      </c>
      <c r="E39" s="5">
        <v>71</v>
      </c>
    </row>
    <row r="42" spans="1:5" x14ac:dyDescent="0.2">
      <c r="A42" s="25" t="s">
        <v>37</v>
      </c>
      <c r="B42" s="27"/>
      <c r="C42" s="27"/>
      <c r="D42" s="27"/>
      <c r="E42" s="26"/>
    </row>
    <row r="43" spans="1:5" ht="51" x14ac:dyDescent="0.2">
      <c r="A43" s="12" t="s">
        <v>25</v>
      </c>
      <c r="B43" s="17" t="s">
        <v>26</v>
      </c>
      <c r="C43" s="17" t="s">
        <v>30</v>
      </c>
      <c r="D43" s="17" t="s">
        <v>31</v>
      </c>
      <c r="E43" s="17" t="s">
        <v>32</v>
      </c>
    </row>
    <row r="44" spans="1:5" x14ac:dyDescent="0.2">
      <c r="A44" s="5">
        <v>19</v>
      </c>
      <c r="B44" s="5">
        <v>13</v>
      </c>
      <c r="C44" s="5">
        <v>25</v>
      </c>
      <c r="D44" s="5">
        <v>14</v>
      </c>
      <c r="E44" s="5">
        <v>9</v>
      </c>
    </row>
    <row r="45" spans="1:5" x14ac:dyDescent="0.2">
      <c r="A45" s="5">
        <v>16</v>
      </c>
      <c r="B45" s="5">
        <v>8</v>
      </c>
      <c r="C45" s="5">
        <v>17</v>
      </c>
      <c r="D45" s="5">
        <v>9</v>
      </c>
      <c r="E45" s="5">
        <v>6</v>
      </c>
    </row>
    <row r="46" spans="1:5" x14ac:dyDescent="0.2">
      <c r="A46" s="5">
        <v>15</v>
      </c>
      <c r="B46" s="5">
        <v>6</v>
      </c>
      <c r="C46" s="5">
        <v>19</v>
      </c>
      <c r="D46" s="5">
        <v>13</v>
      </c>
      <c r="E46" s="5">
        <v>7</v>
      </c>
    </row>
    <row r="47" spans="1:5" x14ac:dyDescent="0.2">
      <c r="A47" s="5">
        <v>13</v>
      </c>
      <c r="B47" s="5">
        <v>10</v>
      </c>
      <c r="C47" s="5">
        <v>17</v>
      </c>
      <c r="D47" s="5">
        <v>11</v>
      </c>
      <c r="E47" s="5">
        <v>11</v>
      </c>
    </row>
    <row r="50" spans="1:5" x14ac:dyDescent="0.2">
      <c r="A50" s="25" t="s">
        <v>38</v>
      </c>
      <c r="B50" s="27"/>
      <c r="C50" s="27"/>
      <c r="D50" s="27"/>
      <c r="E50" s="26"/>
    </row>
    <row r="51" spans="1:5" ht="51" x14ac:dyDescent="0.2">
      <c r="A51" s="12" t="s">
        <v>25</v>
      </c>
      <c r="B51" s="17" t="s">
        <v>26</v>
      </c>
      <c r="C51" s="17" t="s">
        <v>30</v>
      </c>
      <c r="D51" s="17" t="s">
        <v>31</v>
      </c>
      <c r="E51" s="17" t="s">
        <v>32</v>
      </c>
    </row>
    <row r="52" spans="1:5" x14ac:dyDescent="0.2">
      <c r="A52" s="5">
        <v>25</v>
      </c>
      <c r="B52" s="5">
        <v>12</v>
      </c>
      <c r="C52" s="5">
        <v>24</v>
      </c>
      <c r="D52" s="5">
        <v>9</v>
      </c>
      <c r="E52" s="5">
        <v>17</v>
      </c>
    </row>
    <row r="53" spans="1:5" x14ac:dyDescent="0.2">
      <c r="A53" s="5">
        <v>28</v>
      </c>
      <c r="B53" s="5">
        <v>11</v>
      </c>
      <c r="C53" s="5">
        <v>27</v>
      </c>
      <c r="D53" s="5">
        <v>15</v>
      </c>
      <c r="E53" s="5">
        <v>20</v>
      </c>
    </row>
    <row r="54" spans="1:5" x14ac:dyDescent="0.2">
      <c r="A54" s="5">
        <v>17</v>
      </c>
      <c r="B54" s="5">
        <v>12</v>
      </c>
      <c r="C54" s="5">
        <v>22</v>
      </c>
      <c r="D54" s="5">
        <v>14</v>
      </c>
      <c r="E54" s="5">
        <v>16</v>
      </c>
    </row>
    <row r="55" spans="1:5" x14ac:dyDescent="0.2">
      <c r="A55" s="5">
        <v>22</v>
      </c>
      <c r="B55" s="5">
        <v>5</v>
      </c>
      <c r="C55" s="5">
        <v>22</v>
      </c>
      <c r="D55" s="5">
        <v>18</v>
      </c>
      <c r="E55" s="5">
        <v>18</v>
      </c>
    </row>
    <row r="58" spans="1:5" x14ac:dyDescent="0.2">
      <c r="A58" s="25" t="s">
        <v>39</v>
      </c>
      <c r="B58" s="27"/>
      <c r="C58" s="27"/>
      <c r="D58" s="27"/>
      <c r="E58" s="26"/>
    </row>
    <row r="59" spans="1:5" ht="51" x14ac:dyDescent="0.2">
      <c r="A59" s="12" t="s">
        <v>25</v>
      </c>
      <c r="B59" s="17" t="s">
        <v>26</v>
      </c>
      <c r="C59" s="17" t="s">
        <v>30</v>
      </c>
      <c r="D59" s="17" t="s">
        <v>31</v>
      </c>
      <c r="E59" s="17" t="s">
        <v>32</v>
      </c>
    </row>
    <row r="60" spans="1:5" x14ac:dyDescent="0.2">
      <c r="A60" s="5">
        <v>2</v>
      </c>
      <c r="B60" s="5">
        <v>0</v>
      </c>
      <c r="C60" s="5">
        <v>3</v>
      </c>
      <c r="D60" s="5">
        <v>1</v>
      </c>
      <c r="E60" s="5">
        <v>0</v>
      </c>
    </row>
    <row r="61" spans="1:5" x14ac:dyDescent="0.2">
      <c r="A61" s="5">
        <v>1</v>
      </c>
      <c r="B61" s="5">
        <v>0</v>
      </c>
      <c r="C61" s="5">
        <v>0</v>
      </c>
      <c r="D61" s="5">
        <v>0</v>
      </c>
      <c r="E61" s="5">
        <v>0</v>
      </c>
    </row>
    <row r="62" spans="1:5" x14ac:dyDescent="0.2">
      <c r="A62" s="5">
        <v>1</v>
      </c>
      <c r="B62" s="5">
        <v>0</v>
      </c>
      <c r="C62" s="5">
        <v>2</v>
      </c>
      <c r="D62" s="5">
        <v>0</v>
      </c>
      <c r="E62" s="5">
        <v>0</v>
      </c>
    </row>
    <row r="63" spans="1:5" x14ac:dyDescent="0.2">
      <c r="A63" s="5">
        <v>2</v>
      </c>
      <c r="B63" s="5">
        <v>0</v>
      </c>
      <c r="C63" s="5">
        <v>0</v>
      </c>
      <c r="D63" s="5">
        <v>0</v>
      </c>
      <c r="E63" s="5">
        <v>0</v>
      </c>
    </row>
    <row r="66" spans="1:5" x14ac:dyDescent="0.2">
      <c r="A66" s="24" t="s">
        <v>40</v>
      </c>
      <c r="B66" s="24"/>
      <c r="C66" s="24"/>
      <c r="D66" s="24"/>
    </row>
    <row r="67" spans="1:5" ht="51" x14ac:dyDescent="0.2">
      <c r="A67" s="4" t="s">
        <v>0</v>
      </c>
      <c r="B67" s="4" t="s">
        <v>25</v>
      </c>
      <c r="C67" s="17" t="s">
        <v>30</v>
      </c>
      <c r="D67" s="12" t="s">
        <v>26</v>
      </c>
    </row>
    <row r="68" spans="1:5" x14ac:dyDescent="0.2">
      <c r="A68" s="5">
        <v>22</v>
      </c>
      <c r="B68" s="5"/>
      <c r="C68" s="5"/>
      <c r="D68" s="5">
        <v>1</v>
      </c>
      <c r="E68" s="6" t="s">
        <v>4</v>
      </c>
    </row>
    <row r="69" spans="1:5" x14ac:dyDescent="0.2">
      <c r="A69" s="3">
        <v>24</v>
      </c>
      <c r="B69" s="3"/>
      <c r="C69" s="3"/>
      <c r="D69" s="3">
        <v>1</v>
      </c>
      <c r="E69" s="6" t="s">
        <v>5</v>
      </c>
    </row>
    <row r="70" spans="1:5" x14ac:dyDescent="0.2">
      <c r="A70" s="3">
        <v>28</v>
      </c>
      <c r="B70" s="3"/>
      <c r="C70" s="3"/>
      <c r="D70" s="3">
        <v>1</v>
      </c>
    </row>
    <row r="71" spans="1:5" x14ac:dyDescent="0.2">
      <c r="A71" s="5">
        <v>30</v>
      </c>
      <c r="B71" s="5"/>
      <c r="C71" s="5">
        <v>1</v>
      </c>
      <c r="D71" s="5"/>
    </row>
    <row r="72" spans="1:5" x14ac:dyDescent="0.2">
      <c r="A72" s="3">
        <v>32</v>
      </c>
      <c r="B72" s="3">
        <v>1</v>
      </c>
      <c r="C72" s="3"/>
      <c r="D72" s="3"/>
    </row>
    <row r="73" spans="1:5" x14ac:dyDescent="0.2">
      <c r="A73" s="3">
        <v>32</v>
      </c>
      <c r="B73" s="3">
        <v>1</v>
      </c>
      <c r="C73" s="3">
        <v>1</v>
      </c>
      <c r="D73" s="3"/>
    </row>
    <row r="74" spans="1:5" x14ac:dyDescent="0.2">
      <c r="A74" s="3">
        <v>34</v>
      </c>
      <c r="B74" s="3"/>
      <c r="C74" s="3"/>
      <c r="D74" s="3">
        <v>1</v>
      </c>
    </row>
    <row r="75" spans="1:5" x14ac:dyDescent="0.2">
      <c r="A75" s="3">
        <v>37</v>
      </c>
      <c r="B75" s="3">
        <v>1</v>
      </c>
      <c r="C75" s="3"/>
      <c r="D75" s="3"/>
    </row>
    <row r="76" spans="1:5" x14ac:dyDescent="0.2">
      <c r="A76" s="5">
        <v>39</v>
      </c>
      <c r="B76" s="5"/>
      <c r="C76" s="5">
        <v>1</v>
      </c>
      <c r="D76" s="5"/>
    </row>
    <row r="77" spans="1:5" x14ac:dyDescent="0.2">
      <c r="A77" s="3">
        <v>46</v>
      </c>
      <c r="B77" s="3"/>
      <c r="C77" s="3">
        <v>1</v>
      </c>
      <c r="D77" s="3"/>
    </row>
    <row r="78" spans="1:5" x14ac:dyDescent="0.2">
      <c r="A78" s="3">
        <v>50</v>
      </c>
      <c r="B78" s="3">
        <v>1</v>
      </c>
      <c r="C78" s="3"/>
      <c r="D78" s="3"/>
    </row>
    <row r="79" spans="1:5" x14ac:dyDescent="0.2">
      <c r="A79" s="3">
        <v>55</v>
      </c>
      <c r="B79" s="3">
        <v>1</v>
      </c>
      <c r="C79" s="3"/>
      <c r="D79" s="3"/>
    </row>
    <row r="80" spans="1:5" x14ac:dyDescent="0.2">
      <c r="A80" s="3">
        <v>58</v>
      </c>
      <c r="B80" s="3"/>
      <c r="C80" s="3">
        <v>1</v>
      </c>
      <c r="D80" s="3"/>
    </row>
    <row r="81" spans="1:4" x14ac:dyDescent="0.2">
      <c r="A81" s="3">
        <v>66</v>
      </c>
      <c r="B81" s="3">
        <v>0</v>
      </c>
      <c r="C81" s="3">
        <v>0</v>
      </c>
      <c r="D81" s="3"/>
    </row>
    <row r="82" spans="1:4" x14ac:dyDescent="0.2">
      <c r="A82" s="3">
        <v>66</v>
      </c>
      <c r="B82" s="3"/>
      <c r="C82" s="3">
        <v>0</v>
      </c>
      <c r="D82" s="3"/>
    </row>
  </sheetData>
  <mergeCells count="9">
    <mergeCell ref="A9:E9"/>
    <mergeCell ref="A2:E2"/>
    <mergeCell ref="A58:E58"/>
    <mergeCell ref="A66:D66"/>
    <mergeCell ref="A16:E16"/>
    <mergeCell ref="A23:C23"/>
    <mergeCell ref="A34:E34"/>
    <mergeCell ref="A42:E42"/>
    <mergeCell ref="A50:E50"/>
  </mergeCells>
  <phoneticPr fontId="8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66"/>
  <sheetViews>
    <sheetView zoomScale="90" zoomScaleNormal="90" zoomScalePageLayoutView="90" workbookViewId="0">
      <selection activeCell="G29" sqref="G29"/>
    </sheetView>
  </sheetViews>
  <sheetFormatPr baseColWidth="10" defaultRowHeight="16" x14ac:dyDescent="0.2"/>
  <cols>
    <col min="2" max="2" width="25.5" customWidth="1"/>
  </cols>
  <sheetData>
    <row r="2" spans="1:11" x14ac:dyDescent="0.2">
      <c r="A2" s="24" t="s">
        <v>9</v>
      </c>
      <c r="B2" s="24"/>
      <c r="C2" s="24"/>
      <c r="D2" s="24"/>
      <c r="E2" s="24"/>
    </row>
    <row r="3" spans="1:11" x14ac:dyDescent="0.2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</row>
    <row r="4" spans="1:11" x14ac:dyDescent="0.2">
      <c r="A4" s="7" t="s">
        <v>52</v>
      </c>
      <c r="B4" s="7" t="s">
        <v>25</v>
      </c>
      <c r="C4" s="7">
        <v>21.743427770192199</v>
      </c>
      <c r="D4" s="32"/>
      <c r="E4" s="32"/>
    </row>
    <row r="5" spans="1:11" x14ac:dyDescent="0.2">
      <c r="A5" s="7" t="s">
        <v>52</v>
      </c>
      <c r="B5" s="7" t="s">
        <v>25</v>
      </c>
      <c r="C5" s="7">
        <v>21.7407925639511</v>
      </c>
      <c r="D5" s="33"/>
      <c r="E5" s="33"/>
    </row>
    <row r="6" spans="1:11" x14ac:dyDescent="0.2">
      <c r="A6" s="7" t="s">
        <v>52</v>
      </c>
      <c r="B6" s="7" t="s">
        <v>25</v>
      </c>
      <c r="C6" s="7">
        <v>21.830505859224498</v>
      </c>
      <c r="D6" s="34"/>
      <c r="E6" s="34"/>
    </row>
    <row r="7" spans="1:11" x14ac:dyDescent="0.2">
      <c r="A7" s="7" t="s">
        <v>41</v>
      </c>
      <c r="B7" s="7" t="s">
        <v>25</v>
      </c>
      <c r="C7" s="7">
        <v>17.2217460748031</v>
      </c>
      <c r="D7" s="29">
        <v>1</v>
      </c>
      <c r="E7" s="29">
        <v>5.9350528744372202E-2</v>
      </c>
      <c r="G7" s="18">
        <f>C7-AVERAGE($C$4:$C$6)</f>
        <v>-4.5498293229861666</v>
      </c>
      <c r="H7" s="18">
        <f t="shared" ref="H7:H9" si="0">2^-G7</f>
        <v>23.422599977131384</v>
      </c>
      <c r="I7" s="18">
        <f>AVERAGE(H7:H9)</f>
        <v>21.507102480776638</v>
      </c>
      <c r="J7" s="19">
        <f>H7/I7</f>
        <v>1.089063484868166</v>
      </c>
      <c r="K7" s="18">
        <f>STDEV(J7:J9)/SQRT(3)</f>
        <v>5.5062516336949627E-2</v>
      </c>
    </row>
    <row r="8" spans="1:11" x14ac:dyDescent="0.2">
      <c r="A8" s="7" t="s">
        <v>41</v>
      </c>
      <c r="B8" s="7" t="s">
        <v>25</v>
      </c>
      <c r="C8" s="7">
        <v>17.328250579098601</v>
      </c>
      <c r="D8" s="30"/>
      <c r="E8" s="30"/>
      <c r="G8" s="18">
        <f t="shared" ref="G8:G9" si="1">C8-AVERAGE($C$4:$C$6)</f>
        <v>-4.443324818690666</v>
      </c>
      <c r="H8" s="18">
        <f t="shared" si="0"/>
        <v>21.755749564356197</v>
      </c>
      <c r="J8" s="19">
        <f>H8/I7</f>
        <v>1.0115611614257105</v>
      </c>
      <c r="K8" s="19"/>
    </row>
    <row r="9" spans="1:11" x14ac:dyDescent="0.2">
      <c r="A9" s="7" t="s">
        <v>41</v>
      </c>
      <c r="B9" s="7" t="s">
        <v>25</v>
      </c>
      <c r="C9" s="7">
        <v>17.497838876102598</v>
      </c>
      <c r="D9" s="31"/>
      <c r="E9" s="31"/>
      <c r="G9" s="18">
        <f t="shared" si="1"/>
        <v>-4.2737365216866685</v>
      </c>
      <c r="H9" s="18">
        <f t="shared" si="0"/>
        <v>19.34295790084234</v>
      </c>
      <c r="J9" s="19">
        <f>H9/I7</f>
        <v>0.89937535370612376</v>
      </c>
      <c r="K9" s="19"/>
    </row>
    <row r="10" spans="1:11" x14ac:dyDescent="0.2">
      <c r="A10" s="7" t="s">
        <v>42</v>
      </c>
      <c r="B10" s="7" t="s">
        <v>25</v>
      </c>
      <c r="C10" s="7">
        <v>17.057259146730701</v>
      </c>
      <c r="D10" s="29">
        <v>1</v>
      </c>
      <c r="E10" s="29">
        <v>3.10987212686691E-2</v>
      </c>
      <c r="G10" s="18">
        <f>C10-AVERAGE($C$4:$C$6)</f>
        <v>-4.7143162510585661</v>
      </c>
      <c r="H10" s="18">
        <f t="shared" ref="H10:H24" si="2">2^-G10</f>
        <v>26.251287033653522</v>
      </c>
      <c r="I10" s="18">
        <f>AVERAGE(H10:H12)</f>
        <v>26.008767741557268</v>
      </c>
      <c r="J10" s="19">
        <f>H10/I10</f>
        <v>1.0093245206580377</v>
      </c>
      <c r="K10" s="18">
        <f>STDEV(J10:J12)/SQRT(3)</f>
        <v>2.3278193404942072E-2</v>
      </c>
    </row>
    <row r="11" spans="1:11" x14ac:dyDescent="0.2">
      <c r="A11" s="7" t="s">
        <v>42</v>
      </c>
      <c r="B11" s="7" t="s">
        <v>25</v>
      </c>
      <c r="C11" s="7">
        <v>17.135814729891401</v>
      </c>
      <c r="D11" s="30"/>
      <c r="E11" s="30"/>
      <c r="G11" s="18">
        <f t="shared" ref="G11:G24" si="3">C11-AVERAGE($C$4:$C$6)</f>
        <v>-4.6357606678978662</v>
      </c>
      <c r="H11" s="18">
        <f t="shared" si="2"/>
        <v>24.860108156686504</v>
      </c>
      <c r="J11" s="19">
        <f>H11/I10</f>
        <v>0.95583567832645089</v>
      </c>
      <c r="K11" s="19"/>
    </row>
    <row r="12" spans="1:11" x14ac:dyDescent="0.2">
      <c r="A12" s="7" t="s">
        <v>42</v>
      </c>
      <c r="B12" s="7" t="s">
        <v>25</v>
      </c>
      <c r="C12" s="7">
        <v>17.0212418070872</v>
      </c>
      <c r="D12" s="31"/>
      <c r="E12" s="31"/>
      <c r="G12" s="18">
        <f t="shared" si="3"/>
        <v>-4.7503335907020663</v>
      </c>
      <c r="H12" s="18">
        <f t="shared" si="2"/>
        <v>26.914908034331777</v>
      </c>
      <c r="J12" s="19">
        <f>H12/I10</f>
        <v>1.0348398010155115</v>
      </c>
      <c r="K12" s="19"/>
    </row>
    <row r="13" spans="1:11" x14ac:dyDescent="0.2">
      <c r="A13" s="7" t="s">
        <v>43</v>
      </c>
      <c r="B13" s="7" t="s">
        <v>25</v>
      </c>
      <c r="C13" s="7">
        <v>17.030011268373901</v>
      </c>
      <c r="D13" s="29">
        <v>1</v>
      </c>
      <c r="E13" s="29">
        <v>4.5269244311244503E-2</v>
      </c>
      <c r="G13" s="18">
        <f t="shared" si="3"/>
        <v>-4.7415641294153659</v>
      </c>
      <c r="H13" s="18">
        <f t="shared" si="2"/>
        <v>26.751801256014218</v>
      </c>
      <c r="I13" s="18">
        <f t="shared" ref="I13" si="4">AVERAGE(H13:H15)</f>
        <v>24.959547929002145</v>
      </c>
      <c r="J13" s="19">
        <f t="shared" ref="J13" si="5">H13/I13</f>
        <v>1.0718063216573541</v>
      </c>
      <c r="K13" s="18">
        <f>STDEV(J13:J15)/SQRT(3)</f>
        <v>4.0434332655681839E-2</v>
      </c>
    </row>
    <row r="14" spans="1:11" x14ac:dyDescent="0.2">
      <c r="A14" s="7" t="s">
        <v>43</v>
      </c>
      <c r="B14" s="7" t="s">
        <v>25</v>
      </c>
      <c r="C14" s="7">
        <v>17.231833883094801</v>
      </c>
      <c r="D14" s="30"/>
      <c r="E14" s="30"/>
      <c r="G14" s="18">
        <f t="shared" si="3"/>
        <v>-4.539741514694466</v>
      </c>
      <c r="H14" s="18">
        <f t="shared" si="2"/>
        <v>23.259392556537957</v>
      </c>
      <c r="J14" s="19">
        <f t="shared" ref="J14" si="6">H14/I13</f>
        <v>0.9318835670701926</v>
      </c>
      <c r="K14" s="19"/>
    </row>
    <row r="15" spans="1:11" x14ac:dyDescent="0.2">
      <c r="A15" s="7" t="s">
        <v>43</v>
      </c>
      <c r="B15" s="7" t="s">
        <v>25</v>
      </c>
      <c r="C15" s="7">
        <v>17.135388728512702</v>
      </c>
      <c r="D15" s="31"/>
      <c r="E15" s="31"/>
      <c r="G15" s="18">
        <f t="shared" si="3"/>
        <v>-4.6361866692765652</v>
      </c>
      <c r="H15" s="18">
        <f t="shared" si="2"/>
        <v>24.867449974454257</v>
      </c>
      <c r="J15" s="19">
        <f t="shared" ref="J15" si="7">H15/I13</f>
        <v>0.99631011127245317</v>
      </c>
      <c r="K15" s="19"/>
    </row>
    <row r="16" spans="1:11" x14ac:dyDescent="0.2">
      <c r="A16" s="7" t="s">
        <v>44</v>
      </c>
      <c r="B16" s="7" t="s">
        <v>25</v>
      </c>
      <c r="C16" s="7">
        <v>18.149265639442898</v>
      </c>
      <c r="D16" s="29">
        <v>1</v>
      </c>
      <c r="E16" s="29">
        <v>2.4708239951084499E-2</v>
      </c>
      <c r="G16" s="18">
        <f t="shared" si="3"/>
        <v>-3.6223097583463684</v>
      </c>
      <c r="H16" s="18">
        <f t="shared" si="2"/>
        <v>12.314701543927475</v>
      </c>
      <c r="I16" s="18">
        <f t="shared" ref="I16" si="8">AVERAGE(H16:H18)</f>
        <v>12.423089951490253</v>
      </c>
      <c r="J16" s="19">
        <f t="shared" ref="J16" si="9">H16/I16</f>
        <v>0.99127524569281766</v>
      </c>
      <c r="K16" s="18">
        <f>STDEV(J16:J18)/SQRT(3)</f>
        <v>1.3972419039020212E-2</v>
      </c>
    </row>
    <row r="17" spans="1:11" x14ac:dyDescent="0.2">
      <c r="A17" s="7" t="s">
        <v>44</v>
      </c>
      <c r="B17" s="7" t="s">
        <v>25</v>
      </c>
      <c r="C17" s="7">
        <v>18.163752417464998</v>
      </c>
      <c r="D17" s="30"/>
      <c r="E17" s="30"/>
      <c r="G17" s="18">
        <f t="shared" si="3"/>
        <v>-3.6078229803242685</v>
      </c>
      <c r="H17" s="18">
        <f t="shared" si="2"/>
        <v>12.191662625532981</v>
      </c>
      <c r="J17" s="19">
        <f t="shared" ref="J17" si="10">H17/I16</f>
        <v>0.98137119453687038</v>
      </c>
      <c r="K17" s="19"/>
    </row>
    <row r="18" spans="1:11" x14ac:dyDescent="0.2">
      <c r="A18" s="7" t="s">
        <v>44</v>
      </c>
      <c r="B18" s="7" t="s">
        <v>25</v>
      </c>
      <c r="C18" s="7">
        <v>18.097690483193499</v>
      </c>
      <c r="D18" s="31"/>
      <c r="E18" s="31"/>
      <c r="G18" s="18">
        <f t="shared" si="3"/>
        <v>-3.6738849145957673</v>
      </c>
      <c r="H18" s="18">
        <f t="shared" si="2"/>
        <v>12.762905685010303</v>
      </c>
      <c r="J18" s="19">
        <f t="shared" ref="J18" si="11">H18/I16</f>
        <v>1.0273535597703118</v>
      </c>
      <c r="K18" s="19"/>
    </row>
    <row r="19" spans="1:11" x14ac:dyDescent="0.2">
      <c r="A19" s="7" t="s">
        <v>45</v>
      </c>
      <c r="B19" s="7" t="s">
        <v>25</v>
      </c>
      <c r="C19" s="7">
        <v>17.962994508210102</v>
      </c>
      <c r="D19" s="29">
        <v>1</v>
      </c>
      <c r="E19" s="29">
        <v>2.4278589943423998E-2</v>
      </c>
      <c r="G19" s="18">
        <f t="shared" si="3"/>
        <v>-3.8085808895791651</v>
      </c>
      <c r="H19" s="18">
        <f t="shared" si="2"/>
        <v>14.011901919300449</v>
      </c>
      <c r="I19" s="18">
        <f t="shared" ref="I19" si="12">AVERAGE(H19:H21)</f>
        <v>13.887293421967749</v>
      </c>
      <c r="J19" s="19">
        <f t="shared" ref="J19" si="13">H19/I19</f>
        <v>1.0089728425508449</v>
      </c>
      <c r="K19" s="18">
        <f>STDEV(J19:J21)/SQRT(3)</f>
        <v>1.3040280286451406E-2</v>
      </c>
    </row>
    <row r="20" spans="1:11" x14ac:dyDescent="0.2">
      <c r="A20" s="7" t="s">
        <v>45</v>
      </c>
      <c r="B20" s="7" t="s">
        <v>25</v>
      </c>
      <c r="C20" s="7">
        <v>17.951957739904898</v>
      </c>
      <c r="D20" s="30"/>
      <c r="E20" s="30"/>
      <c r="G20" s="18">
        <f t="shared" si="3"/>
        <v>-3.8196176578843684</v>
      </c>
      <c r="H20" s="18">
        <f t="shared" si="2"/>
        <v>14.119505502458948</v>
      </c>
      <c r="J20" s="19">
        <f t="shared" ref="J20" si="14">H20/I19</f>
        <v>1.0167211906190354</v>
      </c>
      <c r="K20" s="19"/>
    </row>
    <row r="21" spans="1:11" x14ac:dyDescent="0.2">
      <c r="A21" s="7" t="s">
        <v>45</v>
      </c>
      <c r="B21" s="7" t="s">
        <v>25</v>
      </c>
      <c r="C21" s="7">
        <v>18.013435045407</v>
      </c>
      <c r="D21" s="31"/>
      <c r="E21" s="31"/>
      <c r="G21" s="18">
        <f t="shared" si="3"/>
        <v>-3.7581403523822665</v>
      </c>
      <c r="H21" s="18">
        <f t="shared" si="2"/>
        <v>13.53047284414385</v>
      </c>
      <c r="J21" s="19">
        <f t="shared" ref="J21" si="15">H21/I19</f>
        <v>0.97430596683011972</v>
      </c>
      <c r="K21" s="19"/>
    </row>
    <row r="22" spans="1:11" x14ac:dyDescent="0.2">
      <c r="A22" s="7" t="s">
        <v>46</v>
      </c>
      <c r="B22" s="7" t="s">
        <v>25</v>
      </c>
      <c r="C22" s="7">
        <v>18.232489648414202</v>
      </c>
      <c r="D22" s="29">
        <v>1</v>
      </c>
      <c r="E22" s="29">
        <v>0.153112393389958</v>
      </c>
      <c r="G22" s="18">
        <f t="shared" si="3"/>
        <v>-3.5390857493750651</v>
      </c>
      <c r="H22" s="18">
        <f t="shared" si="2"/>
        <v>11.624411295446652</v>
      </c>
      <c r="I22" s="18">
        <f t="shared" ref="I22" si="16">AVERAGE(H22:H24)</f>
        <v>10.334212710903323</v>
      </c>
      <c r="J22" s="19">
        <f t="shared" ref="J22" si="17">H22/I22</f>
        <v>1.1248473028992405</v>
      </c>
      <c r="K22" s="18">
        <f>STDEV(J22:J24)/SQRT(3)</f>
        <v>0.13893844811950209</v>
      </c>
    </row>
    <row r="23" spans="1:11" x14ac:dyDescent="0.2">
      <c r="A23" s="7" t="s">
        <v>46</v>
      </c>
      <c r="B23" s="7" t="s">
        <v>25</v>
      </c>
      <c r="C23" s="7">
        <v>18.870980815880301</v>
      </c>
      <c r="D23" s="30"/>
      <c r="E23" s="30"/>
      <c r="G23" s="18">
        <f t="shared" si="3"/>
        <v>-2.9005945819089654</v>
      </c>
      <c r="H23" s="18">
        <f t="shared" si="2"/>
        <v>7.4673408340958201</v>
      </c>
      <c r="J23" s="19">
        <f t="shared" ref="J23" si="18">H23/I22</f>
        <v>0.72258439447615097</v>
      </c>
      <c r="K23" s="19"/>
    </row>
    <row r="24" spans="1:11" x14ac:dyDescent="0.2">
      <c r="A24" s="7" t="s">
        <v>46</v>
      </c>
      <c r="B24" s="7" t="s">
        <v>25</v>
      </c>
      <c r="C24" s="7">
        <v>18.197366569394799</v>
      </c>
      <c r="D24" s="31"/>
      <c r="E24" s="31"/>
      <c r="G24" s="18">
        <f t="shared" si="3"/>
        <v>-3.5742088283944682</v>
      </c>
      <c r="H24" s="18">
        <f t="shared" si="2"/>
        <v>11.9108860031675</v>
      </c>
      <c r="J24" s="19">
        <f t="shared" ref="J24" si="19">H24/I22</f>
        <v>1.1525683026246087</v>
      </c>
      <c r="K24" s="19"/>
    </row>
    <row r="25" spans="1:11" x14ac:dyDescent="0.2">
      <c r="A25" s="7" t="s">
        <v>52</v>
      </c>
      <c r="B25" s="7" t="s">
        <v>53</v>
      </c>
      <c r="C25" s="7">
        <v>24.858206217638699</v>
      </c>
      <c r="D25" s="32"/>
      <c r="E25" s="32"/>
    </row>
    <row r="26" spans="1:11" x14ac:dyDescent="0.2">
      <c r="A26" s="7" t="s">
        <v>52</v>
      </c>
      <c r="B26" s="7" t="s">
        <v>53</v>
      </c>
      <c r="C26" s="7">
        <v>24.804666244945999</v>
      </c>
      <c r="D26" s="33"/>
      <c r="E26" s="33"/>
    </row>
    <row r="27" spans="1:11" x14ac:dyDescent="0.2">
      <c r="A27" s="7" t="s">
        <v>52</v>
      </c>
      <c r="B27" s="7" t="s">
        <v>53</v>
      </c>
      <c r="C27" s="7">
        <v>24.839054099337002</v>
      </c>
      <c r="D27" s="34"/>
      <c r="E27" s="34"/>
    </row>
    <row r="28" spans="1:11" x14ac:dyDescent="0.2">
      <c r="A28" s="7" t="s">
        <v>41</v>
      </c>
      <c r="B28" s="7" t="s">
        <v>53</v>
      </c>
      <c r="C28" s="7">
        <v>17.780726154757701</v>
      </c>
      <c r="D28" s="29">
        <v>5.5432300000000003</v>
      </c>
      <c r="E28" s="29">
        <v>0.32025999999999999</v>
      </c>
      <c r="F28" s="6"/>
      <c r="G28" s="20">
        <f>C28-AVERAGE($C$25:$C$27)</f>
        <v>-7.0532493658828663</v>
      </c>
      <c r="H28" s="20">
        <f>2^-G28</f>
        <v>132.81270620872505</v>
      </c>
      <c r="I28" s="19">
        <f>H28/I7</f>
        <v>6.1752951764392705</v>
      </c>
      <c r="J28" s="18">
        <f>AVERAGE(I28:I30)</f>
        <v>5.544259696074918</v>
      </c>
      <c r="K28" s="18">
        <f>STDEV(I28:I30)/SQRT(3)</f>
        <v>0.32137714170239473</v>
      </c>
    </row>
    <row r="29" spans="1:11" x14ac:dyDescent="0.2">
      <c r="A29" s="7" t="s">
        <v>41</v>
      </c>
      <c r="B29" s="7" t="s">
        <v>53</v>
      </c>
      <c r="C29" s="7">
        <v>17.991867515316301</v>
      </c>
      <c r="D29" s="30"/>
      <c r="E29" s="30"/>
      <c r="F29" s="6"/>
      <c r="G29" s="20">
        <f t="shared" ref="G29:G45" si="20">C29-AVERAGE($C$25:$C$27)</f>
        <v>-6.8421080053242669</v>
      </c>
      <c r="H29" s="20">
        <f t="shared" ref="H29:H30" si="21">2^-G29</f>
        <v>114.73072637698552</v>
      </c>
      <c r="I29" s="19">
        <f>H29/I7</f>
        <v>5.3345505969264577</v>
      </c>
      <c r="J29" s="18"/>
    </row>
    <row r="30" spans="1:11" x14ac:dyDescent="0.2">
      <c r="A30" s="7" t="s">
        <v>41</v>
      </c>
      <c r="B30" s="7" t="s">
        <v>53</v>
      </c>
      <c r="C30" s="7">
        <v>18.050264140925901</v>
      </c>
      <c r="D30" s="31"/>
      <c r="E30" s="31"/>
      <c r="F30" s="6"/>
      <c r="G30" s="20">
        <f t="shared" si="20"/>
        <v>-6.7837113797146671</v>
      </c>
      <c r="H30" s="20">
        <f t="shared" si="21"/>
        <v>110.17945180485785</v>
      </c>
      <c r="I30" s="19">
        <f>H30/I7</f>
        <v>5.1229333148590266</v>
      </c>
      <c r="J30" s="18"/>
    </row>
    <row r="31" spans="1:11" x14ac:dyDescent="0.2">
      <c r="A31" s="7" t="s">
        <v>42</v>
      </c>
      <c r="B31" s="7" t="s">
        <v>53</v>
      </c>
      <c r="C31" s="7">
        <v>17.380954134372299</v>
      </c>
      <c r="D31" s="29">
        <v>5.9013999999999998</v>
      </c>
      <c r="E31" s="29">
        <v>0.44934000000000002</v>
      </c>
      <c r="F31" s="6"/>
      <c r="G31" s="20">
        <f t="shared" si="20"/>
        <v>-7.4530213862682686</v>
      </c>
      <c r="H31" s="20">
        <f>2^-G31</f>
        <v>175.21972548419879</v>
      </c>
      <c r="I31" s="19">
        <f>H31/I10</f>
        <v>6.7369483716150693</v>
      </c>
      <c r="J31" s="18">
        <f>AVERAGE(I31:I33)</f>
        <v>5.9318028465562582</v>
      </c>
      <c r="K31" s="18">
        <f>STDEV(I31:I33)/SQRT(3)</f>
        <v>0.4477516368878724</v>
      </c>
    </row>
    <row r="32" spans="1:11" x14ac:dyDescent="0.2">
      <c r="A32" s="7" t="s">
        <v>42</v>
      </c>
      <c r="B32" s="7" t="s">
        <v>53</v>
      </c>
      <c r="C32" s="7">
        <v>17.580004696501099</v>
      </c>
      <c r="D32" s="30"/>
      <c r="E32" s="30"/>
      <c r="F32" s="6"/>
      <c r="G32" s="20">
        <f t="shared" si="20"/>
        <v>-7.2539708241394685</v>
      </c>
      <c r="H32" s="20">
        <f t="shared" ref="H32:H33" si="22">2^-G32</f>
        <v>152.6380488025903</v>
      </c>
      <c r="I32" s="19">
        <f>H32/I10</f>
        <v>5.8687151317323867</v>
      </c>
      <c r="J32" s="18"/>
    </row>
    <row r="33" spans="1:11" x14ac:dyDescent="0.2">
      <c r="A33" s="7" t="s">
        <v>42</v>
      </c>
      <c r="B33" s="7" t="s">
        <v>53</v>
      </c>
      <c r="C33" s="7">
        <v>17.757385714615001</v>
      </c>
      <c r="D33" s="31"/>
      <c r="E33" s="31"/>
      <c r="F33" s="6"/>
      <c r="G33" s="20">
        <f t="shared" si="20"/>
        <v>-7.0765898060255665</v>
      </c>
      <c r="H33" s="20">
        <f t="shared" si="22"/>
        <v>134.97887328758085</v>
      </c>
      <c r="I33" s="19">
        <f>H33/I10</f>
        <v>5.1897450363213187</v>
      </c>
      <c r="J33" s="18"/>
    </row>
    <row r="34" spans="1:11" x14ac:dyDescent="0.2">
      <c r="A34" s="7" t="s">
        <v>43</v>
      </c>
      <c r="B34" s="7" t="s">
        <v>53</v>
      </c>
      <c r="C34" s="7">
        <v>17.576185047560202</v>
      </c>
      <c r="D34" s="29">
        <v>6.1256700000000004</v>
      </c>
      <c r="E34" s="29">
        <v>0.19592000000000001</v>
      </c>
      <c r="G34" s="20">
        <f t="shared" si="20"/>
        <v>-7.257790473080366</v>
      </c>
      <c r="H34" s="20">
        <f>2^-G34</f>
        <v>153.04270552295861</v>
      </c>
      <c r="I34" s="19">
        <f>H34/I13</f>
        <v>6.1316297057258877</v>
      </c>
      <c r="J34" s="18">
        <f>AVERAGE(I34:I36)</f>
        <v>6.1212011263440305</v>
      </c>
      <c r="K34" s="18">
        <f>STDEV(I34:I36)/SQRT(3)</f>
        <v>0.18373444236054653</v>
      </c>
    </row>
    <row r="35" spans="1:11" x14ac:dyDescent="0.2">
      <c r="A35" s="7" t="s">
        <v>43</v>
      </c>
      <c r="B35" s="7" t="s">
        <v>53</v>
      </c>
      <c r="C35" s="7">
        <v>17.506718149264799</v>
      </c>
      <c r="D35" s="30"/>
      <c r="E35" s="30"/>
      <c r="G35" s="20">
        <f t="shared" si="20"/>
        <v>-7.3272573713757687</v>
      </c>
      <c r="H35" s="20">
        <f t="shared" ref="H35:H36" si="23">2^-G35</f>
        <v>160.59212865588256</v>
      </c>
      <c r="I35" s="19">
        <f>H35/I13</f>
        <v>6.4340960466387287</v>
      </c>
      <c r="J35" s="18"/>
    </row>
    <row r="36" spans="1:11" x14ac:dyDescent="0.2">
      <c r="A36" s="7" t="s">
        <v>43</v>
      </c>
      <c r="B36" s="7" t="s">
        <v>53</v>
      </c>
      <c r="C36" s="7">
        <v>17.656930738249699</v>
      </c>
      <c r="D36" s="31"/>
      <c r="E36" s="31"/>
      <c r="G36" s="20">
        <f t="shared" si="20"/>
        <v>-7.177044782390869</v>
      </c>
      <c r="H36" s="20">
        <f t="shared" si="23"/>
        <v>144.71240450929599</v>
      </c>
      <c r="I36" s="19">
        <f>H36/I13</f>
        <v>5.7978776266674732</v>
      </c>
      <c r="J36" s="18"/>
    </row>
    <row r="37" spans="1:11" x14ac:dyDescent="0.2">
      <c r="A37" s="7" t="s">
        <v>44</v>
      </c>
      <c r="B37" s="7" t="s">
        <v>53</v>
      </c>
      <c r="C37" s="7">
        <v>18.574847116915102</v>
      </c>
      <c r="D37" s="29">
        <v>6.0670799999999998</v>
      </c>
      <c r="E37" s="29">
        <v>0.12528</v>
      </c>
      <c r="G37" s="20">
        <f t="shared" si="20"/>
        <v>-6.259128403725466</v>
      </c>
      <c r="H37" s="20">
        <f>2^-G37</f>
        <v>76.592350267875233</v>
      </c>
      <c r="I37" s="19">
        <f>H37/I16</f>
        <v>6.1653220387965835</v>
      </c>
      <c r="J37" s="18">
        <f>AVERAGE(I37:I39)</f>
        <v>6.0677680076705949</v>
      </c>
      <c r="K37" s="18">
        <f>STDEV(I37:I39)/SQRT(3)</f>
        <v>0.10563065727620628</v>
      </c>
    </row>
    <row r="38" spans="1:11" x14ac:dyDescent="0.2">
      <c r="A38" s="7" t="s">
        <v>44</v>
      </c>
      <c r="B38" s="7" t="s">
        <v>53</v>
      </c>
      <c r="C38" s="7">
        <v>18.6489335146297</v>
      </c>
      <c r="D38" s="30"/>
      <c r="E38" s="30"/>
      <c r="G38" s="20">
        <f t="shared" si="20"/>
        <v>-6.1850420060108675</v>
      </c>
      <c r="H38" s="20">
        <f t="shared" ref="H38:H39" si="24">2^-G38</f>
        <v>72.758404715295839</v>
      </c>
      <c r="I38" s="19">
        <f>H38/I16</f>
        <v>5.8567075501669263</v>
      </c>
      <c r="J38" s="18"/>
    </row>
    <row r="39" spans="1:11" x14ac:dyDescent="0.2">
      <c r="A39" s="7" t="s">
        <v>44</v>
      </c>
      <c r="B39" s="7" t="s">
        <v>53</v>
      </c>
      <c r="C39" s="7">
        <v>18.5711190523627</v>
      </c>
      <c r="D39" s="31"/>
      <c r="E39" s="31"/>
      <c r="G39" s="20">
        <f t="shared" si="20"/>
        <v>-6.2628564682778674</v>
      </c>
      <c r="H39" s="20">
        <f t="shared" si="24"/>
        <v>76.79052830902873</v>
      </c>
      <c r="I39" s="19">
        <f>H39/I16</f>
        <v>6.1812744340482757</v>
      </c>
      <c r="J39" s="18"/>
    </row>
    <row r="40" spans="1:11" x14ac:dyDescent="0.2">
      <c r="A40" s="7" t="s">
        <v>45</v>
      </c>
      <c r="B40" s="7" t="s">
        <v>53</v>
      </c>
      <c r="C40" s="7">
        <v>18.246238191935198</v>
      </c>
      <c r="D40" s="29">
        <v>6.4267099999999999</v>
      </c>
      <c r="E40" s="29">
        <v>0.28037000000000001</v>
      </c>
      <c r="G40" s="20">
        <f t="shared" si="20"/>
        <v>-6.5877373287053693</v>
      </c>
      <c r="H40" s="20">
        <f>2^-G40</f>
        <v>96.184820644333215</v>
      </c>
      <c r="I40" s="19">
        <f>H40/I19</f>
        <v>6.9261027128714892</v>
      </c>
      <c r="J40" s="18">
        <f>AVERAGE(I40:I42)</f>
        <v>6.4371053163771075</v>
      </c>
      <c r="K40" s="18">
        <f>STDEV(I40:I42)/SQRT(3)</f>
        <v>0.27257155643971659</v>
      </c>
    </row>
    <row r="41" spans="1:11" x14ac:dyDescent="0.2">
      <c r="A41" s="7" t="s">
        <v>45</v>
      </c>
      <c r="B41" s="7" t="s">
        <v>53</v>
      </c>
      <c r="C41" s="7">
        <v>18.359920295904701</v>
      </c>
      <c r="D41" s="30"/>
      <c r="E41" s="30"/>
      <c r="G41" s="20">
        <f t="shared" si="20"/>
        <v>-6.4740552247358671</v>
      </c>
      <c r="H41" s="20">
        <f t="shared" ref="H41:H42" si="25">2^-G41</f>
        <v>88.896531482607941</v>
      </c>
      <c r="I41" s="19">
        <f>H41/I19</f>
        <v>6.4012856055871987</v>
      </c>
      <c r="J41" s="18"/>
    </row>
    <row r="42" spans="1:11" x14ac:dyDescent="0.2">
      <c r="A42" s="7" t="s">
        <v>45</v>
      </c>
      <c r="B42" s="7" t="s">
        <v>53</v>
      </c>
      <c r="C42" s="7">
        <v>18.4571892470919</v>
      </c>
      <c r="D42" s="31"/>
      <c r="E42" s="31"/>
      <c r="G42" s="20">
        <f t="shared" si="20"/>
        <v>-6.3767862735486673</v>
      </c>
      <c r="H42" s="20">
        <f t="shared" si="25"/>
        <v>83.100558822971152</v>
      </c>
      <c r="I42" s="19">
        <f>H42/I19</f>
        <v>5.9839276306726354</v>
      </c>
      <c r="J42" s="18"/>
    </row>
    <row r="43" spans="1:11" x14ac:dyDescent="0.2">
      <c r="A43" s="7" t="s">
        <v>46</v>
      </c>
      <c r="B43" s="7" t="s">
        <v>53</v>
      </c>
      <c r="C43" s="7">
        <v>18.695049144560201</v>
      </c>
      <c r="D43" s="29">
        <v>6.58263</v>
      </c>
      <c r="E43" s="29">
        <v>0.21093000000000001</v>
      </c>
      <c r="G43" s="20">
        <f t="shared" si="20"/>
        <v>-6.1389263760803665</v>
      </c>
      <c r="H43" s="20">
        <f>2^-G43</f>
        <v>70.469465973757394</v>
      </c>
      <c r="I43" s="19">
        <f>H43/I22</f>
        <v>6.8190454314344757</v>
      </c>
      <c r="J43" s="18">
        <f>AVERAGE(I43:I45)</f>
        <v>6.4468243144385795</v>
      </c>
      <c r="K43" s="18">
        <f>STDEV(I43:I45)/SQRT(3)</f>
        <v>0.19589368887906794</v>
      </c>
    </row>
    <row r="44" spans="1:11" x14ac:dyDescent="0.2">
      <c r="A44" s="7" t="s">
        <v>46</v>
      </c>
      <c r="B44" s="7" t="s">
        <v>53</v>
      </c>
      <c r="C44" s="7">
        <v>18.842900178208499</v>
      </c>
      <c r="D44" s="30"/>
      <c r="E44" s="30"/>
      <c r="G44" s="20">
        <f t="shared" si="20"/>
        <v>-5.9910753424320689</v>
      </c>
      <c r="H44" s="20">
        <f t="shared" ref="H44:H45" si="26">2^-G44</f>
        <v>63.605311571180074</v>
      </c>
      <c r="I44" s="19">
        <f>H44/I22</f>
        <v>6.1548289502568476</v>
      </c>
      <c r="J44" s="18"/>
    </row>
    <row r="45" spans="1:11" x14ac:dyDescent="0.2">
      <c r="A45" s="7" t="s">
        <v>46</v>
      </c>
      <c r="B45" s="7" t="s">
        <v>53</v>
      </c>
      <c r="C45" s="7">
        <v>18.794096141675901</v>
      </c>
      <c r="D45" s="31"/>
      <c r="E45" s="31"/>
      <c r="G45" s="20">
        <f t="shared" si="20"/>
        <v>-6.0398793789646668</v>
      </c>
      <c r="H45" s="20">
        <f t="shared" si="26"/>
        <v>65.793783780757835</v>
      </c>
      <c r="I45" s="19">
        <f>H45/I22</f>
        <v>6.3665985616244143</v>
      </c>
      <c r="J45" s="18"/>
    </row>
    <row r="46" spans="1:11" x14ac:dyDescent="0.2">
      <c r="A46" s="7" t="s">
        <v>52</v>
      </c>
      <c r="B46" s="7" t="s">
        <v>54</v>
      </c>
      <c r="C46" s="7">
        <v>24.246936764128399</v>
      </c>
      <c r="D46" s="32"/>
      <c r="E46" s="32"/>
    </row>
    <row r="47" spans="1:11" x14ac:dyDescent="0.2">
      <c r="A47" s="7" t="s">
        <v>52</v>
      </c>
      <c r="B47" s="7" t="s">
        <v>54</v>
      </c>
      <c r="C47" s="7">
        <v>24.4084458069844</v>
      </c>
      <c r="D47" s="33"/>
      <c r="E47" s="33"/>
    </row>
    <row r="48" spans="1:11" x14ac:dyDescent="0.2">
      <c r="A48" s="7" t="s">
        <v>52</v>
      </c>
      <c r="B48" s="7" t="s">
        <v>54</v>
      </c>
      <c r="C48" s="7">
        <v>24.226612975980199</v>
      </c>
      <c r="D48" s="34"/>
      <c r="E48" s="34"/>
    </row>
    <row r="49" spans="1:11" x14ac:dyDescent="0.2">
      <c r="A49" s="7" t="s">
        <v>41</v>
      </c>
      <c r="B49" s="7" t="s">
        <v>54</v>
      </c>
      <c r="C49" s="7">
        <v>15.988418278912199</v>
      </c>
      <c r="D49" s="29">
        <v>15.550380000000001</v>
      </c>
      <c r="E49" s="29">
        <v>0.75692999999999999</v>
      </c>
      <c r="F49" s="6"/>
      <c r="G49" s="20">
        <f>C49-AVERAGE($C$46:$C$48)</f>
        <v>-8.3055802367854668</v>
      </c>
      <c r="H49" s="20">
        <f>2^-G49</f>
        <v>316.39439601989301</v>
      </c>
      <c r="I49" s="19">
        <f>H49/I7</f>
        <v>14.711158618539663</v>
      </c>
      <c r="J49" s="18">
        <f>AVERAGE(I49:I51)</f>
        <v>15.514584010618814</v>
      </c>
      <c r="K49" s="18">
        <f>STDEV(I49:I51)/SQRT(3)</f>
        <v>0.43007458042155305</v>
      </c>
    </row>
    <row r="50" spans="1:11" x14ac:dyDescent="0.2">
      <c r="A50" s="7" t="s">
        <v>41</v>
      </c>
      <c r="B50" s="7" t="s">
        <v>54</v>
      </c>
      <c r="C50" s="7">
        <v>15.850909897511301</v>
      </c>
      <c r="D50" s="30"/>
      <c r="E50" s="30"/>
      <c r="F50" s="6"/>
      <c r="G50" s="20">
        <f>C50-AVERAGE($C$46:$C$48)</f>
        <v>-8.4430886181863656</v>
      </c>
      <c r="H50" s="20">
        <f t="shared" ref="H50:H51" si="27">2^-G50</f>
        <v>348.03500747712246</v>
      </c>
      <c r="I50" s="19">
        <f>H50/I7</f>
        <v>16.182328967288885</v>
      </c>
      <c r="J50" s="18"/>
    </row>
    <row r="51" spans="1:11" x14ac:dyDescent="0.2">
      <c r="A51" s="7" t="s">
        <v>41</v>
      </c>
      <c r="B51" s="7" t="s">
        <v>54</v>
      </c>
      <c r="C51" s="7">
        <v>15.8991421185666</v>
      </c>
      <c r="D51" s="31"/>
      <c r="E51" s="31"/>
      <c r="F51" s="6"/>
      <c r="G51" s="20">
        <f>C51-AVERAGE($C$46:$C$48)</f>
        <v>-8.3948563971310666</v>
      </c>
      <c r="H51" s="20">
        <f t="shared" si="27"/>
        <v>336.59184129197683</v>
      </c>
      <c r="I51" s="19">
        <f>H51/I7</f>
        <v>15.65026444602789</v>
      </c>
      <c r="J51" s="18"/>
    </row>
    <row r="52" spans="1:11" x14ac:dyDescent="0.2">
      <c r="A52" s="7" t="s">
        <v>42</v>
      </c>
      <c r="B52" s="7" t="s">
        <v>54</v>
      </c>
      <c r="C52" s="7">
        <v>15.7727051818118</v>
      </c>
      <c r="D52" s="29">
        <v>13.6515</v>
      </c>
      <c r="E52" s="29">
        <v>0.80386000000000002</v>
      </c>
      <c r="F52" s="6"/>
      <c r="G52" s="20">
        <f t="shared" ref="G52:G66" si="28">C52-AVERAGE($C$46:$C$48)</f>
        <v>-8.5212933338858665</v>
      </c>
      <c r="H52" s="20">
        <f>2^-G52</f>
        <v>367.42177876772928</v>
      </c>
      <c r="I52" s="19">
        <f>H52/I10</f>
        <v>14.126843009969145</v>
      </c>
      <c r="J52" s="18">
        <f>AVERAGE(I52:I54)</f>
        <v>13.669318075382217</v>
      </c>
      <c r="K52" s="18">
        <f>STDEV(I52:I54)/SQRT(3)</f>
        <v>0.57966375223498068</v>
      </c>
    </row>
    <row r="53" spans="1:11" x14ac:dyDescent="0.2">
      <c r="A53" s="7" t="s">
        <v>42</v>
      </c>
      <c r="B53" s="7" t="s">
        <v>54</v>
      </c>
      <c r="C53" s="7">
        <v>15.7487800979883</v>
      </c>
      <c r="D53" s="30"/>
      <c r="E53" s="30"/>
      <c r="F53" s="6"/>
      <c r="G53" s="20">
        <f t="shared" si="28"/>
        <v>-8.545218417709366</v>
      </c>
      <c r="H53" s="20">
        <f t="shared" ref="H53:H54" si="29">2^-G53</f>
        <v>373.56576006416208</v>
      </c>
      <c r="I53" s="19">
        <f>H53/I10</f>
        <v>14.363070322138796</v>
      </c>
      <c r="J53" s="18"/>
    </row>
    <row r="54" spans="1:11" x14ac:dyDescent="0.2">
      <c r="A54" s="7" t="s">
        <v>42</v>
      </c>
      <c r="B54" s="7" t="s">
        <v>54</v>
      </c>
      <c r="C54" s="7">
        <v>15.9471354834529</v>
      </c>
      <c r="D54" s="31"/>
      <c r="E54" s="31"/>
      <c r="F54" s="6"/>
      <c r="G54" s="20">
        <f t="shared" si="28"/>
        <v>-8.3468630322447659</v>
      </c>
      <c r="H54" s="20">
        <f t="shared" si="29"/>
        <v>325.57881819236871</v>
      </c>
      <c r="I54" s="19">
        <f>H54/I10</f>
        <v>12.518040894038711</v>
      </c>
      <c r="J54" s="18"/>
    </row>
    <row r="55" spans="1:11" x14ac:dyDescent="0.2">
      <c r="A55" s="7" t="s">
        <v>43</v>
      </c>
      <c r="B55" s="7" t="s">
        <v>54</v>
      </c>
      <c r="C55" s="7">
        <v>15.8915015914499</v>
      </c>
      <c r="D55" s="29">
        <v>13.476039999999999</v>
      </c>
      <c r="E55" s="29">
        <v>0.57908000000000004</v>
      </c>
      <c r="G55" s="20">
        <f t="shared" si="28"/>
        <v>-8.4024969242477656</v>
      </c>
      <c r="H55" s="20">
        <f>2^-G55</f>
        <v>338.37916365266778</v>
      </c>
      <c r="I55" s="19">
        <f>H55/I13</f>
        <v>13.557103061930169</v>
      </c>
      <c r="J55" s="18">
        <f>AVERAGE(I55:I57)</f>
        <v>13.457490299081906</v>
      </c>
      <c r="K55" s="18">
        <f>STDEV(I55:I57)/SQRT(3)</f>
        <v>0.21445100690871954</v>
      </c>
    </row>
    <row r="56" spans="1:11" x14ac:dyDescent="0.2">
      <c r="A56" s="7" t="s">
        <v>43</v>
      </c>
      <c r="B56" s="7" t="s">
        <v>54</v>
      </c>
      <c r="C56" s="7">
        <v>15.869130164157299</v>
      </c>
      <c r="D56" s="30"/>
      <c r="E56" s="30"/>
      <c r="G56" s="20">
        <f t="shared" si="28"/>
        <v>-8.4248683515403666</v>
      </c>
      <c r="H56" s="20">
        <f t="shared" ref="H56:H57" si="30">2^-G56</f>
        <v>343.66719904457261</v>
      </c>
      <c r="I56" s="19">
        <f>H56/I13</f>
        <v>13.768967291480589</v>
      </c>
      <c r="J56" s="18"/>
    </row>
    <row r="57" spans="1:11" x14ac:dyDescent="0.2">
      <c r="A57" s="7" t="s">
        <v>43</v>
      </c>
      <c r="B57" s="7" t="s">
        <v>54</v>
      </c>
      <c r="C57" s="7">
        <v>15.9468986946006</v>
      </c>
      <c r="D57" s="31"/>
      <c r="E57" s="31"/>
      <c r="G57" s="20">
        <f t="shared" si="28"/>
        <v>-8.3470998210970659</v>
      </c>
      <c r="H57" s="20">
        <f t="shared" si="30"/>
        <v>325.63225967480849</v>
      </c>
      <c r="I57" s="19">
        <f>H57/I13</f>
        <v>13.046400543834967</v>
      </c>
      <c r="J57" s="18"/>
    </row>
    <row r="58" spans="1:11" x14ac:dyDescent="0.2">
      <c r="A58" s="7" t="s">
        <v>44</v>
      </c>
      <c r="B58" s="7" t="s">
        <v>54</v>
      </c>
      <c r="C58" s="7">
        <v>16.447544974424702</v>
      </c>
      <c r="D58" s="29">
        <v>18.5367</v>
      </c>
      <c r="E58" s="29">
        <v>1.0369699999999999</v>
      </c>
      <c r="G58" s="20">
        <f t="shared" si="28"/>
        <v>-7.8464535412729646</v>
      </c>
      <c r="H58" s="20">
        <f>2^-G58</f>
        <v>230.15365464178791</v>
      </c>
      <c r="I58" s="19">
        <f>H58/I16</f>
        <v>18.526280944635602</v>
      </c>
      <c r="J58" s="18">
        <f>AVERAGE(I58:I60)</f>
        <v>18.561660487690755</v>
      </c>
      <c r="K58" s="18">
        <f>STDEV(I58:I60)/SQRT(3)</f>
        <v>0.72810394988618654</v>
      </c>
    </row>
    <row r="59" spans="1:11" x14ac:dyDescent="0.2">
      <c r="A59" s="7" t="s">
        <v>44</v>
      </c>
      <c r="B59" s="7" t="s">
        <v>54</v>
      </c>
      <c r="C59" s="7">
        <v>16.348699625875501</v>
      </c>
      <c r="D59" s="30"/>
      <c r="E59" s="30"/>
      <c r="G59" s="20">
        <f t="shared" si="28"/>
        <v>-7.9452988898221655</v>
      </c>
      <c r="H59" s="20">
        <f t="shared" ref="H59:H60" si="31">2^-G59</f>
        <v>246.47523556247941</v>
      </c>
      <c r="I59" s="19">
        <f>H59/I16</f>
        <v>19.840091034108038</v>
      </c>
      <c r="J59" s="18"/>
    </row>
    <row r="60" spans="1:11" x14ac:dyDescent="0.2">
      <c r="A60" s="7" t="s">
        <v>44</v>
      </c>
      <c r="B60" s="7" t="s">
        <v>54</v>
      </c>
      <c r="C60" s="7">
        <v>16.544795170911801</v>
      </c>
      <c r="D60" s="31"/>
      <c r="E60" s="31"/>
      <c r="G60" s="20">
        <f t="shared" si="28"/>
        <v>-7.7492033447858653</v>
      </c>
      <c r="H60" s="20">
        <f t="shared" si="31"/>
        <v>215.15064345854665</v>
      </c>
      <c r="I60" s="19">
        <f>H60/I16</f>
        <v>17.318609484328618</v>
      </c>
      <c r="J60" s="18"/>
    </row>
    <row r="61" spans="1:11" x14ac:dyDescent="0.2">
      <c r="A61" s="7" t="s">
        <v>45</v>
      </c>
      <c r="B61" s="7" t="s">
        <v>54</v>
      </c>
      <c r="C61" s="7">
        <v>16.445557653975399</v>
      </c>
      <c r="D61" s="29">
        <v>17.406749999999999</v>
      </c>
      <c r="E61" s="29">
        <v>1.0986400000000001</v>
      </c>
      <c r="G61" s="20">
        <f t="shared" si="28"/>
        <v>-7.848440861722267</v>
      </c>
      <c r="H61" s="20">
        <f>2^-G61</f>
        <v>230.47091104322473</v>
      </c>
      <c r="I61" s="19">
        <f>H61/I19</f>
        <v>16.595812016087461</v>
      </c>
      <c r="J61" s="18">
        <f>AVERAGE(I61:I63)</f>
        <v>17.446128795014264</v>
      </c>
      <c r="K61" s="18">
        <f>STDEV(I61:I63)/SQRT(3)</f>
        <v>0.87334662377348948</v>
      </c>
    </row>
    <row r="62" spans="1:11" x14ac:dyDescent="0.2">
      <c r="A62" s="7" t="s">
        <v>45</v>
      </c>
      <c r="B62" s="7" t="s">
        <v>54</v>
      </c>
      <c r="C62" s="7">
        <v>16.235825103928502</v>
      </c>
      <c r="D62" s="30"/>
      <c r="E62" s="30"/>
      <c r="G62" s="20">
        <f t="shared" si="28"/>
        <v>-8.0581734117691646</v>
      </c>
      <c r="H62" s="20">
        <f t="shared" ref="H62:H63" si="32">2^-G62</f>
        <v>266.53356438392416</v>
      </c>
      <c r="I62" s="19">
        <f>H62/I19</f>
        <v>19.19262136150342</v>
      </c>
      <c r="J62" s="18"/>
    </row>
    <row r="63" spans="1:11" x14ac:dyDescent="0.2">
      <c r="A63" s="7" t="s">
        <v>45</v>
      </c>
      <c r="B63" s="7" t="s">
        <v>54</v>
      </c>
      <c r="C63" s="7">
        <v>16.449549754112901</v>
      </c>
      <c r="D63" s="31"/>
      <c r="E63" s="31"/>
      <c r="G63" s="20">
        <f t="shared" si="28"/>
        <v>-7.8444487615847649</v>
      </c>
      <c r="H63" s="20">
        <f t="shared" si="32"/>
        <v>229.83405353426247</v>
      </c>
      <c r="I63" s="19">
        <f>H63/I19</f>
        <v>16.549953007451922</v>
      </c>
      <c r="J63" s="18"/>
    </row>
    <row r="64" spans="1:11" x14ac:dyDescent="0.2">
      <c r="A64" s="7" t="s">
        <v>46</v>
      </c>
      <c r="B64" s="7" t="s">
        <v>54</v>
      </c>
      <c r="C64" s="7">
        <v>16.590471453062001</v>
      </c>
      <c r="D64" s="29">
        <v>20.261009999999999</v>
      </c>
      <c r="E64" s="29">
        <v>0.84948000000000001</v>
      </c>
      <c r="G64" s="20">
        <f t="shared" si="28"/>
        <v>-7.7035270626356649</v>
      </c>
      <c r="H64" s="20">
        <f>2^-G64</f>
        <v>208.44559331067694</v>
      </c>
      <c r="I64" s="19">
        <f>H64/I22</f>
        <v>20.170437665827425</v>
      </c>
      <c r="J64" s="18">
        <f>AVERAGE(I64:I66)</f>
        <v>19.828201796122347</v>
      </c>
      <c r="K64" s="18">
        <f>STDEV(I64:I66)/SQRT(3)</f>
        <v>0.25567325596178397</v>
      </c>
    </row>
    <row r="65" spans="1:10" x14ac:dyDescent="0.2">
      <c r="A65" s="7" t="s">
        <v>46</v>
      </c>
      <c r="B65" s="7" t="s">
        <v>54</v>
      </c>
      <c r="C65" s="7">
        <v>16.603715680734201</v>
      </c>
      <c r="D65" s="30"/>
      <c r="E65" s="30"/>
      <c r="G65" s="20">
        <f t="shared" si="28"/>
        <v>-7.6902828349634653</v>
      </c>
      <c r="H65" s="20">
        <f t="shared" ref="H65:H66" si="33">2^-G65</f>
        <v>206.54077793854947</v>
      </c>
      <c r="I65" s="19">
        <f>H65/I22</f>
        <v>19.986116380267109</v>
      </c>
      <c r="J65" s="18"/>
    </row>
    <row r="66" spans="1:10" x14ac:dyDescent="0.2">
      <c r="A66" s="7" t="s">
        <v>46</v>
      </c>
      <c r="B66" s="7" t="s">
        <v>54</v>
      </c>
      <c r="C66" s="7">
        <v>16.652017649399301</v>
      </c>
      <c r="D66" s="31"/>
      <c r="E66" s="31"/>
      <c r="G66" s="20">
        <f t="shared" si="28"/>
        <v>-7.6419808662983648</v>
      </c>
      <c r="H66" s="20">
        <f t="shared" si="33"/>
        <v>199.74019385830465</v>
      </c>
      <c r="I66" s="19">
        <f>H66/I22</f>
        <v>19.328051342272513</v>
      </c>
      <c r="J66" s="18"/>
    </row>
  </sheetData>
  <mergeCells count="43">
    <mergeCell ref="D64:D66"/>
    <mergeCell ref="E64:E66"/>
    <mergeCell ref="D55:D57"/>
    <mergeCell ref="E55:E57"/>
    <mergeCell ref="D58:D60"/>
    <mergeCell ref="E58:E60"/>
    <mergeCell ref="D61:D63"/>
    <mergeCell ref="E61:E63"/>
    <mergeCell ref="D46:D48"/>
    <mergeCell ref="E46:E48"/>
    <mergeCell ref="D49:D51"/>
    <mergeCell ref="E49:E51"/>
    <mergeCell ref="D52:D54"/>
    <mergeCell ref="E52:E54"/>
    <mergeCell ref="D22:D24"/>
    <mergeCell ref="E22:E24"/>
    <mergeCell ref="D25:D27"/>
    <mergeCell ref="E25:E27"/>
    <mergeCell ref="D28:D30"/>
    <mergeCell ref="E28:E30"/>
    <mergeCell ref="D43:D45"/>
    <mergeCell ref="E43:E45"/>
    <mergeCell ref="D31:D33"/>
    <mergeCell ref="E31:E33"/>
    <mergeCell ref="D34:D36"/>
    <mergeCell ref="E34:E36"/>
    <mergeCell ref="D37:D39"/>
    <mergeCell ref="E37:E39"/>
    <mergeCell ref="D40:D42"/>
    <mergeCell ref="E40:E42"/>
    <mergeCell ref="E19:E21"/>
    <mergeCell ref="A2:E2"/>
    <mergeCell ref="D4:D6"/>
    <mergeCell ref="E4:E6"/>
    <mergeCell ref="D7:D9"/>
    <mergeCell ref="E7:E9"/>
    <mergeCell ref="D10:D12"/>
    <mergeCell ref="E10:E12"/>
    <mergeCell ref="D13:D15"/>
    <mergeCell ref="E13:E15"/>
    <mergeCell ref="D16:D18"/>
    <mergeCell ref="E16:E18"/>
    <mergeCell ref="D19:D21"/>
  </mergeCells>
  <phoneticPr fontId="8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3"/>
  <sheetViews>
    <sheetView zoomScale="90" zoomScaleNormal="90" zoomScalePageLayoutView="90" workbookViewId="0">
      <selection activeCell="B3" sqref="B3:D3"/>
    </sheetView>
  </sheetViews>
  <sheetFormatPr baseColWidth="10" defaultRowHeight="16" x14ac:dyDescent="0.2"/>
  <cols>
    <col min="1" max="1" width="12" customWidth="1"/>
  </cols>
  <sheetData>
    <row r="1" spans="1:7" x14ac:dyDescent="0.2">
      <c r="A1" s="10"/>
      <c r="B1" s="10"/>
    </row>
    <row r="2" spans="1:7" x14ac:dyDescent="0.2">
      <c r="A2" s="24" t="s">
        <v>55</v>
      </c>
      <c r="B2" s="24"/>
      <c r="C2" s="24"/>
      <c r="D2" s="24"/>
      <c r="E2" s="24"/>
      <c r="F2" s="24"/>
      <c r="G2" s="24"/>
    </row>
    <row r="3" spans="1:7" ht="17" customHeight="1" x14ac:dyDescent="0.2">
      <c r="A3" s="4" t="s">
        <v>56</v>
      </c>
      <c r="B3" s="39" t="s">
        <v>66</v>
      </c>
      <c r="C3" s="39"/>
      <c r="D3" s="39"/>
      <c r="E3" s="39" t="s">
        <v>26</v>
      </c>
      <c r="F3" s="39"/>
      <c r="G3" s="39"/>
    </row>
    <row r="4" spans="1:7" x14ac:dyDescent="0.2">
      <c r="A4" s="5">
        <v>1.568773</v>
      </c>
      <c r="B4" s="5">
        <v>147.507319</v>
      </c>
      <c r="C4" s="5">
        <v>140.67588900000001</v>
      </c>
      <c r="D4" s="21">
        <v>149.81495100000001</v>
      </c>
      <c r="E4" s="21">
        <v>183.418204</v>
      </c>
      <c r="F4" s="21">
        <v>186.08714000000001</v>
      </c>
      <c r="G4" s="21">
        <v>186.48488800000001</v>
      </c>
    </row>
    <row r="5" spans="1:7" x14ac:dyDescent="0.2">
      <c r="A5" s="5">
        <v>8.1176030000000008</v>
      </c>
      <c r="B5" s="5">
        <v>140.22761299999999</v>
      </c>
      <c r="C5" s="5">
        <v>133.747705</v>
      </c>
      <c r="D5" s="21">
        <v>143.10926000000001</v>
      </c>
      <c r="E5" s="21">
        <v>172.15569500000001</v>
      </c>
      <c r="F5" s="21">
        <v>175.288873</v>
      </c>
      <c r="G5" s="21">
        <v>176.61746400000001</v>
      </c>
    </row>
    <row r="6" spans="1:7" x14ac:dyDescent="0.2">
      <c r="A6" s="5">
        <v>14.667743</v>
      </c>
      <c r="B6" s="5">
        <v>137.490059</v>
      </c>
      <c r="C6" s="5">
        <v>132.93858900000001</v>
      </c>
      <c r="D6" s="21">
        <v>142.97988100000001</v>
      </c>
      <c r="E6" s="21">
        <v>168.39883800000001</v>
      </c>
      <c r="F6" s="21">
        <v>171.59822299999999</v>
      </c>
      <c r="G6" s="21">
        <v>171.10138900000001</v>
      </c>
    </row>
    <row r="7" spans="1:7" x14ac:dyDescent="0.2">
      <c r="A7" s="5">
        <v>21.282022000000001</v>
      </c>
      <c r="B7" s="5">
        <v>58.752688999999997</v>
      </c>
      <c r="C7" s="5">
        <v>61.635838</v>
      </c>
      <c r="D7" s="21">
        <v>66.509870000000006</v>
      </c>
      <c r="E7" s="21">
        <v>78.670250999999993</v>
      </c>
      <c r="F7" s="21">
        <v>81.445199000000002</v>
      </c>
      <c r="G7" s="21">
        <v>79.980445000000003</v>
      </c>
    </row>
    <row r="8" spans="1:7" x14ac:dyDescent="0.2">
      <c r="A8" s="5">
        <v>27.827399</v>
      </c>
      <c r="B8" s="5">
        <v>62.587293000000003</v>
      </c>
      <c r="C8" s="5">
        <v>66.721303000000006</v>
      </c>
      <c r="D8" s="21">
        <v>71.289293999999998</v>
      </c>
      <c r="E8" s="21">
        <v>83.474446999999998</v>
      </c>
      <c r="F8" s="21">
        <v>86.509361999999996</v>
      </c>
      <c r="G8" s="21">
        <v>85.582224999999994</v>
      </c>
    </row>
    <row r="9" spans="1:7" x14ac:dyDescent="0.2">
      <c r="A9" s="5">
        <v>34.373882000000002</v>
      </c>
      <c r="B9" s="5">
        <v>64.966059999999999</v>
      </c>
      <c r="C9" s="5">
        <v>70.787512000000007</v>
      </c>
      <c r="D9" s="21">
        <v>75.813506000000004</v>
      </c>
      <c r="E9" s="21">
        <v>87.376194999999996</v>
      </c>
      <c r="F9" s="21">
        <v>90.615740000000002</v>
      </c>
      <c r="G9" s="21">
        <v>89.506067000000002</v>
      </c>
    </row>
    <row r="10" spans="1:7" x14ac:dyDescent="0.2">
      <c r="A10" s="5">
        <v>40.997233000000001</v>
      </c>
      <c r="B10" s="5">
        <v>126.77054</v>
      </c>
      <c r="C10" s="5">
        <v>152.889556</v>
      </c>
      <c r="D10" s="21">
        <v>166.227542</v>
      </c>
      <c r="E10" s="21">
        <v>230.882665</v>
      </c>
      <c r="F10" s="21">
        <v>279.119686</v>
      </c>
      <c r="G10" s="21">
        <v>235.11795499999999</v>
      </c>
    </row>
    <row r="11" spans="1:7" x14ac:dyDescent="0.2">
      <c r="A11" s="21">
        <v>47.544074000000002</v>
      </c>
      <c r="B11" s="21">
        <v>123.364121</v>
      </c>
      <c r="C11" s="21">
        <v>137.03017500000001</v>
      </c>
      <c r="D11" s="21">
        <v>158.64143000000001</v>
      </c>
      <c r="E11" s="21">
        <v>196.85923299999999</v>
      </c>
      <c r="F11" s="21">
        <v>193.35035199999999</v>
      </c>
      <c r="G11" s="21">
        <v>205.99863300000001</v>
      </c>
    </row>
    <row r="12" spans="1:7" x14ac:dyDescent="0.2">
      <c r="A12" s="21">
        <v>54.088099</v>
      </c>
      <c r="B12" s="21">
        <v>134.66343800000001</v>
      </c>
      <c r="C12" s="21">
        <v>140.965101</v>
      </c>
      <c r="D12" s="21">
        <v>168.25992299999999</v>
      </c>
      <c r="E12" s="21">
        <v>186.169284</v>
      </c>
      <c r="F12" s="21">
        <v>198.317013</v>
      </c>
      <c r="G12" s="21">
        <v>207.697979</v>
      </c>
    </row>
    <row r="13" spans="1:7" x14ac:dyDescent="0.2">
      <c r="A13" s="21">
        <v>60.715197000000003</v>
      </c>
      <c r="B13" s="21">
        <v>316.57194099999998</v>
      </c>
      <c r="C13" s="21">
        <v>389.06729200000001</v>
      </c>
      <c r="D13" s="21">
        <v>442.61222600000002</v>
      </c>
      <c r="E13" s="21">
        <v>332.66022600000002</v>
      </c>
      <c r="F13" s="21">
        <v>390.54922599999998</v>
      </c>
      <c r="G13" s="21">
        <v>340.53628300000003</v>
      </c>
    </row>
    <row r="14" spans="1:7" x14ac:dyDescent="0.2">
      <c r="A14" s="21">
        <v>67.264505</v>
      </c>
      <c r="B14" s="21">
        <v>321.38860599999998</v>
      </c>
      <c r="C14" s="21">
        <v>395.33315099999999</v>
      </c>
      <c r="D14" s="21">
        <v>454.50411800000001</v>
      </c>
      <c r="E14" s="21">
        <v>353.05339600000002</v>
      </c>
      <c r="F14" s="21">
        <v>400.47034500000001</v>
      </c>
      <c r="G14" s="21">
        <v>350.83781499999998</v>
      </c>
    </row>
    <row r="15" spans="1:7" x14ac:dyDescent="0.2">
      <c r="A15" s="21">
        <v>73.811601999999993</v>
      </c>
      <c r="B15" s="21">
        <v>320.506372</v>
      </c>
      <c r="C15" s="21">
        <v>391.88396699999998</v>
      </c>
      <c r="D15" s="21">
        <v>449.34648900000002</v>
      </c>
      <c r="E15" s="21">
        <v>344.17283700000002</v>
      </c>
      <c r="F15" s="21">
        <v>391.78044999999997</v>
      </c>
      <c r="G15" s="21">
        <v>346.65440100000001</v>
      </c>
    </row>
    <row r="16" spans="1:7" x14ac:dyDescent="0.2">
      <c r="A16" s="21">
        <v>80.438839999999999</v>
      </c>
      <c r="B16" s="21">
        <v>21.572028</v>
      </c>
      <c r="C16" s="21">
        <v>25.582014999999998</v>
      </c>
      <c r="D16" s="21">
        <v>21.320173</v>
      </c>
      <c r="E16" s="21">
        <v>28.450050000000001</v>
      </c>
      <c r="F16" s="21">
        <v>28.951450999999999</v>
      </c>
      <c r="G16" s="21">
        <v>26.756375999999999</v>
      </c>
    </row>
    <row r="17" spans="1:7" x14ac:dyDescent="0.2">
      <c r="A17" s="21">
        <v>86.994432000000003</v>
      </c>
      <c r="B17" s="21">
        <v>28.893813999999999</v>
      </c>
      <c r="C17" s="21">
        <v>35.616565999999999</v>
      </c>
      <c r="D17" s="21">
        <v>31.499219</v>
      </c>
      <c r="E17" s="21">
        <v>36.530037</v>
      </c>
      <c r="F17" s="21">
        <v>37.617165999999997</v>
      </c>
      <c r="G17" s="21">
        <v>34.55921</v>
      </c>
    </row>
    <row r="18" spans="1:7" x14ac:dyDescent="0.2">
      <c r="A18" s="21">
        <v>93.543857000000003</v>
      </c>
      <c r="B18" s="21">
        <v>27.552493999999999</v>
      </c>
      <c r="C18" s="21">
        <v>35.032120999999997</v>
      </c>
      <c r="D18" s="21">
        <v>31.424876000000001</v>
      </c>
      <c r="E18" s="21">
        <v>35.424951</v>
      </c>
      <c r="F18" s="21">
        <v>37.625639999999997</v>
      </c>
      <c r="G18" s="21">
        <v>33.873891999999998</v>
      </c>
    </row>
    <row r="21" spans="1:7" x14ac:dyDescent="0.2">
      <c r="A21" s="24" t="s">
        <v>10</v>
      </c>
      <c r="B21" s="24"/>
    </row>
    <row r="22" spans="1:7" ht="51" x14ac:dyDescent="0.2">
      <c r="A22" s="12" t="s">
        <v>66</v>
      </c>
      <c r="B22" s="12" t="s">
        <v>26</v>
      </c>
    </row>
    <row r="23" spans="1:7" x14ac:dyDescent="0.2">
      <c r="A23" s="5">
        <v>115.91800000000001</v>
      </c>
      <c r="B23" s="5">
        <v>139.94880000000001</v>
      </c>
    </row>
    <row r="24" spans="1:7" x14ac:dyDescent="0.2">
      <c r="A24" s="5">
        <v>107.3566</v>
      </c>
      <c r="B24" s="5">
        <v>142.64680000000001</v>
      </c>
    </row>
    <row r="25" spans="1:7" x14ac:dyDescent="0.2">
      <c r="A25" s="5">
        <v>121.6597</v>
      </c>
      <c r="B25" s="5">
        <v>144.345</v>
      </c>
    </row>
    <row r="27" spans="1:7" x14ac:dyDescent="0.2">
      <c r="A27" s="24" t="s">
        <v>11</v>
      </c>
      <c r="B27" s="24"/>
    </row>
    <row r="28" spans="1:7" ht="51" x14ac:dyDescent="0.2">
      <c r="A28" s="12" t="s">
        <v>66</v>
      </c>
      <c r="B28" s="12" t="s">
        <v>26</v>
      </c>
    </row>
    <row r="29" spans="1:7" x14ac:dyDescent="0.2">
      <c r="A29" s="5">
        <v>78.737369999999999</v>
      </c>
      <c r="B29" s="5">
        <v>89.728589999999997</v>
      </c>
    </row>
    <row r="30" spans="1:7" x14ac:dyDescent="0.2">
      <c r="A30" s="5">
        <v>71.302750000000003</v>
      </c>
      <c r="B30" s="5">
        <v>90.153019999999998</v>
      </c>
    </row>
    <row r="31" spans="1:7" x14ac:dyDescent="0.2">
      <c r="A31" s="5">
        <v>76.470010000000002</v>
      </c>
      <c r="B31" s="5">
        <v>91.120940000000004</v>
      </c>
    </row>
    <row r="34" spans="1:7" x14ac:dyDescent="0.2">
      <c r="A34" s="24" t="s">
        <v>12</v>
      </c>
      <c r="B34" s="24"/>
    </row>
    <row r="35" spans="1:7" ht="51" x14ac:dyDescent="0.2">
      <c r="A35" s="12" t="s">
        <v>66</v>
      </c>
      <c r="B35" s="12" t="s">
        <v>26</v>
      </c>
    </row>
    <row r="36" spans="1:7" x14ac:dyDescent="0.2">
      <c r="A36" s="5">
        <v>113.09139999999999</v>
      </c>
      <c r="B36" s="5">
        <v>168.4092</v>
      </c>
    </row>
    <row r="37" spans="1:7" x14ac:dyDescent="0.2">
      <c r="A37" s="5">
        <v>115.3831</v>
      </c>
      <c r="B37" s="5">
        <v>164.3989</v>
      </c>
    </row>
    <row r="38" spans="1:7" x14ac:dyDescent="0.2">
      <c r="A38" s="5">
        <v>146.93979999999999</v>
      </c>
      <c r="B38" s="5">
        <v>179.2423</v>
      </c>
    </row>
    <row r="41" spans="1:7" x14ac:dyDescent="0.2">
      <c r="A41" s="24" t="s">
        <v>13</v>
      </c>
      <c r="B41" s="24"/>
      <c r="C41" s="24"/>
      <c r="D41" s="24"/>
      <c r="E41" s="24"/>
      <c r="F41" s="24"/>
      <c r="G41" s="24"/>
    </row>
    <row r="42" spans="1:7" x14ac:dyDescent="0.2">
      <c r="A42" s="4" t="s">
        <v>56</v>
      </c>
      <c r="B42" s="39" t="s">
        <v>66</v>
      </c>
      <c r="C42" s="39"/>
      <c r="D42" s="39"/>
      <c r="E42" s="39" t="s">
        <v>26</v>
      </c>
      <c r="F42" s="39"/>
      <c r="G42" s="39"/>
    </row>
    <row r="43" spans="1:7" x14ac:dyDescent="0.2">
      <c r="A43" s="5">
        <v>1.568773</v>
      </c>
      <c r="B43" s="5">
        <v>15.239394000000001</v>
      </c>
      <c r="C43" s="5">
        <v>14.316822</v>
      </c>
      <c r="D43" s="21">
        <v>15.765129</v>
      </c>
      <c r="E43" s="21">
        <v>28.717175000000001</v>
      </c>
      <c r="F43" s="21">
        <v>30.341619000000001</v>
      </c>
      <c r="G43" s="21">
        <v>31.325773999999999</v>
      </c>
    </row>
    <row r="44" spans="1:7" x14ac:dyDescent="0.2">
      <c r="A44" s="5">
        <v>8.1176030000000008</v>
      </c>
      <c r="B44" s="5">
        <v>14.660091</v>
      </c>
      <c r="C44" s="5">
        <v>13.866834000000001</v>
      </c>
      <c r="D44" s="21">
        <v>14.926736</v>
      </c>
      <c r="E44" s="21">
        <v>27.047563</v>
      </c>
      <c r="F44" s="21">
        <v>28.821021000000002</v>
      </c>
      <c r="G44" s="21">
        <v>29.835728</v>
      </c>
    </row>
    <row r="45" spans="1:7" x14ac:dyDescent="0.2">
      <c r="A45" s="5">
        <v>14.667743</v>
      </c>
      <c r="B45" s="5">
        <v>14.874768</v>
      </c>
      <c r="C45" s="5">
        <v>13.64777</v>
      </c>
      <c r="D45" s="21">
        <v>14.602600000000001</v>
      </c>
      <c r="E45" s="21">
        <v>26.115113999999998</v>
      </c>
      <c r="F45" s="21">
        <v>27.859895999999999</v>
      </c>
      <c r="G45" s="21">
        <v>28.874908000000001</v>
      </c>
    </row>
    <row r="46" spans="1:7" x14ac:dyDescent="0.2">
      <c r="A46" s="5">
        <v>21.282022000000001</v>
      </c>
      <c r="B46" s="5">
        <v>20.003226000000002</v>
      </c>
      <c r="C46" s="5">
        <v>20.359659000000001</v>
      </c>
      <c r="D46" s="21">
        <v>21.683564000000001</v>
      </c>
      <c r="E46" s="21">
        <v>38.576917000000002</v>
      </c>
      <c r="F46" s="21">
        <v>41.158150999999997</v>
      </c>
      <c r="G46" s="21">
        <v>43.331099000000002</v>
      </c>
    </row>
    <row r="47" spans="1:7" x14ac:dyDescent="0.2">
      <c r="A47" s="5">
        <v>27.827399</v>
      </c>
      <c r="B47" s="5">
        <v>20.805150999999999</v>
      </c>
      <c r="C47" s="5">
        <v>21.380390999999999</v>
      </c>
      <c r="D47" s="21">
        <v>22.51802</v>
      </c>
      <c r="E47" s="21">
        <v>38.477733999999998</v>
      </c>
      <c r="F47" s="21">
        <v>40.936453</v>
      </c>
      <c r="G47" s="21">
        <v>43.291386000000003</v>
      </c>
    </row>
    <row r="48" spans="1:7" x14ac:dyDescent="0.2">
      <c r="A48" s="5">
        <v>34.373882000000002</v>
      </c>
      <c r="B48" s="5">
        <v>21.433121</v>
      </c>
      <c r="C48" s="5">
        <v>21.771820999999999</v>
      </c>
      <c r="D48" s="21">
        <v>22.885732999999998</v>
      </c>
      <c r="E48" s="21">
        <v>38.693229000000002</v>
      </c>
      <c r="F48" s="21">
        <v>41.208347000000003</v>
      </c>
      <c r="G48" s="21">
        <v>43.756318</v>
      </c>
    </row>
    <row r="49" spans="1:7" x14ac:dyDescent="0.2">
      <c r="A49" s="5">
        <v>40.997233000000001</v>
      </c>
      <c r="B49" s="5">
        <v>20.463915</v>
      </c>
      <c r="C49" s="5">
        <v>23.555156</v>
      </c>
      <c r="D49" s="21">
        <v>23.883586000000001</v>
      </c>
      <c r="E49" s="21">
        <v>45.460298999999999</v>
      </c>
      <c r="F49" s="21">
        <v>47.206724999999999</v>
      </c>
      <c r="G49" s="21">
        <v>41.787522000000003</v>
      </c>
    </row>
    <row r="50" spans="1:7" x14ac:dyDescent="0.2">
      <c r="A50" s="21">
        <v>47.544074000000002</v>
      </c>
      <c r="B50" s="21">
        <v>21.051734</v>
      </c>
      <c r="C50" s="21">
        <v>23.596012999999999</v>
      </c>
      <c r="D50" s="21">
        <v>23.400628000000001</v>
      </c>
      <c r="E50" s="21">
        <v>44.375951999999998</v>
      </c>
      <c r="F50" s="21">
        <v>44.181238999999998</v>
      </c>
      <c r="G50" s="21">
        <v>41.297201999999999</v>
      </c>
    </row>
    <row r="51" spans="1:7" x14ac:dyDescent="0.2">
      <c r="A51" s="21">
        <v>54.088099</v>
      </c>
      <c r="B51" s="21">
        <v>21.208722999999999</v>
      </c>
      <c r="C51" s="21">
        <v>23.79693</v>
      </c>
      <c r="D51" s="21">
        <v>23.449677000000001</v>
      </c>
      <c r="E51" s="21">
        <v>43.698666000000003</v>
      </c>
      <c r="F51" s="21">
        <v>43.872477000000003</v>
      </c>
      <c r="G51" s="21">
        <v>41.458792000000003</v>
      </c>
    </row>
    <row r="52" spans="1:7" x14ac:dyDescent="0.2">
      <c r="A52" s="21">
        <v>60.715197000000003</v>
      </c>
      <c r="B52" s="21">
        <v>43.156053999999997</v>
      </c>
      <c r="C52" s="21">
        <v>48.138601000000001</v>
      </c>
      <c r="D52" s="21">
        <v>50.552143999999998</v>
      </c>
      <c r="E52" s="21">
        <v>57.334999000000003</v>
      </c>
      <c r="F52" s="21">
        <v>69.957504</v>
      </c>
      <c r="G52" s="21">
        <v>64.685175999999998</v>
      </c>
    </row>
    <row r="53" spans="1:7" x14ac:dyDescent="0.2">
      <c r="A53" s="21">
        <v>67.264505</v>
      </c>
      <c r="B53" s="21">
        <v>42.718209999999999</v>
      </c>
      <c r="C53" s="21">
        <v>47.815761000000002</v>
      </c>
      <c r="D53" s="21">
        <v>49.893858000000002</v>
      </c>
      <c r="E53" s="21">
        <v>57.670549000000001</v>
      </c>
      <c r="F53" s="21">
        <v>69.898324000000002</v>
      </c>
      <c r="G53" s="21">
        <v>64.418321000000006</v>
      </c>
    </row>
    <row r="54" spans="1:7" x14ac:dyDescent="0.2">
      <c r="A54" s="21">
        <v>73.811601999999993</v>
      </c>
      <c r="B54" s="21">
        <v>42.342616</v>
      </c>
      <c r="C54" s="21">
        <v>47.262366</v>
      </c>
      <c r="D54" s="21">
        <v>49.074001000000003</v>
      </c>
      <c r="E54" s="21">
        <v>56.472183999999999</v>
      </c>
      <c r="F54" s="21">
        <v>68.975881000000001</v>
      </c>
      <c r="G54" s="21">
        <v>62.600276999999998</v>
      </c>
    </row>
    <row r="55" spans="1:7" x14ac:dyDescent="0.2">
      <c r="A55" s="21">
        <v>80.438839999999999</v>
      </c>
      <c r="B55" s="21">
        <v>18.347242000000001</v>
      </c>
      <c r="C55" s="21">
        <v>29.475763000000001</v>
      </c>
      <c r="D55" s="21">
        <v>22.030251</v>
      </c>
      <c r="E55" s="21">
        <v>31.860868</v>
      </c>
      <c r="F55" s="21">
        <v>43.846232000000001</v>
      </c>
      <c r="G55" s="21">
        <v>36.486176</v>
      </c>
    </row>
    <row r="56" spans="1:7" x14ac:dyDescent="0.2">
      <c r="A56" s="21">
        <v>86.994432000000003</v>
      </c>
      <c r="B56" s="21">
        <v>18.959498</v>
      </c>
      <c r="C56" s="21">
        <v>29.097182</v>
      </c>
      <c r="D56" s="21">
        <v>21.521360000000001</v>
      </c>
      <c r="E56" s="21">
        <v>31.446359999999999</v>
      </c>
      <c r="F56" s="21">
        <v>43.942045</v>
      </c>
      <c r="G56" s="21">
        <v>35.088521999999998</v>
      </c>
    </row>
    <row r="57" spans="1:7" x14ac:dyDescent="0.2">
      <c r="A57" s="21">
        <v>93.543857000000003</v>
      </c>
      <c r="B57" s="21">
        <v>19.322071000000001</v>
      </c>
      <c r="C57" s="21">
        <v>29.328295000000001</v>
      </c>
      <c r="D57" s="21">
        <v>21.416671999999998</v>
      </c>
      <c r="E57" s="21">
        <v>31.649038999999998</v>
      </c>
      <c r="F57" s="21">
        <v>43.526322</v>
      </c>
      <c r="G57" s="21">
        <v>34.668830999999997</v>
      </c>
    </row>
    <row r="60" spans="1:7" x14ac:dyDescent="0.2">
      <c r="A60" s="24" t="s">
        <v>21</v>
      </c>
      <c r="B60" s="24"/>
    </row>
    <row r="61" spans="1:7" ht="51" x14ac:dyDescent="0.2">
      <c r="A61" s="12" t="s">
        <v>66</v>
      </c>
      <c r="B61" s="12" t="s">
        <v>26</v>
      </c>
    </row>
    <row r="62" spans="1:7" x14ac:dyDescent="0.2">
      <c r="A62" s="5">
        <v>15.23939</v>
      </c>
      <c r="B62" s="5">
        <v>28.717179999999999</v>
      </c>
    </row>
    <row r="63" spans="1:7" x14ac:dyDescent="0.2">
      <c r="A63" s="5">
        <v>14.31682</v>
      </c>
      <c r="B63" s="5">
        <v>30.341619999999999</v>
      </c>
    </row>
    <row r="64" spans="1:7" x14ac:dyDescent="0.2">
      <c r="A64" s="5">
        <v>15.765129999999999</v>
      </c>
      <c r="B64" s="5">
        <v>31.325769999999999</v>
      </c>
    </row>
    <row r="67" spans="1:2" x14ac:dyDescent="0.2">
      <c r="A67" s="24" t="s">
        <v>14</v>
      </c>
      <c r="B67" s="24"/>
    </row>
    <row r="68" spans="1:2" ht="51" x14ac:dyDescent="0.2">
      <c r="A68" s="12" t="s">
        <v>66</v>
      </c>
      <c r="B68" s="12" t="s">
        <v>26</v>
      </c>
    </row>
    <row r="69" spans="1:2" x14ac:dyDescent="0.2">
      <c r="A69" s="5">
        <v>6.193727</v>
      </c>
      <c r="B69" s="5">
        <v>9.9760539999999995</v>
      </c>
    </row>
    <row r="70" spans="1:2" x14ac:dyDescent="0.2">
      <c r="A70" s="5">
        <v>7.4549989999999999</v>
      </c>
      <c r="B70" s="5">
        <v>10.86673</v>
      </c>
    </row>
    <row r="71" spans="1:2" x14ac:dyDescent="0.2">
      <c r="A71" s="5">
        <v>7.1206040000000002</v>
      </c>
      <c r="B71" s="5">
        <v>12.430540000000001</v>
      </c>
    </row>
    <row r="74" spans="1:2" x14ac:dyDescent="0.2">
      <c r="A74" s="24" t="s">
        <v>22</v>
      </c>
      <c r="B74" s="24"/>
    </row>
    <row r="75" spans="1:2" ht="51" x14ac:dyDescent="0.2">
      <c r="A75" s="12" t="s">
        <v>66</v>
      </c>
      <c r="B75" s="12" t="s">
        <v>26</v>
      </c>
    </row>
    <row r="76" spans="1:2" x14ac:dyDescent="0.2">
      <c r="A76" s="5">
        <v>21.433119999999999</v>
      </c>
      <c r="B76" s="5">
        <v>38.69323</v>
      </c>
    </row>
    <row r="77" spans="1:2" x14ac:dyDescent="0.2">
      <c r="A77" s="5">
        <v>21.771820000000002</v>
      </c>
      <c r="B77" s="5">
        <v>41.208350000000003</v>
      </c>
    </row>
    <row r="78" spans="1:2" x14ac:dyDescent="0.2">
      <c r="A78" s="5">
        <v>22.885729999999999</v>
      </c>
      <c r="B78" s="5">
        <v>43.756320000000002</v>
      </c>
    </row>
    <row r="81" spans="1:5" x14ac:dyDescent="0.2">
      <c r="A81" s="24" t="s">
        <v>57</v>
      </c>
      <c r="B81" s="24"/>
      <c r="C81" s="24"/>
      <c r="D81" s="24"/>
    </row>
    <row r="82" spans="1:5" ht="51" customHeight="1" x14ac:dyDescent="0.2">
      <c r="A82" s="37" t="s">
        <v>66</v>
      </c>
      <c r="B82" s="38"/>
      <c r="C82" s="35" t="s">
        <v>26</v>
      </c>
      <c r="D82" s="36"/>
      <c r="E82" t="s">
        <v>58</v>
      </c>
    </row>
    <row r="83" spans="1:5" ht="17" x14ac:dyDescent="0.2">
      <c r="A83" s="4" t="s">
        <v>59</v>
      </c>
      <c r="B83" s="4" t="s">
        <v>60</v>
      </c>
      <c r="C83" s="4" t="s">
        <v>59</v>
      </c>
      <c r="D83" s="12" t="s">
        <v>60</v>
      </c>
    </row>
    <row r="84" spans="1:5" x14ac:dyDescent="0.2">
      <c r="A84" s="5">
        <v>15.23939</v>
      </c>
      <c r="B84" s="5">
        <v>147.507319</v>
      </c>
      <c r="C84" s="22">
        <v>28.717179999999999</v>
      </c>
      <c r="D84" s="5">
        <v>183.418204</v>
      </c>
    </row>
    <row r="85" spans="1:5" x14ac:dyDescent="0.2">
      <c r="A85" s="5">
        <v>14.31682</v>
      </c>
      <c r="B85" s="5">
        <v>140.67588900000001</v>
      </c>
      <c r="C85" s="22">
        <v>30.341619999999999</v>
      </c>
      <c r="D85" s="5">
        <v>186.08714000000001</v>
      </c>
    </row>
    <row r="86" spans="1:5" x14ac:dyDescent="0.2">
      <c r="A86" s="5">
        <v>15.765129999999999</v>
      </c>
      <c r="B86" s="5">
        <v>149.81495100000001</v>
      </c>
      <c r="C86" s="22">
        <v>31.325769999999999</v>
      </c>
      <c r="D86" s="5">
        <v>186.48488800000001</v>
      </c>
    </row>
    <row r="89" spans="1:5" x14ac:dyDescent="0.2">
      <c r="A89" s="24" t="s">
        <v>22</v>
      </c>
      <c r="B89" s="24"/>
    </row>
    <row r="90" spans="1:5" ht="51" x14ac:dyDescent="0.2">
      <c r="A90" s="12" t="s">
        <v>66</v>
      </c>
      <c r="B90" s="12" t="s">
        <v>26</v>
      </c>
    </row>
    <row r="91" spans="1:5" x14ac:dyDescent="0.2">
      <c r="A91" s="5">
        <v>3.750203</v>
      </c>
      <c r="B91" s="5">
        <v>3.6729810000000001</v>
      </c>
    </row>
    <row r="92" spans="1:5" x14ac:dyDescent="0.2">
      <c r="A92" s="5">
        <v>3.7863250000000002</v>
      </c>
      <c r="B92" s="5">
        <v>3.7174109999999998</v>
      </c>
    </row>
    <row r="93" spans="1:5" x14ac:dyDescent="0.2">
      <c r="A93" s="5">
        <v>3.8029090000000001</v>
      </c>
      <c r="B93" s="5">
        <v>3.663583</v>
      </c>
    </row>
  </sheetData>
  <mergeCells count="16">
    <mergeCell ref="A41:G41"/>
    <mergeCell ref="B42:D42"/>
    <mergeCell ref="E42:G42"/>
    <mergeCell ref="A60:B60"/>
    <mergeCell ref="E3:G3"/>
    <mergeCell ref="A2:G2"/>
    <mergeCell ref="A21:B21"/>
    <mergeCell ref="A27:B27"/>
    <mergeCell ref="A34:B34"/>
    <mergeCell ref="B3:D3"/>
    <mergeCell ref="A81:D81"/>
    <mergeCell ref="C82:D82"/>
    <mergeCell ref="A82:B82"/>
    <mergeCell ref="A89:B89"/>
    <mergeCell ref="A67:B67"/>
    <mergeCell ref="A74:B74"/>
  </mergeCells>
  <phoneticPr fontId="8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73"/>
  <sheetViews>
    <sheetView zoomScale="90" zoomScaleNormal="90" zoomScalePageLayoutView="90" workbookViewId="0">
      <selection activeCell="D64" sqref="D64"/>
    </sheetView>
  </sheetViews>
  <sheetFormatPr baseColWidth="10" defaultRowHeight="16" x14ac:dyDescent="0.2"/>
  <sheetData>
    <row r="2" spans="1:11" x14ac:dyDescent="0.2">
      <c r="A2" s="24" t="s">
        <v>62</v>
      </c>
      <c r="B2" s="24"/>
      <c r="C2" s="24"/>
      <c r="D2" s="24"/>
      <c r="E2" s="24"/>
    </row>
    <row r="3" spans="1:11" x14ac:dyDescent="0.2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</row>
    <row r="4" spans="1:11" x14ac:dyDescent="0.2">
      <c r="A4" s="7" t="s">
        <v>52</v>
      </c>
      <c r="B4" s="7" t="s">
        <v>25</v>
      </c>
      <c r="C4" s="7">
        <v>21.743427770192199</v>
      </c>
      <c r="D4" s="32"/>
      <c r="E4" s="32"/>
    </row>
    <row r="5" spans="1:11" x14ac:dyDescent="0.2">
      <c r="A5" s="7" t="s">
        <v>52</v>
      </c>
      <c r="B5" s="7" t="s">
        <v>25</v>
      </c>
      <c r="C5" s="7">
        <v>21.7407925639511</v>
      </c>
      <c r="D5" s="33"/>
      <c r="E5" s="33"/>
    </row>
    <row r="6" spans="1:11" x14ac:dyDescent="0.2">
      <c r="A6" s="7" t="s">
        <v>52</v>
      </c>
      <c r="B6" s="7" t="s">
        <v>25</v>
      </c>
      <c r="C6" s="7">
        <v>21.830505859224498</v>
      </c>
      <c r="D6" s="34"/>
      <c r="E6" s="34"/>
    </row>
    <row r="7" spans="1:11" x14ac:dyDescent="0.2">
      <c r="A7" s="7" t="s">
        <v>47</v>
      </c>
      <c r="B7" s="7" t="s">
        <v>25</v>
      </c>
      <c r="C7" s="7">
        <v>33.116386195265598</v>
      </c>
      <c r="D7" s="29">
        <v>1</v>
      </c>
      <c r="E7" s="29">
        <v>0.17483000000000001</v>
      </c>
      <c r="G7" s="18">
        <f>C7-AVERAGE($C$4:$C$6)</f>
        <v>11.344810797476331</v>
      </c>
      <c r="H7" s="18">
        <f t="shared" ref="H7:H21" si="0">2^-G7</f>
        <v>3.8447814208923318E-4</v>
      </c>
      <c r="I7" s="18">
        <f>AVERAGE(H7:H9)</f>
        <v>3.3519671072840452E-4</v>
      </c>
      <c r="J7" s="19">
        <f>H7/I7</f>
        <v>1.1470224193242733</v>
      </c>
      <c r="K7" s="18">
        <f>STDEV(J7:J9)/SQRT(3)</f>
        <v>0.15657496001103308</v>
      </c>
    </row>
    <row r="8" spans="1:11" x14ac:dyDescent="0.2">
      <c r="A8" s="7" t="s">
        <v>47</v>
      </c>
      <c r="B8" s="7" t="s">
        <v>25</v>
      </c>
      <c r="C8" s="7">
        <v>33.855812631920301</v>
      </c>
      <c r="D8" s="30"/>
      <c r="E8" s="30"/>
      <c r="G8" s="18">
        <f t="shared" ref="G8:G9" si="1">C8-AVERAGE($C$4:$C$6)</f>
        <v>12.084237234131034</v>
      </c>
      <c r="H8" s="18">
        <f t="shared" si="0"/>
        <v>2.3029373202912768E-4</v>
      </c>
      <c r="J8" s="19">
        <f>H8/I7</f>
        <v>0.68704054860408459</v>
      </c>
      <c r="K8" s="19"/>
    </row>
    <row r="9" spans="1:11" x14ac:dyDescent="0.2">
      <c r="A9" s="7" t="s">
        <v>47</v>
      </c>
      <c r="B9" s="7" t="s">
        <v>25</v>
      </c>
      <c r="C9" s="7">
        <v>33.092789909297501</v>
      </c>
      <c r="D9" s="31"/>
      <c r="E9" s="31"/>
      <c r="G9" s="18">
        <f t="shared" si="1"/>
        <v>11.321214511508234</v>
      </c>
      <c r="H9" s="18">
        <f t="shared" si="0"/>
        <v>3.9081825806685263E-4</v>
      </c>
      <c r="J9" s="19">
        <f>H9/I7</f>
        <v>1.1659370320716418</v>
      </c>
      <c r="K9" s="19"/>
    </row>
    <row r="10" spans="1:11" x14ac:dyDescent="0.2">
      <c r="A10" s="7" t="s">
        <v>48</v>
      </c>
      <c r="B10" s="7" t="s">
        <v>25</v>
      </c>
      <c r="C10" s="7">
        <v>28.092262237202299</v>
      </c>
      <c r="D10" s="29">
        <v>1</v>
      </c>
      <c r="E10" s="29">
        <v>4.02E-2</v>
      </c>
      <c r="G10" s="18">
        <f>C10-AVERAGE($C$4:$C$6)</f>
        <v>6.3206868394130318</v>
      </c>
      <c r="H10" s="18">
        <f t="shared" si="0"/>
        <v>1.2510759286989706E-2</v>
      </c>
      <c r="I10" s="18">
        <f>AVERAGE(H10:H12)</f>
        <v>1.1842684294688563E-2</v>
      </c>
      <c r="J10" s="19">
        <f>H10/I10</f>
        <v>1.0564124632285246</v>
      </c>
      <c r="K10" s="18">
        <f>STDEV(J10:J12)/SQRT(3)</f>
        <v>3.442108361469684E-2</v>
      </c>
    </row>
    <row r="11" spans="1:11" x14ac:dyDescent="0.2">
      <c r="A11" s="7" t="s">
        <v>48</v>
      </c>
      <c r="B11" s="7" t="s">
        <v>25</v>
      </c>
      <c r="C11" s="7">
        <v>28.264355984018401</v>
      </c>
      <c r="D11" s="30"/>
      <c r="E11" s="30"/>
      <c r="G11" s="18">
        <f t="shared" ref="G11:G21" si="2">C11-AVERAGE($C$4:$C$6)</f>
        <v>6.4927805862291343</v>
      </c>
      <c r="H11" s="18">
        <f t="shared" si="0"/>
        <v>1.1103970217764087E-2</v>
      </c>
      <c r="J11" s="19">
        <f>H11/I10</f>
        <v>0.93762275016857555</v>
      </c>
      <c r="K11" s="19"/>
    </row>
    <row r="12" spans="1:11" x14ac:dyDescent="0.2">
      <c r="A12" s="7" t="s">
        <v>48</v>
      </c>
      <c r="B12" s="7" t="s">
        <v>25</v>
      </c>
      <c r="C12" s="7">
        <v>28.162855659330202</v>
      </c>
      <c r="D12" s="31"/>
      <c r="E12" s="31"/>
      <c r="G12" s="18">
        <f t="shared" si="2"/>
        <v>6.3912802615409348</v>
      </c>
      <c r="H12" s="18">
        <f t="shared" si="0"/>
        <v>1.1913323379311889E-2</v>
      </c>
      <c r="J12" s="19">
        <f>H12/I10</f>
        <v>1.0059647866028996</v>
      </c>
      <c r="K12" s="19"/>
    </row>
    <row r="13" spans="1:11" x14ac:dyDescent="0.2">
      <c r="A13" s="7" t="s">
        <v>49</v>
      </c>
      <c r="B13" s="7" t="s">
        <v>25</v>
      </c>
      <c r="C13" s="7">
        <v>28.2595142156298</v>
      </c>
      <c r="D13" s="29">
        <v>1</v>
      </c>
      <c r="E13" s="29">
        <v>7.3230000000000003E-2</v>
      </c>
      <c r="G13" s="18">
        <f t="shared" si="2"/>
        <v>6.4879388178405328</v>
      </c>
      <c r="H13" s="18">
        <f t="shared" si="0"/>
        <v>1.1141298389759814E-2</v>
      </c>
      <c r="I13" s="18">
        <f t="shared" ref="I13" si="3">AVERAGE(H13:H15)</f>
        <v>1.0258833698018272E-2</v>
      </c>
      <c r="J13" s="19">
        <f t="shared" ref="J13" si="4">H13/I13</f>
        <v>1.08601998216542</v>
      </c>
      <c r="K13" s="18">
        <f>STDEV(J13:J15)/SQRT(3)</f>
        <v>6.7930980446507111E-2</v>
      </c>
    </row>
    <row r="14" spans="1:11" x14ac:dyDescent="0.2">
      <c r="A14" s="7" t="s">
        <v>49</v>
      </c>
      <c r="B14" s="7" t="s">
        <v>25</v>
      </c>
      <c r="C14" s="7">
        <v>28.3108395238344</v>
      </c>
      <c r="D14" s="30"/>
      <c r="E14" s="30"/>
      <c r="G14" s="18">
        <f t="shared" si="2"/>
        <v>6.5392641260451327</v>
      </c>
      <c r="H14" s="18">
        <f t="shared" si="0"/>
        <v>1.0751903267877647E-2</v>
      </c>
      <c r="J14" s="19">
        <f t="shared" ref="J14" si="5">H14/I13</f>
        <v>1.0480629264859438</v>
      </c>
      <c r="K14" s="19"/>
    </row>
    <row r="15" spans="1:11" x14ac:dyDescent="0.2">
      <c r="A15" s="7" t="s">
        <v>49</v>
      </c>
      <c r="B15" s="7" t="s">
        <v>25</v>
      </c>
      <c r="C15" s="7">
        <v>28.586264060329501</v>
      </c>
      <c r="D15" s="31"/>
      <c r="E15" s="31"/>
      <c r="G15" s="18">
        <f t="shared" si="2"/>
        <v>6.8146886625402345</v>
      </c>
      <c r="H15" s="18">
        <f t="shared" si="0"/>
        <v>8.8832994364173544E-3</v>
      </c>
      <c r="J15" s="19">
        <f t="shared" ref="J15" si="6">H15/I13</f>
        <v>0.86591709134863615</v>
      </c>
      <c r="K15" s="19"/>
    </row>
    <row r="16" spans="1:11" x14ac:dyDescent="0.2">
      <c r="A16" s="7" t="s">
        <v>50</v>
      </c>
      <c r="B16" s="7" t="s">
        <v>25</v>
      </c>
      <c r="C16" s="7">
        <v>25.3147869959522</v>
      </c>
      <c r="D16" s="29">
        <v>1</v>
      </c>
      <c r="E16" s="29">
        <v>2.6679999999999999E-2</v>
      </c>
      <c r="G16" s="18">
        <f t="shared" si="2"/>
        <v>3.5432115981629337</v>
      </c>
      <c r="H16" s="18">
        <f t="shared" si="0"/>
        <v>8.5780194763665399E-2</v>
      </c>
      <c r="I16" s="18">
        <f t="shared" ref="I16" si="7">AVERAGE(H16:H18)</f>
        <v>8.6067217715538422E-2</v>
      </c>
      <c r="J16" s="19">
        <f t="shared" ref="J16" si="8">H16/I16</f>
        <v>0.9966651303540256</v>
      </c>
      <c r="K16" s="18">
        <f>STDEV(J16:J18)/SQRT(3)</f>
        <v>1.7203006993465445E-2</v>
      </c>
    </row>
    <row r="17" spans="1:11" x14ac:dyDescent="0.2">
      <c r="A17" s="7" t="s">
        <v>50</v>
      </c>
      <c r="B17" s="7" t="s">
        <v>25</v>
      </c>
      <c r="C17" s="7">
        <v>25.265470647134499</v>
      </c>
      <c r="D17" s="30"/>
      <c r="E17" s="30"/>
      <c r="G17" s="18">
        <f t="shared" si="2"/>
        <v>3.4938952493452327</v>
      </c>
      <c r="H17" s="18">
        <f t="shared" si="0"/>
        <v>8.8763154556482149E-2</v>
      </c>
      <c r="J17" s="19">
        <f t="shared" ref="J17" si="9">H17/I16</f>
        <v>1.0313236202180265</v>
      </c>
      <c r="K17" s="19"/>
    </row>
    <row r="18" spans="1:11" x14ac:dyDescent="0.2">
      <c r="A18" s="7" t="s">
        <v>50</v>
      </c>
      <c r="B18" s="7" t="s">
        <v>25</v>
      </c>
      <c r="C18" s="7">
        <v>25.350922839951998</v>
      </c>
      <c r="D18" s="31"/>
      <c r="E18" s="31"/>
      <c r="G18" s="18">
        <f t="shared" si="2"/>
        <v>3.5793474421627316</v>
      </c>
      <c r="H18" s="18">
        <f t="shared" si="0"/>
        <v>8.3658303826467745E-2</v>
      </c>
      <c r="J18" s="19">
        <f t="shared" ref="J18" si="10">H18/I16</f>
        <v>0.97201124942794825</v>
      </c>
      <c r="K18" s="19"/>
    </row>
    <row r="19" spans="1:11" x14ac:dyDescent="0.2">
      <c r="A19" s="7" t="s">
        <v>51</v>
      </c>
      <c r="B19" s="7" t="s">
        <v>25</v>
      </c>
      <c r="C19" s="7">
        <v>25.5452089689507</v>
      </c>
      <c r="D19" s="29">
        <v>1</v>
      </c>
      <c r="E19" s="29">
        <v>2.9739999999999999E-2</v>
      </c>
      <c r="G19" s="18">
        <f t="shared" si="2"/>
        <v>3.7736335711614331</v>
      </c>
      <c r="H19" s="18">
        <f t="shared" si="0"/>
        <v>7.3117797769858023E-2</v>
      </c>
      <c r="I19" s="18">
        <f t="shared" ref="I19" si="11">AVERAGE(H19:H21)</f>
        <v>7.5794185603633588E-2</v>
      </c>
      <c r="J19" s="19">
        <f t="shared" ref="J19" si="12">H19/I19</f>
        <v>0.9646887447571274</v>
      </c>
      <c r="K19" s="18">
        <f>STDEV(J19:J21)/SQRT(3)</f>
        <v>2.1665300601814395E-2</v>
      </c>
    </row>
    <row r="20" spans="1:11" x14ac:dyDescent="0.2">
      <c r="A20" s="7" t="s">
        <v>51</v>
      </c>
      <c r="B20" s="7" t="s">
        <v>25</v>
      </c>
      <c r="C20" s="7">
        <v>25.499261123234302</v>
      </c>
      <c r="D20" s="30"/>
      <c r="E20" s="30"/>
      <c r="G20" s="18">
        <f t="shared" si="2"/>
        <v>3.7276857254450348</v>
      </c>
      <c r="H20" s="18">
        <f t="shared" si="0"/>
        <v>7.548397849532916E-2</v>
      </c>
      <c r="J20" s="19">
        <f t="shared" ref="J20" si="13">H20/I19</f>
        <v>0.99590724399459007</v>
      </c>
      <c r="K20" s="19"/>
    </row>
    <row r="21" spans="1:11" x14ac:dyDescent="0.2">
      <c r="A21" s="7" t="s">
        <v>51</v>
      </c>
      <c r="B21" s="7" t="s">
        <v>25</v>
      </c>
      <c r="C21" s="7">
        <v>25.437587876579901</v>
      </c>
      <c r="D21" s="31"/>
      <c r="E21" s="31"/>
      <c r="G21" s="18">
        <f t="shared" si="2"/>
        <v>3.6660124787906341</v>
      </c>
      <c r="H21" s="18">
        <f t="shared" si="0"/>
        <v>7.8780780545713566E-2</v>
      </c>
      <c r="J21" s="19">
        <f t="shared" ref="J21" si="14">H21/I19</f>
        <v>1.0394040112482823</v>
      </c>
      <c r="K21" s="19"/>
    </row>
    <row r="22" spans="1:11" x14ac:dyDescent="0.2">
      <c r="A22" s="7" t="s">
        <v>52</v>
      </c>
      <c r="B22" s="7" t="s">
        <v>61</v>
      </c>
      <c r="C22" s="7">
        <v>24.246936764128399</v>
      </c>
      <c r="D22" s="32"/>
      <c r="E22" s="32"/>
    </row>
    <row r="23" spans="1:11" x14ac:dyDescent="0.2">
      <c r="A23" s="7" t="s">
        <v>52</v>
      </c>
      <c r="B23" s="7" t="s">
        <v>61</v>
      </c>
      <c r="C23" s="7">
        <v>24.4084458069844</v>
      </c>
      <c r="D23" s="33"/>
      <c r="E23" s="33"/>
    </row>
    <row r="24" spans="1:11" x14ac:dyDescent="0.2">
      <c r="A24" s="7" t="s">
        <v>52</v>
      </c>
      <c r="B24" s="7" t="s">
        <v>61</v>
      </c>
      <c r="C24" s="7">
        <v>24.226612975980199</v>
      </c>
      <c r="D24" s="34"/>
      <c r="E24" s="34"/>
    </row>
    <row r="25" spans="1:11" x14ac:dyDescent="0.2">
      <c r="A25" s="7" t="s">
        <v>47</v>
      </c>
      <c r="B25" s="7" t="s">
        <v>61</v>
      </c>
      <c r="C25" s="7">
        <v>33.499207825931897</v>
      </c>
      <c r="D25" s="29">
        <v>4.9647100000000002</v>
      </c>
      <c r="E25" s="29">
        <v>9.4862000000000002E-2</v>
      </c>
      <c r="F25" s="6"/>
      <c r="G25" s="20">
        <f t="shared" ref="G25:G39" si="15">C25-AVERAGE($C$22:$C$24)</f>
        <v>9.2052093102342312</v>
      </c>
      <c r="H25" s="20">
        <f>2^-G25</f>
        <v>1.6941656862135078E-3</v>
      </c>
      <c r="I25" s="19">
        <f>H25/I7</f>
        <v>5.0542431712172062</v>
      </c>
      <c r="J25" s="18">
        <f>AVERAGE(I25:I27)</f>
        <v>4.9345329017834745</v>
      </c>
      <c r="K25" s="18">
        <f>STDEV(I25:I27)/SQRT(3)</f>
        <v>8.4385313698496431E-2</v>
      </c>
    </row>
    <row r="26" spans="1:11" x14ac:dyDescent="0.2">
      <c r="A26" s="7" t="s">
        <v>47</v>
      </c>
      <c r="B26" s="7" t="s">
        <v>61</v>
      </c>
      <c r="C26" s="7">
        <v>33.582214694379402</v>
      </c>
      <c r="D26" s="30"/>
      <c r="E26" s="30"/>
      <c r="F26" s="6"/>
      <c r="G26" s="20">
        <f t="shared" si="15"/>
        <v>9.2882161786817363</v>
      </c>
      <c r="H26" s="20">
        <f t="shared" ref="H26:H27" si="16">2^-G26</f>
        <v>1.5994413664280581E-3</v>
      </c>
      <c r="I26" s="19">
        <f>H26/I7</f>
        <v>4.7716499453481109</v>
      </c>
      <c r="J26" s="18"/>
    </row>
    <row r="27" spans="1:11" x14ac:dyDescent="0.2">
      <c r="A27" s="7" t="s">
        <v>47</v>
      </c>
      <c r="B27" s="7" t="s">
        <v>61</v>
      </c>
      <c r="C27" s="7">
        <v>33.521222000000002</v>
      </c>
      <c r="D27" s="31"/>
      <c r="E27" s="31"/>
      <c r="F27" s="6"/>
      <c r="G27" s="20">
        <f t="shared" si="15"/>
        <v>9.2272234843023355</v>
      </c>
      <c r="H27" s="20">
        <f t="shared" si="16"/>
        <v>1.6685105403351633E-3</v>
      </c>
      <c r="I27" s="19">
        <f>H27/I7</f>
        <v>4.9777055887851045</v>
      </c>
      <c r="J27" s="18"/>
    </row>
    <row r="28" spans="1:11" x14ac:dyDescent="0.2">
      <c r="A28" s="7" t="s">
        <v>48</v>
      </c>
      <c r="B28" s="7" t="s">
        <v>61</v>
      </c>
      <c r="C28" s="7">
        <v>30.743950119858599</v>
      </c>
      <c r="D28" s="29">
        <v>1.0791500000000001</v>
      </c>
      <c r="E28" s="29">
        <v>0.10897</v>
      </c>
      <c r="F28" s="6"/>
      <c r="G28" s="20">
        <f t="shared" si="15"/>
        <v>6.4499516041609333</v>
      </c>
      <c r="H28" s="20">
        <f>2^-G28</f>
        <v>1.1438553204432735E-2</v>
      </c>
      <c r="I28" s="19">
        <f>H28/I10</f>
        <v>0.96587504317436879</v>
      </c>
      <c r="J28" s="18">
        <f>AVERAGE(I28:I30)</f>
        <v>1.0874343398898911</v>
      </c>
      <c r="K28" s="18">
        <f>STDEV(I28:I30)/SQRT(3)</f>
        <v>0.10484204967776545</v>
      </c>
    </row>
    <row r="29" spans="1:11" x14ac:dyDescent="0.2">
      <c r="A29" s="7" t="s">
        <v>48</v>
      </c>
      <c r="B29" s="7" t="s">
        <v>61</v>
      </c>
      <c r="C29" s="7">
        <v>30.693496624784</v>
      </c>
      <c r="D29" s="30"/>
      <c r="E29" s="30"/>
      <c r="F29" s="6"/>
      <c r="G29" s="20">
        <f t="shared" si="15"/>
        <v>6.3994981090863341</v>
      </c>
      <c r="H29" s="20">
        <f t="shared" ref="H29:H30" si="17">2^-G29</f>
        <v>1.1845655876512507E-2</v>
      </c>
      <c r="I29" s="19">
        <f>H29/I10</f>
        <v>1.0002509213071971</v>
      </c>
      <c r="J29" s="18"/>
    </row>
    <row r="30" spans="1:11" x14ac:dyDescent="0.2">
      <c r="A30" s="7" t="s">
        <v>48</v>
      </c>
      <c r="B30" s="7" t="s">
        <v>61</v>
      </c>
      <c r="C30" s="7">
        <v>30.319595781365301</v>
      </c>
      <c r="D30" s="31"/>
      <c r="E30" s="31"/>
      <c r="F30" s="6"/>
      <c r="G30" s="20">
        <f t="shared" si="15"/>
        <v>6.0255972656676349</v>
      </c>
      <c r="H30" s="20">
        <f t="shared" si="17"/>
        <v>1.5350215654611872E-2</v>
      </c>
      <c r="I30" s="19">
        <f>H30/I10</f>
        <v>1.2961770551881076</v>
      </c>
      <c r="J30" s="18"/>
    </row>
    <row r="31" spans="1:11" x14ac:dyDescent="0.2">
      <c r="A31" s="7" t="s">
        <v>49</v>
      </c>
      <c r="B31" s="7" t="s">
        <v>61</v>
      </c>
      <c r="C31" s="7">
        <v>30.173134225662501</v>
      </c>
      <c r="D31" s="29">
        <v>1.4781200000000001</v>
      </c>
      <c r="E31" s="29">
        <v>0.11627999999999999</v>
      </c>
      <c r="G31" s="20">
        <f t="shared" si="15"/>
        <v>5.8791357099648351</v>
      </c>
      <c r="H31" s="20">
        <f>2^-G31</f>
        <v>1.6990407795592757E-2</v>
      </c>
      <c r="I31" s="19">
        <f>H31/I13</f>
        <v>1.6561734302092102</v>
      </c>
      <c r="J31" s="18">
        <f>AVERAGE(I31:I33)</f>
        <v>1.4777705028046066</v>
      </c>
      <c r="K31" s="18">
        <f>STDEV(I31:I33)/SQRT(3)</f>
        <v>0.10021338681018511</v>
      </c>
    </row>
    <row r="32" spans="1:11" x14ac:dyDescent="0.2">
      <c r="A32" s="7" t="s">
        <v>49</v>
      </c>
      <c r="B32" s="7" t="s">
        <v>61</v>
      </c>
      <c r="C32" s="7">
        <v>30.347457234413898</v>
      </c>
      <c r="D32" s="30"/>
      <c r="E32" s="30"/>
      <c r="G32" s="20">
        <f t="shared" si="15"/>
        <v>6.0534587187162323</v>
      </c>
      <c r="H32" s="20">
        <f t="shared" ref="H32:H33" si="18">2^-G32</f>
        <v>1.5056615089684989E-2</v>
      </c>
      <c r="I32" s="19">
        <f>H32/I13</f>
        <v>1.467673181269477</v>
      </c>
      <c r="J32" s="18"/>
    </row>
    <row r="33" spans="1:11" x14ac:dyDescent="0.2">
      <c r="A33" s="7" t="s">
        <v>49</v>
      </c>
      <c r="B33" s="7" t="s">
        <v>61</v>
      </c>
      <c r="C33" s="7">
        <v>30.5120105960962</v>
      </c>
      <c r="D33" s="31"/>
      <c r="E33" s="31"/>
      <c r="G33" s="20">
        <f t="shared" si="15"/>
        <v>6.2180120803985339</v>
      </c>
      <c r="H33" s="20">
        <f t="shared" si="18"/>
        <v>1.3433582611050163E-2</v>
      </c>
      <c r="I33" s="19">
        <f>H33/I13</f>
        <v>1.3094648969351328</v>
      </c>
      <c r="J33" s="18"/>
    </row>
    <row r="34" spans="1:11" x14ac:dyDescent="0.2">
      <c r="A34" s="7" t="s">
        <v>50</v>
      </c>
      <c r="B34" s="7" t="s">
        <v>61</v>
      </c>
      <c r="C34" s="7">
        <v>27.524107167294101</v>
      </c>
      <c r="D34" s="29">
        <v>1.3894</v>
      </c>
      <c r="E34" s="29">
        <v>9.7430000000000003E-2</v>
      </c>
      <c r="G34" s="20">
        <f t="shared" si="15"/>
        <v>3.230108651596435</v>
      </c>
      <c r="H34" s="20">
        <f>2^-G34</f>
        <v>0.1065713351165683</v>
      </c>
      <c r="I34" s="19">
        <f>H34/I16</f>
        <v>1.2382337659478924</v>
      </c>
      <c r="J34" s="18">
        <f>AVERAGE(I34:I36)</f>
        <v>1.3935257656526014</v>
      </c>
      <c r="K34" s="18">
        <f>STDEV(I34:I36)/SQRT(3)</f>
        <v>7.8035502808263948E-2</v>
      </c>
    </row>
    <row r="35" spans="1:11" x14ac:dyDescent="0.2">
      <c r="A35" s="7" t="s">
        <v>50</v>
      </c>
      <c r="B35" s="7" t="s">
        <v>61</v>
      </c>
      <c r="C35" s="7">
        <v>27.288712701975399</v>
      </c>
      <c r="D35" s="30"/>
      <c r="E35" s="30"/>
      <c r="G35" s="20">
        <f t="shared" si="15"/>
        <v>2.9947141862777329</v>
      </c>
      <c r="H35" s="20">
        <f t="shared" ref="H35:H36" si="19">2^-G35</f>
        <v>0.12545882087126897</v>
      </c>
      <c r="I35" s="19">
        <f>H35/I16</f>
        <v>1.457684170597034</v>
      </c>
      <c r="J35" s="18"/>
    </row>
    <row r="36" spans="1:11" x14ac:dyDescent="0.2">
      <c r="A36" s="7" t="s">
        <v>50</v>
      </c>
      <c r="B36" s="7" t="s">
        <v>61</v>
      </c>
      <c r="C36" s="7">
        <v>27.2622589160361</v>
      </c>
      <c r="D36" s="31"/>
      <c r="E36" s="31"/>
      <c r="G36" s="20">
        <f t="shared" si="15"/>
        <v>2.9682604003384334</v>
      </c>
      <c r="H36" s="20">
        <f t="shared" si="19"/>
        <v>0.12778050040606717</v>
      </c>
      <c r="I36" s="19">
        <f>H36/I16</f>
        <v>1.4846593604128777</v>
      </c>
      <c r="J36" s="18"/>
    </row>
    <row r="37" spans="1:11" x14ac:dyDescent="0.2">
      <c r="A37" s="7" t="s">
        <v>51</v>
      </c>
      <c r="B37" s="7" t="s">
        <v>61</v>
      </c>
      <c r="C37" s="7">
        <v>28.720338940786199</v>
      </c>
      <c r="D37" s="29">
        <v>1.07717</v>
      </c>
      <c r="E37" s="29">
        <v>3.7810000000000003E-2</v>
      </c>
      <c r="G37" s="20">
        <f t="shared" si="15"/>
        <v>4.426340425088533</v>
      </c>
      <c r="H37" s="20">
        <f>2^-G37</f>
        <v>4.6509188402814199E-2</v>
      </c>
      <c r="I37" s="19">
        <f>H37/I19</f>
        <v>0.61362475277502737</v>
      </c>
      <c r="J37" s="18">
        <f>AVERAGE(I37:I39)</f>
        <v>0.61428580552548573</v>
      </c>
      <c r="K37" s="18">
        <f>STDEV(I37:I39)/SQRT(3)</f>
        <v>3.7869111510889876E-2</v>
      </c>
    </row>
    <row r="38" spans="1:11" x14ac:dyDescent="0.2">
      <c r="A38" s="7" t="s">
        <v>51</v>
      </c>
      <c r="B38" s="7" t="s">
        <v>61</v>
      </c>
      <c r="C38" s="7">
        <v>28.880816931255801</v>
      </c>
      <c r="D38" s="30"/>
      <c r="E38" s="30"/>
      <c r="G38" s="20">
        <f t="shared" si="15"/>
        <v>4.5868184155581346</v>
      </c>
      <c r="H38" s="20">
        <f t="shared" ref="H38:H39" si="20">2^-G38</f>
        <v>4.1613100206235293E-2</v>
      </c>
      <c r="I38" s="19">
        <f>H38/I19</f>
        <v>0.54902760514970628</v>
      </c>
      <c r="J38" s="18"/>
    </row>
    <row r="39" spans="1:11" x14ac:dyDescent="0.2">
      <c r="A39" s="7" t="s">
        <v>51</v>
      </c>
      <c r="B39" s="7" t="s">
        <v>61</v>
      </c>
      <c r="C39" s="7">
        <v>28.571725885788201</v>
      </c>
      <c r="D39" s="31"/>
      <c r="E39" s="31"/>
      <c r="G39" s="20">
        <f t="shared" si="15"/>
        <v>4.2777273700905347</v>
      </c>
      <c r="H39" s="20">
        <f t="shared" si="20"/>
        <v>5.1555588463979195E-2</v>
      </c>
      <c r="I39" s="19">
        <f>H39/I19</f>
        <v>0.68020505865172343</v>
      </c>
      <c r="J39" s="18"/>
    </row>
    <row r="42" spans="1:11" x14ac:dyDescent="0.2">
      <c r="A42" s="24" t="s">
        <v>23</v>
      </c>
      <c r="B42" s="24"/>
    </row>
    <row r="43" spans="1:11" ht="34" x14ac:dyDescent="0.2">
      <c r="A43" s="4" t="s">
        <v>63</v>
      </c>
      <c r="B43" s="12" t="s">
        <v>64</v>
      </c>
    </row>
    <row r="44" spans="1:11" x14ac:dyDescent="0.2">
      <c r="A44" s="5">
        <v>0.313</v>
      </c>
      <c r="B44" s="5">
        <v>0.21</v>
      </c>
    </row>
    <row r="45" spans="1:11" x14ac:dyDescent="0.2">
      <c r="A45" s="5">
        <v>0.17499999999999999</v>
      </c>
      <c r="B45" s="5">
        <v>0.113</v>
      </c>
    </row>
    <row r="46" spans="1:11" x14ac:dyDescent="0.2">
      <c r="A46" s="5">
        <v>0.30099999999999999</v>
      </c>
      <c r="B46" s="5">
        <v>1.4E-2</v>
      </c>
    </row>
    <row r="47" spans="1:11" x14ac:dyDescent="0.2">
      <c r="A47" s="21">
        <v>0.38100000000000001</v>
      </c>
      <c r="B47" s="21">
        <v>7.9000000000000001E-2</v>
      </c>
    </row>
    <row r="48" spans="1:11" x14ac:dyDescent="0.2">
      <c r="A48" s="21">
        <v>0.28599999999999998</v>
      </c>
      <c r="B48" s="21">
        <v>6.6000000000000003E-2</v>
      </c>
    </row>
    <row r="49" spans="1:2" x14ac:dyDescent="0.2">
      <c r="A49" s="21">
        <v>0.34</v>
      </c>
      <c r="B49" s="21">
        <v>0.22500000000000001</v>
      </c>
    </row>
    <row r="50" spans="1:2" x14ac:dyDescent="0.2">
      <c r="A50" s="21">
        <v>0.46400000000000002</v>
      </c>
      <c r="B50" s="21">
        <v>6.4000000000000001E-2</v>
      </c>
    </row>
    <row r="51" spans="1:2" x14ac:dyDescent="0.2">
      <c r="A51" s="21">
        <v>0.157</v>
      </c>
      <c r="B51" s="21">
        <v>3.7999999999999999E-2</v>
      </c>
    </row>
    <row r="52" spans="1:2" x14ac:dyDescent="0.2">
      <c r="A52" s="21">
        <v>0.26200000000000001</v>
      </c>
      <c r="B52" s="21">
        <v>1.0999999999999999E-2</v>
      </c>
    </row>
    <row r="53" spans="1:2" x14ac:dyDescent="0.2">
      <c r="A53" s="21">
        <v>0.22600000000000001</v>
      </c>
      <c r="B53" s="21">
        <v>9.2999999999999999E-2</v>
      </c>
    </row>
    <row r="54" spans="1:2" x14ac:dyDescent="0.2">
      <c r="A54" s="21">
        <v>0.13700000000000001</v>
      </c>
      <c r="B54" s="21">
        <v>0.13900000000000001</v>
      </c>
    </row>
    <row r="55" spans="1:2" x14ac:dyDescent="0.2">
      <c r="A55" s="21"/>
      <c r="B55" s="21">
        <v>0.01</v>
      </c>
    </row>
    <row r="56" spans="1:2" x14ac:dyDescent="0.2">
      <c r="A56" s="21"/>
      <c r="B56" s="21">
        <v>4.2999999999999997E-2</v>
      </c>
    </row>
    <row r="59" spans="1:2" x14ac:dyDescent="0.2">
      <c r="A59" s="24" t="s">
        <v>65</v>
      </c>
      <c r="B59" s="24"/>
    </row>
    <row r="60" spans="1:2" ht="34" x14ac:dyDescent="0.2">
      <c r="A60" s="4" t="s">
        <v>63</v>
      </c>
      <c r="B60" s="12" t="s">
        <v>64</v>
      </c>
    </row>
    <row r="61" spans="1:2" x14ac:dyDescent="0.2">
      <c r="A61" s="5">
        <v>0.72</v>
      </c>
      <c r="B61" s="5">
        <v>0.17</v>
      </c>
    </row>
    <row r="62" spans="1:2" x14ac:dyDescent="0.2">
      <c r="A62" s="5">
        <v>0.63800000000000001</v>
      </c>
      <c r="B62" s="5">
        <v>0.11</v>
      </c>
    </row>
    <row r="63" spans="1:2" x14ac:dyDescent="0.2">
      <c r="A63" s="5">
        <v>0.59899999999999998</v>
      </c>
      <c r="B63" s="5">
        <v>5.6000000000000001E-2</v>
      </c>
    </row>
    <row r="64" spans="1:2" x14ac:dyDescent="0.2">
      <c r="A64" s="21">
        <v>0.86499999999999999</v>
      </c>
      <c r="B64" s="21">
        <v>0.23100000000000001</v>
      </c>
    </row>
    <row r="65" spans="1:2" x14ac:dyDescent="0.2">
      <c r="A65" s="21">
        <v>0.59099999999999997</v>
      </c>
      <c r="B65" s="21">
        <v>0.23300000000000001</v>
      </c>
    </row>
    <row r="66" spans="1:2" x14ac:dyDescent="0.2">
      <c r="A66" s="21">
        <v>0.52400000000000002</v>
      </c>
      <c r="B66" s="21">
        <v>0.495</v>
      </c>
    </row>
    <row r="67" spans="1:2" x14ac:dyDescent="0.2">
      <c r="A67" s="21">
        <v>0.65800000000000003</v>
      </c>
      <c r="B67" s="21">
        <v>7.8E-2</v>
      </c>
    </row>
    <row r="68" spans="1:2" x14ac:dyDescent="0.2">
      <c r="A68" s="21">
        <v>0.23899999999999999</v>
      </c>
      <c r="B68" s="21">
        <v>0.11700000000000001</v>
      </c>
    </row>
    <row r="69" spans="1:2" x14ac:dyDescent="0.2">
      <c r="A69" s="21">
        <v>0.51300000000000001</v>
      </c>
      <c r="B69" s="21">
        <v>1.7000000000000001E-2</v>
      </c>
    </row>
    <row r="70" spans="1:2" x14ac:dyDescent="0.2">
      <c r="A70" s="21">
        <v>0.70499999999999996</v>
      </c>
      <c r="B70" s="21">
        <v>0.124</v>
      </c>
    </row>
    <row r="71" spans="1:2" x14ac:dyDescent="0.2">
      <c r="A71" s="21">
        <v>0.53500000000000003</v>
      </c>
      <c r="B71" s="21">
        <v>0.43</v>
      </c>
    </row>
    <row r="72" spans="1:2" x14ac:dyDescent="0.2">
      <c r="A72" s="21"/>
      <c r="B72" s="21">
        <v>2.7E-2</v>
      </c>
    </row>
    <row r="73" spans="1:2" x14ac:dyDescent="0.2">
      <c r="A73" s="21"/>
      <c r="B73" s="21">
        <v>0.17</v>
      </c>
    </row>
  </sheetData>
  <mergeCells count="27">
    <mergeCell ref="A2:E2"/>
    <mergeCell ref="D4:D6"/>
    <mergeCell ref="E4:E6"/>
    <mergeCell ref="D7:D9"/>
    <mergeCell ref="A59:B59"/>
    <mergeCell ref="D16:D18"/>
    <mergeCell ref="E16:E18"/>
    <mergeCell ref="D19:D21"/>
    <mergeCell ref="E19:E21"/>
    <mergeCell ref="E7:E9"/>
    <mergeCell ref="D10:D12"/>
    <mergeCell ref="E10:E12"/>
    <mergeCell ref="D13:D15"/>
    <mergeCell ref="E13:E15"/>
    <mergeCell ref="D22:D24"/>
    <mergeCell ref="E22:E24"/>
    <mergeCell ref="D25:D27"/>
    <mergeCell ref="E25:E27"/>
    <mergeCell ref="D28:D30"/>
    <mergeCell ref="E28:E30"/>
    <mergeCell ref="A42:B42"/>
    <mergeCell ref="D31:D33"/>
    <mergeCell ref="E31:E33"/>
    <mergeCell ref="D34:D36"/>
    <mergeCell ref="E34:E36"/>
    <mergeCell ref="D37:D39"/>
    <mergeCell ref="E37:E3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zoomScale="90" zoomScaleNormal="90" zoomScalePageLayoutView="90" workbookViewId="0">
      <selection activeCell="A2" sqref="A2:E2"/>
    </sheetView>
  </sheetViews>
  <sheetFormatPr baseColWidth="10" defaultRowHeight="16" x14ac:dyDescent="0.2"/>
  <sheetData>
    <row r="2" spans="1:5" x14ac:dyDescent="0.2">
      <c r="A2" s="25" t="s">
        <v>70</v>
      </c>
      <c r="B2" s="27"/>
      <c r="C2" s="27"/>
      <c r="D2" s="27"/>
      <c r="E2" s="26"/>
    </row>
    <row r="3" spans="1:5" ht="51" x14ac:dyDescent="0.2">
      <c r="A3" s="12" t="s">
        <v>25</v>
      </c>
      <c r="B3" s="17" t="s">
        <v>30</v>
      </c>
      <c r="C3" s="17" t="s">
        <v>31</v>
      </c>
      <c r="D3" s="17" t="s">
        <v>32</v>
      </c>
      <c r="E3" s="17" t="s">
        <v>26</v>
      </c>
    </row>
    <row r="4" spans="1:5" x14ac:dyDescent="0.2">
      <c r="A4" s="5">
        <v>4</v>
      </c>
      <c r="B4" s="5">
        <v>8</v>
      </c>
      <c r="C4" s="5">
        <v>10</v>
      </c>
      <c r="D4" s="5">
        <v>10</v>
      </c>
      <c r="E4" s="5">
        <v>12</v>
      </c>
    </row>
    <row r="5" spans="1:5" x14ac:dyDescent="0.2">
      <c r="A5" s="5">
        <v>4</v>
      </c>
      <c r="B5" s="5">
        <v>7</v>
      </c>
      <c r="C5" s="5">
        <v>8</v>
      </c>
      <c r="D5" s="5">
        <v>7</v>
      </c>
      <c r="E5" s="5">
        <v>13</v>
      </c>
    </row>
    <row r="6" spans="1:5" x14ac:dyDescent="0.2">
      <c r="A6" s="5">
        <v>6</v>
      </c>
      <c r="B6" s="5">
        <v>11</v>
      </c>
      <c r="C6" s="5">
        <v>10</v>
      </c>
      <c r="D6" s="5">
        <v>5</v>
      </c>
      <c r="E6" s="5">
        <v>13</v>
      </c>
    </row>
    <row r="10" spans="1:5" x14ac:dyDescent="0.2">
      <c r="A10" s="11"/>
    </row>
    <row r="11" spans="1:5" x14ac:dyDescent="0.2">
      <c r="A11" s="11"/>
    </row>
    <row r="12" spans="1:5" x14ac:dyDescent="0.2">
      <c r="A12" s="11"/>
    </row>
    <row r="13" spans="1:5" x14ac:dyDescent="0.2">
      <c r="A13" s="11"/>
    </row>
    <row r="14" spans="1:5" x14ac:dyDescent="0.2">
      <c r="A14" s="11"/>
    </row>
    <row r="15" spans="1:5" x14ac:dyDescent="0.2">
      <c r="A15" s="11"/>
    </row>
    <row r="28" spans="1:1" x14ac:dyDescent="0.2">
      <c r="A28" s="11"/>
    </row>
    <row r="29" spans="1:1" x14ac:dyDescent="0.2">
      <c r="A29" s="11"/>
    </row>
    <row r="30" spans="1:1" x14ac:dyDescent="0.2">
      <c r="A30" s="11"/>
    </row>
    <row r="31" spans="1:1" x14ac:dyDescent="0.2">
      <c r="A31" s="11"/>
    </row>
    <row r="32" spans="1:1" x14ac:dyDescent="0.2">
      <c r="A32" s="11"/>
    </row>
    <row r="33" spans="1:1" x14ac:dyDescent="0.2">
      <c r="A33" s="11"/>
    </row>
  </sheetData>
  <mergeCells count="1">
    <mergeCell ref="A2:E2"/>
  </mergeCells>
  <phoneticPr fontId="8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78"/>
  <sheetViews>
    <sheetView tabSelected="1" zoomScale="90" zoomScaleNormal="90" zoomScalePageLayoutView="90" workbookViewId="0">
      <selection activeCell="A2" sqref="A2:D2"/>
    </sheetView>
  </sheetViews>
  <sheetFormatPr baseColWidth="10" defaultRowHeight="16" x14ac:dyDescent="0.2"/>
  <cols>
    <col min="1" max="1" width="12.5" customWidth="1"/>
    <col min="2" max="2" width="22.6640625" customWidth="1"/>
    <col min="4" max="4" width="14.1640625" customWidth="1"/>
  </cols>
  <sheetData>
    <row r="2" spans="1:4" x14ac:dyDescent="0.2">
      <c r="A2" s="24" t="s">
        <v>78</v>
      </c>
      <c r="B2" s="24"/>
      <c r="C2" s="24"/>
      <c r="D2" s="24"/>
    </row>
    <row r="3" spans="1:4" x14ac:dyDescent="0.2">
      <c r="A3" s="40" t="s">
        <v>66</v>
      </c>
      <c r="B3" s="40"/>
      <c r="C3" s="39" t="s">
        <v>26</v>
      </c>
      <c r="D3" s="39"/>
    </row>
    <row r="4" spans="1:4" x14ac:dyDescent="0.2">
      <c r="A4" s="5" t="s">
        <v>67</v>
      </c>
      <c r="B4" s="5" t="s">
        <v>68</v>
      </c>
      <c r="C4" s="5" t="s">
        <v>67</v>
      </c>
      <c r="D4" s="5" t="s">
        <v>68</v>
      </c>
    </row>
    <row r="5" spans="1:4" x14ac:dyDescent="0.2">
      <c r="A5" s="5">
        <v>40</v>
      </c>
      <c r="B5" s="5">
        <v>550</v>
      </c>
      <c r="C5" s="5">
        <v>850</v>
      </c>
      <c r="D5" s="21">
        <v>-470</v>
      </c>
    </row>
    <row r="6" spans="1:4" x14ac:dyDescent="0.2">
      <c r="A6" s="5">
        <v>240</v>
      </c>
      <c r="B6" s="5">
        <v>150</v>
      </c>
      <c r="C6" s="5">
        <v>-1200</v>
      </c>
      <c r="D6" s="21">
        <v>-260</v>
      </c>
    </row>
    <row r="9" spans="1:4" x14ac:dyDescent="0.2">
      <c r="A9" s="24" t="s">
        <v>77</v>
      </c>
      <c r="B9" s="24"/>
    </row>
    <row r="10" spans="1:4" ht="51" x14ac:dyDescent="0.2">
      <c r="A10" s="12" t="s">
        <v>66</v>
      </c>
      <c r="B10" s="12" t="s">
        <v>26</v>
      </c>
    </row>
    <row r="11" spans="1:4" x14ac:dyDescent="0.2">
      <c r="A11" s="5">
        <v>67.925039999999996</v>
      </c>
      <c r="B11" s="5">
        <v>64.115300000000005</v>
      </c>
    </row>
    <row r="12" spans="1:4" x14ac:dyDescent="0.2">
      <c r="A12" s="5">
        <v>66.416749999999993</v>
      </c>
      <c r="B12" s="5">
        <v>63.200189999999999</v>
      </c>
    </row>
    <row r="13" spans="1:4" x14ac:dyDescent="0.2">
      <c r="A13" s="5">
        <v>62.85566</v>
      </c>
      <c r="B13" s="5">
        <v>63.127189999999999</v>
      </c>
    </row>
    <row r="16" spans="1:4" x14ac:dyDescent="0.2">
      <c r="A16" s="24" t="s">
        <v>76</v>
      </c>
      <c r="B16" s="24"/>
    </row>
    <row r="17" spans="1:2" ht="51" x14ac:dyDescent="0.2">
      <c r="A17" s="12" t="s">
        <v>66</v>
      </c>
      <c r="B17" s="12" t="s">
        <v>26</v>
      </c>
    </row>
    <row r="18" spans="1:2" x14ac:dyDescent="0.2">
      <c r="A18" s="5">
        <v>21.572030000000002</v>
      </c>
      <c r="B18" s="5">
        <v>28.450050000000001</v>
      </c>
    </row>
    <row r="19" spans="1:2" x14ac:dyDescent="0.2">
      <c r="A19" s="5">
        <v>25.58202</v>
      </c>
      <c r="B19" s="5">
        <v>28.951450000000001</v>
      </c>
    </row>
    <row r="20" spans="1:2" x14ac:dyDescent="0.2">
      <c r="A20" s="5">
        <v>21.320170000000001</v>
      </c>
      <c r="B20" s="5">
        <v>26.75638</v>
      </c>
    </row>
    <row r="23" spans="1:2" x14ac:dyDescent="0.2">
      <c r="A23" s="24" t="s">
        <v>75</v>
      </c>
      <c r="B23" s="24"/>
    </row>
    <row r="24" spans="1:2" ht="51" x14ac:dyDescent="0.2">
      <c r="A24" s="12" t="s">
        <v>66</v>
      </c>
      <c r="B24" s="12" t="s">
        <v>26</v>
      </c>
    </row>
    <row r="25" spans="1:2" x14ac:dyDescent="0.2">
      <c r="A25" s="5">
        <v>299.81659999999999</v>
      </c>
      <c r="B25" s="5">
        <v>324.60329999999999</v>
      </c>
    </row>
    <row r="26" spans="1:2" x14ac:dyDescent="0.2">
      <c r="A26" s="5">
        <v>369.75110000000001</v>
      </c>
      <c r="B26" s="5">
        <v>371.51889999999997</v>
      </c>
    </row>
    <row r="27" spans="1:2" x14ac:dyDescent="0.2">
      <c r="A27" s="5">
        <v>433.18389999999999</v>
      </c>
      <c r="B27" s="5">
        <v>324.08139999999997</v>
      </c>
    </row>
    <row r="30" spans="1:2" x14ac:dyDescent="0.2">
      <c r="A30" s="25" t="s">
        <v>74</v>
      </c>
      <c r="B30" s="26"/>
    </row>
    <row r="31" spans="1:2" ht="51" x14ac:dyDescent="0.2">
      <c r="A31" s="23" t="s">
        <v>66</v>
      </c>
      <c r="B31" s="13" t="s">
        <v>26</v>
      </c>
    </row>
    <row r="32" spans="1:2" x14ac:dyDescent="0.2">
      <c r="A32" s="14">
        <v>37.180660000000003</v>
      </c>
      <c r="B32" s="15">
        <v>50.220199999999998</v>
      </c>
    </row>
    <row r="33" spans="1:5" x14ac:dyDescent="0.2">
      <c r="A33" s="14">
        <v>36.053820000000002</v>
      </c>
      <c r="B33" s="15">
        <v>52.493749999999999</v>
      </c>
    </row>
    <row r="34" spans="1:5" x14ac:dyDescent="0.2">
      <c r="A34" s="14">
        <v>45.189700000000002</v>
      </c>
      <c r="B34" s="15">
        <v>53.224069999999998</v>
      </c>
    </row>
    <row r="37" spans="1:5" x14ac:dyDescent="0.2">
      <c r="A37" s="24" t="s">
        <v>73</v>
      </c>
      <c r="B37" s="24"/>
      <c r="C37" s="24"/>
      <c r="D37" s="24"/>
      <c r="E37" s="24"/>
    </row>
    <row r="38" spans="1:5" ht="51" customHeight="1" x14ac:dyDescent="0.2">
      <c r="A38" s="3" t="s">
        <v>0</v>
      </c>
      <c r="B38" s="39" t="s">
        <v>66</v>
      </c>
      <c r="C38" s="39"/>
      <c r="D38" s="39" t="s">
        <v>26</v>
      </c>
      <c r="E38" s="39"/>
    </row>
    <row r="39" spans="1:5" x14ac:dyDescent="0.2">
      <c r="A39" s="5">
        <v>1</v>
      </c>
      <c r="B39" s="5">
        <v>3195.51</v>
      </c>
      <c r="C39" s="21">
        <v>3162.8</v>
      </c>
      <c r="D39" s="21">
        <v>428.94</v>
      </c>
      <c r="E39" s="21">
        <v>429.27</v>
      </c>
    </row>
    <row r="40" spans="1:5" x14ac:dyDescent="0.2">
      <c r="A40" s="5">
        <v>3</v>
      </c>
      <c r="B40" s="5">
        <v>439.53</v>
      </c>
      <c r="C40" s="21">
        <v>662.21</v>
      </c>
      <c r="D40" s="21">
        <v>80.19</v>
      </c>
      <c r="E40" s="21">
        <v>73.19</v>
      </c>
    </row>
    <row r="43" spans="1:5" x14ac:dyDescent="0.2">
      <c r="A43" s="24" t="s">
        <v>72</v>
      </c>
      <c r="B43" s="24"/>
      <c r="C43" s="24"/>
      <c r="D43" s="24"/>
      <c r="E43" s="24"/>
    </row>
    <row r="44" spans="1:5" x14ac:dyDescent="0.2">
      <c r="A44" s="3" t="s">
        <v>0</v>
      </c>
      <c r="B44" s="39" t="s">
        <v>66</v>
      </c>
      <c r="C44" s="39"/>
      <c r="D44" s="39" t="s">
        <v>26</v>
      </c>
      <c r="E44" s="39"/>
    </row>
    <row r="45" spans="1:5" x14ac:dyDescent="0.2">
      <c r="A45" s="5">
        <v>1</v>
      </c>
      <c r="B45" s="5">
        <v>5153.13</v>
      </c>
      <c r="C45" s="21">
        <v>4770.55</v>
      </c>
      <c r="D45" s="21">
        <v>3043.3</v>
      </c>
      <c r="E45" s="21">
        <v>2199.14</v>
      </c>
    </row>
    <row r="46" spans="1:5" x14ac:dyDescent="0.2">
      <c r="A46" s="5">
        <v>3</v>
      </c>
      <c r="B46" s="5">
        <v>1293.06</v>
      </c>
      <c r="C46" s="21">
        <v>1295.81</v>
      </c>
      <c r="D46" s="21">
        <v>2280.13</v>
      </c>
      <c r="E46" s="21">
        <v>1949.46</v>
      </c>
    </row>
    <row r="49" spans="1:7" x14ac:dyDescent="0.2">
      <c r="A49" s="24" t="s">
        <v>71</v>
      </c>
      <c r="B49" s="24"/>
      <c r="C49" s="24"/>
      <c r="D49" s="24"/>
      <c r="E49" s="24"/>
    </row>
    <row r="50" spans="1:7" x14ac:dyDescent="0.2">
      <c r="A50" s="3" t="s">
        <v>0</v>
      </c>
      <c r="B50" s="39" t="s">
        <v>66</v>
      </c>
      <c r="C50" s="39"/>
      <c r="D50" s="39" t="s">
        <v>26</v>
      </c>
      <c r="E50" s="39"/>
    </row>
    <row r="51" spans="1:7" x14ac:dyDescent="0.2">
      <c r="A51" s="5">
        <v>1</v>
      </c>
      <c r="B51" s="5">
        <v>1.6126</v>
      </c>
      <c r="C51" s="21">
        <v>1.5083</v>
      </c>
      <c r="D51" s="21">
        <v>7.0949</v>
      </c>
      <c r="E51" s="21">
        <v>5.1230000000000002</v>
      </c>
    </row>
    <row r="52" spans="1:7" x14ac:dyDescent="0.2">
      <c r="A52" s="5">
        <v>2</v>
      </c>
      <c r="B52" s="5">
        <v>3.0430999999999999</v>
      </c>
      <c r="C52" s="21">
        <v>5.2851999999999997</v>
      </c>
      <c r="D52" s="21">
        <v>10.5395</v>
      </c>
      <c r="E52" s="21">
        <v>11.1214</v>
      </c>
    </row>
    <row r="53" spans="1:7" x14ac:dyDescent="0.2">
      <c r="A53" s="5">
        <v>3</v>
      </c>
      <c r="B53" s="5">
        <v>2.9419</v>
      </c>
      <c r="C53" s="21">
        <v>1.9568000000000001</v>
      </c>
      <c r="D53" s="21">
        <v>28.435700000000001</v>
      </c>
      <c r="E53" s="21">
        <v>26.636099999999999</v>
      </c>
    </row>
    <row r="55" spans="1:7" x14ac:dyDescent="0.2">
      <c r="E55" s="1"/>
      <c r="F55" s="1"/>
      <c r="G55" s="1"/>
    </row>
    <row r="56" spans="1:7" x14ac:dyDescent="0.2">
      <c r="E56" s="1"/>
      <c r="F56" s="1"/>
      <c r="G56" s="1"/>
    </row>
    <row r="57" spans="1:7" x14ac:dyDescent="0.2">
      <c r="C57" s="9"/>
      <c r="D57" s="9"/>
      <c r="E57" s="1"/>
      <c r="F57" s="1"/>
      <c r="G57" s="1"/>
    </row>
    <row r="58" spans="1:7" ht="15" customHeight="1" x14ac:dyDescent="0.2">
      <c r="C58" s="1"/>
      <c r="D58" s="1"/>
    </row>
    <row r="59" spans="1:7" x14ac:dyDescent="0.2">
      <c r="C59" s="1"/>
      <c r="D59" s="1"/>
    </row>
    <row r="60" spans="1:7" x14ac:dyDescent="0.2">
      <c r="C60" s="1"/>
      <c r="D60" s="1"/>
    </row>
    <row r="61" spans="1:7" x14ac:dyDescent="0.2">
      <c r="C61" s="1"/>
      <c r="D61" s="1"/>
      <c r="E61" s="9"/>
    </row>
    <row r="62" spans="1:7" x14ac:dyDescent="0.2">
      <c r="E62" s="1"/>
    </row>
    <row r="63" spans="1:7" x14ac:dyDescent="0.2">
      <c r="E63" s="1"/>
    </row>
    <row r="64" spans="1:7" x14ac:dyDescent="0.2">
      <c r="D64" s="1"/>
    </row>
    <row r="65" spans="2:7" x14ac:dyDescent="0.2">
      <c r="D65" s="1"/>
    </row>
    <row r="68" spans="2:7" x14ac:dyDescent="0.2">
      <c r="B68" s="9"/>
      <c r="C68" s="1"/>
    </row>
    <row r="69" spans="2:7" x14ac:dyDescent="0.2">
      <c r="B69" s="9"/>
      <c r="C69" s="1"/>
    </row>
    <row r="70" spans="2:7" x14ac:dyDescent="0.2">
      <c r="C70" s="9"/>
      <c r="D70" s="1"/>
    </row>
    <row r="72" spans="2:7" x14ac:dyDescent="0.2">
      <c r="C72" s="9"/>
      <c r="D72" s="9"/>
      <c r="E72" s="1"/>
      <c r="F72" s="1"/>
      <c r="G72" s="1"/>
    </row>
    <row r="73" spans="2:7" x14ac:dyDescent="0.2">
      <c r="C73" s="1"/>
      <c r="D73" s="1"/>
      <c r="E73" s="1"/>
      <c r="F73" s="1"/>
      <c r="G73" s="1"/>
    </row>
    <row r="74" spans="2:7" ht="15" customHeight="1" x14ac:dyDescent="0.2">
      <c r="C74" s="1"/>
      <c r="D74" s="1"/>
      <c r="E74" s="1"/>
      <c r="F74" s="1"/>
      <c r="G74" s="1"/>
    </row>
    <row r="76" spans="2:7" x14ac:dyDescent="0.2">
      <c r="E76" s="9"/>
    </row>
    <row r="77" spans="2:7" x14ac:dyDescent="0.2">
      <c r="E77" s="1"/>
    </row>
    <row r="78" spans="2:7" x14ac:dyDescent="0.2">
      <c r="E78" s="1"/>
    </row>
  </sheetData>
  <mergeCells count="16">
    <mergeCell ref="A49:E49"/>
    <mergeCell ref="B50:C50"/>
    <mergeCell ref="D50:E50"/>
    <mergeCell ref="A2:D2"/>
    <mergeCell ref="C3:D3"/>
    <mergeCell ref="A3:B3"/>
    <mergeCell ref="A9:B9"/>
    <mergeCell ref="A30:B30"/>
    <mergeCell ref="A16:B16"/>
    <mergeCell ref="A23:B23"/>
    <mergeCell ref="D38:E38"/>
    <mergeCell ref="B38:C38"/>
    <mergeCell ref="A37:E37"/>
    <mergeCell ref="A43:E43"/>
    <mergeCell ref="B44:C44"/>
    <mergeCell ref="D44:E44"/>
  </mergeCells>
  <phoneticPr fontId="8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1 - figure supplement 1</vt:lpstr>
      <vt:lpstr>Figure 3 - 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Spinler</dc:creator>
  <cp:lastModifiedBy>Microsoft Office User</cp:lastModifiedBy>
  <cp:lastPrinted>2020-08-24T01:41:08Z</cp:lastPrinted>
  <dcterms:created xsi:type="dcterms:W3CDTF">2019-03-29T23:00:47Z</dcterms:created>
  <dcterms:modified xsi:type="dcterms:W3CDTF">2025-12-03T22:00:38Z</dcterms:modified>
</cp:coreProperties>
</file>