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916"/>
  <workbookPr/>
  <mc:AlternateContent xmlns:mc="http://schemas.openxmlformats.org/markup-compatibility/2006">
    <mc:Choice Requires="x15">
      <x15ac:absPath xmlns:x15ac="http://schemas.microsoft.com/office/spreadsheetml/2010/11/ac" url="/Volumes/ukon-all$/UKON100/public/Data/CaBP1_2/CellPhysiology/elife_final/"/>
    </mc:Choice>
  </mc:AlternateContent>
  <xr:revisionPtr revIDLastSave="0" documentId="13_ncr:1_{28767A56-3611-FE4E-984C-ED2F9E4E8690}" xr6:coauthVersionLast="47" xr6:coauthVersionMax="47" xr10:uidLastSave="{00000000-0000-0000-0000-000000000000}"/>
  <bookViews>
    <workbookView xWindow="0" yWindow="760" windowWidth="21580" windowHeight="8420" xr2:uid="{00000000-000D-0000-FFFF-FFFF00000000}"/>
  </bookViews>
  <sheets>
    <sheet name="IntensROI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37" i="2" l="1"/>
  <c r="W36" i="2"/>
  <c r="U37" i="2"/>
  <c r="U36" i="2"/>
  <c r="S37" i="2"/>
  <c r="S36" i="2"/>
  <c r="Q37" i="2"/>
  <c r="Q36" i="2"/>
  <c r="U53" i="2"/>
  <c r="U55" i="2"/>
  <c r="X41" i="2"/>
  <c r="X40" i="2"/>
  <c r="V41" i="2"/>
  <c r="V40" i="2"/>
  <c r="T41" i="2"/>
  <c r="T40" i="2"/>
  <c r="X32" i="2"/>
  <c r="X31" i="2"/>
  <c r="V32" i="2"/>
  <c r="V31" i="2"/>
  <c r="T32" i="2"/>
  <c r="T31" i="2"/>
  <c r="S55" i="2"/>
  <c r="R53" i="2"/>
  <c r="W41" i="2"/>
  <c r="W40" i="2"/>
  <c r="U41" i="2"/>
  <c r="U40" i="2"/>
  <c r="T55" i="2" s="1"/>
  <c r="S41" i="2"/>
  <c r="S40" i="2"/>
  <c r="W32" i="2"/>
  <c r="W31" i="2"/>
  <c r="U32" i="2"/>
  <c r="U31" i="2"/>
  <c r="T53" i="2" s="1"/>
  <c r="S32" i="2"/>
  <c r="S31" i="2"/>
  <c r="S53" i="2" s="1"/>
  <c r="R40" i="2"/>
  <c r="R41" i="2"/>
  <c r="Q41" i="2"/>
  <c r="R55" i="2" s="1"/>
  <c r="Q40" i="2"/>
  <c r="R32" i="2"/>
  <c r="R31" i="2"/>
  <c r="Q32" i="2"/>
  <c r="Q31" i="2"/>
  <c r="AL32" i="2"/>
  <c r="AL31" i="2"/>
  <c r="AK32" i="2"/>
  <c r="AK31" i="2"/>
  <c r="AR32" i="2"/>
  <c r="AR31" i="2"/>
  <c r="AP32" i="2"/>
  <c r="AP31" i="2"/>
  <c r="AN32" i="2"/>
  <c r="AN31" i="2"/>
  <c r="AM31" i="2"/>
  <c r="AO31" i="2"/>
  <c r="AQ32" i="2"/>
  <c r="AQ31" i="2"/>
  <c r="AM32" i="2"/>
  <c r="AO32" i="2"/>
</calcChain>
</file>

<file path=xl/sharedStrings.xml><?xml version="1.0" encoding="utf-8"?>
<sst xmlns="http://schemas.openxmlformats.org/spreadsheetml/2006/main" count="170" uniqueCount="89">
  <si>
    <t>SpotsChan1</t>
  </si>
  <si>
    <t>SpotsChan2</t>
  </si>
  <si>
    <t>fname</t>
  </si>
  <si>
    <t>line</t>
  </si>
  <si>
    <t>group</t>
  </si>
  <si>
    <t>ChannelOrder</t>
  </si>
  <si>
    <t>doFWHM</t>
  </si>
  <si>
    <t>doPerCell</t>
  </si>
  <si>
    <t>DoBackground</t>
  </si>
  <si>
    <t>doNoSynSumROI</t>
  </si>
  <si>
    <t>+/-ROI</t>
  </si>
  <si>
    <t>HistXmax</t>
  </si>
  <si>
    <t>HistSteps</t>
  </si>
  <si>
    <t>+/-ROI FWHM</t>
  </si>
  <si>
    <t>HistXmaxFWHM</t>
  </si>
  <si>
    <t>HistStepsFWHM</t>
  </si>
  <si>
    <t>MembraneChan</t>
  </si>
  <si>
    <t>moveROI</t>
  </si>
  <si>
    <t>meanIntensChan1</t>
  </si>
  <si>
    <t>stdIntensChan1</t>
  </si>
  <si>
    <t>meanIntensChan2</t>
  </si>
  <si>
    <t>stdIntensChan2</t>
  </si>
  <si>
    <t>meanSynGaussAmpX1</t>
  </si>
  <si>
    <t>stdSynGaussAmpX1</t>
  </si>
  <si>
    <t>meanSynGaussFWHMX1</t>
  </si>
  <si>
    <t>stdSynGaussFWHMX1</t>
  </si>
  <si>
    <t>meanSynGaussAmpY1</t>
  </si>
  <si>
    <t>stdSynGaussAmpY1</t>
  </si>
  <si>
    <t>meanSynGaussFWHMY1</t>
  </si>
  <si>
    <t>stdSynGaussFWHMY1</t>
  </si>
  <si>
    <t>meanSynGaussAmpZ1</t>
  </si>
  <si>
    <t>stdSynGaussAmpZ1</t>
  </si>
  <si>
    <t>meanSynGaussFWHMZ1</t>
  </si>
  <si>
    <t>stdSynGaussFWHMZ1</t>
  </si>
  <si>
    <t>meanSynGaussAmpX2</t>
  </si>
  <si>
    <t>stdSynGaussAmpX2</t>
  </si>
  <si>
    <t>meanSynGaussFWHMX2</t>
  </si>
  <si>
    <t>stdSynGaussFWHMX2</t>
  </si>
  <si>
    <t>meanSynGaussAmpY2</t>
  </si>
  <si>
    <t>stdSynGaussAmpY2</t>
  </si>
  <si>
    <t>meanSynGaussFWHMY2</t>
  </si>
  <si>
    <t>stdSynGaussFWHMY2</t>
  </si>
  <si>
    <t>meanSynGaussAmpZ2</t>
  </si>
  <si>
    <t>stdSynGaussAmpZ2</t>
  </si>
  <si>
    <t>meanSynGaussFWHMZ2</t>
  </si>
  <si>
    <t>stdSynGaussFWHMZ2</t>
  </si>
  <si>
    <t>W:\public\Data\CaBP1_2\Immuno\Synapse\Analysis\190712_Hom1_RibA\190712_hom1_RibA_CTRL\190712CaBP12CTRL_chHom1488_rbRibA568.ims</t>
  </si>
  <si>
    <t>1  2</t>
  </si>
  <si>
    <t>3  3  2</t>
  </si>
  <si>
    <t>10  10   3</t>
  </si>
  <si>
    <t>W:\public\Data\CaBP1_2\Immuno\Synapse\Analysis\190712_Hom1_RibA\190712_hom1_RibA_DKO\190712CaBP12DKO_chHom1488_rbRibA568.ims</t>
  </si>
  <si>
    <t>W:\public\Data\CaBP1_2\Immuno\Synapse\Analysis\190808_chHom1_CtBP2\190808_chHom1_CtBP2_DKO\190808CaBP12DKO.ims</t>
  </si>
  <si>
    <t>W:\public\Data\CaBP1_2\Immuno\Synapse\Analysis\190808_chHom1_CtBP2\190808_chHom1_CtBP2_WT\190808CaBP12WT.ims</t>
  </si>
  <si>
    <t>W:\public\Data\CaBP1_2\Immuno\Synapse\Analysis\191106chHom1_RibA_Myo6\191106chHom1_RibA_Myo6_ctrl1\191106CaBP12CTRL1.ims</t>
  </si>
  <si>
    <t>W:\public\Data\CaBP1_2\Immuno\Synapse\Analysis\191106chHom1_RibA_Myo6\191106chHom1_RibA_Myo6_ctrl2\191106CaBP12CTRL2.ims</t>
  </si>
  <si>
    <t>W:\public\Data\CaBP1_2\Immuno\Synapse\Analysis\191106chHom1_RibA_Myo6\191106chHom1_RibA_Myo6_ctrl3\191106CaBP12CTRL3.ims</t>
  </si>
  <si>
    <t>W:\public\Data\CaBP1_2\Immuno\Synapse\Analysis\191106chHom1_RibA_Myo6\191106chHom1_RibA_Myo6_dko1\191106CaBP12DKO1.ims</t>
  </si>
  <si>
    <t>W:\public\Data\CaBP1_2\Immuno\Synapse\Analysis\191106chHom1_RibA_Myo6\191106chHom1_RibA_Myo6_dko2\191106CaBP12DKO2.ims</t>
  </si>
  <si>
    <t>W:\public\Data\CaBP1_2\Immuno\Synapse\Analysis\191106chHom1_RibA_Myo6\191106chHom1_RibA_Myo6_dko3\191106CaBP12DKO3.ims</t>
  </si>
  <si>
    <t>W:\public\Data\CaBP1_2\Immuno\Synapse\Analysis\200308CaV1.3_CtBP2_GluA3\200308CaV1.3_CtBP2_GluA3_CTRL80\CaBP12CTRL_80_ctbp2_488_Glua3_568.ims</t>
  </si>
  <si>
    <t>W:\public\Data\CaBP1_2\Immuno\Synapse\Analysis\200308CaV1.3_CtBP2_GluA3\200308CaV1.3_CtBP2_GluA3_CTRL99\CaBP12CTRL_99_ctbp2_488_Glua3_568.ims</t>
  </si>
  <si>
    <t>W:\public\Data\CaBP1_2\Immuno\Synapse\Analysis\200308CaV1.3_CtBP2_GluA3\200308CaV1.3_CtBP2_GluA3_DKO2\CaBP12DKO_2_ctbp2_488_Glua3_568.ims</t>
  </si>
  <si>
    <t>W:\public\Data\CaBP1_2\Immuno\Synapse\Analysis\200308CaV1.3_CtBP2_GluA3\200308CaV1.3_CtBP2_GluA3_DKO92\CaBP12DKO_92_ctbp2_488_Glua3_568.ims</t>
  </si>
  <si>
    <t>W:\public\Data\CaBP1_2\Immuno\Synapse\Analysis\200308CaV1.3_CtBP2_GluA3\200308CaV1.3_CtBP2_GluA3_DKO94\CaBP12DKO_94_ctbp2_488_Glua3_568.ims</t>
  </si>
  <si>
    <t>W:\public\Data\CaBP1_2\Immuno\Synapse\Analysis\200308CaV1.3_CtBP2_GluA3\200308CaV1.3_CtBP2_GluA3_CTRL88\CaBP12CTRL_88_ctbp2_488_Glua3.ims</t>
  </si>
  <si>
    <t>Hom1 (Can1) RibA (Can2)</t>
  </si>
  <si>
    <t>Hom1 (Can1) CtBP2 (Can2)</t>
  </si>
  <si>
    <t>GluA3 (Can1) CtBP2 (Can2)</t>
  </si>
  <si>
    <t>DKO</t>
  </si>
  <si>
    <t>CTRL</t>
  </si>
  <si>
    <t>mean Intensity</t>
  </si>
  <si>
    <t>SEM</t>
  </si>
  <si>
    <t>FWHMX2</t>
  </si>
  <si>
    <t>Presynapse</t>
  </si>
  <si>
    <t>FWHMY2</t>
  </si>
  <si>
    <t>FWHMZ2</t>
  </si>
  <si>
    <t xml:space="preserve">Hom1 </t>
  </si>
  <si>
    <t>GluA3</t>
  </si>
  <si>
    <t>Hom1DKO/Hom1CTRL</t>
  </si>
  <si>
    <t>GluA3DKO/GluA3CTRL</t>
  </si>
  <si>
    <t>meanIntens</t>
  </si>
  <si>
    <t>3w+8w</t>
  </si>
  <si>
    <t>3w</t>
  </si>
  <si>
    <t>Postsynapse</t>
  </si>
  <si>
    <t>3W</t>
  </si>
  <si>
    <t>n.s.</t>
  </si>
  <si>
    <t>p 3.4e-6</t>
  </si>
  <si>
    <t>p 0.012</t>
  </si>
  <si>
    <t>Analysis of single immunofluorescent spots was performed using a custom written matlab script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</si>
</sst>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</cellStyleXfs>
  <cellXfs count="6">
    <xf numFmtId="0" fontId="0" fillId="0" borderId="0" xfId="0"/>
    <xf numFmtId="0" fontId="1" fillId="2" borderId="0" xfId="1"/>
    <xf numFmtId="0" fontId="2" fillId="3" borderId="0" xfId="2"/>
    <xf numFmtId="0" fontId="0" fillId="0" borderId="1" xfId="0" applyBorder="1"/>
    <xf numFmtId="0" fontId="1" fillId="2" borderId="1" xfId="1" applyBorder="1"/>
    <xf numFmtId="0" fontId="2" fillId="3" borderId="1" xfId="2" applyBorder="1"/>
  </cellXfs>
  <cellStyles count="3">
    <cellStyle name="Gut" xfId="1" builtinId="26"/>
    <cellStyle name="Schlecht" xfId="2" builtinId="27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R1790"/>
  <sheetViews>
    <sheetView tabSelected="1" zoomScale="40" zoomScaleNormal="40" workbookViewId="0">
      <selection activeCell="M14" sqref="M14"/>
    </sheetView>
  </sheetViews>
  <sheetFormatPr baseColWidth="10" defaultColWidth="9.1640625" defaultRowHeight="15" x14ac:dyDescent="0.2"/>
  <cols>
    <col min="23" max="23" width="9.1640625" style="3"/>
    <col min="27" max="27" width="9.1640625" style="3"/>
    <col min="31" max="31" width="9.1640625" style="3"/>
  </cols>
  <sheetData>
    <row r="1" spans="1:70" x14ac:dyDescent="0.2">
      <c r="A1" t="s">
        <v>88</v>
      </c>
    </row>
    <row r="3" spans="1:70" x14ac:dyDescent="0.2">
      <c r="Q3" t="s">
        <v>0</v>
      </c>
      <c r="AI3" t="s">
        <v>1</v>
      </c>
      <c r="BN3" t="e">
        <v>#N/A</v>
      </c>
      <c r="BO3" t="e">
        <v>#N/A</v>
      </c>
      <c r="BP3" t="e">
        <v>#N/A</v>
      </c>
      <c r="BQ3" t="e">
        <v>#N/A</v>
      </c>
      <c r="BR3" t="e">
        <v>#N/A</v>
      </c>
    </row>
    <row r="4" spans="1:70" x14ac:dyDescent="0.2">
      <c r="A4" t="s">
        <v>2</v>
      </c>
      <c r="B4" t="s">
        <v>3</v>
      </c>
      <c r="C4" t="s">
        <v>4</v>
      </c>
      <c r="D4" t="s">
        <v>5</v>
      </c>
      <c r="E4" t="s">
        <v>6</v>
      </c>
      <c r="F4" t="s">
        <v>7</v>
      </c>
      <c r="G4" t="s">
        <v>8</v>
      </c>
      <c r="H4" t="s">
        <v>9</v>
      </c>
      <c r="I4" t="s">
        <v>10</v>
      </c>
      <c r="J4" t="s">
        <v>11</v>
      </c>
      <c r="K4" t="s">
        <v>12</v>
      </c>
      <c r="L4" t="s">
        <v>13</v>
      </c>
      <c r="M4" t="s">
        <v>14</v>
      </c>
      <c r="N4" t="s">
        <v>15</v>
      </c>
      <c r="O4" t="s">
        <v>16</v>
      </c>
      <c r="P4" t="s">
        <v>17</v>
      </c>
      <c r="Q4" t="s">
        <v>18</v>
      </c>
      <c r="R4" t="s">
        <v>19</v>
      </c>
      <c r="S4" t="s">
        <v>20</v>
      </c>
      <c r="T4" t="s">
        <v>21</v>
      </c>
      <c r="U4" t="s">
        <v>22</v>
      </c>
      <c r="V4" t="s">
        <v>23</v>
      </c>
      <c r="W4" s="3" t="s">
        <v>24</v>
      </c>
      <c r="X4" t="s">
        <v>25</v>
      </c>
      <c r="Y4" t="s">
        <v>26</v>
      </c>
      <c r="Z4" t="s">
        <v>27</v>
      </c>
      <c r="AA4" s="3" t="s">
        <v>28</v>
      </c>
      <c r="AB4" t="s">
        <v>29</v>
      </c>
      <c r="AC4" t="s">
        <v>30</v>
      </c>
      <c r="AD4" t="s">
        <v>31</v>
      </c>
      <c r="AE4" s="3" t="s">
        <v>32</v>
      </c>
      <c r="AF4" t="s">
        <v>33</v>
      </c>
      <c r="AI4" t="s">
        <v>18</v>
      </c>
      <c r="AJ4" t="s">
        <v>19</v>
      </c>
      <c r="AK4" t="s">
        <v>20</v>
      </c>
      <c r="AL4" t="s">
        <v>21</v>
      </c>
      <c r="AM4" t="s">
        <v>34</v>
      </c>
      <c r="AN4" t="s">
        <v>35</v>
      </c>
      <c r="AO4" t="s">
        <v>36</v>
      </c>
      <c r="AP4" t="s">
        <v>37</v>
      </c>
      <c r="AQ4" t="s">
        <v>38</v>
      </c>
      <c r="AR4" t="s">
        <v>39</v>
      </c>
      <c r="AS4" t="s">
        <v>40</v>
      </c>
      <c r="AT4" t="s">
        <v>41</v>
      </c>
      <c r="AU4" t="s">
        <v>42</v>
      </c>
      <c r="AV4" t="s">
        <v>43</v>
      </c>
      <c r="AW4" t="s">
        <v>44</v>
      </c>
      <c r="AX4" t="s">
        <v>45</v>
      </c>
      <c r="BN4" t="e">
        <v>#N/A</v>
      </c>
      <c r="BO4" t="e">
        <v>#N/A</v>
      </c>
      <c r="BP4" t="e">
        <v>#N/A</v>
      </c>
      <c r="BQ4" t="e">
        <v>#N/A</v>
      </c>
      <c r="BR4" t="e">
        <v>#N/A</v>
      </c>
    </row>
    <row r="7" spans="1:70" x14ac:dyDescent="0.2">
      <c r="A7" t="s">
        <v>65</v>
      </c>
    </row>
    <row r="8" spans="1:70" s="1" customFormat="1" x14ac:dyDescent="0.2">
      <c r="A8" s="1" t="s">
        <v>46</v>
      </c>
      <c r="B8" s="1">
        <v>3</v>
      </c>
      <c r="C8" s="1">
        <v>1</v>
      </c>
      <c r="D8" s="1" t="s">
        <v>47</v>
      </c>
      <c r="E8" s="1">
        <v>1</v>
      </c>
      <c r="F8" s="1">
        <v>0</v>
      </c>
      <c r="G8" s="1">
        <v>0</v>
      </c>
      <c r="H8" s="1">
        <v>0</v>
      </c>
      <c r="I8" s="1" t="s">
        <v>48</v>
      </c>
      <c r="J8" s="1">
        <v>0</v>
      </c>
      <c r="K8" s="1">
        <v>10</v>
      </c>
      <c r="L8" s="1" t="s">
        <v>49</v>
      </c>
      <c r="M8" s="1">
        <v>0</v>
      </c>
      <c r="N8" s="1">
        <v>10</v>
      </c>
      <c r="O8" s="1">
        <v>0</v>
      </c>
      <c r="P8" s="1">
        <v>0</v>
      </c>
      <c r="Q8" s="1">
        <v>12056.336363636363</v>
      </c>
      <c r="R8" s="1">
        <v>2996.9961146971136</v>
      </c>
      <c r="S8" s="1">
        <v>2560.909090909091</v>
      </c>
      <c r="T8" s="1">
        <v>1496.6327437422208</v>
      </c>
      <c r="U8" s="1">
        <v>21037.4131173104</v>
      </c>
      <c r="V8" s="1">
        <v>6554.6375654647773</v>
      </c>
      <c r="W8" s="4">
        <v>0.53787541314159149</v>
      </c>
      <c r="X8" s="1">
        <v>0.18436478229971365</v>
      </c>
      <c r="Y8" s="1">
        <v>21145.211985490718</v>
      </c>
      <c r="Z8" s="1">
        <v>8272.754708765242</v>
      </c>
      <c r="AA8" s="4">
        <v>0.5840645448725531</v>
      </c>
      <c r="AB8" s="1">
        <v>0.27974223038300078</v>
      </c>
      <c r="AC8" s="1">
        <v>5427.7062178512215</v>
      </c>
      <c r="AD8" s="1">
        <v>2683.172463918796</v>
      </c>
      <c r="AE8" s="4">
        <v>0.43987498322810348</v>
      </c>
      <c r="AF8" s="1">
        <v>6.7032640642022731E-2</v>
      </c>
      <c r="AI8" s="1">
        <v>8480.8240740740748</v>
      </c>
      <c r="AJ8" s="1">
        <v>3128.7125948976359</v>
      </c>
      <c r="AK8" s="1">
        <v>3704.3796296296296</v>
      </c>
      <c r="AL8" s="1">
        <v>1470.8346839868009</v>
      </c>
      <c r="AM8" s="1">
        <v>5766.571678822319</v>
      </c>
      <c r="AN8" s="1">
        <v>2908.4120237441985</v>
      </c>
      <c r="AO8" s="1">
        <v>0.41891298466220467</v>
      </c>
      <c r="AP8" s="1">
        <v>0.25312602834748077</v>
      </c>
      <c r="AQ8" s="1">
        <v>5753.1032359483097</v>
      </c>
      <c r="AR8" s="1">
        <v>3277.9628938988149</v>
      </c>
      <c r="AS8" s="1">
        <v>0.40619967106308191</v>
      </c>
      <c r="AT8" s="1">
        <v>0.2469248561395955</v>
      </c>
      <c r="AU8" s="1">
        <v>1976.895536972723</v>
      </c>
      <c r="AV8" s="1">
        <v>1302.5188838386143</v>
      </c>
      <c r="AW8" s="1">
        <v>0.36875215942242917</v>
      </c>
      <c r="AX8" s="1">
        <v>0.13311976333468009</v>
      </c>
      <c r="BN8" s="1" t="e">
        <v>#N/A</v>
      </c>
      <c r="BO8" s="1" t="e">
        <v>#N/A</v>
      </c>
      <c r="BP8" s="1" t="e">
        <v>#N/A</v>
      </c>
      <c r="BQ8" s="1" t="e">
        <v>#N/A</v>
      </c>
      <c r="BR8" s="1" t="e">
        <v>#N/A</v>
      </c>
    </row>
    <row r="9" spans="1:70" s="2" customFormat="1" x14ac:dyDescent="0.2">
      <c r="A9" s="2" t="s">
        <v>50</v>
      </c>
      <c r="B9" s="2">
        <v>4</v>
      </c>
      <c r="C9" s="2">
        <v>1</v>
      </c>
      <c r="D9" s="2" t="s">
        <v>47</v>
      </c>
      <c r="E9" s="2">
        <v>1</v>
      </c>
      <c r="F9" s="2">
        <v>0</v>
      </c>
      <c r="G9" s="2">
        <v>0</v>
      </c>
      <c r="H9" s="2">
        <v>0</v>
      </c>
      <c r="I9" s="2" t="s">
        <v>48</v>
      </c>
      <c r="J9" s="2">
        <v>0</v>
      </c>
      <c r="K9" s="2">
        <v>10</v>
      </c>
      <c r="L9" s="2" t="s">
        <v>49</v>
      </c>
      <c r="M9" s="2">
        <v>0</v>
      </c>
      <c r="N9" s="2">
        <v>10</v>
      </c>
      <c r="O9" s="2">
        <v>0</v>
      </c>
      <c r="P9" s="2">
        <v>0</v>
      </c>
      <c r="Q9" s="2">
        <v>18313.177304964538</v>
      </c>
      <c r="R9" s="2">
        <v>3688.0356352548747</v>
      </c>
      <c r="S9" s="2">
        <v>2648.7092198581558</v>
      </c>
      <c r="T9" s="2">
        <v>1121.4383910152881</v>
      </c>
      <c r="U9" s="2">
        <v>41202.899907632956</v>
      </c>
      <c r="V9" s="2">
        <v>14660.558544920914</v>
      </c>
      <c r="W9" s="5">
        <v>0.75861488101697239</v>
      </c>
      <c r="X9" s="2">
        <v>0.26219107278508985</v>
      </c>
      <c r="Y9" s="2">
        <v>41756.136923433267</v>
      </c>
      <c r="Z9" s="2">
        <v>18302.138100637283</v>
      </c>
      <c r="AA9" s="5">
        <v>0.67598066745554741</v>
      </c>
      <c r="AB9" s="2">
        <v>0.26791353066488405</v>
      </c>
      <c r="AC9" s="2">
        <v>10291.276902996808</v>
      </c>
      <c r="AD9" s="2">
        <v>4918.7866070682821</v>
      </c>
      <c r="AE9" s="5">
        <v>0.45218518593043916</v>
      </c>
      <c r="AF9" s="2">
        <v>5.8504912835884264E-2</v>
      </c>
      <c r="AI9" s="2">
        <v>12732.668918918918</v>
      </c>
      <c r="AJ9" s="2">
        <v>4652.8172160640734</v>
      </c>
      <c r="AK9" s="2">
        <v>3693.8581081081079</v>
      </c>
      <c r="AL9" s="2">
        <v>1587.0618212998786</v>
      </c>
      <c r="AM9" s="2">
        <v>5827.5521370051329</v>
      </c>
      <c r="AN9" s="2">
        <v>3644.5313323368296</v>
      </c>
      <c r="AO9" s="2">
        <v>0.44539627727226516</v>
      </c>
      <c r="AP9" s="2">
        <v>0.3053878181232213</v>
      </c>
      <c r="AQ9" s="2">
        <v>6418.6172128016124</v>
      </c>
      <c r="AR9" s="2">
        <v>3911.3047993358041</v>
      </c>
      <c r="AS9" s="2">
        <v>0.45858485291743256</v>
      </c>
      <c r="AT9" s="2">
        <v>0.34348236948921557</v>
      </c>
      <c r="AU9" s="2">
        <v>2491.3592772591983</v>
      </c>
      <c r="AV9" s="2">
        <v>1681.8945422316992</v>
      </c>
      <c r="AW9" s="2">
        <v>0.40689284147159821</v>
      </c>
      <c r="AX9" s="2">
        <v>0.11113707870401641</v>
      </c>
      <c r="BN9" s="2" t="e">
        <v>#N/A</v>
      </c>
      <c r="BO9" s="2" t="e">
        <v>#N/A</v>
      </c>
      <c r="BP9" s="2" t="e">
        <v>#N/A</v>
      </c>
      <c r="BQ9" s="2" t="e">
        <v>#N/A</v>
      </c>
      <c r="BR9" s="2" t="e">
        <v>#N/A</v>
      </c>
    </row>
    <row r="10" spans="1:70" x14ac:dyDescent="0.2">
      <c r="A10" t="s">
        <v>66</v>
      </c>
    </row>
    <row r="11" spans="1:70" s="2" customFormat="1" x14ac:dyDescent="0.2">
      <c r="A11" s="2" t="s">
        <v>51</v>
      </c>
      <c r="B11" s="2">
        <v>6</v>
      </c>
      <c r="C11" s="2">
        <v>2</v>
      </c>
      <c r="D11" s="2" t="s">
        <v>47</v>
      </c>
      <c r="E11" s="2">
        <v>1</v>
      </c>
      <c r="F11" s="2">
        <v>0</v>
      </c>
      <c r="G11" s="2">
        <v>0</v>
      </c>
      <c r="H11" s="2">
        <v>0</v>
      </c>
      <c r="I11" s="2" t="s">
        <v>48</v>
      </c>
      <c r="J11" s="2">
        <v>0</v>
      </c>
      <c r="K11" s="2">
        <v>10</v>
      </c>
      <c r="L11" s="2" t="s">
        <v>49</v>
      </c>
      <c r="M11" s="2">
        <v>0</v>
      </c>
      <c r="N11" s="2">
        <v>10</v>
      </c>
      <c r="O11" s="2">
        <v>0</v>
      </c>
      <c r="P11" s="2">
        <v>0</v>
      </c>
      <c r="Q11" s="2">
        <v>24157.56</v>
      </c>
      <c r="R11" s="2">
        <v>4964.364160858484</v>
      </c>
      <c r="S11" s="2">
        <v>3778.2</v>
      </c>
      <c r="T11" s="2">
        <v>2178.9202960562038</v>
      </c>
      <c r="U11" s="2">
        <v>72437.666926784412</v>
      </c>
      <c r="V11" s="2">
        <v>22308.920411696508</v>
      </c>
      <c r="W11" s="5">
        <v>1.0028594293412507</v>
      </c>
      <c r="X11" s="2">
        <v>0.37610202421194411</v>
      </c>
      <c r="Y11" s="2">
        <v>78921.022129680379</v>
      </c>
      <c r="Z11" s="2">
        <v>27172.085103658566</v>
      </c>
      <c r="AA11" s="5">
        <v>0.98494240090301888</v>
      </c>
      <c r="AB11" s="2">
        <v>0.3876237540547387</v>
      </c>
      <c r="AC11" s="2">
        <v>16935.44295655645</v>
      </c>
      <c r="AD11" s="2">
        <v>9356.1722869012956</v>
      </c>
      <c r="AE11" s="5">
        <v>0.48814219035500411</v>
      </c>
      <c r="AF11" s="2">
        <v>7.4725253145427245E-2</v>
      </c>
      <c r="AI11" s="2">
        <v>15427.270833333334</v>
      </c>
      <c r="AJ11" s="2">
        <v>7993.4133799472229</v>
      </c>
      <c r="AK11" s="2">
        <v>6265.833333333333</v>
      </c>
      <c r="AL11" s="2">
        <v>2251.6280737404518</v>
      </c>
      <c r="AM11" s="2">
        <v>15104.907023992166</v>
      </c>
      <c r="AN11" s="2">
        <v>8272.2591644437962</v>
      </c>
      <c r="AO11" s="2">
        <v>0.65581387702807303</v>
      </c>
      <c r="AP11" s="2">
        <v>0.45283897621526864</v>
      </c>
      <c r="AQ11" s="2">
        <v>16042.979750824232</v>
      </c>
      <c r="AR11" s="2">
        <v>8206.0753676226377</v>
      </c>
      <c r="AS11" s="2">
        <v>0.66719221423164932</v>
      </c>
      <c r="AT11" s="2">
        <v>0.39600240707968298</v>
      </c>
      <c r="AU11" s="2">
        <v>4268.4100193328431</v>
      </c>
      <c r="AV11" s="2">
        <v>3124.1742443120688</v>
      </c>
      <c r="AW11" s="2">
        <v>0.45306135258594893</v>
      </c>
      <c r="AX11" s="2">
        <v>0.10334306329968616</v>
      </c>
      <c r="BN11" s="2" t="e">
        <v>#N/A</v>
      </c>
      <c r="BO11" s="2" t="e">
        <v>#N/A</v>
      </c>
      <c r="BP11" s="2" t="e">
        <v>#N/A</v>
      </c>
      <c r="BQ11" s="2" t="e">
        <v>#N/A</v>
      </c>
      <c r="BR11" s="2" t="e">
        <v>#N/A</v>
      </c>
    </row>
    <row r="12" spans="1:70" s="1" customFormat="1" x14ac:dyDescent="0.2">
      <c r="A12" s="1" t="s">
        <v>52</v>
      </c>
      <c r="B12" s="1">
        <v>7</v>
      </c>
      <c r="C12" s="1">
        <v>2</v>
      </c>
      <c r="D12" s="1" t="s">
        <v>47</v>
      </c>
      <c r="E12" s="1">
        <v>1</v>
      </c>
      <c r="F12" s="1">
        <v>0</v>
      </c>
      <c r="G12" s="1">
        <v>0</v>
      </c>
      <c r="H12" s="1">
        <v>0</v>
      </c>
      <c r="I12" s="1" t="s">
        <v>48</v>
      </c>
      <c r="J12" s="1">
        <v>0</v>
      </c>
      <c r="K12" s="1">
        <v>10</v>
      </c>
      <c r="L12" s="1" t="s">
        <v>49</v>
      </c>
      <c r="M12" s="1">
        <v>0</v>
      </c>
      <c r="N12" s="1">
        <v>10</v>
      </c>
      <c r="O12" s="1">
        <v>0</v>
      </c>
      <c r="P12" s="1">
        <v>0</v>
      </c>
      <c r="Q12" s="1">
        <v>14983.41592920354</v>
      </c>
      <c r="R12" s="1">
        <v>3524.9694849886487</v>
      </c>
      <c r="S12" s="1">
        <v>5086.1769911504425</v>
      </c>
      <c r="T12" s="1">
        <v>3760.2019945506927</v>
      </c>
      <c r="U12" s="1">
        <v>29048.495324933047</v>
      </c>
      <c r="V12" s="1">
        <v>13661.959028820973</v>
      </c>
      <c r="W12" s="4">
        <v>0.71624327546614674</v>
      </c>
      <c r="X12" s="1">
        <v>0.37067345403425078</v>
      </c>
      <c r="Y12" s="1">
        <v>37489.47389398572</v>
      </c>
      <c r="Z12" s="1">
        <v>19185.045440518981</v>
      </c>
      <c r="AA12" s="4">
        <v>0.75626276043921192</v>
      </c>
      <c r="AB12" s="1">
        <v>0.42675877577977989</v>
      </c>
      <c r="AC12" s="1">
        <v>7320.8271898929015</v>
      </c>
      <c r="AD12" s="1">
        <v>5423.4650649558434</v>
      </c>
      <c r="AE12" s="4">
        <v>0.47208082495758236</v>
      </c>
      <c r="AF12" s="1">
        <v>7.9779589070430854E-2</v>
      </c>
      <c r="AI12" s="1">
        <v>9195.2956521739125</v>
      </c>
      <c r="AJ12" s="1">
        <v>4510.3593041102513</v>
      </c>
      <c r="AK12" s="1">
        <v>8606.4</v>
      </c>
      <c r="AL12" s="1">
        <v>3313.7719770360586</v>
      </c>
      <c r="AM12" s="1">
        <v>16055.213934803765</v>
      </c>
      <c r="AN12" s="1">
        <v>10201.731594535104</v>
      </c>
      <c r="AO12" s="1">
        <v>0.52488132512067875</v>
      </c>
      <c r="AP12" s="1">
        <v>0.31046494130165025</v>
      </c>
      <c r="AQ12" s="1">
        <v>16782.476451366212</v>
      </c>
      <c r="AR12" s="1">
        <v>10734.658880826577</v>
      </c>
      <c r="AS12" s="1">
        <v>0.45970820449603617</v>
      </c>
      <c r="AT12" s="1">
        <v>0.30321487747923453</v>
      </c>
      <c r="AU12" s="1">
        <v>4632.82752969995</v>
      </c>
      <c r="AV12" s="1">
        <v>3443.9849224416848</v>
      </c>
      <c r="AW12" s="1">
        <v>0.44596048877740119</v>
      </c>
      <c r="AX12" s="1">
        <v>9.2345520373641549E-2</v>
      </c>
      <c r="BN12" s="1" t="e">
        <v>#N/A</v>
      </c>
      <c r="BO12" s="1" t="e">
        <v>#N/A</v>
      </c>
      <c r="BP12" s="1" t="e">
        <v>#N/A</v>
      </c>
      <c r="BQ12" s="1" t="e">
        <v>#N/A</v>
      </c>
      <c r="BR12" s="1" t="e">
        <v>#N/A</v>
      </c>
    </row>
    <row r="13" spans="1:70" x14ac:dyDescent="0.2">
      <c r="A13" t="s">
        <v>65</v>
      </c>
    </row>
    <row r="14" spans="1:70" s="1" customFormat="1" x14ac:dyDescent="0.2">
      <c r="A14" s="1" t="s">
        <v>53</v>
      </c>
      <c r="B14" s="1">
        <v>9</v>
      </c>
      <c r="C14" s="1">
        <v>3</v>
      </c>
      <c r="D14" s="1" t="s">
        <v>47</v>
      </c>
      <c r="E14" s="1">
        <v>1</v>
      </c>
      <c r="F14" s="1">
        <v>0</v>
      </c>
      <c r="G14" s="1">
        <v>0</v>
      </c>
      <c r="H14" s="1">
        <v>0</v>
      </c>
      <c r="I14" s="1" t="s">
        <v>48</v>
      </c>
      <c r="J14" s="1">
        <v>0</v>
      </c>
      <c r="K14" s="1">
        <v>10</v>
      </c>
      <c r="L14" s="1" t="s">
        <v>49</v>
      </c>
      <c r="M14" s="1">
        <v>0</v>
      </c>
      <c r="N14" s="1">
        <v>10</v>
      </c>
      <c r="O14" s="1">
        <v>0</v>
      </c>
      <c r="P14" s="1">
        <v>0</v>
      </c>
      <c r="Q14" s="1">
        <v>14323.284671532847</v>
      </c>
      <c r="R14" s="1">
        <v>2812.4395050981707</v>
      </c>
      <c r="S14" s="1">
        <v>5229.5109489051092</v>
      </c>
      <c r="T14" s="1">
        <v>2474.7082095280875</v>
      </c>
      <c r="U14" s="1">
        <v>27522.118066192637</v>
      </c>
      <c r="V14" s="1">
        <v>11165.434501330199</v>
      </c>
      <c r="W14" s="4">
        <v>0.73092329691408631</v>
      </c>
      <c r="X14" s="1">
        <v>0.33047046912683764</v>
      </c>
      <c r="Y14" s="1">
        <v>26660.102988607239</v>
      </c>
      <c r="Z14" s="1">
        <v>9326.60544302583</v>
      </c>
      <c r="AA14" s="4">
        <v>0.63113227183985954</v>
      </c>
      <c r="AB14" s="1">
        <v>0.25781688347513071</v>
      </c>
      <c r="AC14" s="1">
        <v>7282.2002229005293</v>
      </c>
      <c r="AD14" s="1">
        <v>3715.5937718275982</v>
      </c>
      <c r="AE14" s="4">
        <v>0.46711121378633835</v>
      </c>
      <c r="AF14" s="1">
        <v>6.6952536875594645E-2</v>
      </c>
      <c r="AI14" s="1">
        <v>11035.307692307691</v>
      </c>
      <c r="AJ14" s="1">
        <v>3611.8786306694874</v>
      </c>
      <c r="AK14" s="1">
        <v>7859.1328671328674</v>
      </c>
      <c r="AL14" s="1">
        <v>2440.1160998636019</v>
      </c>
      <c r="AM14" s="1">
        <v>12870.572239769435</v>
      </c>
      <c r="AN14" s="1">
        <v>6892.4792593064039</v>
      </c>
      <c r="AO14" s="1">
        <v>0.4441369505500618</v>
      </c>
      <c r="AP14" s="1">
        <v>0.22298887144764493</v>
      </c>
      <c r="AQ14" s="1">
        <v>13343.026332072841</v>
      </c>
      <c r="AR14" s="1">
        <v>7681.0325463414538</v>
      </c>
      <c r="AS14" s="1">
        <v>0.48559009583789797</v>
      </c>
      <c r="AT14" s="1">
        <v>0.35440821559336683</v>
      </c>
      <c r="AU14" s="1">
        <v>4006.132138030559</v>
      </c>
      <c r="AV14" s="1">
        <v>3029.0198621337549</v>
      </c>
      <c r="AW14" s="1">
        <v>0.44281927488643358</v>
      </c>
      <c r="AX14" s="1">
        <v>8.3278524404691467E-2</v>
      </c>
      <c r="BN14" s="1" t="e">
        <v>#N/A</v>
      </c>
      <c r="BO14" s="1" t="e">
        <v>#N/A</v>
      </c>
      <c r="BP14" s="1" t="e">
        <v>#N/A</v>
      </c>
      <c r="BQ14" s="1" t="e">
        <v>#N/A</v>
      </c>
      <c r="BR14" s="1" t="e">
        <v>#N/A</v>
      </c>
    </row>
    <row r="15" spans="1:70" s="1" customFormat="1" x14ac:dyDescent="0.2">
      <c r="A15" s="1" t="s">
        <v>54</v>
      </c>
      <c r="B15" s="1">
        <v>10</v>
      </c>
      <c r="C15" s="1">
        <v>3</v>
      </c>
      <c r="D15" s="1" t="s">
        <v>47</v>
      </c>
      <c r="E15" s="1">
        <v>1</v>
      </c>
      <c r="F15" s="1">
        <v>0</v>
      </c>
      <c r="G15" s="1">
        <v>0</v>
      </c>
      <c r="H15" s="1">
        <v>0</v>
      </c>
      <c r="I15" s="1" t="s">
        <v>48</v>
      </c>
      <c r="J15" s="1">
        <v>0</v>
      </c>
      <c r="K15" s="1">
        <v>10</v>
      </c>
      <c r="L15" s="1" t="s">
        <v>49</v>
      </c>
      <c r="M15" s="1">
        <v>0</v>
      </c>
      <c r="N15" s="1">
        <v>10</v>
      </c>
      <c r="O15" s="1">
        <v>0</v>
      </c>
      <c r="P15" s="1">
        <v>0</v>
      </c>
      <c r="Q15" s="1">
        <v>18504.790909090909</v>
      </c>
      <c r="R15" s="1">
        <v>3900.2900059087697</v>
      </c>
      <c r="S15" s="1">
        <v>6062.772727272727</v>
      </c>
      <c r="T15" s="1">
        <v>2495.572180383941</v>
      </c>
      <c r="U15" s="1">
        <v>35563.436451690599</v>
      </c>
      <c r="V15" s="1">
        <v>14110.759907180143</v>
      </c>
      <c r="W15" s="4">
        <v>0.69888698630568014</v>
      </c>
      <c r="X15" s="1">
        <v>0.36332879002236712</v>
      </c>
      <c r="Y15" s="1">
        <v>35325.234121525784</v>
      </c>
      <c r="Z15" s="1">
        <v>16071.975420653585</v>
      </c>
      <c r="AA15" s="4">
        <v>0.72510565540211236</v>
      </c>
      <c r="AB15" s="1">
        <v>0.32895983992151473</v>
      </c>
      <c r="AC15" s="1">
        <v>11109.851924036815</v>
      </c>
      <c r="AD15" s="1">
        <v>6499.2852258660569</v>
      </c>
      <c r="AE15" s="4">
        <v>0.46185153743909257</v>
      </c>
      <c r="AF15" s="1">
        <v>6.9968860375217254E-2</v>
      </c>
      <c r="AI15" s="1">
        <v>13922.5</v>
      </c>
      <c r="AJ15" s="1">
        <v>4211.1584312791338</v>
      </c>
      <c r="AK15" s="1">
        <v>8329.1785714285706</v>
      </c>
      <c r="AL15" s="1">
        <v>2369.8231325431607</v>
      </c>
      <c r="AM15" s="1">
        <v>14987.126743411955</v>
      </c>
      <c r="AN15" s="1">
        <v>10143.105595358495</v>
      </c>
      <c r="AO15" s="1">
        <v>0.45800845369116411</v>
      </c>
      <c r="AP15" s="1">
        <v>0.31371301167196392</v>
      </c>
      <c r="AQ15" s="1">
        <v>14254.350096829787</v>
      </c>
      <c r="AR15" s="1">
        <v>8617.9943085439154</v>
      </c>
      <c r="AS15" s="1">
        <v>0.47410657714436327</v>
      </c>
      <c r="AT15" s="1">
        <v>0.3455317669393117</v>
      </c>
      <c r="AU15" s="1">
        <v>4986.4737611137734</v>
      </c>
      <c r="AV15" s="1">
        <v>2686.2356399945602</v>
      </c>
      <c r="AW15" s="1">
        <v>0.45174571154479232</v>
      </c>
      <c r="AX15" s="1">
        <v>7.0919934679939359E-2</v>
      </c>
      <c r="BN15" s="1" t="e">
        <v>#N/A</v>
      </c>
      <c r="BO15" s="1" t="e">
        <v>#N/A</v>
      </c>
      <c r="BP15" s="1" t="e">
        <v>#N/A</v>
      </c>
      <c r="BQ15" s="1" t="e">
        <v>#N/A</v>
      </c>
      <c r="BR15" s="1" t="e">
        <v>#N/A</v>
      </c>
    </row>
    <row r="16" spans="1:70" s="1" customFormat="1" x14ac:dyDescent="0.2">
      <c r="A16" s="1" t="s">
        <v>55</v>
      </c>
      <c r="B16" s="1">
        <v>11</v>
      </c>
      <c r="C16" s="1">
        <v>3</v>
      </c>
      <c r="D16" s="1" t="s">
        <v>47</v>
      </c>
      <c r="E16" s="1">
        <v>1</v>
      </c>
      <c r="F16" s="1">
        <v>0</v>
      </c>
      <c r="G16" s="1">
        <v>0</v>
      </c>
      <c r="H16" s="1">
        <v>0</v>
      </c>
      <c r="I16" s="1" t="s">
        <v>48</v>
      </c>
      <c r="J16" s="1">
        <v>0</v>
      </c>
      <c r="K16" s="1">
        <v>10</v>
      </c>
      <c r="L16" s="1" t="s">
        <v>49</v>
      </c>
      <c r="M16" s="1">
        <v>0</v>
      </c>
      <c r="N16" s="1">
        <v>10</v>
      </c>
      <c r="O16" s="1">
        <v>0</v>
      </c>
      <c r="P16" s="1">
        <v>0</v>
      </c>
      <c r="Q16" s="1">
        <v>15449.153846153846</v>
      </c>
      <c r="R16" s="1">
        <v>3091.1513340034876</v>
      </c>
      <c r="S16" s="1">
        <v>6408.5076923076922</v>
      </c>
      <c r="T16" s="1">
        <v>2425.8935024225925</v>
      </c>
      <c r="U16" s="1">
        <v>30450.960791050653</v>
      </c>
      <c r="V16" s="1">
        <v>12977.754038247531</v>
      </c>
      <c r="W16" s="4">
        <v>0.79719080815356147</v>
      </c>
      <c r="X16" s="1">
        <v>0.28172362416103958</v>
      </c>
      <c r="Y16" s="1">
        <v>31598.301782549745</v>
      </c>
      <c r="Z16" s="1">
        <v>11935.035683737424</v>
      </c>
      <c r="AA16" s="4">
        <v>0.78686729233158159</v>
      </c>
      <c r="AB16" s="1">
        <v>0.27859708605010042</v>
      </c>
      <c r="AC16" s="1">
        <v>10199.215998046344</v>
      </c>
      <c r="AD16" s="1">
        <v>5869.7013166206034</v>
      </c>
      <c r="AE16" s="4">
        <v>0.47135607624764969</v>
      </c>
      <c r="AF16" s="1">
        <v>6.786447469698928E-2</v>
      </c>
      <c r="AI16" s="1">
        <v>10570.704225352112</v>
      </c>
      <c r="AJ16" s="1">
        <v>2910.4562990037257</v>
      </c>
      <c r="AK16" s="1">
        <v>8189.5352112676055</v>
      </c>
      <c r="AL16" s="1">
        <v>2308.539747675919</v>
      </c>
      <c r="AM16" s="1">
        <v>14783.28427346591</v>
      </c>
      <c r="AN16" s="1">
        <v>8588.2444323024101</v>
      </c>
      <c r="AO16" s="1">
        <v>0.47577877103337146</v>
      </c>
      <c r="AP16" s="1">
        <v>0.27206111323214305</v>
      </c>
      <c r="AQ16" s="1">
        <v>13221.457633504329</v>
      </c>
      <c r="AR16" s="1">
        <v>8275.6878882612582</v>
      </c>
      <c r="AS16" s="1">
        <v>0.43304946838236008</v>
      </c>
      <c r="AT16" s="1">
        <v>0.34216171413687119</v>
      </c>
      <c r="AU16" s="1">
        <v>4377.2862764870306</v>
      </c>
      <c r="AV16" s="1">
        <v>2449.7982604848962</v>
      </c>
      <c r="AW16" s="1">
        <v>0.43813784600178296</v>
      </c>
      <c r="AX16" s="1">
        <v>7.7598469261517866E-2</v>
      </c>
      <c r="BN16" s="1" t="e">
        <v>#N/A</v>
      </c>
      <c r="BO16" s="1" t="e">
        <v>#N/A</v>
      </c>
      <c r="BP16" s="1" t="e">
        <v>#N/A</v>
      </c>
      <c r="BQ16" s="1" t="e">
        <v>#N/A</v>
      </c>
      <c r="BR16" s="1" t="e">
        <v>#N/A</v>
      </c>
    </row>
    <row r="17" spans="1:70" s="2" customFormat="1" x14ac:dyDescent="0.2">
      <c r="A17" s="2" t="s">
        <v>56</v>
      </c>
      <c r="B17" s="2">
        <v>12</v>
      </c>
      <c r="C17" s="2">
        <v>3</v>
      </c>
      <c r="D17" s="2" t="s">
        <v>47</v>
      </c>
      <c r="E17" s="2">
        <v>1</v>
      </c>
      <c r="F17" s="2">
        <v>0</v>
      </c>
      <c r="G17" s="2">
        <v>0</v>
      </c>
      <c r="H17" s="2">
        <v>0</v>
      </c>
      <c r="I17" s="2" t="s">
        <v>48</v>
      </c>
      <c r="J17" s="2">
        <v>0</v>
      </c>
      <c r="K17" s="2">
        <v>10</v>
      </c>
      <c r="L17" s="2" t="s">
        <v>49</v>
      </c>
      <c r="M17" s="2">
        <v>0</v>
      </c>
      <c r="N17" s="2">
        <v>10</v>
      </c>
      <c r="O17" s="2">
        <v>0</v>
      </c>
      <c r="P17" s="2">
        <v>0</v>
      </c>
      <c r="Q17" s="2">
        <v>25174.259259259259</v>
      </c>
      <c r="R17" s="2">
        <v>5660.2464854768714</v>
      </c>
      <c r="S17" s="2">
        <v>5541.3703703703704</v>
      </c>
      <c r="T17" s="2">
        <v>2445.6967883666166</v>
      </c>
      <c r="U17" s="2">
        <v>68712.562336944364</v>
      </c>
      <c r="V17" s="2">
        <v>24705.272519241891</v>
      </c>
      <c r="W17" s="5">
        <v>0.86270995142285267</v>
      </c>
      <c r="X17" s="2">
        <v>0.35316565520375898</v>
      </c>
      <c r="Y17" s="2">
        <v>61100.369084602906</v>
      </c>
      <c r="Z17" s="2">
        <v>22041.354473346382</v>
      </c>
      <c r="AA17" s="5">
        <v>0.81747282507351771</v>
      </c>
      <c r="AB17" s="2">
        <v>0.27505924579364815</v>
      </c>
      <c r="AC17" s="2">
        <v>20559.295052285383</v>
      </c>
      <c r="AD17" s="2">
        <v>10347.995053266946</v>
      </c>
      <c r="AE17" s="5">
        <v>0.47837945905343043</v>
      </c>
      <c r="AF17" s="2">
        <v>6.5008674312866208E-2</v>
      </c>
      <c r="AI17" s="2">
        <v>14927.324324324325</v>
      </c>
      <c r="AJ17" s="2">
        <v>6814.2648867979487</v>
      </c>
      <c r="AK17" s="2">
        <v>8895.135135135135</v>
      </c>
      <c r="AL17" s="2">
        <v>3114.2924928836132</v>
      </c>
      <c r="AM17" s="2">
        <v>26470.800906083714</v>
      </c>
      <c r="AN17" s="2">
        <v>15133.307478330576</v>
      </c>
      <c r="AO17" s="2">
        <v>0.69440534836343681</v>
      </c>
      <c r="AP17" s="2">
        <v>0.42592974729872907</v>
      </c>
      <c r="AQ17" s="2">
        <v>25073.667346538055</v>
      </c>
      <c r="AR17" s="2">
        <v>17590.358162239147</v>
      </c>
      <c r="AS17" s="2">
        <v>0.71139071689920785</v>
      </c>
      <c r="AT17" s="2">
        <v>0.48543774707308573</v>
      </c>
      <c r="AU17" s="2">
        <v>8478.7789518023965</v>
      </c>
      <c r="AV17" s="2">
        <v>6617.0468238089334</v>
      </c>
      <c r="AW17" s="2">
        <v>0.4618097156409639</v>
      </c>
      <c r="AX17" s="2">
        <v>7.6737330834166215E-2</v>
      </c>
      <c r="BN17" s="2" t="e">
        <v>#N/A</v>
      </c>
      <c r="BO17" s="2" t="e">
        <v>#N/A</v>
      </c>
      <c r="BP17" s="2" t="e">
        <v>#N/A</v>
      </c>
      <c r="BQ17" s="2" t="e">
        <v>#N/A</v>
      </c>
      <c r="BR17" s="2" t="e">
        <v>#N/A</v>
      </c>
    </row>
    <row r="18" spans="1:70" s="2" customFormat="1" x14ac:dyDescent="0.2">
      <c r="A18" s="2" t="s">
        <v>57</v>
      </c>
      <c r="B18" s="2">
        <v>13</v>
      </c>
      <c r="C18" s="2">
        <v>3</v>
      </c>
      <c r="D18" s="2" t="s">
        <v>47</v>
      </c>
      <c r="E18" s="2">
        <v>1</v>
      </c>
      <c r="F18" s="2">
        <v>0</v>
      </c>
      <c r="G18" s="2">
        <v>0</v>
      </c>
      <c r="H18" s="2">
        <v>0</v>
      </c>
      <c r="I18" s="2" t="s">
        <v>48</v>
      </c>
      <c r="J18" s="2">
        <v>0</v>
      </c>
      <c r="K18" s="2">
        <v>10</v>
      </c>
      <c r="L18" s="2" t="s">
        <v>49</v>
      </c>
      <c r="M18" s="2">
        <v>0</v>
      </c>
      <c r="N18" s="2">
        <v>10</v>
      </c>
      <c r="O18" s="2">
        <v>0</v>
      </c>
      <c r="P18" s="2">
        <v>0</v>
      </c>
      <c r="Q18" s="2">
        <v>21494.507462686568</v>
      </c>
      <c r="R18" s="2">
        <v>3906.5295548379322</v>
      </c>
      <c r="S18" s="2">
        <v>3872.313432835821</v>
      </c>
      <c r="T18" s="2">
        <v>2442.2296581815713</v>
      </c>
      <c r="U18" s="2">
        <v>54970.210133012362</v>
      </c>
      <c r="V18" s="2">
        <v>20098.919692420684</v>
      </c>
      <c r="W18" s="5">
        <v>0.83404208140253677</v>
      </c>
      <c r="X18" s="2">
        <v>0.27205426927372994</v>
      </c>
      <c r="Y18" s="2">
        <v>52312.969246216453</v>
      </c>
      <c r="Z18" s="2">
        <v>19471.790776424557</v>
      </c>
      <c r="AA18" s="5">
        <v>0.96950904360100099</v>
      </c>
      <c r="AB18" s="2">
        <v>0.36097135607268854</v>
      </c>
      <c r="AC18" s="2">
        <v>16905.459426133712</v>
      </c>
      <c r="AD18" s="2">
        <v>9284.5036392582642</v>
      </c>
      <c r="AE18" s="5">
        <v>0.48748962610817476</v>
      </c>
      <c r="AF18" s="2">
        <v>6.2696591792323245E-2</v>
      </c>
      <c r="AI18" s="2">
        <v>13190.324675324675</v>
      </c>
      <c r="AJ18" s="2">
        <v>4528.9296529195117</v>
      </c>
      <c r="AK18" s="2">
        <v>7090.3896103896104</v>
      </c>
      <c r="AL18" s="2">
        <v>2219.2457357580097</v>
      </c>
      <c r="AM18" s="2">
        <v>15867.394419889933</v>
      </c>
      <c r="AN18" s="2">
        <v>9296.8824362475916</v>
      </c>
      <c r="AO18" s="2">
        <v>0.560191789754511</v>
      </c>
      <c r="AP18" s="2">
        <v>0.3861807066351805</v>
      </c>
      <c r="AQ18" s="2">
        <v>16501.452089149581</v>
      </c>
      <c r="AR18" s="2">
        <v>8769.8927493491537</v>
      </c>
      <c r="AS18" s="2">
        <v>0.61643586275055207</v>
      </c>
      <c r="AT18" s="2">
        <v>0.38278861381738005</v>
      </c>
      <c r="AU18" s="2">
        <v>6006.3968031245995</v>
      </c>
      <c r="AV18" s="2">
        <v>3195.2918377505107</v>
      </c>
      <c r="AW18" s="2">
        <v>0.4907859130066578</v>
      </c>
      <c r="AX18" s="2">
        <v>6.2728640318790607E-2</v>
      </c>
      <c r="BN18" s="2" t="e">
        <v>#N/A</v>
      </c>
      <c r="BO18" s="2" t="e">
        <v>#N/A</v>
      </c>
      <c r="BP18" s="2" t="e">
        <v>#N/A</v>
      </c>
      <c r="BQ18" s="2" t="e">
        <v>#N/A</v>
      </c>
      <c r="BR18" s="2" t="e">
        <v>#N/A</v>
      </c>
    </row>
    <row r="19" spans="1:70" s="2" customFormat="1" x14ac:dyDescent="0.2">
      <c r="A19" s="2" t="s">
        <v>58</v>
      </c>
      <c r="B19" s="2">
        <v>14</v>
      </c>
      <c r="C19" s="2">
        <v>3</v>
      </c>
      <c r="D19" s="2" t="s">
        <v>47</v>
      </c>
      <c r="E19" s="2">
        <v>1</v>
      </c>
      <c r="F19" s="2">
        <v>0</v>
      </c>
      <c r="G19" s="2">
        <v>0</v>
      </c>
      <c r="H19" s="2">
        <v>0</v>
      </c>
      <c r="I19" s="2" t="s">
        <v>48</v>
      </c>
      <c r="J19" s="2">
        <v>0</v>
      </c>
      <c r="K19" s="2">
        <v>10</v>
      </c>
      <c r="L19" s="2" t="s">
        <v>49</v>
      </c>
      <c r="M19" s="2">
        <v>0</v>
      </c>
      <c r="N19" s="2">
        <v>10</v>
      </c>
      <c r="O19" s="2">
        <v>0</v>
      </c>
      <c r="P19" s="2">
        <v>0</v>
      </c>
      <c r="Q19" s="2">
        <v>17602.909090909092</v>
      </c>
      <c r="R19" s="2">
        <v>4126.7060143193548</v>
      </c>
      <c r="S19" s="2">
        <v>4644.5090909090914</v>
      </c>
      <c r="T19" s="2">
        <v>2552.3426049541181</v>
      </c>
      <c r="U19" s="2">
        <v>56151.94229076898</v>
      </c>
      <c r="V19" s="2">
        <v>22277.274957259451</v>
      </c>
      <c r="W19" s="5">
        <v>0.98399958370265439</v>
      </c>
      <c r="X19" s="2">
        <v>0.32828012670275097</v>
      </c>
      <c r="Y19" s="2">
        <v>38849.594735691426</v>
      </c>
      <c r="Z19" s="2">
        <v>12994.213651828926</v>
      </c>
      <c r="AA19" s="5">
        <v>0.93408005534483984</v>
      </c>
      <c r="AB19" s="2">
        <v>0.31648288927781992</v>
      </c>
      <c r="AC19" s="2">
        <v>11040.255753164674</v>
      </c>
      <c r="AD19" s="2">
        <v>5837.6762152372494</v>
      </c>
      <c r="AE19" s="5">
        <v>0.44507463631001448</v>
      </c>
      <c r="AF19" s="2">
        <v>7.5215153870496543E-2</v>
      </c>
      <c r="AI19" s="2">
        <v>13470.692307692309</v>
      </c>
      <c r="AJ19" s="2">
        <v>3813.0140633881956</v>
      </c>
      <c r="AK19" s="2">
        <v>6680.8615384615387</v>
      </c>
      <c r="AL19" s="2">
        <v>2854.337767312034</v>
      </c>
      <c r="AM19" s="2">
        <v>15687.928944770601</v>
      </c>
      <c r="AN19" s="2">
        <v>8731.7591985966374</v>
      </c>
      <c r="AO19" s="2">
        <v>0.60495823870913079</v>
      </c>
      <c r="AP19" s="2">
        <v>0.40599008314759938</v>
      </c>
      <c r="AQ19" s="2">
        <v>13775.792876284107</v>
      </c>
      <c r="AR19" s="2">
        <v>8359.1960192291917</v>
      </c>
      <c r="AS19" s="2">
        <v>0.59206833535863368</v>
      </c>
      <c r="AT19" s="2">
        <v>0.40613246368515593</v>
      </c>
      <c r="AU19" s="2">
        <v>4359.9392771331432</v>
      </c>
      <c r="AV19" s="2">
        <v>2850.6095446605664</v>
      </c>
      <c r="AW19" s="2">
        <v>0.45625146071318123</v>
      </c>
      <c r="AX19" s="2">
        <v>7.4908262921463978E-2</v>
      </c>
      <c r="BN19" s="2" t="e">
        <v>#N/A</v>
      </c>
      <c r="BO19" s="2" t="e">
        <v>#N/A</v>
      </c>
      <c r="BP19" s="2" t="e">
        <v>#N/A</v>
      </c>
      <c r="BQ19" s="2" t="e">
        <v>#N/A</v>
      </c>
      <c r="BR19" s="2" t="e">
        <v>#N/A</v>
      </c>
    </row>
    <row r="20" spans="1:70" x14ac:dyDescent="0.2">
      <c r="A20" t="s">
        <v>67</v>
      </c>
    </row>
    <row r="21" spans="1:70" s="1" customFormat="1" x14ac:dyDescent="0.2">
      <c r="A21" s="1" t="s">
        <v>59</v>
      </c>
      <c r="B21" s="1">
        <v>16</v>
      </c>
      <c r="C21" s="1">
        <v>4</v>
      </c>
      <c r="D21" s="1" t="s">
        <v>47</v>
      </c>
      <c r="E21" s="1">
        <v>1</v>
      </c>
      <c r="F21" s="1">
        <v>0</v>
      </c>
      <c r="G21" s="1">
        <v>0</v>
      </c>
      <c r="H21" s="1">
        <v>0</v>
      </c>
      <c r="I21" s="1" t="s">
        <v>48</v>
      </c>
      <c r="J21" s="1">
        <v>0</v>
      </c>
      <c r="K21" s="1">
        <v>10</v>
      </c>
      <c r="L21" s="1" t="s">
        <v>49</v>
      </c>
      <c r="M21" s="1">
        <v>0</v>
      </c>
      <c r="N21" s="1">
        <v>10</v>
      </c>
      <c r="O21" s="1">
        <v>0</v>
      </c>
      <c r="P21" s="1">
        <v>0</v>
      </c>
      <c r="Q21" s="1">
        <v>10212.343137254902</v>
      </c>
      <c r="R21" s="1">
        <v>4103.9459096832534</v>
      </c>
      <c r="S21" s="1">
        <v>16296.411764705883</v>
      </c>
      <c r="T21" s="1">
        <v>5305.2230220717056</v>
      </c>
      <c r="U21" s="1">
        <v>21223.288385735799</v>
      </c>
      <c r="V21" s="1">
        <v>12965.830686573998</v>
      </c>
      <c r="W21" s="4">
        <v>0.4149178439292609</v>
      </c>
      <c r="X21" s="1">
        <v>0.27027531553734802</v>
      </c>
      <c r="Y21" s="1">
        <v>21385.76545961625</v>
      </c>
      <c r="Z21" s="1">
        <v>14587.861121719137</v>
      </c>
      <c r="AA21" s="4">
        <v>0.48620763474622231</v>
      </c>
      <c r="AB21" s="1">
        <v>0.38186295763044803</v>
      </c>
      <c r="AC21" s="1">
        <v>8406.0038367569741</v>
      </c>
      <c r="AD21" s="1">
        <v>5268.8823039849767</v>
      </c>
      <c r="AE21" s="4">
        <v>0.46199458579014735</v>
      </c>
      <c r="AF21" s="1">
        <v>6.6665288928319494E-2</v>
      </c>
      <c r="AI21" s="1">
        <v>14434.411764705883</v>
      </c>
      <c r="AJ21" s="1">
        <v>3287.0997248407816</v>
      </c>
      <c r="AK21" s="1">
        <v>13332.803921568628</v>
      </c>
      <c r="AL21" s="1">
        <v>4571.0806834530867</v>
      </c>
      <c r="AM21" s="1">
        <v>33216.52682488045</v>
      </c>
      <c r="AN21" s="1">
        <v>14474.72732598553</v>
      </c>
      <c r="AO21" s="1">
        <v>0.59960130382581134</v>
      </c>
      <c r="AP21" s="1">
        <v>0.26901893150775236</v>
      </c>
      <c r="AQ21" s="1">
        <v>34821.783457998179</v>
      </c>
      <c r="AR21" s="1">
        <v>18322.661373083596</v>
      </c>
      <c r="AS21" s="1">
        <v>0.67116072923777903</v>
      </c>
      <c r="AT21" s="1">
        <v>0.34278820238261098</v>
      </c>
      <c r="AU21" s="1">
        <v>10993.740188669399</v>
      </c>
      <c r="AV21" s="1">
        <v>8778.2730612172563</v>
      </c>
      <c r="AW21" s="1">
        <v>0.46552511800606089</v>
      </c>
      <c r="AX21" s="1">
        <v>7.2260032779233319E-2</v>
      </c>
      <c r="BN21" s="1" t="e">
        <v>#N/A</v>
      </c>
      <c r="BO21" s="1" t="e">
        <v>#N/A</v>
      </c>
      <c r="BP21" s="1" t="e">
        <v>#N/A</v>
      </c>
      <c r="BQ21" s="1" t="e">
        <v>#N/A</v>
      </c>
      <c r="BR21" s="1" t="e">
        <v>#N/A</v>
      </c>
    </row>
    <row r="22" spans="1:70" s="1" customFormat="1" x14ac:dyDescent="0.2">
      <c r="A22" s="1" t="s">
        <v>64</v>
      </c>
      <c r="B22" s="1">
        <v>17</v>
      </c>
      <c r="C22" s="1">
        <v>4</v>
      </c>
      <c r="D22" s="1" t="s">
        <v>47</v>
      </c>
      <c r="E22" s="1">
        <v>1</v>
      </c>
      <c r="F22" s="1">
        <v>0</v>
      </c>
      <c r="G22" s="1">
        <v>0</v>
      </c>
      <c r="H22" s="1">
        <v>0</v>
      </c>
      <c r="I22" s="1" t="s">
        <v>48</v>
      </c>
      <c r="J22" s="1">
        <v>0</v>
      </c>
      <c r="K22" s="1">
        <v>10</v>
      </c>
      <c r="L22" s="1" t="s">
        <v>49</v>
      </c>
      <c r="M22" s="1">
        <v>0</v>
      </c>
      <c r="N22" s="1">
        <v>10</v>
      </c>
      <c r="O22" s="1">
        <v>0</v>
      </c>
      <c r="P22" s="1">
        <v>0</v>
      </c>
      <c r="Q22" s="1">
        <v>8438.8607594936711</v>
      </c>
      <c r="R22" s="1">
        <v>2696.9122787621177</v>
      </c>
      <c r="S22" s="1">
        <v>10340.506329113925</v>
      </c>
      <c r="T22" s="1">
        <v>2324.6759954741624</v>
      </c>
      <c r="U22" s="1">
        <v>14243.892468539958</v>
      </c>
      <c r="V22" s="1">
        <v>6240.5838732957536</v>
      </c>
      <c r="W22" s="4">
        <v>0.39630388012168166</v>
      </c>
      <c r="X22" s="1">
        <v>0.14118286121322449</v>
      </c>
      <c r="Y22" s="1">
        <v>13726.066579872166</v>
      </c>
      <c r="Z22" s="1">
        <v>9242.2501994068043</v>
      </c>
      <c r="AA22" s="4">
        <v>0.3868136783929918</v>
      </c>
      <c r="AB22" s="1">
        <v>0.3157501401145642</v>
      </c>
      <c r="AC22" s="1">
        <v>6110.2394383845394</v>
      </c>
      <c r="AD22" s="1">
        <v>3603.1513700390151</v>
      </c>
      <c r="AE22" s="4">
        <v>0.47241168960732299</v>
      </c>
      <c r="AF22" s="1">
        <v>7.6344327247688235E-2</v>
      </c>
      <c r="AI22" s="1">
        <v>10149.3125</v>
      </c>
      <c r="AJ22" s="1">
        <v>2918.7020419988667</v>
      </c>
      <c r="AK22" s="1">
        <v>8468.2374999999993</v>
      </c>
      <c r="AL22" s="1">
        <v>2910.0670932443368</v>
      </c>
      <c r="AM22" s="1">
        <v>21236.870596648569</v>
      </c>
      <c r="AN22" s="1">
        <v>6358.8103749942102</v>
      </c>
      <c r="AO22" s="1">
        <v>0.6873089655498501</v>
      </c>
      <c r="AP22" s="1">
        <v>0.20394233558586294</v>
      </c>
      <c r="AQ22" s="1">
        <v>20691.830910831086</v>
      </c>
      <c r="AR22" s="1">
        <v>6905.2539225098753</v>
      </c>
      <c r="AS22" s="1">
        <v>0.62761898675181382</v>
      </c>
      <c r="AT22" s="1">
        <v>0.28466348467460367</v>
      </c>
      <c r="AU22" s="1">
        <v>6494.6507601338053</v>
      </c>
      <c r="AV22" s="1">
        <v>3161.6205550173613</v>
      </c>
      <c r="AW22" s="1">
        <v>0.44478493839208011</v>
      </c>
      <c r="AX22" s="1">
        <v>7.2976755595112075E-2</v>
      </c>
      <c r="BN22" s="1" t="e">
        <v>#N/A</v>
      </c>
      <c r="BO22" s="1" t="e">
        <v>#N/A</v>
      </c>
      <c r="BP22" s="1" t="e">
        <v>#N/A</v>
      </c>
      <c r="BQ22" s="1" t="e">
        <v>#N/A</v>
      </c>
      <c r="BR22" s="1" t="e">
        <v>#N/A</v>
      </c>
    </row>
    <row r="23" spans="1:70" s="1" customFormat="1" x14ac:dyDescent="0.2">
      <c r="A23" s="1" t="s">
        <v>60</v>
      </c>
      <c r="B23" s="1">
        <v>18</v>
      </c>
      <c r="C23" s="1">
        <v>4</v>
      </c>
      <c r="D23" s="1" t="s">
        <v>47</v>
      </c>
      <c r="E23" s="1">
        <v>1</v>
      </c>
      <c r="F23" s="1">
        <v>0</v>
      </c>
      <c r="G23" s="1">
        <v>0</v>
      </c>
      <c r="H23" s="1">
        <v>0</v>
      </c>
      <c r="I23" s="1" t="s">
        <v>48</v>
      </c>
      <c r="J23" s="1">
        <v>0</v>
      </c>
      <c r="K23" s="1">
        <v>10</v>
      </c>
      <c r="L23" s="1" t="s">
        <v>49</v>
      </c>
      <c r="M23" s="1">
        <v>0</v>
      </c>
      <c r="N23" s="1">
        <v>10</v>
      </c>
      <c r="O23" s="1">
        <v>0</v>
      </c>
      <c r="P23" s="1">
        <v>0</v>
      </c>
      <c r="Q23" s="1">
        <v>6118.1504424778759</v>
      </c>
      <c r="R23" s="1">
        <v>2652.4074348371269</v>
      </c>
      <c r="S23" s="1">
        <v>8456.0884955752208</v>
      </c>
      <c r="T23" s="1">
        <v>3174.7430001653056</v>
      </c>
      <c r="U23" s="1">
        <v>12274.741636408269</v>
      </c>
      <c r="V23" s="1">
        <v>8328.5787092741739</v>
      </c>
      <c r="W23" s="4">
        <v>0.41192806473244076</v>
      </c>
      <c r="X23" s="1">
        <v>0.31055663369566283</v>
      </c>
      <c r="Y23" s="1">
        <v>13665.078933807532</v>
      </c>
      <c r="Z23" s="1">
        <v>7125.1843764721343</v>
      </c>
      <c r="AA23" s="4">
        <v>0.49442029944256827</v>
      </c>
      <c r="AB23" s="1">
        <v>0.33407711305991</v>
      </c>
      <c r="AC23" s="1">
        <v>8061.0698187137777</v>
      </c>
      <c r="AD23" s="1">
        <v>5194.0269355359014</v>
      </c>
      <c r="AE23" s="4">
        <v>0.45700027108907609</v>
      </c>
      <c r="AF23" s="1">
        <v>6.0997217628032126E-2</v>
      </c>
      <c r="AI23" s="1">
        <v>9187.6695652173912</v>
      </c>
      <c r="AJ23" s="1">
        <v>2782.8960326342708</v>
      </c>
      <c r="AK23" s="1">
        <v>6419.4608695652178</v>
      </c>
      <c r="AL23" s="1">
        <v>2781.8633925588233</v>
      </c>
      <c r="AM23" s="1">
        <v>15614.012059331186</v>
      </c>
      <c r="AN23" s="1">
        <v>6905.5055792898556</v>
      </c>
      <c r="AO23" s="1">
        <v>0.5489202015124931</v>
      </c>
      <c r="AP23" s="1">
        <v>0.15596114674209555</v>
      </c>
      <c r="AQ23" s="1">
        <v>15963.905786552807</v>
      </c>
      <c r="AR23" s="1">
        <v>7586.7092972553282</v>
      </c>
      <c r="AS23" s="1">
        <v>0.60103881140651083</v>
      </c>
      <c r="AT23" s="1">
        <v>0.21880142223266075</v>
      </c>
      <c r="AU23" s="1">
        <v>6338.193559252496</v>
      </c>
      <c r="AV23" s="1">
        <v>3358.632643333875</v>
      </c>
      <c r="AW23" s="1">
        <v>0.42827877541734455</v>
      </c>
      <c r="AX23" s="1">
        <v>6.8434096622008778E-2</v>
      </c>
      <c r="BN23" s="1" t="e">
        <v>#N/A</v>
      </c>
      <c r="BO23" s="1" t="e">
        <v>#N/A</v>
      </c>
      <c r="BP23" s="1" t="e">
        <v>#N/A</v>
      </c>
      <c r="BQ23" s="1" t="e">
        <v>#N/A</v>
      </c>
      <c r="BR23" s="1" t="e">
        <v>#N/A</v>
      </c>
    </row>
    <row r="24" spans="1:70" s="2" customFormat="1" x14ac:dyDescent="0.2">
      <c r="A24" s="2" t="s">
        <v>61</v>
      </c>
      <c r="B24" s="2">
        <v>19</v>
      </c>
      <c r="C24" s="2">
        <v>4</v>
      </c>
      <c r="D24" s="2" t="s">
        <v>47</v>
      </c>
      <c r="E24" s="2">
        <v>1</v>
      </c>
      <c r="F24" s="2">
        <v>0</v>
      </c>
      <c r="G24" s="2">
        <v>0</v>
      </c>
      <c r="H24" s="2">
        <v>0</v>
      </c>
      <c r="I24" s="2" t="s">
        <v>48</v>
      </c>
      <c r="J24" s="2">
        <v>0</v>
      </c>
      <c r="K24" s="2">
        <v>10</v>
      </c>
      <c r="L24" s="2" t="s">
        <v>49</v>
      </c>
      <c r="M24" s="2">
        <v>0</v>
      </c>
      <c r="N24" s="2">
        <v>10</v>
      </c>
      <c r="O24" s="2">
        <v>0</v>
      </c>
      <c r="P24" s="2">
        <v>0</v>
      </c>
      <c r="Q24" s="2">
        <v>9427.9512195121952</v>
      </c>
      <c r="R24" s="2">
        <v>4401.5867704227958</v>
      </c>
      <c r="S24" s="2">
        <v>12967.146341463415</v>
      </c>
      <c r="T24" s="2">
        <v>4858.7755379363625</v>
      </c>
      <c r="U24" s="2">
        <v>30974.218724319402</v>
      </c>
      <c r="V24" s="2">
        <v>16718.87096427854</v>
      </c>
      <c r="W24" s="5">
        <v>0.75334050618944381</v>
      </c>
      <c r="X24" s="2">
        <v>0.38191625173798444</v>
      </c>
      <c r="Y24" s="2">
        <v>31529.764266470971</v>
      </c>
      <c r="Z24" s="2">
        <v>20045.257038955064</v>
      </c>
      <c r="AA24" s="5">
        <v>0.72107054967695328</v>
      </c>
      <c r="AB24" s="2">
        <v>0.50779881255642689</v>
      </c>
      <c r="AC24" s="2">
        <v>15008.978254196711</v>
      </c>
      <c r="AD24" s="2">
        <v>11089.023778618021</v>
      </c>
      <c r="AE24" s="5">
        <v>0.47657022202238181</v>
      </c>
      <c r="AF24" s="2">
        <v>6.9410532685106871E-2</v>
      </c>
      <c r="AI24" s="2">
        <v>12014.475</v>
      </c>
      <c r="AJ24" s="2">
        <v>3865.9509195254259</v>
      </c>
      <c r="AK24" s="2">
        <v>10304.200000000001</v>
      </c>
      <c r="AL24" s="2">
        <v>4099.3074286849715</v>
      </c>
      <c r="AM24" s="2">
        <v>39990.418367990722</v>
      </c>
      <c r="AN24" s="2">
        <v>21492.375787081899</v>
      </c>
      <c r="AO24" s="2">
        <v>0.80224752472675842</v>
      </c>
      <c r="AP24" s="2">
        <v>0.30575784917372473</v>
      </c>
      <c r="AQ24" s="2">
        <v>46584.294992598865</v>
      </c>
      <c r="AR24" s="2">
        <v>24401.572568093961</v>
      </c>
      <c r="AS24" s="2">
        <v>1.0228216052268027</v>
      </c>
      <c r="AT24" s="2">
        <v>0.48595977979353622</v>
      </c>
      <c r="AU24" s="2">
        <v>16733.544625494971</v>
      </c>
      <c r="AV24" s="2">
        <v>9509.0237195572299</v>
      </c>
      <c r="AW24" s="2">
        <v>0.45518413544645858</v>
      </c>
      <c r="AX24" s="2">
        <v>7.277234877376311E-2</v>
      </c>
      <c r="BN24" s="2" t="e">
        <v>#N/A</v>
      </c>
      <c r="BO24" s="2" t="e">
        <v>#N/A</v>
      </c>
      <c r="BP24" s="2" t="e">
        <v>#N/A</v>
      </c>
      <c r="BQ24" s="2" t="e">
        <v>#N/A</v>
      </c>
      <c r="BR24" s="2" t="e">
        <v>#N/A</v>
      </c>
    </row>
    <row r="25" spans="1:70" s="2" customFormat="1" x14ac:dyDescent="0.2">
      <c r="A25" s="2" t="s">
        <v>62</v>
      </c>
      <c r="B25" s="2">
        <v>20</v>
      </c>
      <c r="C25" s="2">
        <v>4</v>
      </c>
      <c r="D25" s="2" t="s">
        <v>47</v>
      </c>
      <c r="E25" s="2">
        <v>1</v>
      </c>
      <c r="F25" s="2">
        <v>0</v>
      </c>
      <c r="G25" s="2">
        <v>0</v>
      </c>
      <c r="H25" s="2">
        <v>0</v>
      </c>
      <c r="I25" s="2" t="s">
        <v>48</v>
      </c>
      <c r="J25" s="2">
        <v>0</v>
      </c>
      <c r="K25" s="2">
        <v>10</v>
      </c>
      <c r="L25" s="2" t="s">
        <v>49</v>
      </c>
      <c r="M25" s="2">
        <v>0</v>
      </c>
      <c r="N25" s="2">
        <v>10</v>
      </c>
      <c r="O25" s="2">
        <v>0</v>
      </c>
      <c r="P25" s="2">
        <v>0</v>
      </c>
      <c r="Q25" s="2">
        <v>6817.53125</v>
      </c>
      <c r="R25" s="2">
        <v>2377.6392651532342</v>
      </c>
      <c r="S25" s="2">
        <v>11584.84375</v>
      </c>
      <c r="T25" s="2">
        <v>3549.75480136327</v>
      </c>
      <c r="U25" s="2">
        <v>15129.093173400552</v>
      </c>
      <c r="V25" s="2">
        <v>10307.79208640827</v>
      </c>
      <c r="W25" s="5">
        <v>0.4782234353161442</v>
      </c>
      <c r="X25" s="2">
        <v>0.38329960639954447</v>
      </c>
      <c r="Y25" s="2">
        <v>17896.40416755492</v>
      </c>
      <c r="Z25" s="2">
        <v>10181.029491765968</v>
      </c>
      <c r="AA25" s="5">
        <v>0.4768147825957999</v>
      </c>
      <c r="AB25" s="2">
        <v>0.27751732567909687</v>
      </c>
      <c r="AC25" s="2">
        <v>8595.7105441709118</v>
      </c>
      <c r="AD25" s="2">
        <v>4871.6266321514968</v>
      </c>
      <c r="AE25" s="5">
        <v>0.47587268406425537</v>
      </c>
      <c r="AF25" s="2">
        <v>7.339991630427109E-2</v>
      </c>
      <c r="AI25" s="2">
        <v>8868.5909090909099</v>
      </c>
      <c r="AJ25" s="2">
        <v>2489.7001548056264</v>
      </c>
      <c r="AK25" s="2">
        <v>9067.8939393939399</v>
      </c>
      <c r="AL25" s="2">
        <v>3727.0283115012603</v>
      </c>
      <c r="AM25" s="2">
        <v>33977.085437992573</v>
      </c>
      <c r="AN25" s="2">
        <v>17773.543383849152</v>
      </c>
      <c r="AO25" s="2">
        <v>0.90180925069625151</v>
      </c>
      <c r="AP25" s="2">
        <v>0.38846033033782007</v>
      </c>
      <c r="AQ25" s="2">
        <v>34886.394756265741</v>
      </c>
      <c r="AR25" s="2">
        <v>17440.200949854276</v>
      </c>
      <c r="AS25" s="2">
        <v>0.79702385020490307</v>
      </c>
      <c r="AT25" s="2">
        <v>0.34947015257670994</v>
      </c>
      <c r="AU25" s="2">
        <v>12444.320451530524</v>
      </c>
      <c r="AV25" s="2">
        <v>7912.6666996235181</v>
      </c>
      <c r="AW25" s="2">
        <v>0.46192730888238509</v>
      </c>
      <c r="AX25" s="2">
        <v>6.9879368449763141E-2</v>
      </c>
      <c r="BN25" s="2" t="e">
        <v>#N/A</v>
      </c>
      <c r="BO25" s="2" t="e">
        <v>#N/A</v>
      </c>
      <c r="BP25" s="2" t="e">
        <v>#N/A</v>
      </c>
      <c r="BQ25" s="2" t="e">
        <v>#N/A</v>
      </c>
      <c r="BR25" s="2" t="e">
        <v>#N/A</v>
      </c>
    </row>
    <row r="26" spans="1:70" s="2" customFormat="1" x14ac:dyDescent="0.2">
      <c r="A26" s="2" t="s">
        <v>63</v>
      </c>
      <c r="B26" s="2">
        <v>21</v>
      </c>
      <c r="C26" s="2">
        <v>4</v>
      </c>
      <c r="D26" s="2" t="s">
        <v>47</v>
      </c>
      <c r="E26" s="2">
        <v>1</v>
      </c>
      <c r="F26" s="2">
        <v>0</v>
      </c>
      <c r="G26" s="2">
        <v>0</v>
      </c>
      <c r="H26" s="2">
        <v>0</v>
      </c>
      <c r="I26" s="2" t="s">
        <v>48</v>
      </c>
      <c r="J26" s="2">
        <v>0</v>
      </c>
      <c r="K26" s="2">
        <v>10</v>
      </c>
      <c r="L26" s="2" t="s">
        <v>49</v>
      </c>
      <c r="M26" s="2">
        <v>0</v>
      </c>
      <c r="N26" s="2">
        <v>10</v>
      </c>
      <c r="O26" s="2">
        <v>0</v>
      </c>
      <c r="P26" s="2">
        <v>0</v>
      </c>
      <c r="Q26" s="2">
        <v>7264.4</v>
      </c>
      <c r="R26" s="2">
        <v>2396.8120793232292</v>
      </c>
      <c r="S26" s="2">
        <v>10182.825000000001</v>
      </c>
      <c r="T26" s="2">
        <v>4533.2526155379919</v>
      </c>
      <c r="U26" s="2">
        <v>16751.511735758046</v>
      </c>
      <c r="V26" s="2">
        <v>13233.343338045259</v>
      </c>
      <c r="W26" s="5">
        <v>0.49728732319724978</v>
      </c>
      <c r="X26" s="2">
        <v>0.43804171168306705</v>
      </c>
      <c r="Y26" s="2">
        <v>19094.79443090596</v>
      </c>
      <c r="Z26" s="2">
        <v>12698.795868094281</v>
      </c>
      <c r="AA26" s="5">
        <v>0.59351433592044256</v>
      </c>
      <c r="AB26" s="2">
        <v>0.48974198206948599</v>
      </c>
      <c r="AC26" s="2">
        <v>6679.8929493125488</v>
      </c>
      <c r="AD26" s="2">
        <v>4418.1340940507353</v>
      </c>
      <c r="AE26" s="5">
        <v>0.46713920388792823</v>
      </c>
      <c r="AF26" s="2">
        <v>6.7498601916132578E-2</v>
      </c>
      <c r="AI26" s="2">
        <v>9279.5510204081638</v>
      </c>
      <c r="AJ26" s="2">
        <v>2386.9388700211171</v>
      </c>
      <c r="AK26" s="2">
        <v>8047.6734693877552</v>
      </c>
      <c r="AL26" s="2">
        <v>4431.9095930711919</v>
      </c>
      <c r="AM26" s="2">
        <v>28882.684391452432</v>
      </c>
      <c r="AN26" s="2">
        <v>18787.468741338686</v>
      </c>
      <c r="AO26" s="2">
        <v>0.76891272026046076</v>
      </c>
      <c r="AP26" s="2">
        <v>0.31498134669281458</v>
      </c>
      <c r="AQ26" s="2">
        <v>27396.689116537818</v>
      </c>
      <c r="AR26" s="2">
        <v>16730.920686596619</v>
      </c>
      <c r="AS26" s="2">
        <v>0.71791230212959301</v>
      </c>
      <c r="AT26" s="2">
        <v>0.36657093690742126</v>
      </c>
      <c r="AU26" s="2">
        <v>9593.3344027774019</v>
      </c>
      <c r="AV26" s="2">
        <v>7069.413451558421</v>
      </c>
      <c r="AW26" s="2">
        <v>0.46178650756955508</v>
      </c>
      <c r="AX26" s="2">
        <v>7.4525543282884188E-2</v>
      </c>
      <c r="BN26" s="2" t="e">
        <v>#N/A</v>
      </c>
      <c r="BO26" s="2" t="e">
        <v>#N/A</v>
      </c>
      <c r="BP26" s="2" t="e">
        <v>#N/A</v>
      </c>
      <c r="BQ26" s="2" t="e">
        <v>#N/A</v>
      </c>
      <c r="BR26" s="2" t="e">
        <v>#N/A</v>
      </c>
    </row>
    <row r="27" spans="1:70" x14ac:dyDescent="0.2">
      <c r="W27"/>
      <c r="AA27"/>
      <c r="AE27"/>
    </row>
    <row r="28" spans="1:70" x14ac:dyDescent="0.2">
      <c r="W28"/>
      <c r="AA28"/>
      <c r="AE28"/>
    </row>
    <row r="29" spans="1:70" x14ac:dyDescent="0.2">
      <c r="S29" t="s">
        <v>83</v>
      </c>
      <c r="W29"/>
      <c r="AA29"/>
      <c r="AE29"/>
      <c r="AN29" t="s">
        <v>73</v>
      </c>
    </row>
    <row r="30" spans="1:70" x14ac:dyDescent="0.2">
      <c r="O30" t="s">
        <v>81</v>
      </c>
      <c r="P30" t="s">
        <v>76</v>
      </c>
      <c r="R30" t="s">
        <v>71</v>
      </c>
      <c r="T30" t="s">
        <v>71</v>
      </c>
      <c r="U30" t="s">
        <v>28</v>
      </c>
      <c r="V30" t="s">
        <v>71</v>
      </c>
      <c r="W30" t="s">
        <v>32</v>
      </c>
      <c r="X30" t="s">
        <v>71</v>
      </c>
      <c r="AA30"/>
      <c r="AE30"/>
      <c r="AI30" t="s">
        <v>81</v>
      </c>
      <c r="AK30" t="s">
        <v>70</v>
      </c>
      <c r="AL30" t="s">
        <v>71</v>
      </c>
      <c r="AM30" t="s">
        <v>72</v>
      </c>
      <c r="AN30" t="s">
        <v>71</v>
      </c>
      <c r="AO30" t="s">
        <v>74</v>
      </c>
      <c r="AP30" t="s">
        <v>71</v>
      </c>
      <c r="AQ30" t="s">
        <v>75</v>
      </c>
      <c r="AR30" t="s">
        <v>71</v>
      </c>
    </row>
    <row r="31" spans="1:70" x14ac:dyDescent="0.2">
      <c r="P31" t="s">
        <v>68</v>
      </c>
      <c r="Q31">
        <f>AVERAGE(Q9,Q11,Q17:Q19)</f>
        <v>21348.48262356389</v>
      </c>
      <c r="R31">
        <f>STDEVP(Q9,Q11,Q17:Q19)/SQRT(COUNT(Q9,Q11,Q17:Q19))</f>
        <v>1353.3839853097161</v>
      </c>
      <c r="S31">
        <f>AVERAGE(W9,W11,W17:W19)</f>
        <v>0.88844518537725337</v>
      </c>
      <c r="T31">
        <f>STDEVP(W9,W11,W17:W19)/SQRT(COUNT(W9,W11,W17:W19))</f>
        <v>4.1327555059663471E-2</v>
      </c>
      <c r="U31">
        <f>AVERAGE(AA9,AA11,AA17:AA19)</f>
        <v>0.87639699847558494</v>
      </c>
      <c r="V31">
        <f>STDEVP(AA9,AA11,AA17:AA19)/SQRT(COUNT(AA9,AA11,AA17:AA19))</f>
        <v>5.1929974517999987E-2</v>
      </c>
      <c r="W31">
        <f>AVERAGE(AE9,AE11,AE17:AE19)</f>
        <v>0.47025421955141261</v>
      </c>
      <c r="X31">
        <f>STDEVP(AE9,AE11,AE17:AE19)/SQRT(COUNT(AE9,AE11,AE17:AE19))</f>
        <v>8.1081678419197487E-3</v>
      </c>
      <c r="AA31"/>
      <c r="AE31"/>
      <c r="AI31" t="s">
        <v>68</v>
      </c>
      <c r="AK31">
        <f>AVERAGE(AK9,AK17:AK19,AK11,AK24:AK26)</f>
        <v>7505.7306417761774</v>
      </c>
      <c r="AL31">
        <f>STDEVP(AK9,AK17:AK19,AK11,AK24:AK26)/SQRT(COUNT(AK9,AK17:AK19,AK11,AK24:AK26))</f>
        <v>677.96301694718852</v>
      </c>
      <c r="AM31">
        <f>AVERAGE(AO9,AO11,AO17:AO19,AO24:AO26)</f>
        <v>0.67921687835136091</v>
      </c>
      <c r="AN31">
        <f>STDEVP(AO9,AO11,AO17:AO19,AO24:AO26)/SQRT(COUNT(AO9,AO11,AO17:AO19,AO24:AO26))</f>
        <v>4.8065877496361493E-2</v>
      </c>
      <c r="AO31">
        <f>AVERAGE(AS9,AS11,AS17:AS19,AS24:AS26)</f>
        <v>0.69792871746484675</v>
      </c>
      <c r="AP31">
        <f>STDEVP(AS9,AS11,AS17:AS19,AS24:AS26)/SQRT(COUNT(AS9,AS11,AS17:AS19,AS24:AS26))</f>
        <v>5.4777037692094181E-2</v>
      </c>
      <c r="AQ31">
        <f>AVERAGE(AW9,AW11,AW17:AW19,AW24:AW26)</f>
        <v>0.45596240441459357</v>
      </c>
      <c r="AR31">
        <f>STDEVP(AW9,AW11,AW17:AW19,AW24:AW26)/SQRT(COUNT(AW9,AW11,AW17:AW19,AW24:AW26))</f>
        <v>7.6375873842880471E-3</v>
      </c>
    </row>
    <row r="32" spans="1:70" x14ac:dyDescent="0.2">
      <c r="P32" t="s">
        <v>69</v>
      </c>
      <c r="Q32">
        <f>AVERAGE(Q8,Q12,Q14:Q16)</f>
        <v>15063.396343923503</v>
      </c>
      <c r="R32">
        <f>STDEVP(Q8,Q12,Q14:Q16)/SQRT(COUNT(Q8,Q12,Q14:Q16))</f>
        <v>929.27019285205915</v>
      </c>
      <c r="S32">
        <f>AVERAGE(W8,W12,W14:W16)</f>
        <v>0.69622395599621323</v>
      </c>
      <c r="T32">
        <f>STDEVP(W8,W12,W14:W16)/SQRT(COUNT(W8,W12,W14:W16))</f>
        <v>3.84085799796604E-2</v>
      </c>
      <c r="U32">
        <f>AVERAGE(AA8,AA12,AA14:AA16)</f>
        <v>0.69668650497706364</v>
      </c>
      <c r="V32">
        <f>STDEVP(AA8,AA12,AA14:AA16)/SQRT(COUNT(AA8,AA12,AA14:AA16))</f>
        <v>3.4334015852295799E-2</v>
      </c>
      <c r="W32">
        <f>AVERAGE(AE8,AE12,AE14:AE16)</f>
        <v>0.46245492713175329</v>
      </c>
      <c r="X32">
        <f>STDEVP(AE8,AE12,AE14:AE16)/SQRT(COUNT(AE8,AE12,AE14:AE16))</f>
        <v>5.3057980201269344E-3</v>
      </c>
      <c r="AA32"/>
      <c r="AE32"/>
      <c r="AI32" t="s">
        <v>69</v>
      </c>
      <c r="AK32">
        <f>AVERAGE(AK8,AK14:AK16,AK12,AK21:AK23)</f>
        <v>8113.6410713240648</v>
      </c>
      <c r="AL32">
        <f>STDEVP(AK8,AK14:AK16,AK12,AK21:AK23)/SQRT(COUNT(AK8,AK14:AK16,AK12,AK21:AK23))</f>
        <v>884.21075881321974</v>
      </c>
      <c r="AM32">
        <f>AVERAGE(AO8,AO12,AO14:AO16,AO21:AO23)</f>
        <v>0.51969361949320447</v>
      </c>
      <c r="AN32">
        <f>STDEVP(AO8,AO12,AO14:AO16,AO21:AO23)/SQRT(COUNT(AO8,AO12,AO14:AO16,AO21:AO23))</f>
        <v>2.9832964100474757E-2</v>
      </c>
      <c r="AO32">
        <f>AVERAGE(AS8,AS12,AS14:AS16,AS21:AS23)</f>
        <v>0.51980906803998039</v>
      </c>
      <c r="AP32">
        <f>STDEVP(AS8,AS12,AS14:AS16,AS21:AS23)/SQRT(COUNT(AS8,AS12,AS14:AS16,AS21:AS23))</f>
        <v>3.2700025772386086E-2</v>
      </c>
      <c r="AQ32">
        <f>AVERAGE(AW8,AW12,AW14:AW16,AW21:AW23)</f>
        <v>0.43575053905604061</v>
      </c>
      <c r="AR32">
        <f>STDEVP(AW8,AW12,AW14:AW16,AW21:AW23)/SQRT(COUNT(AW8,AW12,AW14:AW16,AW21:AW23))</f>
        <v>9.6246030156498397E-3</v>
      </c>
    </row>
    <row r="33" spans="15:31" x14ac:dyDescent="0.2">
      <c r="W33"/>
      <c r="AA33"/>
      <c r="AE33"/>
    </row>
    <row r="34" spans="15:31" x14ac:dyDescent="0.2">
      <c r="W34"/>
      <c r="AA34"/>
      <c r="AE34"/>
    </row>
    <row r="35" spans="15:31" x14ac:dyDescent="0.2">
      <c r="O35" t="s">
        <v>82</v>
      </c>
      <c r="P35" t="s">
        <v>76</v>
      </c>
      <c r="U35" t="s">
        <v>28</v>
      </c>
      <c r="W35" t="s">
        <v>32</v>
      </c>
      <c r="AA35"/>
      <c r="AE35"/>
    </row>
    <row r="36" spans="15:31" x14ac:dyDescent="0.2">
      <c r="P36" t="s">
        <v>68</v>
      </c>
      <c r="Q36">
        <f>AVERAGE(Q9,Q17:Q19)</f>
        <v>20646.213279454863</v>
      </c>
      <c r="S36">
        <f>AVERAGE(W9,W17:W19)</f>
        <v>0.85984162438625411</v>
      </c>
      <c r="U36">
        <f>AVERAGE(AA9,AA17:AA19)</f>
        <v>0.84926064786872657</v>
      </c>
      <c r="W36">
        <f>AVERAGE(AE9,AE17:AE19)</f>
        <v>0.46578222685051468</v>
      </c>
      <c r="AA36"/>
      <c r="AE36"/>
    </row>
    <row r="37" spans="15:31" x14ac:dyDescent="0.2">
      <c r="P37" t="s">
        <v>69</v>
      </c>
      <c r="Q37">
        <f>AVERAGE(Q8,Q14:Q16)</f>
        <v>15083.391447603492</v>
      </c>
      <c r="S37">
        <f>AVERAGE(W8,W14:W16)</f>
        <v>0.69121912612872982</v>
      </c>
      <c r="U37">
        <f>AVERAGE(AA8,AA14:AA16)</f>
        <v>0.68179244111152659</v>
      </c>
      <c r="W37">
        <f>AVERAGE(AE8,AE14:AE16)</f>
        <v>0.46004845267529604</v>
      </c>
      <c r="AA37"/>
      <c r="AE37"/>
    </row>
    <row r="38" spans="15:31" x14ac:dyDescent="0.2">
      <c r="W38"/>
      <c r="AA38"/>
      <c r="AE38"/>
    </row>
    <row r="39" spans="15:31" x14ac:dyDescent="0.2">
      <c r="O39" t="s">
        <v>84</v>
      </c>
      <c r="P39" t="s">
        <v>77</v>
      </c>
      <c r="Q39" t="s">
        <v>18</v>
      </c>
      <c r="R39" t="s">
        <v>71</v>
      </c>
      <c r="S39" t="s">
        <v>24</v>
      </c>
      <c r="T39" t="s">
        <v>71</v>
      </c>
      <c r="U39" t="s">
        <v>28</v>
      </c>
      <c r="V39" t="s">
        <v>71</v>
      </c>
      <c r="W39" t="s">
        <v>32</v>
      </c>
      <c r="X39" t="s">
        <v>71</v>
      </c>
      <c r="AA39"/>
      <c r="AE39"/>
    </row>
    <row r="40" spans="15:31" x14ac:dyDescent="0.2">
      <c r="P40" t="s">
        <v>68</v>
      </c>
      <c r="Q40">
        <f>AVERAGE(Q24:Q26)</f>
        <v>7836.6274898373986</v>
      </c>
      <c r="R40">
        <f>STDEVP(Q24:Q26)/SQRT(COUNT(Q24:Q26))</f>
        <v>658.13817012694824</v>
      </c>
      <c r="S40">
        <f>AVERAGE(W24:W26)</f>
        <v>0.57628375490094597</v>
      </c>
      <c r="T40">
        <f>STDEVP(W24:W26)/SQRT(COUNT(W24:W26))</f>
        <v>7.2422645074150277E-2</v>
      </c>
      <c r="U40">
        <f>AVERAGE(AA24:AA26)</f>
        <v>0.59713322273106517</v>
      </c>
      <c r="V40">
        <f>STDEVP(AA24:AA26)/SQRT(COUNT(AA24:AA26))</f>
        <v>5.7590589884135096E-2</v>
      </c>
      <c r="W40">
        <f>AVERAGE(AE24:AE26)</f>
        <v>0.47319403665818843</v>
      </c>
      <c r="X40">
        <f>STDEVP(AE24:AE26)/SQRT(COUNT(AE24:AE26))</f>
        <v>2.4773368186026675E-3</v>
      </c>
      <c r="AA40"/>
      <c r="AE40"/>
    </row>
    <row r="41" spans="15:31" x14ac:dyDescent="0.2">
      <c r="P41" t="s">
        <v>69</v>
      </c>
      <c r="Q41">
        <f>AVERAGE(Q21:Q23)</f>
        <v>8256.4514464088152</v>
      </c>
      <c r="R41">
        <f>STDEVP(Q21:Q23)/SQRT(COUNT(Q21:Q23))</f>
        <v>967.8795062307297</v>
      </c>
      <c r="S41">
        <f>AVERAGE(W21:W23)</f>
        <v>0.40771659626112777</v>
      </c>
      <c r="T41">
        <f>STDEVP(W21:W23)/SQRT(COUNT(W21:W23))</f>
        <v>4.7122125534759833E-3</v>
      </c>
      <c r="U41">
        <f>AVERAGE(AA21:AA23)</f>
        <v>0.45581387086059416</v>
      </c>
      <c r="V41">
        <f>STDEVP(AA21:AA23)/SQRT(COUNT(AA21:AA23))</f>
        <v>2.8235642903481753E-2</v>
      </c>
      <c r="W41">
        <f>AVERAGE(AE21:AE23)</f>
        <v>0.46380218216218211</v>
      </c>
      <c r="X41">
        <f>STDEVP(AE21:AE23)/SQRT(COUNT(AE21:AE23))</f>
        <v>3.7067058951547045E-3</v>
      </c>
      <c r="AA41"/>
      <c r="AE41"/>
    </row>
    <row r="42" spans="15:31" x14ac:dyDescent="0.2">
      <c r="Q42" t="s">
        <v>85</v>
      </c>
      <c r="S42" t="s">
        <v>86</v>
      </c>
      <c r="U42" t="s">
        <v>87</v>
      </c>
      <c r="W42" t="s">
        <v>85</v>
      </c>
      <c r="AA42"/>
      <c r="AE42"/>
    </row>
    <row r="43" spans="15:31" x14ac:dyDescent="0.2">
      <c r="W43"/>
      <c r="AA43"/>
      <c r="AE43"/>
    </row>
    <row r="44" spans="15:31" x14ac:dyDescent="0.2">
      <c r="W44"/>
      <c r="AA44"/>
      <c r="AE44"/>
    </row>
    <row r="45" spans="15:31" x14ac:dyDescent="0.2">
      <c r="W45"/>
      <c r="AA45"/>
      <c r="AE45"/>
    </row>
    <row r="46" spans="15:31" x14ac:dyDescent="0.2">
      <c r="W46"/>
      <c r="AA46"/>
      <c r="AE46"/>
    </row>
    <row r="47" spans="15:31" x14ac:dyDescent="0.2">
      <c r="W47"/>
      <c r="AA47"/>
      <c r="AE47"/>
    </row>
    <row r="48" spans="15:31" x14ac:dyDescent="0.2">
      <c r="W48"/>
      <c r="AA48"/>
      <c r="AE48"/>
    </row>
    <row r="49" spans="15:31" x14ac:dyDescent="0.2">
      <c r="W49"/>
      <c r="AA49"/>
      <c r="AE49"/>
    </row>
    <row r="50" spans="15:31" x14ac:dyDescent="0.2">
      <c r="W50"/>
      <c r="AA50"/>
      <c r="AE50"/>
    </row>
    <row r="51" spans="15:31" x14ac:dyDescent="0.2">
      <c r="W51"/>
      <c r="AA51"/>
      <c r="AE51"/>
    </row>
    <row r="52" spans="15:31" x14ac:dyDescent="0.2">
      <c r="O52" t="s">
        <v>78</v>
      </c>
      <c r="R52" t="s">
        <v>80</v>
      </c>
      <c r="S52" t="s">
        <v>24</v>
      </c>
      <c r="T52" t="s">
        <v>28</v>
      </c>
      <c r="U52" t="s">
        <v>32</v>
      </c>
      <c r="W52"/>
      <c r="AA52"/>
      <c r="AE52"/>
    </row>
    <row r="53" spans="15:31" x14ac:dyDescent="0.2">
      <c r="R53">
        <f>Q31/Q32</f>
        <v>1.4172423095124731</v>
      </c>
      <c r="S53">
        <f>S31/S32</f>
        <v>1.2760910878253169</v>
      </c>
      <c r="T53">
        <f>U31/U32</f>
        <v>1.2579503007661068</v>
      </c>
      <c r="U53">
        <f>W31/W32</f>
        <v>1.0168649785353834</v>
      </c>
      <c r="W53"/>
      <c r="AA53"/>
      <c r="AE53"/>
    </row>
    <row r="54" spans="15:31" x14ac:dyDescent="0.2">
      <c r="O54" t="s">
        <v>79</v>
      </c>
      <c r="W54"/>
      <c r="AA54"/>
      <c r="AE54"/>
    </row>
    <row r="55" spans="15:31" x14ac:dyDescent="0.2">
      <c r="R55">
        <f>Q40/Q41</f>
        <v>0.94915201048580977</v>
      </c>
      <c r="S55">
        <f>S40/S41</f>
        <v>1.4134419844215933</v>
      </c>
      <c r="T55">
        <f>U40/U41</f>
        <v>1.3100374097954821</v>
      </c>
      <c r="U55">
        <f>W40/W41</f>
        <v>1.0202496988095717</v>
      </c>
      <c r="W55"/>
      <c r="AA55"/>
      <c r="AE55"/>
    </row>
    <row r="56" spans="15:31" x14ac:dyDescent="0.2">
      <c r="W56"/>
      <c r="AA56"/>
      <c r="AE56"/>
    </row>
    <row r="57" spans="15:31" x14ac:dyDescent="0.2">
      <c r="W57"/>
      <c r="AA57"/>
      <c r="AE57"/>
    </row>
    <row r="58" spans="15:31" x14ac:dyDescent="0.2">
      <c r="W58"/>
      <c r="AA58"/>
      <c r="AE58"/>
    </row>
    <row r="59" spans="15:31" x14ac:dyDescent="0.2">
      <c r="W59"/>
      <c r="AA59"/>
      <c r="AE59"/>
    </row>
    <row r="60" spans="15:31" x14ac:dyDescent="0.2">
      <c r="W60"/>
      <c r="AA60"/>
      <c r="AE60"/>
    </row>
    <row r="61" spans="15:31" x14ac:dyDescent="0.2">
      <c r="W61"/>
      <c r="AA61"/>
      <c r="AE61"/>
    </row>
    <row r="62" spans="15:31" x14ac:dyDescent="0.2">
      <c r="W62"/>
      <c r="AA62"/>
      <c r="AE62"/>
    </row>
    <row r="63" spans="15:31" x14ac:dyDescent="0.2">
      <c r="W63"/>
      <c r="AA63"/>
      <c r="AE63"/>
    </row>
    <row r="64" spans="15:31" x14ac:dyDescent="0.2">
      <c r="W64"/>
      <c r="AA64"/>
      <c r="AE64"/>
    </row>
    <row r="65" customFormat="1" x14ac:dyDescent="0.2"/>
    <row r="66" customFormat="1" x14ac:dyDescent="0.2"/>
    <row r="67" customFormat="1" x14ac:dyDescent="0.2"/>
    <row r="68" customFormat="1" x14ac:dyDescent="0.2"/>
    <row r="69" customFormat="1" x14ac:dyDescent="0.2"/>
    <row r="70" customFormat="1" x14ac:dyDescent="0.2"/>
    <row r="71" customFormat="1" x14ac:dyDescent="0.2"/>
    <row r="72" customFormat="1" x14ac:dyDescent="0.2"/>
    <row r="73" customFormat="1" x14ac:dyDescent="0.2"/>
    <row r="74" customFormat="1" x14ac:dyDescent="0.2"/>
    <row r="75" customFormat="1" x14ac:dyDescent="0.2"/>
    <row r="76" customFormat="1" x14ac:dyDescent="0.2"/>
    <row r="77" customFormat="1" x14ac:dyDescent="0.2"/>
    <row r="78" customFormat="1" x14ac:dyDescent="0.2"/>
    <row r="79" customFormat="1" x14ac:dyDescent="0.2"/>
    <row r="80" customFormat="1" x14ac:dyDescent="0.2"/>
    <row r="81" customFormat="1" x14ac:dyDescent="0.2"/>
    <row r="82" customFormat="1" x14ac:dyDescent="0.2"/>
    <row r="83" customFormat="1" x14ac:dyDescent="0.2"/>
    <row r="84" customFormat="1" x14ac:dyDescent="0.2"/>
    <row r="85" customFormat="1" x14ac:dyDescent="0.2"/>
    <row r="86" customFormat="1" x14ac:dyDescent="0.2"/>
    <row r="87" customFormat="1" x14ac:dyDescent="0.2"/>
    <row r="88" customFormat="1" x14ac:dyDescent="0.2"/>
    <row r="89" customFormat="1" x14ac:dyDescent="0.2"/>
    <row r="90" customFormat="1" x14ac:dyDescent="0.2"/>
    <row r="91" customFormat="1" x14ac:dyDescent="0.2"/>
    <row r="92" customFormat="1" x14ac:dyDescent="0.2"/>
    <row r="93" customFormat="1" x14ac:dyDescent="0.2"/>
    <row r="94" customFormat="1" x14ac:dyDescent="0.2"/>
    <row r="95" customFormat="1" x14ac:dyDescent="0.2"/>
    <row r="96" customFormat="1" x14ac:dyDescent="0.2"/>
    <row r="97" customFormat="1" x14ac:dyDescent="0.2"/>
    <row r="98" customFormat="1" x14ac:dyDescent="0.2"/>
    <row r="99" customFormat="1" x14ac:dyDescent="0.2"/>
    <row r="100" customFormat="1" x14ac:dyDescent="0.2"/>
    <row r="101" customFormat="1" x14ac:dyDescent="0.2"/>
    <row r="102" customFormat="1" x14ac:dyDescent="0.2"/>
    <row r="103" customFormat="1" x14ac:dyDescent="0.2"/>
    <row r="104" customFormat="1" x14ac:dyDescent="0.2"/>
    <row r="105" customFormat="1" x14ac:dyDescent="0.2"/>
    <row r="106" customFormat="1" x14ac:dyDescent="0.2"/>
    <row r="107" customFormat="1" x14ac:dyDescent="0.2"/>
    <row r="108" customFormat="1" x14ac:dyDescent="0.2"/>
    <row r="109" customFormat="1" x14ac:dyDescent="0.2"/>
    <row r="110" customFormat="1" x14ac:dyDescent="0.2"/>
    <row r="111" customFormat="1" x14ac:dyDescent="0.2"/>
    <row r="112" customFormat="1" x14ac:dyDescent="0.2"/>
    <row r="113" customFormat="1" x14ac:dyDescent="0.2"/>
    <row r="114" customFormat="1" x14ac:dyDescent="0.2"/>
    <row r="115" customFormat="1" x14ac:dyDescent="0.2"/>
    <row r="116" customFormat="1" x14ac:dyDescent="0.2"/>
    <row r="117" customFormat="1" x14ac:dyDescent="0.2"/>
    <row r="118" customFormat="1" x14ac:dyDescent="0.2"/>
    <row r="119" customFormat="1" x14ac:dyDescent="0.2"/>
    <row r="120" customFormat="1" x14ac:dyDescent="0.2"/>
    <row r="121" customFormat="1" x14ac:dyDescent="0.2"/>
    <row r="122" customFormat="1" x14ac:dyDescent="0.2"/>
    <row r="123" customFormat="1" x14ac:dyDescent="0.2"/>
    <row r="124" customFormat="1" x14ac:dyDescent="0.2"/>
    <row r="125" customFormat="1" x14ac:dyDescent="0.2"/>
    <row r="126" customFormat="1" x14ac:dyDescent="0.2"/>
    <row r="127" customFormat="1" x14ac:dyDescent="0.2"/>
    <row r="128" customFormat="1" x14ac:dyDescent="0.2"/>
    <row r="129" customFormat="1" x14ac:dyDescent="0.2"/>
    <row r="130" customFormat="1" x14ac:dyDescent="0.2"/>
    <row r="131" customFormat="1" x14ac:dyDescent="0.2"/>
    <row r="132" customFormat="1" x14ac:dyDescent="0.2"/>
    <row r="133" customFormat="1" x14ac:dyDescent="0.2"/>
    <row r="134" customFormat="1" x14ac:dyDescent="0.2"/>
    <row r="135" customFormat="1" x14ac:dyDescent="0.2"/>
    <row r="136" customFormat="1" x14ac:dyDescent="0.2"/>
    <row r="137" customFormat="1" x14ac:dyDescent="0.2"/>
    <row r="138" customFormat="1" x14ac:dyDescent="0.2"/>
    <row r="139" customFormat="1" x14ac:dyDescent="0.2"/>
    <row r="140" customFormat="1" x14ac:dyDescent="0.2"/>
    <row r="141" customFormat="1" x14ac:dyDescent="0.2"/>
    <row r="142" customFormat="1" x14ac:dyDescent="0.2"/>
    <row r="143" customFormat="1" x14ac:dyDescent="0.2"/>
    <row r="144" customFormat="1" x14ac:dyDescent="0.2"/>
    <row r="145" customFormat="1" x14ac:dyDescent="0.2"/>
    <row r="146" customFormat="1" x14ac:dyDescent="0.2"/>
    <row r="147" customFormat="1" x14ac:dyDescent="0.2"/>
    <row r="148" customFormat="1" x14ac:dyDescent="0.2"/>
    <row r="149" customFormat="1" x14ac:dyDescent="0.2"/>
    <row r="150" customFormat="1" x14ac:dyDescent="0.2"/>
    <row r="151" customFormat="1" x14ac:dyDescent="0.2"/>
    <row r="152" customFormat="1" x14ac:dyDescent="0.2"/>
    <row r="153" customFormat="1" x14ac:dyDescent="0.2"/>
    <row r="154" customFormat="1" x14ac:dyDescent="0.2"/>
    <row r="155" customFormat="1" x14ac:dyDescent="0.2"/>
    <row r="156" customFormat="1" x14ac:dyDescent="0.2"/>
    <row r="157" customFormat="1" x14ac:dyDescent="0.2"/>
    <row r="158" customFormat="1" x14ac:dyDescent="0.2"/>
    <row r="159" customFormat="1" x14ac:dyDescent="0.2"/>
    <row r="160" customFormat="1" x14ac:dyDescent="0.2"/>
    <row r="161" customFormat="1" x14ac:dyDescent="0.2"/>
    <row r="162" customFormat="1" x14ac:dyDescent="0.2"/>
    <row r="163" customFormat="1" x14ac:dyDescent="0.2"/>
    <row r="164" customFormat="1" x14ac:dyDescent="0.2"/>
    <row r="165" customFormat="1" x14ac:dyDescent="0.2"/>
    <row r="166" customFormat="1" x14ac:dyDescent="0.2"/>
    <row r="167" customFormat="1" x14ac:dyDescent="0.2"/>
    <row r="168" customFormat="1" x14ac:dyDescent="0.2"/>
    <row r="169" customFormat="1" x14ac:dyDescent="0.2"/>
    <row r="170" customFormat="1" x14ac:dyDescent="0.2"/>
    <row r="171" customFormat="1" x14ac:dyDescent="0.2"/>
    <row r="172" customFormat="1" x14ac:dyDescent="0.2"/>
    <row r="173" customFormat="1" x14ac:dyDescent="0.2"/>
    <row r="174" customFormat="1" x14ac:dyDescent="0.2"/>
    <row r="175" customFormat="1" x14ac:dyDescent="0.2"/>
    <row r="176" customFormat="1" x14ac:dyDescent="0.2"/>
    <row r="177" customFormat="1" x14ac:dyDescent="0.2"/>
    <row r="178" customFormat="1" x14ac:dyDescent="0.2"/>
    <row r="179" customFormat="1" x14ac:dyDescent="0.2"/>
    <row r="180" customFormat="1" x14ac:dyDescent="0.2"/>
    <row r="181" customFormat="1" x14ac:dyDescent="0.2"/>
    <row r="182" customFormat="1" x14ac:dyDescent="0.2"/>
    <row r="183" customFormat="1" x14ac:dyDescent="0.2"/>
    <row r="184" customFormat="1" x14ac:dyDescent="0.2"/>
    <row r="185" customFormat="1" x14ac:dyDescent="0.2"/>
    <row r="186" customFormat="1" x14ac:dyDescent="0.2"/>
    <row r="187" customFormat="1" x14ac:dyDescent="0.2"/>
    <row r="188" customFormat="1" x14ac:dyDescent="0.2"/>
    <row r="189" customFormat="1" x14ac:dyDescent="0.2"/>
    <row r="190" customFormat="1" x14ac:dyDescent="0.2"/>
    <row r="191" customFormat="1" x14ac:dyDescent="0.2"/>
    <row r="192" customFormat="1" x14ac:dyDescent="0.2"/>
    <row r="193" customFormat="1" x14ac:dyDescent="0.2"/>
    <row r="194" customFormat="1" x14ac:dyDescent="0.2"/>
    <row r="195" customFormat="1" x14ac:dyDescent="0.2"/>
    <row r="196" customFormat="1" x14ac:dyDescent="0.2"/>
    <row r="197" customFormat="1" x14ac:dyDescent="0.2"/>
    <row r="198" customFormat="1" x14ac:dyDescent="0.2"/>
    <row r="199" customFormat="1" x14ac:dyDescent="0.2"/>
    <row r="200" customFormat="1" x14ac:dyDescent="0.2"/>
    <row r="201" customFormat="1" x14ac:dyDescent="0.2"/>
    <row r="202" customFormat="1" x14ac:dyDescent="0.2"/>
    <row r="203" customFormat="1" x14ac:dyDescent="0.2"/>
    <row r="204" customFormat="1" x14ac:dyDescent="0.2"/>
    <row r="205" customFormat="1" x14ac:dyDescent="0.2"/>
    <row r="206" customFormat="1" x14ac:dyDescent="0.2"/>
    <row r="207" customFormat="1" x14ac:dyDescent="0.2"/>
    <row r="208" customFormat="1" x14ac:dyDescent="0.2"/>
    <row r="209" customFormat="1" x14ac:dyDescent="0.2"/>
    <row r="210" customFormat="1" x14ac:dyDescent="0.2"/>
    <row r="211" customFormat="1" x14ac:dyDescent="0.2"/>
    <row r="212" customFormat="1" x14ac:dyDescent="0.2"/>
    <row r="213" customFormat="1" x14ac:dyDescent="0.2"/>
    <row r="214" customFormat="1" x14ac:dyDescent="0.2"/>
    <row r="215" customFormat="1" x14ac:dyDescent="0.2"/>
    <row r="216" customFormat="1" x14ac:dyDescent="0.2"/>
    <row r="217" customFormat="1" x14ac:dyDescent="0.2"/>
    <row r="218" customFormat="1" x14ac:dyDescent="0.2"/>
    <row r="219" customFormat="1" x14ac:dyDescent="0.2"/>
    <row r="220" customFormat="1" x14ac:dyDescent="0.2"/>
    <row r="221" customFormat="1" x14ac:dyDescent="0.2"/>
    <row r="222" customFormat="1" x14ac:dyDescent="0.2"/>
    <row r="223" customFormat="1" x14ac:dyDescent="0.2"/>
    <row r="224" customFormat="1" x14ac:dyDescent="0.2"/>
    <row r="225" customFormat="1" x14ac:dyDescent="0.2"/>
    <row r="226" customFormat="1" x14ac:dyDescent="0.2"/>
    <row r="227" customFormat="1" x14ac:dyDescent="0.2"/>
    <row r="228" customFormat="1" x14ac:dyDescent="0.2"/>
    <row r="229" customFormat="1" x14ac:dyDescent="0.2"/>
    <row r="230" customFormat="1" x14ac:dyDescent="0.2"/>
    <row r="231" customFormat="1" x14ac:dyDescent="0.2"/>
    <row r="232" customFormat="1" x14ac:dyDescent="0.2"/>
    <row r="233" customFormat="1" x14ac:dyDescent="0.2"/>
    <row r="234" customFormat="1" x14ac:dyDescent="0.2"/>
    <row r="235" customFormat="1" x14ac:dyDescent="0.2"/>
    <row r="236" customFormat="1" x14ac:dyDescent="0.2"/>
    <row r="237" customFormat="1" x14ac:dyDescent="0.2"/>
    <row r="238" customFormat="1" x14ac:dyDescent="0.2"/>
    <row r="239" customFormat="1" x14ac:dyDescent="0.2"/>
    <row r="240" customFormat="1" x14ac:dyDescent="0.2"/>
    <row r="241" customFormat="1" x14ac:dyDescent="0.2"/>
    <row r="242" customFormat="1" x14ac:dyDescent="0.2"/>
    <row r="243" customFormat="1" x14ac:dyDescent="0.2"/>
    <row r="244" customFormat="1" x14ac:dyDescent="0.2"/>
    <row r="245" customFormat="1" x14ac:dyDescent="0.2"/>
    <row r="246" customFormat="1" x14ac:dyDescent="0.2"/>
    <row r="247" customFormat="1" x14ac:dyDescent="0.2"/>
    <row r="248" customFormat="1" x14ac:dyDescent="0.2"/>
    <row r="249" customFormat="1" x14ac:dyDescent="0.2"/>
    <row r="250" customFormat="1" x14ac:dyDescent="0.2"/>
    <row r="251" customFormat="1" x14ac:dyDescent="0.2"/>
    <row r="252" customFormat="1" x14ac:dyDescent="0.2"/>
    <row r="253" customFormat="1" x14ac:dyDescent="0.2"/>
    <row r="254" customFormat="1" x14ac:dyDescent="0.2"/>
    <row r="255" customFormat="1" x14ac:dyDescent="0.2"/>
    <row r="256" customFormat="1" x14ac:dyDescent="0.2"/>
    <row r="257" customFormat="1" x14ac:dyDescent="0.2"/>
    <row r="258" customFormat="1" x14ac:dyDescent="0.2"/>
    <row r="259" customFormat="1" x14ac:dyDescent="0.2"/>
    <row r="260" customFormat="1" x14ac:dyDescent="0.2"/>
    <row r="261" customFormat="1" x14ac:dyDescent="0.2"/>
    <row r="262" customFormat="1" x14ac:dyDescent="0.2"/>
    <row r="263" customFormat="1" x14ac:dyDescent="0.2"/>
    <row r="264" customFormat="1" x14ac:dyDescent="0.2"/>
    <row r="265" customFormat="1" x14ac:dyDescent="0.2"/>
    <row r="266" customFormat="1" x14ac:dyDescent="0.2"/>
    <row r="267" customFormat="1" x14ac:dyDescent="0.2"/>
    <row r="268" customFormat="1" x14ac:dyDescent="0.2"/>
    <row r="269" customFormat="1" x14ac:dyDescent="0.2"/>
    <row r="270" customFormat="1" x14ac:dyDescent="0.2"/>
    <row r="271" customFormat="1" x14ac:dyDescent="0.2"/>
    <row r="272" customFormat="1" x14ac:dyDescent="0.2"/>
    <row r="273" customFormat="1" x14ac:dyDescent="0.2"/>
    <row r="274" customFormat="1" x14ac:dyDescent="0.2"/>
    <row r="275" customFormat="1" x14ac:dyDescent="0.2"/>
    <row r="276" customFormat="1" x14ac:dyDescent="0.2"/>
    <row r="277" customFormat="1" x14ac:dyDescent="0.2"/>
    <row r="278" customFormat="1" x14ac:dyDescent="0.2"/>
    <row r="279" customFormat="1" x14ac:dyDescent="0.2"/>
    <row r="280" customFormat="1" x14ac:dyDescent="0.2"/>
    <row r="281" customFormat="1" x14ac:dyDescent="0.2"/>
    <row r="282" customFormat="1" x14ac:dyDescent="0.2"/>
    <row r="283" customFormat="1" x14ac:dyDescent="0.2"/>
    <row r="284" customFormat="1" x14ac:dyDescent="0.2"/>
    <row r="285" customFormat="1" x14ac:dyDescent="0.2"/>
    <row r="286" customFormat="1" x14ac:dyDescent="0.2"/>
    <row r="287" customFormat="1" x14ac:dyDescent="0.2"/>
    <row r="288" customFormat="1" x14ac:dyDescent="0.2"/>
    <row r="289" customFormat="1" x14ac:dyDescent="0.2"/>
    <row r="290" customFormat="1" x14ac:dyDescent="0.2"/>
    <row r="291" customFormat="1" x14ac:dyDescent="0.2"/>
    <row r="292" customFormat="1" x14ac:dyDescent="0.2"/>
    <row r="293" customFormat="1" x14ac:dyDescent="0.2"/>
    <row r="294" customFormat="1" x14ac:dyDescent="0.2"/>
    <row r="295" customFormat="1" x14ac:dyDescent="0.2"/>
    <row r="296" customFormat="1" x14ac:dyDescent="0.2"/>
    <row r="297" customFormat="1" x14ac:dyDescent="0.2"/>
    <row r="298" customFormat="1" x14ac:dyDescent="0.2"/>
    <row r="299" customFormat="1" x14ac:dyDescent="0.2"/>
    <row r="300" customFormat="1" x14ac:dyDescent="0.2"/>
    <row r="301" customFormat="1" x14ac:dyDescent="0.2"/>
    <row r="302" customFormat="1" x14ac:dyDescent="0.2"/>
    <row r="303" customFormat="1" x14ac:dyDescent="0.2"/>
    <row r="304" customFormat="1" x14ac:dyDescent="0.2"/>
    <row r="305" customFormat="1" x14ac:dyDescent="0.2"/>
    <row r="306" customFormat="1" x14ac:dyDescent="0.2"/>
    <row r="307" customFormat="1" x14ac:dyDescent="0.2"/>
    <row r="308" customFormat="1" x14ac:dyDescent="0.2"/>
    <row r="309" customFormat="1" x14ac:dyDescent="0.2"/>
    <row r="310" customFormat="1" x14ac:dyDescent="0.2"/>
    <row r="311" customFormat="1" x14ac:dyDescent="0.2"/>
    <row r="312" customFormat="1" x14ac:dyDescent="0.2"/>
    <row r="313" customFormat="1" x14ac:dyDescent="0.2"/>
    <row r="314" customFormat="1" x14ac:dyDescent="0.2"/>
    <row r="315" customFormat="1" x14ac:dyDescent="0.2"/>
    <row r="316" customFormat="1" x14ac:dyDescent="0.2"/>
    <row r="317" customFormat="1" x14ac:dyDescent="0.2"/>
    <row r="318" customFormat="1" x14ac:dyDescent="0.2"/>
    <row r="319" customFormat="1" x14ac:dyDescent="0.2"/>
    <row r="320" customFormat="1" x14ac:dyDescent="0.2"/>
    <row r="321" customFormat="1" x14ac:dyDescent="0.2"/>
    <row r="322" customFormat="1" x14ac:dyDescent="0.2"/>
    <row r="323" customFormat="1" x14ac:dyDescent="0.2"/>
    <row r="324" customFormat="1" x14ac:dyDescent="0.2"/>
    <row r="325" customFormat="1" x14ac:dyDescent="0.2"/>
    <row r="326" customFormat="1" x14ac:dyDescent="0.2"/>
    <row r="327" customFormat="1" x14ac:dyDescent="0.2"/>
    <row r="328" customFormat="1" x14ac:dyDescent="0.2"/>
    <row r="329" customFormat="1" x14ac:dyDescent="0.2"/>
    <row r="330" customFormat="1" x14ac:dyDescent="0.2"/>
    <row r="331" customFormat="1" x14ac:dyDescent="0.2"/>
    <row r="332" customFormat="1" x14ac:dyDescent="0.2"/>
    <row r="333" customFormat="1" x14ac:dyDescent="0.2"/>
    <row r="334" customFormat="1" x14ac:dyDescent="0.2"/>
    <row r="335" customFormat="1" x14ac:dyDescent="0.2"/>
    <row r="336" customFormat="1" x14ac:dyDescent="0.2"/>
    <row r="337" customFormat="1" x14ac:dyDescent="0.2"/>
    <row r="338" customFormat="1" x14ac:dyDescent="0.2"/>
    <row r="339" customFormat="1" x14ac:dyDescent="0.2"/>
    <row r="340" customFormat="1" x14ac:dyDescent="0.2"/>
    <row r="341" customFormat="1" x14ac:dyDescent="0.2"/>
    <row r="342" customFormat="1" x14ac:dyDescent="0.2"/>
    <row r="343" customFormat="1" x14ac:dyDescent="0.2"/>
    <row r="344" customFormat="1" x14ac:dyDescent="0.2"/>
    <row r="345" customFormat="1" x14ac:dyDescent="0.2"/>
    <row r="346" customFormat="1" x14ac:dyDescent="0.2"/>
    <row r="347" customFormat="1" x14ac:dyDescent="0.2"/>
    <row r="348" customFormat="1" x14ac:dyDescent="0.2"/>
    <row r="349" customFormat="1" x14ac:dyDescent="0.2"/>
    <row r="350" customFormat="1" x14ac:dyDescent="0.2"/>
    <row r="351" customFormat="1" x14ac:dyDescent="0.2"/>
    <row r="352" customFormat="1" x14ac:dyDescent="0.2"/>
    <row r="353" customFormat="1" x14ac:dyDescent="0.2"/>
    <row r="354" customFormat="1" x14ac:dyDescent="0.2"/>
    <row r="355" customFormat="1" x14ac:dyDescent="0.2"/>
    <row r="356" customFormat="1" x14ac:dyDescent="0.2"/>
    <row r="357" customFormat="1" x14ac:dyDescent="0.2"/>
    <row r="358" customFormat="1" x14ac:dyDescent="0.2"/>
    <row r="359" customFormat="1" x14ac:dyDescent="0.2"/>
    <row r="360" customFormat="1" x14ac:dyDescent="0.2"/>
    <row r="361" customFormat="1" x14ac:dyDescent="0.2"/>
    <row r="362" customFormat="1" x14ac:dyDescent="0.2"/>
    <row r="363" customFormat="1" x14ac:dyDescent="0.2"/>
    <row r="364" customFormat="1" x14ac:dyDescent="0.2"/>
    <row r="365" customFormat="1" x14ac:dyDescent="0.2"/>
    <row r="366" customFormat="1" x14ac:dyDescent="0.2"/>
    <row r="367" customFormat="1" x14ac:dyDescent="0.2"/>
    <row r="368" customFormat="1" x14ac:dyDescent="0.2"/>
    <row r="369" customFormat="1" x14ac:dyDescent="0.2"/>
    <row r="370" customFormat="1" x14ac:dyDescent="0.2"/>
    <row r="371" customFormat="1" x14ac:dyDescent="0.2"/>
    <row r="372" customFormat="1" x14ac:dyDescent="0.2"/>
    <row r="373" customFormat="1" x14ac:dyDescent="0.2"/>
    <row r="374" customFormat="1" x14ac:dyDescent="0.2"/>
    <row r="375" customFormat="1" x14ac:dyDescent="0.2"/>
    <row r="376" customFormat="1" x14ac:dyDescent="0.2"/>
    <row r="377" customFormat="1" x14ac:dyDescent="0.2"/>
    <row r="378" customFormat="1" x14ac:dyDescent="0.2"/>
    <row r="379" customFormat="1" x14ac:dyDescent="0.2"/>
    <row r="380" customFormat="1" x14ac:dyDescent="0.2"/>
    <row r="381" customFormat="1" x14ac:dyDescent="0.2"/>
    <row r="382" customFormat="1" x14ac:dyDescent="0.2"/>
    <row r="383" customFormat="1" x14ac:dyDescent="0.2"/>
    <row r="384" customFormat="1" x14ac:dyDescent="0.2"/>
    <row r="385" customFormat="1" x14ac:dyDescent="0.2"/>
    <row r="386" customFormat="1" x14ac:dyDescent="0.2"/>
    <row r="387" customFormat="1" x14ac:dyDescent="0.2"/>
    <row r="388" customFormat="1" x14ac:dyDescent="0.2"/>
    <row r="389" customFormat="1" x14ac:dyDescent="0.2"/>
    <row r="390" customFormat="1" x14ac:dyDescent="0.2"/>
    <row r="391" customFormat="1" x14ac:dyDescent="0.2"/>
    <row r="392" customFormat="1" x14ac:dyDescent="0.2"/>
    <row r="393" customFormat="1" x14ac:dyDescent="0.2"/>
    <row r="394" customFormat="1" x14ac:dyDescent="0.2"/>
    <row r="395" customFormat="1" x14ac:dyDescent="0.2"/>
    <row r="396" customFormat="1" x14ac:dyDescent="0.2"/>
    <row r="397" customFormat="1" x14ac:dyDescent="0.2"/>
    <row r="398" customFormat="1" x14ac:dyDescent="0.2"/>
    <row r="399" customFormat="1" x14ac:dyDescent="0.2"/>
    <row r="400" customFormat="1" x14ac:dyDescent="0.2"/>
    <row r="401" customFormat="1" x14ac:dyDescent="0.2"/>
    <row r="402" customFormat="1" x14ac:dyDescent="0.2"/>
    <row r="403" customFormat="1" x14ac:dyDescent="0.2"/>
    <row r="404" customFormat="1" x14ac:dyDescent="0.2"/>
    <row r="405" customFormat="1" x14ac:dyDescent="0.2"/>
    <row r="406" customFormat="1" x14ac:dyDescent="0.2"/>
    <row r="407" customFormat="1" x14ac:dyDescent="0.2"/>
    <row r="408" customFormat="1" x14ac:dyDescent="0.2"/>
    <row r="409" customFormat="1" x14ac:dyDescent="0.2"/>
    <row r="410" customFormat="1" x14ac:dyDescent="0.2"/>
    <row r="411" customFormat="1" x14ac:dyDescent="0.2"/>
    <row r="412" customFormat="1" x14ac:dyDescent="0.2"/>
    <row r="413" customFormat="1" x14ac:dyDescent="0.2"/>
    <row r="414" customFormat="1" x14ac:dyDescent="0.2"/>
    <row r="415" customFormat="1" x14ac:dyDescent="0.2"/>
    <row r="416" customFormat="1" x14ac:dyDescent="0.2"/>
    <row r="417" customFormat="1" x14ac:dyDescent="0.2"/>
    <row r="418" customFormat="1" x14ac:dyDescent="0.2"/>
    <row r="419" customFormat="1" x14ac:dyDescent="0.2"/>
    <row r="420" customFormat="1" x14ac:dyDescent="0.2"/>
    <row r="421" customFormat="1" x14ac:dyDescent="0.2"/>
    <row r="422" customFormat="1" x14ac:dyDescent="0.2"/>
    <row r="423" customFormat="1" x14ac:dyDescent="0.2"/>
    <row r="424" customFormat="1" x14ac:dyDescent="0.2"/>
    <row r="425" customFormat="1" x14ac:dyDescent="0.2"/>
    <row r="426" customFormat="1" x14ac:dyDescent="0.2"/>
    <row r="427" customFormat="1" x14ac:dyDescent="0.2"/>
    <row r="428" customFormat="1" x14ac:dyDescent="0.2"/>
    <row r="429" customFormat="1" x14ac:dyDescent="0.2"/>
    <row r="430" customFormat="1" x14ac:dyDescent="0.2"/>
    <row r="431" customFormat="1" x14ac:dyDescent="0.2"/>
    <row r="432" customFormat="1" x14ac:dyDescent="0.2"/>
    <row r="433" customFormat="1" x14ac:dyDescent="0.2"/>
    <row r="434" customFormat="1" x14ac:dyDescent="0.2"/>
    <row r="435" customFormat="1" x14ac:dyDescent="0.2"/>
    <row r="436" customFormat="1" x14ac:dyDescent="0.2"/>
    <row r="437" customFormat="1" x14ac:dyDescent="0.2"/>
    <row r="438" customFormat="1" x14ac:dyDescent="0.2"/>
    <row r="439" customFormat="1" x14ac:dyDescent="0.2"/>
    <row r="440" customFormat="1" x14ac:dyDescent="0.2"/>
    <row r="441" customFormat="1" x14ac:dyDescent="0.2"/>
    <row r="442" customFormat="1" x14ac:dyDescent="0.2"/>
    <row r="443" customFormat="1" x14ac:dyDescent="0.2"/>
    <row r="444" customFormat="1" x14ac:dyDescent="0.2"/>
    <row r="445" customFormat="1" x14ac:dyDescent="0.2"/>
    <row r="446" customFormat="1" x14ac:dyDescent="0.2"/>
    <row r="447" customFormat="1" x14ac:dyDescent="0.2"/>
    <row r="448" customFormat="1" x14ac:dyDescent="0.2"/>
    <row r="449" customFormat="1" x14ac:dyDescent="0.2"/>
    <row r="450" customFormat="1" x14ac:dyDescent="0.2"/>
    <row r="451" customFormat="1" x14ac:dyDescent="0.2"/>
    <row r="452" customFormat="1" x14ac:dyDescent="0.2"/>
    <row r="453" customFormat="1" x14ac:dyDescent="0.2"/>
    <row r="454" customFormat="1" x14ac:dyDescent="0.2"/>
    <row r="455" customFormat="1" x14ac:dyDescent="0.2"/>
    <row r="456" customFormat="1" x14ac:dyDescent="0.2"/>
    <row r="457" customFormat="1" x14ac:dyDescent="0.2"/>
    <row r="458" customFormat="1" x14ac:dyDescent="0.2"/>
    <row r="459" customFormat="1" x14ac:dyDescent="0.2"/>
    <row r="460" customFormat="1" x14ac:dyDescent="0.2"/>
    <row r="461" customFormat="1" x14ac:dyDescent="0.2"/>
    <row r="462" customFormat="1" x14ac:dyDescent="0.2"/>
    <row r="463" customFormat="1" x14ac:dyDescent="0.2"/>
    <row r="464" customFormat="1" x14ac:dyDescent="0.2"/>
    <row r="465" customFormat="1" x14ac:dyDescent="0.2"/>
    <row r="466" customFormat="1" x14ac:dyDescent="0.2"/>
    <row r="467" customFormat="1" x14ac:dyDescent="0.2"/>
    <row r="468" customFormat="1" x14ac:dyDescent="0.2"/>
    <row r="469" customFormat="1" x14ac:dyDescent="0.2"/>
    <row r="470" customFormat="1" x14ac:dyDescent="0.2"/>
    <row r="471" customFormat="1" x14ac:dyDescent="0.2"/>
    <row r="472" customFormat="1" x14ac:dyDescent="0.2"/>
    <row r="473" customFormat="1" x14ac:dyDescent="0.2"/>
    <row r="474" customFormat="1" x14ac:dyDescent="0.2"/>
    <row r="475" customFormat="1" x14ac:dyDescent="0.2"/>
    <row r="476" customFormat="1" x14ac:dyDescent="0.2"/>
    <row r="477" customFormat="1" x14ac:dyDescent="0.2"/>
    <row r="478" customFormat="1" x14ac:dyDescent="0.2"/>
    <row r="479" customFormat="1" x14ac:dyDescent="0.2"/>
    <row r="480" customFormat="1" x14ac:dyDescent="0.2"/>
    <row r="481" customFormat="1" x14ac:dyDescent="0.2"/>
    <row r="482" customFormat="1" x14ac:dyDescent="0.2"/>
    <row r="483" customFormat="1" x14ac:dyDescent="0.2"/>
    <row r="484" customFormat="1" x14ac:dyDescent="0.2"/>
    <row r="485" customFormat="1" x14ac:dyDescent="0.2"/>
    <row r="486" customFormat="1" x14ac:dyDescent="0.2"/>
    <row r="487" customFormat="1" x14ac:dyDescent="0.2"/>
    <row r="488" customFormat="1" x14ac:dyDescent="0.2"/>
    <row r="489" customFormat="1" x14ac:dyDescent="0.2"/>
    <row r="490" customFormat="1" x14ac:dyDescent="0.2"/>
    <row r="491" customFormat="1" x14ac:dyDescent="0.2"/>
    <row r="492" customFormat="1" x14ac:dyDescent="0.2"/>
    <row r="493" customFormat="1" x14ac:dyDescent="0.2"/>
    <row r="494" customFormat="1" x14ac:dyDescent="0.2"/>
    <row r="495" customFormat="1" x14ac:dyDescent="0.2"/>
    <row r="496" customFormat="1" x14ac:dyDescent="0.2"/>
    <row r="497" customFormat="1" x14ac:dyDescent="0.2"/>
    <row r="498" customFormat="1" x14ac:dyDescent="0.2"/>
    <row r="499" customFormat="1" x14ac:dyDescent="0.2"/>
    <row r="500" customFormat="1" x14ac:dyDescent="0.2"/>
    <row r="501" customFormat="1" x14ac:dyDescent="0.2"/>
    <row r="502" customFormat="1" x14ac:dyDescent="0.2"/>
    <row r="503" customFormat="1" x14ac:dyDescent="0.2"/>
    <row r="504" customFormat="1" x14ac:dyDescent="0.2"/>
    <row r="505" customFormat="1" x14ac:dyDescent="0.2"/>
    <row r="506" customFormat="1" x14ac:dyDescent="0.2"/>
    <row r="507" customFormat="1" x14ac:dyDescent="0.2"/>
    <row r="508" customFormat="1" x14ac:dyDescent="0.2"/>
    <row r="509" customFormat="1" x14ac:dyDescent="0.2"/>
    <row r="510" customFormat="1" x14ac:dyDescent="0.2"/>
    <row r="511" customFormat="1" x14ac:dyDescent="0.2"/>
    <row r="512" customFormat="1" x14ac:dyDescent="0.2"/>
    <row r="513" customFormat="1" x14ac:dyDescent="0.2"/>
    <row r="514" customFormat="1" x14ac:dyDescent="0.2"/>
    <row r="515" customFormat="1" x14ac:dyDescent="0.2"/>
    <row r="516" customFormat="1" x14ac:dyDescent="0.2"/>
    <row r="517" customFormat="1" x14ac:dyDescent="0.2"/>
    <row r="518" customFormat="1" x14ac:dyDescent="0.2"/>
    <row r="519" customFormat="1" x14ac:dyDescent="0.2"/>
    <row r="520" customFormat="1" x14ac:dyDescent="0.2"/>
    <row r="521" customFormat="1" x14ac:dyDescent="0.2"/>
    <row r="522" customFormat="1" x14ac:dyDescent="0.2"/>
    <row r="523" customFormat="1" x14ac:dyDescent="0.2"/>
    <row r="524" customFormat="1" x14ac:dyDescent="0.2"/>
    <row r="525" customFormat="1" x14ac:dyDescent="0.2"/>
    <row r="526" customFormat="1" x14ac:dyDescent="0.2"/>
    <row r="527" customFormat="1" x14ac:dyDescent="0.2"/>
    <row r="528" customFormat="1" x14ac:dyDescent="0.2"/>
    <row r="529" customFormat="1" x14ac:dyDescent="0.2"/>
    <row r="530" customFormat="1" x14ac:dyDescent="0.2"/>
    <row r="531" customFormat="1" x14ac:dyDescent="0.2"/>
    <row r="532" customFormat="1" x14ac:dyDescent="0.2"/>
    <row r="533" customFormat="1" x14ac:dyDescent="0.2"/>
    <row r="534" customFormat="1" x14ac:dyDescent="0.2"/>
    <row r="535" customFormat="1" x14ac:dyDescent="0.2"/>
    <row r="536" customFormat="1" x14ac:dyDescent="0.2"/>
    <row r="537" customFormat="1" x14ac:dyDescent="0.2"/>
    <row r="538" customFormat="1" x14ac:dyDescent="0.2"/>
    <row r="539" customFormat="1" x14ac:dyDescent="0.2"/>
    <row r="540" customFormat="1" x14ac:dyDescent="0.2"/>
    <row r="541" customFormat="1" x14ac:dyDescent="0.2"/>
    <row r="542" customFormat="1" x14ac:dyDescent="0.2"/>
    <row r="543" customFormat="1" x14ac:dyDescent="0.2"/>
    <row r="544" customFormat="1" x14ac:dyDescent="0.2"/>
    <row r="545" customFormat="1" x14ac:dyDescent="0.2"/>
    <row r="546" customFormat="1" x14ac:dyDescent="0.2"/>
    <row r="547" customFormat="1" x14ac:dyDescent="0.2"/>
    <row r="548" customFormat="1" x14ac:dyDescent="0.2"/>
    <row r="549" customFormat="1" x14ac:dyDescent="0.2"/>
    <row r="550" customFormat="1" x14ac:dyDescent="0.2"/>
    <row r="551" customFormat="1" x14ac:dyDescent="0.2"/>
    <row r="552" customFormat="1" x14ac:dyDescent="0.2"/>
    <row r="553" customFormat="1" x14ac:dyDescent="0.2"/>
    <row r="554" customFormat="1" x14ac:dyDescent="0.2"/>
    <row r="555" customFormat="1" x14ac:dyDescent="0.2"/>
    <row r="556" customFormat="1" x14ac:dyDescent="0.2"/>
    <row r="557" customFormat="1" x14ac:dyDescent="0.2"/>
    <row r="558" customFormat="1" x14ac:dyDescent="0.2"/>
    <row r="559" customFormat="1" x14ac:dyDescent="0.2"/>
    <row r="560" customFormat="1" x14ac:dyDescent="0.2"/>
    <row r="561" customFormat="1" x14ac:dyDescent="0.2"/>
    <row r="562" customFormat="1" x14ac:dyDescent="0.2"/>
    <row r="563" customFormat="1" x14ac:dyDescent="0.2"/>
    <row r="564" customFormat="1" x14ac:dyDescent="0.2"/>
    <row r="565" customFormat="1" x14ac:dyDescent="0.2"/>
    <row r="566" customFormat="1" x14ac:dyDescent="0.2"/>
    <row r="567" customFormat="1" x14ac:dyDescent="0.2"/>
    <row r="568" customFormat="1" x14ac:dyDescent="0.2"/>
    <row r="569" customFormat="1" x14ac:dyDescent="0.2"/>
    <row r="570" customFormat="1" x14ac:dyDescent="0.2"/>
    <row r="571" customFormat="1" x14ac:dyDescent="0.2"/>
    <row r="572" customFormat="1" x14ac:dyDescent="0.2"/>
    <row r="573" customFormat="1" x14ac:dyDescent="0.2"/>
    <row r="574" customFormat="1" x14ac:dyDescent="0.2"/>
    <row r="575" customFormat="1" x14ac:dyDescent="0.2"/>
    <row r="576" customFormat="1" x14ac:dyDescent="0.2"/>
    <row r="577" customFormat="1" x14ac:dyDescent="0.2"/>
    <row r="578" customFormat="1" x14ac:dyDescent="0.2"/>
    <row r="579" customFormat="1" x14ac:dyDescent="0.2"/>
    <row r="580" customFormat="1" x14ac:dyDescent="0.2"/>
    <row r="581" customFormat="1" x14ac:dyDescent="0.2"/>
    <row r="582" customFormat="1" x14ac:dyDescent="0.2"/>
    <row r="583" customFormat="1" x14ac:dyDescent="0.2"/>
    <row r="584" customFormat="1" x14ac:dyDescent="0.2"/>
    <row r="585" customFormat="1" x14ac:dyDescent="0.2"/>
    <row r="586" customFormat="1" x14ac:dyDescent="0.2"/>
    <row r="587" customFormat="1" x14ac:dyDescent="0.2"/>
    <row r="588" customFormat="1" x14ac:dyDescent="0.2"/>
    <row r="589" customFormat="1" x14ac:dyDescent="0.2"/>
    <row r="590" customFormat="1" x14ac:dyDescent="0.2"/>
    <row r="591" customFormat="1" x14ac:dyDescent="0.2"/>
    <row r="592" customFormat="1" x14ac:dyDescent="0.2"/>
    <row r="593" customFormat="1" x14ac:dyDescent="0.2"/>
    <row r="594" customFormat="1" x14ac:dyDescent="0.2"/>
    <row r="595" customFormat="1" x14ac:dyDescent="0.2"/>
    <row r="596" customFormat="1" x14ac:dyDescent="0.2"/>
    <row r="597" customFormat="1" x14ac:dyDescent="0.2"/>
    <row r="598" customFormat="1" x14ac:dyDescent="0.2"/>
    <row r="599" customFormat="1" x14ac:dyDescent="0.2"/>
    <row r="600" customFormat="1" x14ac:dyDescent="0.2"/>
    <row r="601" customFormat="1" x14ac:dyDescent="0.2"/>
    <row r="602" customFormat="1" x14ac:dyDescent="0.2"/>
    <row r="603" customFormat="1" x14ac:dyDescent="0.2"/>
    <row r="604" customFormat="1" x14ac:dyDescent="0.2"/>
    <row r="605" customFormat="1" x14ac:dyDescent="0.2"/>
    <row r="606" customFormat="1" x14ac:dyDescent="0.2"/>
    <row r="607" customFormat="1" x14ac:dyDescent="0.2"/>
    <row r="608" customFormat="1" x14ac:dyDescent="0.2"/>
    <row r="609" customFormat="1" x14ac:dyDescent="0.2"/>
    <row r="610" customFormat="1" x14ac:dyDescent="0.2"/>
    <row r="611" customFormat="1" x14ac:dyDescent="0.2"/>
    <row r="612" customFormat="1" x14ac:dyDescent="0.2"/>
    <row r="613" customFormat="1" x14ac:dyDescent="0.2"/>
    <row r="614" customFormat="1" x14ac:dyDescent="0.2"/>
    <row r="615" customFormat="1" x14ac:dyDescent="0.2"/>
    <row r="616" customFormat="1" x14ac:dyDescent="0.2"/>
    <row r="617" customFormat="1" x14ac:dyDescent="0.2"/>
    <row r="618" customFormat="1" x14ac:dyDescent="0.2"/>
    <row r="619" customFormat="1" x14ac:dyDescent="0.2"/>
    <row r="620" customFormat="1" x14ac:dyDescent="0.2"/>
    <row r="621" customFormat="1" x14ac:dyDescent="0.2"/>
    <row r="622" customFormat="1" x14ac:dyDescent="0.2"/>
    <row r="623" customFormat="1" x14ac:dyDescent="0.2"/>
    <row r="624" customFormat="1" x14ac:dyDescent="0.2"/>
    <row r="625" customFormat="1" x14ac:dyDescent="0.2"/>
    <row r="626" customFormat="1" x14ac:dyDescent="0.2"/>
    <row r="627" customFormat="1" x14ac:dyDescent="0.2"/>
    <row r="628" customFormat="1" x14ac:dyDescent="0.2"/>
    <row r="629" customFormat="1" x14ac:dyDescent="0.2"/>
    <row r="630" customFormat="1" x14ac:dyDescent="0.2"/>
    <row r="631" customFormat="1" x14ac:dyDescent="0.2"/>
    <row r="632" customFormat="1" x14ac:dyDescent="0.2"/>
    <row r="633" customFormat="1" x14ac:dyDescent="0.2"/>
    <row r="634" customFormat="1" x14ac:dyDescent="0.2"/>
    <row r="635" customFormat="1" x14ac:dyDescent="0.2"/>
    <row r="636" customFormat="1" x14ac:dyDescent="0.2"/>
    <row r="637" customFormat="1" x14ac:dyDescent="0.2"/>
    <row r="638" customFormat="1" x14ac:dyDescent="0.2"/>
    <row r="639" customFormat="1" x14ac:dyDescent="0.2"/>
    <row r="640" customFormat="1" x14ac:dyDescent="0.2"/>
    <row r="641" customFormat="1" x14ac:dyDescent="0.2"/>
    <row r="642" customFormat="1" x14ac:dyDescent="0.2"/>
    <row r="643" customFormat="1" x14ac:dyDescent="0.2"/>
    <row r="644" customFormat="1" x14ac:dyDescent="0.2"/>
    <row r="645" customFormat="1" x14ac:dyDescent="0.2"/>
    <row r="646" customFormat="1" x14ac:dyDescent="0.2"/>
    <row r="647" customFormat="1" x14ac:dyDescent="0.2"/>
    <row r="648" customFormat="1" x14ac:dyDescent="0.2"/>
    <row r="649" customFormat="1" x14ac:dyDescent="0.2"/>
    <row r="650" customFormat="1" x14ac:dyDescent="0.2"/>
    <row r="651" customFormat="1" x14ac:dyDescent="0.2"/>
    <row r="652" customFormat="1" x14ac:dyDescent="0.2"/>
    <row r="653" customFormat="1" x14ac:dyDescent="0.2"/>
    <row r="654" customFormat="1" x14ac:dyDescent="0.2"/>
    <row r="655" customFormat="1" x14ac:dyDescent="0.2"/>
    <row r="656" customFormat="1" x14ac:dyDescent="0.2"/>
    <row r="657" customFormat="1" x14ac:dyDescent="0.2"/>
    <row r="658" customFormat="1" x14ac:dyDescent="0.2"/>
    <row r="659" customFormat="1" x14ac:dyDescent="0.2"/>
    <row r="660" customFormat="1" x14ac:dyDescent="0.2"/>
    <row r="661" customFormat="1" x14ac:dyDescent="0.2"/>
    <row r="662" customFormat="1" x14ac:dyDescent="0.2"/>
    <row r="663" customFormat="1" x14ac:dyDescent="0.2"/>
    <row r="664" customFormat="1" x14ac:dyDescent="0.2"/>
    <row r="665" customFormat="1" x14ac:dyDescent="0.2"/>
    <row r="666" customFormat="1" x14ac:dyDescent="0.2"/>
    <row r="667" customFormat="1" x14ac:dyDescent="0.2"/>
    <row r="668" customFormat="1" x14ac:dyDescent="0.2"/>
    <row r="669" customFormat="1" x14ac:dyDescent="0.2"/>
    <row r="670" customFormat="1" x14ac:dyDescent="0.2"/>
    <row r="671" customFormat="1" x14ac:dyDescent="0.2"/>
    <row r="672" customFormat="1" x14ac:dyDescent="0.2"/>
    <row r="673" customFormat="1" x14ac:dyDescent="0.2"/>
    <row r="674" customFormat="1" x14ac:dyDescent="0.2"/>
    <row r="675" customFormat="1" x14ac:dyDescent="0.2"/>
    <row r="676" customFormat="1" x14ac:dyDescent="0.2"/>
    <row r="677" customFormat="1" x14ac:dyDescent="0.2"/>
    <row r="678" customFormat="1" x14ac:dyDescent="0.2"/>
    <row r="679" customFormat="1" x14ac:dyDescent="0.2"/>
    <row r="680" customFormat="1" x14ac:dyDescent="0.2"/>
    <row r="681" customFormat="1" x14ac:dyDescent="0.2"/>
    <row r="682" customFormat="1" x14ac:dyDescent="0.2"/>
    <row r="683" customFormat="1" x14ac:dyDescent="0.2"/>
    <row r="684" customFormat="1" x14ac:dyDescent="0.2"/>
    <row r="685" customFormat="1" x14ac:dyDescent="0.2"/>
    <row r="686" customFormat="1" x14ac:dyDescent="0.2"/>
    <row r="687" customFormat="1" x14ac:dyDescent="0.2"/>
    <row r="688" customFormat="1" x14ac:dyDescent="0.2"/>
    <row r="689" customFormat="1" x14ac:dyDescent="0.2"/>
    <row r="690" customFormat="1" x14ac:dyDescent="0.2"/>
    <row r="691" customFormat="1" x14ac:dyDescent="0.2"/>
    <row r="692" customFormat="1" x14ac:dyDescent="0.2"/>
    <row r="693" customFormat="1" x14ac:dyDescent="0.2"/>
    <row r="694" customFormat="1" x14ac:dyDescent="0.2"/>
    <row r="695" customFormat="1" x14ac:dyDescent="0.2"/>
    <row r="696" customFormat="1" x14ac:dyDescent="0.2"/>
    <row r="697" customFormat="1" x14ac:dyDescent="0.2"/>
    <row r="698" customFormat="1" x14ac:dyDescent="0.2"/>
    <row r="699" customFormat="1" x14ac:dyDescent="0.2"/>
    <row r="700" customFormat="1" x14ac:dyDescent="0.2"/>
    <row r="701" customFormat="1" x14ac:dyDescent="0.2"/>
    <row r="702" customFormat="1" x14ac:dyDescent="0.2"/>
    <row r="703" customFormat="1" x14ac:dyDescent="0.2"/>
    <row r="704" customFormat="1" x14ac:dyDescent="0.2"/>
    <row r="705" customFormat="1" x14ac:dyDescent="0.2"/>
    <row r="706" customFormat="1" x14ac:dyDescent="0.2"/>
    <row r="707" customFormat="1" x14ac:dyDescent="0.2"/>
    <row r="708" customFormat="1" x14ac:dyDescent="0.2"/>
    <row r="709" customFormat="1" x14ac:dyDescent="0.2"/>
    <row r="710" customFormat="1" x14ac:dyDescent="0.2"/>
    <row r="711" customFormat="1" x14ac:dyDescent="0.2"/>
    <row r="712" customFormat="1" x14ac:dyDescent="0.2"/>
    <row r="713" customFormat="1" x14ac:dyDescent="0.2"/>
    <row r="714" customFormat="1" x14ac:dyDescent="0.2"/>
    <row r="715" customFormat="1" x14ac:dyDescent="0.2"/>
    <row r="716" customFormat="1" x14ac:dyDescent="0.2"/>
    <row r="717" customFormat="1" x14ac:dyDescent="0.2"/>
    <row r="718" customFormat="1" x14ac:dyDescent="0.2"/>
    <row r="719" customFormat="1" x14ac:dyDescent="0.2"/>
    <row r="720" customFormat="1" x14ac:dyDescent="0.2"/>
    <row r="721" customFormat="1" x14ac:dyDescent="0.2"/>
    <row r="722" customFormat="1" x14ac:dyDescent="0.2"/>
    <row r="723" customFormat="1" x14ac:dyDescent="0.2"/>
    <row r="724" customFormat="1" x14ac:dyDescent="0.2"/>
    <row r="725" customFormat="1" x14ac:dyDescent="0.2"/>
    <row r="726" customFormat="1" x14ac:dyDescent="0.2"/>
    <row r="727" customFormat="1" x14ac:dyDescent="0.2"/>
    <row r="728" customFormat="1" x14ac:dyDescent="0.2"/>
    <row r="729" customFormat="1" x14ac:dyDescent="0.2"/>
    <row r="730" customFormat="1" x14ac:dyDescent="0.2"/>
    <row r="731" customFormat="1" x14ac:dyDescent="0.2"/>
    <row r="732" customFormat="1" x14ac:dyDescent="0.2"/>
    <row r="733" customFormat="1" x14ac:dyDescent="0.2"/>
    <row r="734" customFormat="1" x14ac:dyDescent="0.2"/>
    <row r="735" customFormat="1" x14ac:dyDescent="0.2"/>
    <row r="736" customFormat="1" x14ac:dyDescent="0.2"/>
    <row r="737" customFormat="1" x14ac:dyDescent="0.2"/>
    <row r="738" customFormat="1" x14ac:dyDescent="0.2"/>
    <row r="739" customFormat="1" x14ac:dyDescent="0.2"/>
    <row r="740" customFormat="1" x14ac:dyDescent="0.2"/>
    <row r="741" customFormat="1" x14ac:dyDescent="0.2"/>
    <row r="742" customFormat="1" x14ac:dyDescent="0.2"/>
    <row r="743" customFormat="1" x14ac:dyDescent="0.2"/>
    <row r="744" customFormat="1" x14ac:dyDescent="0.2"/>
    <row r="745" customFormat="1" x14ac:dyDescent="0.2"/>
    <row r="746" customFormat="1" x14ac:dyDescent="0.2"/>
    <row r="747" customFormat="1" x14ac:dyDescent="0.2"/>
    <row r="748" customFormat="1" x14ac:dyDescent="0.2"/>
    <row r="749" customFormat="1" x14ac:dyDescent="0.2"/>
    <row r="750" customFormat="1" x14ac:dyDescent="0.2"/>
    <row r="751" customFormat="1" x14ac:dyDescent="0.2"/>
    <row r="752" customFormat="1" x14ac:dyDescent="0.2"/>
    <row r="753" customFormat="1" x14ac:dyDescent="0.2"/>
    <row r="754" customFormat="1" x14ac:dyDescent="0.2"/>
    <row r="755" customFormat="1" x14ac:dyDescent="0.2"/>
    <row r="756" customFormat="1" x14ac:dyDescent="0.2"/>
    <row r="757" customFormat="1" x14ac:dyDescent="0.2"/>
    <row r="758" customFormat="1" x14ac:dyDescent="0.2"/>
    <row r="759" customFormat="1" x14ac:dyDescent="0.2"/>
    <row r="760" customFormat="1" x14ac:dyDescent="0.2"/>
    <row r="761" customFormat="1" x14ac:dyDescent="0.2"/>
    <row r="762" customFormat="1" x14ac:dyDescent="0.2"/>
    <row r="763" customFormat="1" x14ac:dyDescent="0.2"/>
    <row r="764" customFormat="1" x14ac:dyDescent="0.2"/>
    <row r="765" customFormat="1" x14ac:dyDescent="0.2"/>
    <row r="766" customFormat="1" x14ac:dyDescent="0.2"/>
    <row r="767" customFormat="1" x14ac:dyDescent="0.2"/>
    <row r="768" customFormat="1" x14ac:dyDescent="0.2"/>
    <row r="769" customFormat="1" x14ac:dyDescent="0.2"/>
    <row r="770" customFormat="1" x14ac:dyDescent="0.2"/>
    <row r="771" customFormat="1" x14ac:dyDescent="0.2"/>
    <row r="772" customFormat="1" x14ac:dyDescent="0.2"/>
    <row r="773" customFormat="1" x14ac:dyDescent="0.2"/>
    <row r="774" customFormat="1" x14ac:dyDescent="0.2"/>
    <row r="775" customFormat="1" x14ac:dyDescent="0.2"/>
    <row r="776" customFormat="1" x14ac:dyDescent="0.2"/>
    <row r="777" customFormat="1" x14ac:dyDescent="0.2"/>
    <row r="778" customFormat="1" x14ac:dyDescent="0.2"/>
    <row r="779" customFormat="1" x14ac:dyDescent="0.2"/>
    <row r="780" customFormat="1" x14ac:dyDescent="0.2"/>
    <row r="781" customFormat="1" x14ac:dyDescent="0.2"/>
    <row r="782" customFormat="1" x14ac:dyDescent="0.2"/>
    <row r="783" customFormat="1" x14ac:dyDescent="0.2"/>
    <row r="784" customFormat="1" x14ac:dyDescent="0.2"/>
    <row r="785" customFormat="1" x14ac:dyDescent="0.2"/>
    <row r="786" customFormat="1" x14ac:dyDescent="0.2"/>
    <row r="787" customFormat="1" x14ac:dyDescent="0.2"/>
    <row r="788" customFormat="1" x14ac:dyDescent="0.2"/>
    <row r="789" customFormat="1" x14ac:dyDescent="0.2"/>
    <row r="790" customFormat="1" x14ac:dyDescent="0.2"/>
    <row r="791" customFormat="1" x14ac:dyDescent="0.2"/>
    <row r="792" customFormat="1" x14ac:dyDescent="0.2"/>
    <row r="793" customFormat="1" x14ac:dyDescent="0.2"/>
    <row r="794" customFormat="1" x14ac:dyDescent="0.2"/>
    <row r="795" customFormat="1" x14ac:dyDescent="0.2"/>
    <row r="796" customFormat="1" x14ac:dyDescent="0.2"/>
    <row r="797" customFormat="1" x14ac:dyDescent="0.2"/>
    <row r="798" customFormat="1" x14ac:dyDescent="0.2"/>
    <row r="799" customFormat="1" x14ac:dyDescent="0.2"/>
    <row r="800" customFormat="1" x14ac:dyDescent="0.2"/>
    <row r="801" customFormat="1" x14ac:dyDescent="0.2"/>
    <row r="802" customFormat="1" x14ac:dyDescent="0.2"/>
    <row r="803" customFormat="1" x14ac:dyDescent="0.2"/>
    <row r="804" customFormat="1" x14ac:dyDescent="0.2"/>
    <row r="805" customFormat="1" x14ac:dyDescent="0.2"/>
    <row r="806" customFormat="1" x14ac:dyDescent="0.2"/>
    <row r="807" customFormat="1" x14ac:dyDescent="0.2"/>
    <row r="808" customFormat="1" x14ac:dyDescent="0.2"/>
    <row r="809" customFormat="1" x14ac:dyDescent="0.2"/>
    <row r="810" customFormat="1" x14ac:dyDescent="0.2"/>
    <row r="811" customFormat="1" x14ac:dyDescent="0.2"/>
    <row r="812" customFormat="1" x14ac:dyDescent="0.2"/>
    <row r="813" customFormat="1" x14ac:dyDescent="0.2"/>
    <row r="814" customFormat="1" x14ac:dyDescent="0.2"/>
    <row r="815" customFormat="1" x14ac:dyDescent="0.2"/>
    <row r="816" customFormat="1" x14ac:dyDescent="0.2"/>
    <row r="817" customFormat="1" x14ac:dyDescent="0.2"/>
    <row r="818" customFormat="1" x14ac:dyDescent="0.2"/>
    <row r="819" customFormat="1" x14ac:dyDescent="0.2"/>
    <row r="820" customFormat="1" x14ac:dyDescent="0.2"/>
    <row r="821" customFormat="1" x14ac:dyDescent="0.2"/>
    <row r="822" customFormat="1" x14ac:dyDescent="0.2"/>
    <row r="823" customFormat="1" x14ac:dyDescent="0.2"/>
    <row r="824" customFormat="1" x14ac:dyDescent="0.2"/>
    <row r="825" customFormat="1" x14ac:dyDescent="0.2"/>
    <row r="826" customFormat="1" x14ac:dyDescent="0.2"/>
    <row r="827" customFormat="1" x14ac:dyDescent="0.2"/>
    <row r="828" customFormat="1" x14ac:dyDescent="0.2"/>
    <row r="829" customFormat="1" x14ac:dyDescent="0.2"/>
    <row r="830" customFormat="1" x14ac:dyDescent="0.2"/>
    <row r="831" customFormat="1" x14ac:dyDescent="0.2"/>
    <row r="832" customFormat="1" x14ac:dyDescent="0.2"/>
    <row r="833" customFormat="1" x14ac:dyDescent="0.2"/>
    <row r="834" customFormat="1" x14ac:dyDescent="0.2"/>
    <row r="835" customFormat="1" x14ac:dyDescent="0.2"/>
    <row r="836" customFormat="1" x14ac:dyDescent="0.2"/>
    <row r="837" customFormat="1" x14ac:dyDescent="0.2"/>
    <row r="838" customFormat="1" x14ac:dyDescent="0.2"/>
    <row r="839" customFormat="1" x14ac:dyDescent="0.2"/>
    <row r="840" customFormat="1" x14ac:dyDescent="0.2"/>
    <row r="841" customFormat="1" x14ac:dyDescent="0.2"/>
    <row r="842" customFormat="1" x14ac:dyDescent="0.2"/>
    <row r="843" customFormat="1" x14ac:dyDescent="0.2"/>
    <row r="844" customFormat="1" x14ac:dyDescent="0.2"/>
    <row r="845" customFormat="1" x14ac:dyDescent="0.2"/>
    <row r="846" customFormat="1" x14ac:dyDescent="0.2"/>
    <row r="847" customFormat="1" x14ac:dyDescent="0.2"/>
    <row r="848" customFormat="1" x14ac:dyDescent="0.2"/>
    <row r="849" customFormat="1" x14ac:dyDescent="0.2"/>
    <row r="850" customFormat="1" x14ac:dyDescent="0.2"/>
    <row r="851" customFormat="1" x14ac:dyDescent="0.2"/>
    <row r="852" customFormat="1" x14ac:dyDescent="0.2"/>
    <row r="853" customFormat="1" x14ac:dyDescent="0.2"/>
    <row r="854" customFormat="1" x14ac:dyDescent="0.2"/>
    <row r="855" customFormat="1" x14ac:dyDescent="0.2"/>
    <row r="856" customFormat="1" x14ac:dyDescent="0.2"/>
    <row r="857" customFormat="1" x14ac:dyDescent="0.2"/>
    <row r="858" customFormat="1" x14ac:dyDescent="0.2"/>
    <row r="859" customFormat="1" x14ac:dyDescent="0.2"/>
    <row r="860" customFormat="1" x14ac:dyDescent="0.2"/>
    <row r="861" customFormat="1" x14ac:dyDescent="0.2"/>
    <row r="862" customFormat="1" x14ac:dyDescent="0.2"/>
    <row r="863" customFormat="1" x14ac:dyDescent="0.2"/>
    <row r="864" customFormat="1" x14ac:dyDescent="0.2"/>
    <row r="865" customFormat="1" x14ac:dyDescent="0.2"/>
    <row r="866" customFormat="1" x14ac:dyDescent="0.2"/>
    <row r="867" customFormat="1" x14ac:dyDescent="0.2"/>
    <row r="868" customFormat="1" x14ac:dyDescent="0.2"/>
    <row r="869" customFormat="1" x14ac:dyDescent="0.2"/>
    <row r="870" customFormat="1" x14ac:dyDescent="0.2"/>
    <row r="871" customFormat="1" x14ac:dyDescent="0.2"/>
    <row r="872" customFormat="1" x14ac:dyDescent="0.2"/>
    <row r="873" customFormat="1" x14ac:dyDescent="0.2"/>
    <row r="874" customFormat="1" x14ac:dyDescent="0.2"/>
    <row r="875" customFormat="1" x14ac:dyDescent="0.2"/>
    <row r="876" customFormat="1" x14ac:dyDescent="0.2"/>
    <row r="877" customFormat="1" x14ac:dyDescent="0.2"/>
    <row r="878" customFormat="1" x14ac:dyDescent="0.2"/>
    <row r="879" customFormat="1" x14ac:dyDescent="0.2"/>
    <row r="880" customFormat="1" x14ac:dyDescent="0.2"/>
    <row r="881" customFormat="1" x14ac:dyDescent="0.2"/>
    <row r="882" customFormat="1" x14ac:dyDescent="0.2"/>
    <row r="883" customFormat="1" x14ac:dyDescent="0.2"/>
    <row r="884" customFormat="1" x14ac:dyDescent="0.2"/>
    <row r="885" customFormat="1" x14ac:dyDescent="0.2"/>
    <row r="886" customFormat="1" x14ac:dyDescent="0.2"/>
    <row r="887" customFormat="1" x14ac:dyDescent="0.2"/>
    <row r="888" customFormat="1" x14ac:dyDescent="0.2"/>
    <row r="889" customFormat="1" x14ac:dyDescent="0.2"/>
    <row r="890" customFormat="1" x14ac:dyDescent="0.2"/>
    <row r="891" customFormat="1" x14ac:dyDescent="0.2"/>
    <row r="892" customFormat="1" x14ac:dyDescent="0.2"/>
    <row r="893" customFormat="1" x14ac:dyDescent="0.2"/>
    <row r="894" customFormat="1" x14ac:dyDescent="0.2"/>
    <row r="895" customFormat="1" x14ac:dyDescent="0.2"/>
    <row r="896" customFormat="1" x14ac:dyDescent="0.2"/>
    <row r="897" customFormat="1" x14ac:dyDescent="0.2"/>
    <row r="898" customFormat="1" x14ac:dyDescent="0.2"/>
    <row r="899" customFormat="1" x14ac:dyDescent="0.2"/>
    <row r="900" customFormat="1" x14ac:dyDescent="0.2"/>
    <row r="901" customFormat="1" x14ac:dyDescent="0.2"/>
    <row r="902" customFormat="1" x14ac:dyDescent="0.2"/>
    <row r="903" customFormat="1" x14ac:dyDescent="0.2"/>
    <row r="904" customFormat="1" x14ac:dyDescent="0.2"/>
    <row r="905" customFormat="1" x14ac:dyDescent="0.2"/>
    <row r="906" customFormat="1" x14ac:dyDescent="0.2"/>
    <row r="907" customFormat="1" x14ac:dyDescent="0.2"/>
    <row r="908" customFormat="1" x14ac:dyDescent="0.2"/>
    <row r="909" customFormat="1" x14ac:dyDescent="0.2"/>
    <row r="910" customFormat="1" x14ac:dyDescent="0.2"/>
    <row r="911" customFormat="1" x14ac:dyDescent="0.2"/>
    <row r="912" customFormat="1" x14ac:dyDescent="0.2"/>
    <row r="913" customFormat="1" x14ac:dyDescent="0.2"/>
    <row r="914" customFormat="1" x14ac:dyDescent="0.2"/>
    <row r="915" customFormat="1" x14ac:dyDescent="0.2"/>
    <row r="916" customFormat="1" x14ac:dyDescent="0.2"/>
    <row r="917" customFormat="1" x14ac:dyDescent="0.2"/>
    <row r="918" customFormat="1" x14ac:dyDescent="0.2"/>
    <row r="919" customFormat="1" x14ac:dyDescent="0.2"/>
    <row r="920" customFormat="1" x14ac:dyDescent="0.2"/>
    <row r="921" customFormat="1" x14ac:dyDescent="0.2"/>
    <row r="922" customFormat="1" x14ac:dyDescent="0.2"/>
    <row r="923" customFormat="1" x14ac:dyDescent="0.2"/>
    <row r="924" customFormat="1" x14ac:dyDescent="0.2"/>
    <row r="925" customFormat="1" x14ac:dyDescent="0.2"/>
    <row r="926" customFormat="1" x14ac:dyDescent="0.2"/>
    <row r="927" customFormat="1" x14ac:dyDescent="0.2"/>
    <row r="928" customFormat="1" x14ac:dyDescent="0.2"/>
    <row r="929" customFormat="1" x14ac:dyDescent="0.2"/>
    <row r="930" customFormat="1" x14ac:dyDescent="0.2"/>
    <row r="931" customFormat="1" x14ac:dyDescent="0.2"/>
    <row r="932" customFormat="1" x14ac:dyDescent="0.2"/>
    <row r="933" customFormat="1" x14ac:dyDescent="0.2"/>
    <row r="934" customFormat="1" x14ac:dyDescent="0.2"/>
    <row r="935" customFormat="1" x14ac:dyDescent="0.2"/>
    <row r="936" customFormat="1" x14ac:dyDescent="0.2"/>
    <row r="937" customFormat="1" x14ac:dyDescent="0.2"/>
    <row r="938" customFormat="1" x14ac:dyDescent="0.2"/>
    <row r="939" customFormat="1" x14ac:dyDescent="0.2"/>
    <row r="940" customFormat="1" x14ac:dyDescent="0.2"/>
    <row r="941" customFormat="1" x14ac:dyDescent="0.2"/>
    <row r="942" customFormat="1" x14ac:dyDescent="0.2"/>
    <row r="943" customFormat="1" x14ac:dyDescent="0.2"/>
    <row r="944" customFormat="1" x14ac:dyDescent="0.2"/>
    <row r="945" customFormat="1" x14ac:dyDescent="0.2"/>
    <row r="946" customFormat="1" x14ac:dyDescent="0.2"/>
    <row r="947" customFormat="1" x14ac:dyDescent="0.2"/>
    <row r="948" customFormat="1" x14ac:dyDescent="0.2"/>
    <row r="949" customFormat="1" x14ac:dyDescent="0.2"/>
    <row r="950" customFormat="1" x14ac:dyDescent="0.2"/>
    <row r="951" customFormat="1" x14ac:dyDescent="0.2"/>
    <row r="952" customFormat="1" x14ac:dyDescent="0.2"/>
    <row r="953" customFormat="1" x14ac:dyDescent="0.2"/>
    <row r="954" customFormat="1" x14ac:dyDescent="0.2"/>
    <row r="955" customFormat="1" x14ac:dyDescent="0.2"/>
    <row r="956" customFormat="1" x14ac:dyDescent="0.2"/>
    <row r="957" customFormat="1" x14ac:dyDescent="0.2"/>
    <row r="958" customFormat="1" x14ac:dyDescent="0.2"/>
    <row r="959" customFormat="1" x14ac:dyDescent="0.2"/>
    <row r="960" customFormat="1" x14ac:dyDescent="0.2"/>
    <row r="961" customFormat="1" x14ac:dyDescent="0.2"/>
    <row r="962" customFormat="1" x14ac:dyDescent="0.2"/>
    <row r="963" customFormat="1" x14ac:dyDescent="0.2"/>
    <row r="964" customFormat="1" x14ac:dyDescent="0.2"/>
    <row r="965" customFormat="1" x14ac:dyDescent="0.2"/>
    <row r="966" customFormat="1" x14ac:dyDescent="0.2"/>
    <row r="967" customFormat="1" x14ac:dyDescent="0.2"/>
    <row r="968" customFormat="1" x14ac:dyDescent="0.2"/>
    <row r="969" customFormat="1" x14ac:dyDescent="0.2"/>
    <row r="970" customFormat="1" x14ac:dyDescent="0.2"/>
    <row r="971" customFormat="1" x14ac:dyDescent="0.2"/>
    <row r="972" customFormat="1" x14ac:dyDescent="0.2"/>
    <row r="973" customFormat="1" x14ac:dyDescent="0.2"/>
    <row r="974" customFormat="1" x14ac:dyDescent="0.2"/>
    <row r="975" customFormat="1" x14ac:dyDescent="0.2"/>
    <row r="976" customFormat="1" x14ac:dyDescent="0.2"/>
    <row r="977" customFormat="1" x14ac:dyDescent="0.2"/>
    <row r="978" customFormat="1" x14ac:dyDescent="0.2"/>
    <row r="979" customFormat="1" x14ac:dyDescent="0.2"/>
    <row r="980" customFormat="1" x14ac:dyDescent="0.2"/>
    <row r="981" customFormat="1" x14ac:dyDescent="0.2"/>
    <row r="982" customFormat="1" x14ac:dyDescent="0.2"/>
    <row r="983" customFormat="1" x14ac:dyDescent="0.2"/>
    <row r="984" customFormat="1" x14ac:dyDescent="0.2"/>
    <row r="985" customFormat="1" x14ac:dyDescent="0.2"/>
    <row r="986" customFormat="1" x14ac:dyDescent="0.2"/>
    <row r="987" customFormat="1" x14ac:dyDescent="0.2"/>
    <row r="988" customFormat="1" x14ac:dyDescent="0.2"/>
    <row r="989" customFormat="1" x14ac:dyDescent="0.2"/>
    <row r="990" customFormat="1" x14ac:dyDescent="0.2"/>
    <row r="991" customFormat="1" x14ac:dyDescent="0.2"/>
    <row r="992" customFormat="1" x14ac:dyDescent="0.2"/>
    <row r="993" customFormat="1" x14ac:dyDescent="0.2"/>
    <row r="994" customFormat="1" x14ac:dyDescent="0.2"/>
    <row r="995" customFormat="1" x14ac:dyDescent="0.2"/>
    <row r="996" customFormat="1" x14ac:dyDescent="0.2"/>
    <row r="997" customFormat="1" x14ac:dyDescent="0.2"/>
    <row r="998" customFormat="1" x14ac:dyDescent="0.2"/>
    <row r="999" customFormat="1" x14ac:dyDescent="0.2"/>
    <row r="1000" customFormat="1" x14ac:dyDescent="0.2"/>
    <row r="1001" customFormat="1" x14ac:dyDescent="0.2"/>
    <row r="1002" customFormat="1" x14ac:dyDescent="0.2"/>
    <row r="1003" customFormat="1" x14ac:dyDescent="0.2"/>
    <row r="1004" customFormat="1" x14ac:dyDescent="0.2"/>
    <row r="1005" customFormat="1" x14ac:dyDescent="0.2"/>
    <row r="1006" customFormat="1" x14ac:dyDescent="0.2"/>
    <row r="1007" customFormat="1" x14ac:dyDescent="0.2"/>
    <row r="1008" customFormat="1" x14ac:dyDescent="0.2"/>
    <row r="1009" customFormat="1" x14ac:dyDescent="0.2"/>
    <row r="1010" customFormat="1" x14ac:dyDescent="0.2"/>
    <row r="1011" customFormat="1" x14ac:dyDescent="0.2"/>
    <row r="1012" customFormat="1" x14ac:dyDescent="0.2"/>
    <row r="1013" customFormat="1" x14ac:dyDescent="0.2"/>
    <row r="1014" customFormat="1" x14ac:dyDescent="0.2"/>
    <row r="1015" customFormat="1" x14ac:dyDescent="0.2"/>
    <row r="1016" customFormat="1" x14ac:dyDescent="0.2"/>
    <row r="1017" customFormat="1" x14ac:dyDescent="0.2"/>
    <row r="1018" customFormat="1" x14ac:dyDescent="0.2"/>
    <row r="1019" customFormat="1" x14ac:dyDescent="0.2"/>
    <row r="1020" customFormat="1" x14ac:dyDescent="0.2"/>
    <row r="1021" customFormat="1" x14ac:dyDescent="0.2"/>
    <row r="1022" customFormat="1" x14ac:dyDescent="0.2"/>
    <row r="1023" customFormat="1" x14ac:dyDescent="0.2"/>
    <row r="1024" customFormat="1" x14ac:dyDescent="0.2"/>
    <row r="1025" customFormat="1" x14ac:dyDescent="0.2"/>
    <row r="1026" customFormat="1" x14ac:dyDescent="0.2"/>
    <row r="1027" customFormat="1" x14ac:dyDescent="0.2"/>
    <row r="1028" customFormat="1" x14ac:dyDescent="0.2"/>
    <row r="1029" customFormat="1" x14ac:dyDescent="0.2"/>
    <row r="1030" customFormat="1" x14ac:dyDescent="0.2"/>
    <row r="1031" customFormat="1" x14ac:dyDescent="0.2"/>
    <row r="1032" customFormat="1" x14ac:dyDescent="0.2"/>
    <row r="1033" customFormat="1" x14ac:dyDescent="0.2"/>
    <row r="1034" customFormat="1" x14ac:dyDescent="0.2"/>
    <row r="1035" customFormat="1" x14ac:dyDescent="0.2"/>
    <row r="1036" customFormat="1" x14ac:dyDescent="0.2"/>
    <row r="1037" customFormat="1" x14ac:dyDescent="0.2"/>
    <row r="1038" customFormat="1" x14ac:dyDescent="0.2"/>
    <row r="1039" customFormat="1" x14ac:dyDescent="0.2"/>
    <row r="1040" customFormat="1" x14ac:dyDescent="0.2"/>
    <row r="1041" customFormat="1" x14ac:dyDescent="0.2"/>
    <row r="1042" customFormat="1" x14ac:dyDescent="0.2"/>
    <row r="1043" customFormat="1" x14ac:dyDescent="0.2"/>
    <row r="1044" customFormat="1" x14ac:dyDescent="0.2"/>
    <row r="1045" customFormat="1" x14ac:dyDescent="0.2"/>
    <row r="1046" customFormat="1" x14ac:dyDescent="0.2"/>
    <row r="1047" customFormat="1" x14ac:dyDescent="0.2"/>
    <row r="1048" customFormat="1" x14ac:dyDescent="0.2"/>
    <row r="1049" customFormat="1" x14ac:dyDescent="0.2"/>
    <row r="1050" customFormat="1" x14ac:dyDescent="0.2"/>
    <row r="1051" customFormat="1" x14ac:dyDescent="0.2"/>
    <row r="1052" customFormat="1" x14ac:dyDescent="0.2"/>
    <row r="1053" customFormat="1" x14ac:dyDescent="0.2"/>
    <row r="1054" customFormat="1" x14ac:dyDescent="0.2"/>
    <row r="1055" customFormat="1" x14ac:dyDescent="0.2"/>
    <row r="1056" customFormat="1" x14ac:dyDescent="0.2"/>
    <row r="1057" customFormat="1" x14ac:dyDescent="0.2"/>
    <row r="1058" customFormat="1" x14ac:dyDescent="0.2"/>
    <row r="1059" customFormat="1" x14ac:dyDescent="0.2"/>
    <row r="1060" customFormat="1" x14ac:dyDescent="0.2"/>
    <row r="1061" customFormat="1" x14ac:dyDescent="0.2"/>
    <row r="1062" customFormat="1" x14ac:dyDescent="0.2"/>
    <row r="1063" customFormat="1" x14ac:dyDescent="0.2"/>
    <row r="1064" customFormat="1" x14ac:dyDescent="0.2"/>
    <row r="1065" customFormat="1" x14ac:dyDescent="0.2"/>
    <row r="1066" customFormat="1" x14ac:dyDescent="0.2"/>
    <row r="1067" customFormat="1" x14ac:dyDescent="0.2"/>
    <row r="1068" customFormat="1" x14ac:dyDescent="0.2"/>
    <row r="1069" customFormat="1" x14ac:dyDescent="0.2"/>
    <row r="1070" customFormat="1" x14ac:dyDescent="0.2"/>
    <row r="1071" customFormat="1" x14ac:dyDescent="0.2"/>
    <row r="1072" customFormat="1" x14ac:dyDescent="0.2"/>
    <row r="1073" customFormat="1" x14ac:dyDescent="0.2"/>
    <row r="1074" customFormat="1" x14ac:dyDescent="0.2"/>
    <row r="1075" customFormat="1" x14ac:dyDescent="0.2"/>
    <row r="1076" customFormat="1" x14ac:dyDescent="0.2"/>
    <row r="1077" customFormat="1" x14ac:dyDescent="0.2"/>
    <row r="1078" customFormat="1" x14ac:dyDescent="0.2"/>
    <row r="1079" customFormat="1" x14ac:dyDescent="0.2"/>
    <row r="1080" customFormat="1" x14ac:dyDescent="0.2"/>
    <row r="1081" customFormat="1" x14ac:dyDescent="0.2"/>
    <row r="1082" customFormat="1" x14ac:dyDescent="0.2"/>
    <row r="1083" customFormat="1" x14ac:dyDescent="0.2"/>
    <row r="1084" customFormat="1" x14ac:dyDescent="0.2"/>
    <row r="1085" customFormat="1" x14ac:dyDescent="0.2"/>
    <row r="1086" customFormat="1" x14ac:dyDescent="0.2"/>
    <row r="1087" customFormat="1" x14ac:dyDescent="0.2"/>
    <row r="1088" customFormat="1" x14ac:dyDescent="0.2"/>
    <row r="1089" customFormat="1" x14ac:dyDescent="0.2"/>
    <row r="1090" customFormat="1" x14ac:dyDescent="0.2"/>
    <row r="1091" customFormat="1" x14ac:dyDescent="0.2"/>
    <row r="1092" customFormat="1" x14ac:dyDescent="0.2"/>
    <row r="1093" customFormat="1" x14ac:dyDescent="0.2"/>
    <row r="1094" customFormat="1" x14ac:dyDescent="0.2"/>
    <row r="1095" customFormat="1" x14ac:dyDescent="0.2"/>
    <row r="1096" customFormat="1" x14ac:dyDescent="0.2"/>
    <row r="1097" customFormat="1" x14ac:dyDescent="0.2"/>
    <row r="1098" customFormat="1" x14ac:dyDescent="0.2"/>
    <row r="1099" customFormat="1" x14ac:dyDescent="0.2"/>
    <row r="1100" customFormat="1" x14ac:dyDescent="0.2"/>
    <row r="1101" customFormat="1" x14ac:dyDescent="0.2"/>
    <row r="1102" customFormat="1" x14ac:dyDescent="0.2"/>
    <row r="1103" customFormat="1" x14ac:dyDescent="0.2"/>
    <row r="1104" customFormat="1" x14ac:dyDescent="0.2"/>
    <row r="1105" customFormat="1" x14ac:dyDescent="0.2"/>
    <row r="1106" customFormat="1" x14ac:dyDescent="0.2"/>
    <row r="1107" customFormat="1" x14ac:dyDescent="0.2"/>
    <row r="1108" customFormat="1" x14ac:dyDescent="0.2"/>
    <row r="1109" customFormat="1" x14ac:dyDescent="0.2"/>
    <row r="1110" customFormat="1" x14ac:dyDescent="0.2"/>
    <row r="1111" customFormat="1" x14ac:dyDescent="0.2"/>
    <row r="1112" customFormat="1" x14ac:dyDescent="0.2"/>
    <row r="1113" customFormat="1" x14ac:dyDescent="0.2"/>
    <row r="1114" customFormat="1" x14ac:dyDescent="0.2"/>
    <row r="1115" customFormat="1" x14ac:dyDescent="0.2"/>
    <row r="1116" customFormat="1" x14ac:dyDescent="0.2"/>
    <row r="1117" customFormat="1" x14ac:dyDescent="0.2"/>
    <row r="1118" customFormat="1" x14ac:dyDescent="0.2"/>
    <row r="1119" customFormat="1" x14ac:dyDescent="0.2"/>
    <row r="1120" customFormat="1" x14ac:dyDescent="0.2"/>
    <row r="1121" customFormat="1" x14ac:dyDescent="0.2"/>
    <row r="1122" customFormat="1" x14ac:dyDescent="0.2"/>
    <row r="1123" customFormat="1" x14ac:dyDescent="0.2"/>
    <row r="1124" customFormat="1" x14ac:dyDescent="0.2"/>
    <row r="1125" customFormat="1" x14ac:dyDescent="0.2"/>
    <row r="1126" customFormat="1" x14ac:dyDescent="0.2"/>
    <row r="1127" customFormat="1" x14ac:dyDescent="0.2"/>
    <row r="1128" customFormat="1" x14ac:dyDescent="0.2"/>
    <row r="1129" customFormat="1" x14ac:dyDescent="0.2"/>
    <row r="1130" customFormat="1" x14ac:dyDescent="0.2"/>
    <row r="1131" customFormat="1" x14ac:dyDescent="0.2"/>
    <row r="1132" customFormat="1" x14ac:dyDescent="0.2"/>
    <row r="1133" customFormat="1" x14ac:dyDescent="0.2"/>
    <row r="1134" customFormat="1" x14ac:dyDescent="0.2"/>
    <row r="1135" customFormat="1" x14ac:dyDescent="0.2"/>
    <row r="1136" customFormat="1" x14ac:dyDescent="0.2"/>
    <row r="1137" customFormat="1" x14ac:dyDescent="0.2"/>
    <row r="1138" customFormat="1" x14ac:dyDescent="0.2"/>
    <row r="1139" customFormat="1" x14ac:dyDescent="0.2"/>
    <row r="1140" customFormat="1" x14ac:dyDescent="0.2"/>
    <row r="1141" customFormat="1" x14ac:dyDescent="0.2"/>
    <row r="1142" customFormat="1" x14ac:dyDescent="0.2"/>
    <row r="1143" customFormat="1" x14ac:dyDescent="0.2"/>
    <row r="1144" customFormat="1" x14ac:dyDescent="0.2"/>
    <row r="1145" customFormat="1" x14ac:dyDescent="0.2"/>
    <row r="1146" customFormat="1" x14ac:dyDescent="0.2"/>
    <row r="1147" customFormat="1" x14ac:dyDescent="0.2"/>
    <row r="1148" customFormat="1" x14ac:dyDescent="0.2"/>
    <row r="1149" customFormat="1" x14ac:dyDescent="0.2"/>
    <row r="1150" customFormat="1" x14ac:dyDescent="0.2"/>
    <row r="1151" customFormat="1" x14ac:dyDescent="0.2"/>
    <row r="1152" customFormat="1" x14ac:dyDescent="0.2"/>
    <row r="1153" customFormat="1" x14ac:dyDescent="0.2"/>
    <row r="1154" customFormat="1" x14ac:dyDescent="0.2"/>
    <row r="1155" customFormat="1" x14ac:dyDescent="0.2"/>
    <row r="1156" customFormat="1" x14ac:dyDescent="0.2"/>
    <row r="1157" customFormat="1" x14ac:dyDescent="0.2"/>
    <row r="1158" customFormat="1" x14ac:dyDescent="0.2"/>
    <row r="1159" customFormat="1" x14ac:dyDescent="0.2"/>
    <row r="1160" customFormat="1" x14ac:dyDescent="0.2"/>
    <row r="1161" customFormat="1" x14ac:dyDescent="0.2"/>
    <row r="1162" customFormat="1" x14ac:dyDescent="0.2"/>
    <row r="1163" customFormat="1" x14ac:dyDescent="0.2"/>
    <row r="1164" customFormat="1" x14ac:dyDescent="0.2"/>
    <row r="1165" customFormat="1" x14ac:dyDescent="0.2"/>
    <row r="1166" customFormat="1" x14ac:dyDescent="0.2"/>
    <row r="1167" customFormat="1" x14ac:dyDescent="0.2"/>
    <row r="1168" customFormat="1" x14ac:dyDescent="0.2"/>
    <row r="1169" customFormat="1" x14ac:dyDescent="0.2"/>
    <row r="1170" customFormat="1" x14ac:dyDescent="0.2"/>
    <row r="1171" customFormat="1" x14ac:dyDescent="0.2"/>
    <row r="1172" customFormat="1" x14ac:dyDescent="0.2"/>
    <row r="1173" customFormat="1" x14ac:dyDescent="0.2"/>
    <row r="1174" customFormat="1" x14ac:dyDescent="0.2"/>
    <row r="1175" customFormat="1" x14ac:dyDescent="0.2"/>
    <row r="1176" customFormat="1" x14ac:dyDescent="0.2"/>
    <row r="1177" customFormat="1" x14ac:dyDescent="0.2"/>
    <row r="1178" customFormat="1" x14ac:dyDescent="0.2"/>
    <row r="1179" customFormat="1" x14ac:dyDescent="0.2"/>
    <row r="1180" customFormat="1" x14ac:dyDescent="0.2"/>
    <row r="1181" customFormat="1" x14ac:dyDescent="0.2"/>
    <row r="1182" customFormat="1" x14ac:dyDescent="0.2"/>
    <row r="1183" customFormat="1" x14ac:dyDescent="0.2"/>
    <row r="1184" customFormat="1" x14ac:dyDescent="0.2"/>
    <row r="1185" customFormat="1" x14ac:dyDescent="0.2"/>
    <row r="1186" customFormat="1" x14ac:dyDescent="0.2"/>
    <row r="1187" customFormat="1" x14ac:dyDescent="0.2"/>
    <row r="1188" customFormat="1" x14ac:dyDescent="0.2"/>
    <row r="1189" customFormat="1" x14ac:dyDescent="0.2"/>
    <row r="1190" customFormat="1" x14ac:dyDescent="0.2"/>
    <row r="1191" customFormat="1" x14ac:dyDescent="0.2"/>
    <row r="1192" customFormat="1" x14ac:dyDescent="0.2"/>
    <row r="1193" customFormat="1" x14ac:dyDescent="0.2"/>
    <row r="1194" customFormat="1" x14ac:dyDescent="0.2"/>
    <row r="1195" customFormat="1" x14ac:dyDescent="0.2"/>
    <row r="1196" customFormat="1" x14ac:dyDescent="0.2"/>
    <row r="1197" customFormat="1" x14ac:dyDescent="0.2"/>
    <row r="1198" customFormat="1" x14ac:dyDescent="0.2"/>
    <row r="1199" customFormat="1" x14ac:dyDescent="0.2"/>
    <row r="1200" customFormat="1" x14ac:dyDescent="0.2"/>
    <row r="1201" customFormat="1" x14ac:dyDescent="0.2"/>
    <row r="1202" customFormat="1" x14ac:dyDescent="0.2"/>
    <row r="1203" customFormat="1" x14ac:dyDescent="0.2"/>
    <row r="1204" customFormat="1" x14ac:dyDescent="0.2"/>
    <row r="1205" customFormat="1" x14ac:dyDescent="0.2"/>
    <row r="1206" customFormat="1" x14ac:dyDescent="0.2"/>
    <row r="1207" customFormat="1" x14ac:dyDescent="0.2"/>
    <row r="1208" customFormat="1" x14ac:dyDescent="0.2"/>
    <row r="1209" customFormat="1" x14ac:dyDescent="0.2"/>
    <row r="1210" customFormat="1" x14ac:dyDescent="0.2"/>
    <row r="1211" customFormat="1" x14ac:dyDescent="0.2"/>
    <row r="1212" customFormat="1" x14ac:dyDescent="0.2"/>
    <row r="1213" customFormat="1" x14ac:dyDescent="0.2"/>
    <row r="1214" customFormat="1" x14ac:dyDescent="0.2"/>
    <row r="1215" customFormat="1" x14ac:dyDescent="0.2"/>
    <row r="1216" customFormat="1" x14ac:dyDescent="0.2"/>
    <row r="1217" customFormat="1" x14ac:dyDescent="0.2"/>
    <row r="1218" customFormat="1" x14ac:dyDescent="0.2"/>
    <row r="1219" customFormat="1" x14ac:dyDescent="0.2"/>
    <row r="1220" customFormat="1" x14ac:dyDescent="0.2"/>
    <row r="1221" customFormat="1" x14ac:dyDescent="0.2"/>
    <row r="1222" customFormat="1" x14ac:dyDescent="0.2"/>
    <row r="1223" customFormat="1" x14ac:dyDescent="0.2"/>
    <row r="1224" customFormat="1" x14ac:dyDescent="0.2"/>
    <row r="1225" customFormat="1" x14ac:dyDescent="0.2"/>
    <row r="1226" customFormat="1" x14ac:dyDescent="0.2"/>
    <row r="1227" customFormat="1" x14ac:dyDescent="0.2"/>
    <row r="1228" customFormat="1" x14ac:dyDescent="0.2"/>
    <row r="1229" customFormat="1" x14ac:dyDescent="0.2"/>
    <row r="1230" customFormat="1" x14ac:dyDescent="0.2"/>
    <row r="1231" customFormat="1" x14ac:dyDescent="0.2"/>
    <row r="1232" customFormat="1" x14ac:dyDescent="0.2"/>
    <row r="1233" customFormat="1" x14ac:dyDescent="0.2"/>
    <row r="1234" customFormat="1" x14ac:dyDescent="0.2"/>
    <row r="1235" customFormat="1" x14ac:dyDescent="0.2"/>
    <row r="1236" customFormat="1" x14ac:dyDescent="0.2"/>
    <row r="1237" customFormat="1" x14ac:dyDescent="0.2"/>
    <row r="1238" customFormat="1" x14ac:dyDescent="0.2"/>
    <row r="1239" customFormat="1" x14ac:dyDescent="0.2"/>
    <row r="1240" customFormat="1" x14ac:dyDescent="0.2"/>
    <row r="1241" customFormat="1" x14ac:dyDescent="0.2"/>
    <row r="1242" customFormat="1" x14ac:dyDescent="0.2"/>
    <row r="1243" customFormat="1" x14ac:dyDescent="0.2"/>
    <row r="1244" customFormat="1" x14ac:dyDescent="0.2"/>
    <row r="1245" customFormat="1" x14ac:dyDescent="0.2"/>
    <row r="1246" customFormat="1" x14ac:dyDescent="0.2"/>
    <row r="1247" customFormat="1" x14ac:dyDescent="0.2"/>
    <row r="1248" customFormat="1" x14ac:dyDescent="0.2"/>
    <row r="1249" customFormat="1" x14ac:dyDescent="0.2"/>
    <row r="1250" customFormat="1" x14ac:dyDescent="0.2"/>
    <row r="1251" customFormat="1" x14ac:dyDescent="0.2"/>
    <row r="1252" customFormat="1" x14ac:dyDescent="0.2"/>
    <row r="1253" customFormat="1" x14ac:dyDescent="0.2"/>
    <row r="1254" customFormat="1" x14ac:dyDescent="0.2"/>
    <row r="1255" customFormat="1" x14ac:dyDescent="0.2"/>
    <row r="1256" customFormat="1" x14ac:dyDescent="0.2"/>
    <row r="1257" customFormat="1" x14ac:dyDescent="0.2"/>
    <row r="1258" customFormat="1" x14ac:dyDescent="0.2"/>
    <row r="1259" customFormat="1" x14ac:dyDescent="0.2"/>
    <row r="1260" customFormat="1" x14ac:dyDescent="0.2"/>
    <row r="1261" customFormat="1" x14ac:dyDescent="0.2"/>
    <row r="1262" customFormat="1" x14ac:dyDescent="0.2"/>
    <row r="1263" customFormat="1" x14ac:dyDescent="0.2"/>
    <row r="1264" customFormat="1" x14ac:dyDescent="0.2"/>
    <row r="1265" customFormat="1" x14ac:dyDescent="0.2"/>
    <row r="1266" customFormat="1" x14ac:dyDescent="0.2"/>
    <row r="1267" customFormat="1" x14ac:dyDescent="0.2"/>
    <row r="1268" customFormat="1" x14ac:dyDescent="0.2"/>
    <row r="1269" customFormat="1" x14ac:dyDescent="0.2"/>
    <row r="1270" customFormat="1" x14ac:dyDescent="0.2"/>
    <row r="1271" customFormat="1" x14ac:dyDescent="0.2"/>
    <row r="1272" customFormat="1" x14ac:dyDescent="0.2"/>
    <row r="1273" customFormat="1" x14ac:dyDescent="0.2"/>
    <row r="1274" customFormat="1" x14ac:dyDescent="0.2"/>
    <row r="1275" customFormat="1" x14ac:dyDescent="0.2"/>
    <row r="1276" customFormat="1" x14ac:dyDescent="0.2"/>
    <row r="1277" customFormat="1" x14ac:dyDescent="0.2"/>
    <row r="1278" customFormat="1" x14ac:dyDescent="0.2"/>
    <row r="1279" customFormat="1" x14ac:dyDescent="0.2"/>
    <row r="1280" customFormat="1" x14ac:dyDescent="0.2"/>
    <row r="1281" customFormat="1" x14ac:dyDescent="0.2"/>
    <row r="1282" customFormat="1" x14ac:dyDescent="0.2"/>
    <row r="1283" customFormat="1" x14ac:dyDescent="0.2"/>
    <row r="1284" customFormat="1" x14ac:dyDescent="0.2"/>
    <row r="1285" customFormat="1" x14ac:dyDescent="0.2"/>
    <row r="1286" customFormat="1" x14ac:dyDescent="0.2"/>
    <row r="1287" customFormat="1" x14ac:dyDescent="0.2"/>
    <row r="1288" customFormat="1" x14ac:dyDescent="0.2"/>
    <row r="1289" customFormat="1" x14ac:dyDescent="0.2"/>
    <row r="1290" customFormat="1" x14ac:dyDescent="0.2"/>
    <row r="1291" customFormat="1" x14ac:dyDescent="0.2"/>
    <row r="1292" customFormat="1" x14ac:dyDescent="0.2"/>
    <row r="1293" customFormat="1" x14ac:dyDescent="0.2"/>
    <row r="1294" customFormat="1" x14ac:dyDescent="0.2"/>
    <row r="1295" customFormat="1" x14ac:dyDescent="0.2"/>
    <row r="1296" customFormat="1" x14ac:dyDescent="0.2"/>
    <row r="1297" customFormat="1" x14ac:dyDescent="0.2"/>
    <row r="1298" customFormat="1" x14ac:dyDescent="0.2"/>
    <row r="1299" customFormat="1" x14ac:dyDescent="0.2"/>
    <row r="1300" customFormat="1" x14ac:dyDescent="0.2"/>
    <row r="1301" customFormat="1" x14ac:dyDescent="0.2"/>
    <row r="1302" customFormat="1" x14ac:dyDescent="0.2"/>
    <row r="1303" customFormat="1" x14ac:dyDescent="0.2"/>
    <row r="1304" customFormat="1" x14ac:dyDescent="0.2"/>
    <row r="1305" customFormat="1" x14ac:dyDescent="0.2"/>
    <row r="1306" customFormat="1" x14ac:dyDescent="0.2"/>
    <row r="1307" customFormat="1" x14ac:dyDescent="0.2"/>
    <row r="1308" customFormat="1" x14ac:dyDescent="0.2"/>
    <row r="1309" customFormat="1" x14ac:dyDescent="0.2"/>
    <row r="1310" customFormat="1" x14ac:dyDescent="0.2"/>
    <row r="1311" customFormat="1" x14ac:dyDescent="0.2"/>
    <row r="1312" customFormat="1" x14ac:dyDescent="0.2"/>
    <row r="1313" customFormat="1" x14ac:dyDescent="0.2"/>
    <row r="1314" customFormat="1" x14ac:dyDescent="0.2"/>
    <row r="1315" customFormat="1" x14ac:dyDescent="0.2"/>
    <row r="1316" customFormat="1" x14ac:dyDescent="0.2"/>
    <row r="1317" customFormat="1" x14ac:dyDescent="0.2"/>
    <row r="1318" customFormat="1" x14ac:dyDescent="0.2"/>
    <row r="1319" customFormat="1" x14ac:dyDescent="0.2"/>
    <row r="1320" customFormat="1" x14ac:dyDescent="0.2"/>
    <row r="1321" customFormat="1" x14ac:dyDescent="0.2"/>
    <row r="1322" customFormat="1" x14ac:dyDescent="0.2"/>
    <row r="1323" customFormat="1" x14ac:dyDescent="0.2"/>
    <row r="1324" customFormat="1" x14ac:dyDescent="0.2"/>
    <row r="1325" customFormat="1" x14ac:dyDescent="0.2"/>
    <row r="1326" customFormat="1" x14ac:dyDescent="0.2"/>
    <row r="1327" customFormat="1" x14ac:dyDescent="0.2"/>
    <row r="1328" customFormat="1" x14ac:dyDescent="0.2"/>
    <row r="1329" customFormat="1" x14ac:dyDescent="0.2"/>
    <row r="1330" customFormat="1" x14ac:dyDescent="0.2"/>
    <row r="1331" customFormat="1" x14ac:dyDescent="0.2"/>
    <row r="1332" customFormat="1" x14ac:dyDescent="0.2"/>
    <row r="1333" customFormat="1" x14ac:dyDescent="0.2"/>
    <row r="1334" customFormat="1" x14ac:dyDescent="0.2"/>
    <row r="1335" customFormat="1" x14ac:dyDescent="0.2"/>
    <row r="1336" customFormat="1" x14ac:dyDescent="0.2"/>
    <row r="1337" customFormat="1" x14ac:dyDescent="0.2"/>
    <row r="1338" customFormat="1" x14ac:dyDescent="0.2"/>
    <row r="1339" customFormat="1" x14ac:dyDescent="0.2"/>
    <row r="1340" customFormat="1" x14ac:dyDescent="0.2"/>
    <row r="1341" customFormat="1" x14ac:dyDescent="0.2"/>
    <row r="1342" customFormat="1" x14ac:dyDescent="0.2"/>
    <row r="1343" customFormat="1" x14ac:dyDescent="0.2"/>
    <row r="1344" customFormat="1" x14ac:dyDescent="0.2"/>
    <row r="1345" customFormat="1" x14ac:dyDescent="0.2"/>
    <row r="1346" customFormat="1" x14ac:dyDescent="0.2"/>
    <row r="1347" customFormat="1" x14ac:dyDescent="0.2"/>
    <row r="1348" customFormat="1" x14ac:dyDescent="0.2"/>
    <row r="1349" customFormat="1" x14ac:dyDescent="0.2"/>
    <row r="1350" customFormat="1" x14ac:dyDescent="0.2"/>
    <row r="1351" customFormat="1" x14ac:dyDescent="0.2"/>
    <row r="1352" customFormat="1" x14ac:dyDescent="0.2"/>
    <row r="1353" customFormat="1" x14ac:dyDescent="0.2"/>
    <row r="1354" customFormat="1" x14ac:dyDescent="0.2"/>
    <row r="1355" customFormat="1" x14ac:dyDescent="0.2"/>
    <row r="1356" customFormat="1" x14ac:dyDescent="0.2"/>
    <row r="1357" customFormat="1" x14ac:dyDescent="0.2"/>
    <row r="1358" customFormat="1" x14ac:dyDescent="0.2"/>
    <row r="1359" customFormat="1" x14ac:dyDescent="0.2"/>
    <row r="1360" customFormat="1" x14ac:dyDescent="0.2"/>
    <row r="1361" customFormat="1" x14ac:dyDescent="0.2"/>
    <row r="1362" customFormat="1" x14ac:dyDescent="0.2"/>
    <row r="1363" customFormat="1" x14ac:dyDescent="0.2"/>
    <row r="1364" customFormat="1" x14ac:dyDescent="0.2"/>
    <row r="1365" customFormat="1" x14ac:dyDescent="0.2"/>
    <row r="1366" customFormat="1" x14ac:dyDescent="0.2"/>
    <row r="1367" customFormat="1" x14ac:dyDescent="0.2"/>
    <row r="1368" customFormat="1" x14ac:dyDescent="0.2"/>
    <row r="1369" customFormat="1" x14ac:dyDescent="0.2"/>
    <row r="1370" customFormat="1" x14ac:dyDescent="0.2"/>
    <row r="1371" customFormat="1" x14ac:dyDescent="0.2"/>
    <row r="1372" customFormat="1" x14ac:dyDescent="0.2"/>
    <row r="1373" customFormat="1" x14ac:dyDescent="0.2"/>
    <row r="1374" customFormat="1" x14ac:dyDescent="0.2"/>
    <row r="1375" customFormat="1" x14ac:dyDescent="0.2"/>
    <row r="1376" customFormat="1" x14ac:dyDescent="0.2"/>
    <row r="1377" customFormat="1" x14ac:dyDescent="0.2"/>
    <row r="1378" customFormat="1" x14ac:dyDescent="0.2"/>
    <row r="1379" customFormat="1" x14ac:dyDescent="0.2"/>
    <row r="1380" customFormat="1" x14ac:dyDescent="0.2"/>
    <row r="1381" customFormat="1" x14ac:dyDescent="0.2"/>
    <row r="1382" customFormat="1" x14ac:dyDescent="0.2"/>
    <row r="1383" customFormat="1" x14ac:dyDescent="0.2"/>
    <row r="1384" customFormat="1" x14ac:dyDescent="0.2"/>
    <row r="1385" customFormat="1" x14ac:dyDescent="0.2"/>
    <row r="1386" customFormat="1" x14ac:dyDescent="0.2"/>
    <row r="1387" customFormat="1" x14ac:dyDescent="0.2"/>
    <row r="1388" customFormat="1" x14ac:dyDescent="0.2"/>
    <row r="1389" customFormat="1" x14ac:dyDescent="0.2"/>
    <row r="1390" customFormat="1" x14ac:dyDescent="0.2"/>
    <row r="1391" customFormat="1" x14ac:dyDescent="0.2"/>
    <row r="1392" customFormat="1" x14ac:dyDescent="0.2"/>
    <row r="1393" customFormat="1" x14ac:dyDescent="0.2"/>
    <row r="1394" customFormat="1" x14ac:dyDescent="0.2"/>
    <row r="1395" customFormat="1" x14ac:dyDescent="0.2"/>
    <row r="1396" customFormat="1" x14ac:dyDescent="0.2"/>
    <row r="1397" customFormat="1" x14ac:dyDescent="0.2"/>
    <row r="1398" customFormat="1" x14ac:dyDescent="0.2"/>
    <row r="1399" customFormat="1" x14ac:dyDescent="0.2"/>
    <row r="1400" customFormat="1" x14ac:dyDescent="0.2"/>
    <row r="1401" customFormat="1" x14ac:dyDescent="0.2"/>
    <row r="1402" customFormat="1" x14ac:dyDescent="0.2"/>
    <row r="1403" customFormat="1" x14ac:dyDescent="0.2"/>
    <row r="1404" customFormat="1" x14ac:dyDescent="0.2"/>
    <row r="1405" customFormat="1" x14ac:dyDescent="0.2"/>
    <row r="1406" customFormat="1" x14ac:dyDescent="0.2"/>
    <row r="1407" customFormat="1" x14ac:dyDescent="0.2"/>
    <row r="1408" customFormat="1" x14ac:dyDescent="0.2"/>
    <row r="1409" customFormat="1" x14ac:dyDescent="0.2"/>
    <row r="1410" customFormat="1" x14ac:dyDescent="0.2"/>
    <row r="1411" customFormat="1" x14ac:dyDescent="0.2"/>
    <row r="1412" customFormat="1" x14ac:dyDescent="0.2"/>
    <row r="1413" customFormat="1" x14ac:dyDescent="0.2"/>
    <row r="1414" customFormat="1" x14ac:dyDescent="0.2"/>
    <row r="1415" customFormat="1" x14ac:dyDescent="0.2"/>
    <row r="1416" customFormat="1" x14ac:dyDescent="0.2"/>
    <row r="1417" customFormat="1" x14ac:dyDescent="0.2"/>
    <row r="1418" customFormat="1" x14ac:dyDescent="0.2"/>
    <row r="1419" customFormat="1" x14ac:dyDescent="0.2"/>
    <row r="1420" customFormat="1" x14ac:dyDescent="0.2"/>
    <row r="1421" customFormat="1" x14ac:dyDescent="0.2"/>
    <row r="1422" customFormat="1" x14ac:dyDescent="0.2"/>
    <row r="1423" customFormat="1" x14ac:dyDescent="0.2"/>
    <row r="1424" customFormat="1" x14ac:dyDescent="0.2"/>
    <row r="1425" customFormat="1" x14ac:dyDescent="0.2"/>
    <row r="1426" customFormat="1" x14ac:dyDescent="0.2"/>
    <row r="1427" customFormat="1" x14ac:dyDescent="0.2"/>
    <row r="1428" customFormat="1" x14ac:dyDescent="0.2"/>
    <row r="1429" customFormat="1" x14ac:dyDescent="0.2"/>
    <row r="1430" customFormat="1" x14ac:dyDescent="0.2"/>
    <row r="1431" customFormat="1" x14ac:dyDescent="0.2"/>
    <row r="1432" customFormat="1" x14ac:dyDescent="0.2"/>
    <row r="1433" customFormat="1" x14ac:dyDescent="0.2"/>
    <row r="1434" customFormat="1" x14ac:dyDescent="0.2"/>
    <row r="1435" customFormat="1" x14ac:dyDescent="0.2"/>
    <row r="1436" customFormat="1" x14ac:dyDescent="0.2"/>
    <row r="1437" customFormat="1" x14ac:dyDescent="0.2"/>
    <row r="1438" customFormat="1" x14ac:dyDescent="0.2"/>
    <row r="1439" customFormat="1" x14ac:dyDescent="0.2"/>
    <row r="1440" customFormat="1" x14ac:dyDescent="0.2"/>
    <row r="1441" customFormat="1" x14ac:dyDescent="0.2"/>
    <row r="1442" customFormat="1" x14ac:dyDescent="0.2"/>
    <row r="1443" customFormat="1" x14ac:dyDescent="0.2"/>
    <row r="1444" customFormat="1" x14ac:dyDescent="0.2"/>
    <row r="1445" customFormat="1" x14ac:dyDescent="0.2"/>
    <row r="1446" customFormat="1" x14ac:dyDescent="0.2"/>
    <row r="1447" customFormat="1" x14ac:dyDescent="0.2"/>
    <row r="1448" customFormat="1" x14ac:dyDescent="0.2"/>
    <row r="1449" customFormat="1" x14ac:dyDescent="0.2"/>
    <row r="1450" customFormat="1" x14ac:dyDescent="0.2"/>
    <row r="1451" customFormat="1" x14ac:dyDescent="0.2"/>
    <row r="1452" customFormat="1" x14ac:dyDescent="0.2"/>
    <row r="1453" customFormat="1" x14ac:dyDescent="0.2"/>
    <row r="1454" customFormat="1" x14ac:dyDescent="0.2"/>
    <row r="1455" customFormat="1" x14ac:dyDescent="0.2"/>
    <row r="1456" customFormat="1" x14ac:dyDescent="0.2"/>
    <row r="1457" customFormat="1" x14ac:dyDescent="0.2"/>
    <row r="1458" customFormat="1" x14ac:dyDescent="0.2"/>
    <row r="1459" customFormat="1" x14ac:dyDescent="0.2"/>
    <row r="1460" customFormat="1" x14ac:dyDescent="0.2"/>
    <row r="1461" customFormat="1" x14ac:dyDescent="0.2"/>
    <row r="1462" customFormat="1" x14ac:dyDescent="0.2"/>
    <row r="1463" customFormat="1" x14ac:dyDescent="0.2"/>
    <row r="1464" customFormat="1" x14ac:dyDescent="0.2"/>
    <row r="1465" customFormat="1" x14ac:dyDescent="0.2"/>
    <row r="1466" customFormat="1" x14ac:dyDescent="0.2"/>
    <row r="1467" customFormat="1" x14ac:dyDescent="0.2"/>
    <row r="1468" customFormat="1" x14ac:dyDescent="0.2"/>
    <row r="1469" customFormat="1" x14ac:dyDescent="0.2"/>
    <row r="1470" customFormat="1" x14ac:dyDescent="0.2"/>
    <row r="1471" customFormat="1" x14ac:dyDescent="0.2"/>
    <row r="1472" customFormat="1" x14ac:dyDescent="0.2"/>
    <row r="1473" customFormat="1" x14ac:dyDescent="0.2"/>
    <row r="1474" customFormat="1" x14ac:dyDescent="0.2"/>
    <row r="1475" customFormat="1" x14ac:dyDescent="0.2"/>
    <row r="1476" customFormat="1" x14ac:dyDescent="0.2"/>
    <row r="1477" customFormat="1" x14ac:dyDescent="0.2"/>
    <row r="1478" customFormat="1" x14ac:dyDescent="0.2"/>
    <row r="1479" customFormat="1" x14ac:dyDescent="0.2"/>
    <row r="1480" customFormat="1" x14ac:dyDescent="0.2"/>
    <row r="1481" customFormat="1" x14ac:dyDescent="0.2"/>
    <row r="1482" customFormat="1" x14ac:dyDescent="0.2"/>
    <row r="1483" customFormat="1" x14ac:dyDescent="0.2"/>
    <row r="1484" customFormat="1" x14ac:dyDescent="0.2"/>
    <row r="1485" customFormat="1" x14ac:dyDescent="0.2"/>
    <row r="1486" customFormat="1" x14ac:dyDescent="0.2"/>
    <row r="1487" customFormat="1" x14ac:dyDescent="0.2"/>
    <row r="1488" customFormat="1" x14ac:dyDescent="0.2"/>
    <row r="1489" customFormat="1" x14ac:dyDescent="0.2"/>
    <row r="1490" customFormat="1" x14ac:dyDescent="0.2"/>
    <row r="1491" customFormat="1" x14ac:dyDescent="0.2"/>
    <row r="1492" customFormat="1" x14ac:dyDescent="0.2"/>
    <row r="1493" customFormat="1" x14ac:dyDescent="0.2"/>
    <row r="1494" customFormat="1" x14ac:dyDescent="0.2"/>
    <row r="1495" customFormat="1" x14ac:dyDescent="0.2"/>
    <row r="1496" customFormat="1" x14ac:dyDescent="0.2"/>
    <row r="1497" customFormat="1" x14ac:dyDescent="0.2"/>
    <row r="1498" customFormat="1" x14ac:dyDescent="0.2"/>
    <row r="1499" customFormat="1" x14ac:dyDescent="0.2"/>
    <row r="1500" customFormat="1" x14ac:dyDescent="0.2"/>
    <row r="1501" customFormat="1" x14ac:dyDescent="0.2"/>
    <row r="1502" customFormat="1" x14ac:dyDescent="0.2"/>
    <row r="1503" customFormat="1" x14ac:dyDescent="0.2"/>
    <row r="1504" customFormat="1" x14ac:dyDescent="0.2"/>
    <row r="1505" customFormat="1" x14ac:dyDescent="0.2"/>
    <row r="1506" customFormat="1" x14ac:dyDescent="0.2"/>
    <row r="1507" customFormat="1" x14ac:dyDescent="0.2"/>
    <row r="1508" customFormat="1" x14ac:dyDescent="0.2"/>
    <row r="1509" customFormat="1" x14ac:dyDescent="0.2"/>
    <row r="1510" customFormat="1" x14ac:dyDescent="0.2"/>
    <row r="1511" customFormat="1" x14ac:dyDescent="0.2"/>
    <row r="1512" customFormat="1" x14ac:dyDescent="0.2"/>
    <row r="1513" customFormat="1" x14ac:dyDescent="0.2"/>
    <row r="1514" customFormat="1" x14ac:dyDescent="0.2"/>
    <row r="1515" customFormat="1" x14ac:dyDescent="0.2"/>
    <row r="1516" customFormat="1" x14ac:dyDescent="0.2"/>
    <row r="1517" customFormat="1" x14ac:dyDescent="0.2"/>
    <row r="1518" customFormat="1" x14ac:dyDescent="0.2"/>
    <row r="1519" customFormat="1" x14ac:dyDescent="0.2"/>
    <row r="1520" customFormat="1" x14ac:dyDescent="0.2"/>
    <row r="1521" customFormat="1" x14ac:dyDescent="0.2"/>
    <row r="1522" customFormat="1" x14ac:dyDescent="0.2"/>
    <row r="1523" customFormat="1" x14ac:dyDescent="0.2"/>
    <row r="1524" customFormat="1" x14ac:dyDescent="0.2"/>
    <row r="1525" customFormat="1" x14ac:dyDescent="0.2"/>
    <row r="1526" customFormat="1" x14ac:dyDescent="0.2"/>
    <row r="1527" customFormat="1" x14ac:dyDescent="0.2"/>
    <row r="1528" customFormat="1" x14ac:dyDescent="0.2"/>
    <row r="1529" customFormat="1" x14ac:dyDescent="0.2"/>
    <row r="1530" customFormat="1" x14ac:dyDescent="0.2"/>
    <row r="1531" customFormat="1" x14ac:dyDescent="0.2"/>
    <row r="1532" customFormat="1" x14ac:dyDescent="0.2"/>
    <row r="1533" customFormat="1" x14ac:dyDescent="0.2"/>
    <row r="1534" customFormat="1" x14ac:dyDescent="0.2"/>
    <row r="1535" customFormat="1" x14ac:dyDescent="0.2"/>
    <row r="1536" customFormat="1" x14ac:dyDescent="0.2"/>
    <row r="1537" customFormat="1" x14ac:dyDescent="0.2"/>
    <row r="1538" customFormat="1" x14ac:dyDescent="0.2"/>
    <row r="1539" customFormat="1" x14ac:dyDescent="0.2"/>
    <row r="1540" customFormat="1" x14ac:dyDescent="0.2"/>
    <row r="1541" customFormat="1" x14ac:dyDescent="0.2"/>
    <row r="1542" customFormat="1" x14ac:dyDescent="0.2"/>
    <row r="1543" customFormat="1" x14ac:dyDescent="0.2"/>
    <row r="1544" customFormat="1" x14ac:dyDescent="0.2"/>
    <row r="1545" customFormat="1" x14ac:dyDescent="0.2"/>
    <row r="1546" customFormat="1" x14ac:dyDescent="0.2"/>
    <row r="1547" customFormat="1" x14ac:dyDescent="0.2"/>
    <row r="1548" customFormat="1" x14ac:dyDescent="0.2"/>
    <row r="1549" customFormat="1" x14ac:dyDescent="0.2"/>
    <row r="1550" customFormat="1" x14ac:dyDescent="0.2"/>
    <row r="1551" customFormat="1" x14ac:dyDescent="0.2"/>
    <row r="1552" customFormat="1" x14ac:dyDescent="0.2"/>
    <row r="1553" customFormat="1" x14ac:dyDescent="0.2"/>
    <row r="1554" customFormat="1" x14ac:dyDescent="0.2"/>
    <row r="1555" customFormat="1" x14ac:dyDescent="0.2"/>
    <row r="1556" customFormat="1" x14ac:dyDescent="0.2"/>
    <row r="1557" customFormat="1" x14ac:dyDescent="0.2"/>
    <row r="1558" customFormat="1" x14ac:dyDescent="0.2"/>
    <row r="1559" customFormat="1" x14ac:dyDescent="0.2"/>
    <row r="1560" customFormat="1" x14ac:dyDescent="0.2"/>
    <row r="1561" customFormat="1" x14ac:dyDescent="0.2"/>
    <row r="1562" customFormat="1" x14ac:dyDescent="0.2"/>
    <row r="1563" customFormat="1" x14ac:dyDescent="0.2"/>
    <row r="1564" customFormat="1" x14ac:dyDescent="0.2"/>
    <row r="1565" customFormat="1" x14ac:dyDescent="0.2"/>
    <row r="1566" customFormat="1" x14ac:dyDescent="0.2"/>
    <row r="1567" customFormat="1" x14ac:dyDescent="0.2"/>
    <row r="1568" customFormat="1" x14ac:dyDescent="0.2"/>
    <row r="1569" customFormat="1" x14ac:dyDescent="0.2"/>
    <row r="1570" customFormat="1" x14ac:dyDescent="0.2"/>
    <row r="1571" customFormat="1" x14ac:dyDescent="0.2"/>
    <row r="1572" customFormat="1" x14ac:dyDescent="0.2"/>
    <row r="1573" customFormat="1" x14ac:dyDescent="0.2"/>
    <row r="1574" customFormat="1" x14ac:dyDescent="0.2"/>
    <row r="1575" customFormat="1" x14ac:dyDescent="0.2"/>
    <row r="1576" customFormat="1" x14ac:dyDescent="0.2"/>
    <row r="1577" customFormat="1" x14ac:dyDescent="0.2"/>
    <row r="1578" customFormat="1" x14ac:dyDescent="0.2"/>
    <row r="1579" customFormat="1" x14ac:dyDescent="0.2"/>
    <row r="1580" customFormat="1" x14ac:dyDescent="0.2"/>
    <row r="1581" customFormat="1" x14ac:dyDescent="0.2"/>
    <row r="1582" customFormat="1" x14ac:dyDescent="0.2"/>
    <row r="1583" customFormat="1" x14ac:dyDescent="0.2"/>
    <row r="1584" customFormat="1" x14ac:dyDescent="0.2"/>
    <row r="1585" customFormat="1" x14ac:dyDescent="0.2"/>
    <row r="1586" customFormat="1" x14ac:dyDescent="0.2"/>
    <row r="1587" customFormat="1" x14ac:dyDescent="0.2"/>
    <row r="1588" customFormat="1" x14ac:dyDescent="0.2"/>
    <row r="1589" customFormat="1" x14ac:dyDescent="0.2"/>
    <row r="1590" customFormat="1" x14ac:dyDescent="0.2"/>
    <row r="1591" customFormat="1" x14ac:dyDescent="0.2"/>
    <row r="1592" customFormat="1" x14ac:dyDescent="0.2"/>
    <row r="1593" customFormat="1" x14ac:dyDescent="0.2"/>
    <row r="1594" customFormat="1" x14ac:dyDescent="0.2"/>
    <row r="1595" customFormat="1" x14ac:dyDescent="0.2"/>
    <row r="1596" customFormat="1" x14ac:dyDescent="0.2"/>
    <row r="1597" customFormat="1" x14ac:dyDescent="0.2"/>
    <row r="1598" customFormat="1" x14ac:dyDescent="0.2"/>
    <row r="1599" customFormat="1" x14ac:dyDescent="0.2"/>
    <row r="1600" customFormat="1" x14ac:dyDescent="0.2"/>
    <row r="1601" customFormat="1" x14ac:dyDescent="0.2"/>
    <row r="1602" customFormat="1" x14ac:dyDescent="0.2"/>
    <row r="1603" customFormat="1" x14ac:dyDescent="0.2"/>
    <row r="1604" customFormat="1" x14ac:dyDescent="0.2"/>
    <row r="1605" customFormat="1" x14ac:dyDescent="0.2"/>
    <row r="1606" customFormat="1" x14ac:dyDescent="0.2"/>
    <row r="1607" customFormat="1" x14ac:dyDescent="0.2"/>
    <row r="1608" customFormat="1" x14ac:dyDescent="0.2"/>
    <row r="1609" customFormat="1" x14ac:dyDescent="0.2"/>
    <row r="1610" customFormat="1" x14ac:dyDescent="0.2"/>
    <row r="1611" customFormat="1" x14ac:dyDescent="0.2"/>
    <row r="1612" customFormat="1" x14ac:dyDescent="0.2"/>
    <row r="1613" customFormat="1" x14ac:dyDescent="0.2"/>
    <row r="1614" customFormat="1" x14ac:dyDescent="0.2"/>
    <row r="1615" customFormat="1" x14ac:dyDescent="0.2"/>
    <row r="1616" customFormat="1" x14ac:dyDescent="0.2"/>
    <row r="1617" customFormat="1" x14ac:dyDescent="0.2"/>
    <row r="1618" customFormat="1" x14ac:dyDescent="0.2"/>
    <row r="1619" customFormat="1" x14ac:dyDescent="0.2"/>
    <row r="1620" customFormat="1" x14ac:dyDescent="0.2"/>
    <row r="1621" customFormat="1" x14ac:dyDescent="0.2"/>
    <row r="1622" customFormat="1" x14ac:dyDescent="0.2"/>
    <row r="1623" customFormat="1" x14ac:dyDescent="0.2"/>
    <row r="1624" customFormat="1" x14ac:dyDescent="0.2"/>
    <row r="1625" customFormat="1" x14ac:dyDescent="0.2"/>
    <row r="1626" customFormat="1" x14ac:dyDescent="0.2"/>
    <row r="1627" customFormat="1" x14ac:dyDescent="0.2"/>
    <row r="1628" customFormat="1" x14ac:dyDescent="0.2"/>
    <row r="1629" customFormat="1" x14ac:dyDescent="0.2"/>
    <row r="1630" customFormat="1" x14ac:dyDescent="0.2"/>
    <row r="1631" customFormat="1" x14ac:dyDescent="0.2"/>
    <row r="1632" customFormat="1" x14ac:dyDescent="0.2"/>
    <row r="1633" customFormat="1" x14ac:dyDescent="0.2"/>
    <row r="1634" customFormat="1" x14ac:dyDescent="0.2"/>
    <row r="1635" customFormat="1" x14ac:dyDescent="0.2"/>
    <row r="1636" customFormat="1" x14ac:dyDescent="0.2"/>
    <row r="1637" customFormat="1" x14ac:dyDescent="0.2"/>
    <row r="1638" customFormat="1" x14ac:dyDescent="0.2"/>
    <row r="1639" customFormat="1" x14ac:dyDescent="0.2"/>
    <row r="1640" customFormat="1" x14ac:dyDescent="0.2"/>
    <row r="1641" customFormat="1" x14ac:dyDescent="0.2"/>
    <row r="1642" customFormat="1" x14ac:dyDescent="0.2"/>
    <row r="1643" customFormat="1" x14ac:dyDescent="0.2"/>
    <row r="1644" customFormat="1" x14ac:dyDescent="0.2"/>
    <row r="1645" customFormat="1" x14ac:dyDescent="0.2"/>
    <row r="1646" customFormat="1" x14ac:dyDescent="0.2"/>
    <row r="1647" customFormat="1" x14ac:dyDescent="0.2"/>
    <row r="1648" customFormat="1" x14ac:dyDescent="0.2"/>
    <row r="1649" customFormat="1" x14ac:dyDescent="0.2"/>
    <row r="1650" customFormat="1" x14ac:dyDescent="0.2"/>
    <row r="1651" customFormat="1" x14ac:dyDescent="0.2"/>
    <row r="1652" customFormat="1" x14ac:dyDescent="0.2"/>
    <row r="1653" customFormat="1" x14ac:dyDescent="0.2"/>
    <row r="1654" customFormat="1" x14ac:dyDescent="0.2"/>
    <row r="1655" customFormat="1" x14ac:dyDescent="0.2"/>
    <row r="1656" customFormat="1" x14ac:dyDescent="0.2"/>
    <row r="1657" customFormat="1" x14ac:dyDescent="0.2"/>
    <row r="1658" customFormat="1" x14ac:dyDescent="0.2"/>
    <row r="1659" customFormat="1" x14ac:dyDescent="0.2"/>
    <row r="1660" customFormat="1" x14ac:dyDescent="0.2"/>
    <row r="1661" customFormat="1" x14ac:dyDescent="0.2"/>
    <row r="1662" customFormat="1" x14ac:dyDescent="0.2"/>
    <row r="1663" customFormat="1" x14ac:dyDescent="0.2"/>
    <row r="1664" customFormat="1" x14ac:dyDescent="0.2"/>
    <row r="1665" customFormat="1" x14ac:dyDescent="0.2"/>
    <row r="1666" customFormat="1" x14ac:dyDescent="0.2"/>
    <row r="1667" customFormat="1" x14ac:dyDescent="0.2"/>
    <row r="1668" customFormat="1" x14ac:dyDescent="0.2"/>
    <row r="1669" customFormat="1" x14ac:dyDescent="0.2"/>
    <row r="1670" customFormat="1" x14ac:dyDescent="0.2"/>
    <row r="1671" customFormat="1" x14ac:dyDescent="0.2"/>
    <row r="1672" customFormat="1" x14ac:dyDescent="0.2"/>
    <row r="1673" customFormat="1" x14ac:dyDescent="0.2"/>
    <row r="1674" customFormat="1" x14ac:dyDescent="0.2"/>
    <row r="1675" customFormat="1" x14ac:dyDescent="0.2"/>
    <row r="1676" customFormat="1" x14ac:dyDescent="0.2"/>
    <row r="1677" customFormat="1" x14ac:dyDescent="0.2"/>
    <row r="1678" customFormat="1" x14ac:dyDescent="0.2"/>
    <row r="1679" customFormat="1" x14ac:dyDescent="0.2"/>
    <row r="1680" customFormat="1" x14ac:dyDescent="0.2"/>
    <row r="1681" customFormat="1" x14ac:dyDescent="0.2"/>
    <row r="1682" customFormat="1" x14ac:dyDescent="0.2"/>
    <row r="1683" customFormat="1" x14ac:dyDescent="0.2"/>
    <row r="1684" customFormat="1" x14ac:dyDescent="0.2"/>
    <row r="1685" customFormat="1" x14ac:dyDescent="0.2"/>
    <row r="1686" customFormat="1" x14ac:dyDescent="0.2"/>
    <row r="1687" customFormat="1" x14ac:dyDescent="0.2"/>
    <row r="1688" customFormat="1" x14ac:dyDescent="0.2"/>
    <row r="1689" customFormat="1" x14ac:dyDescent="0.2"/>
    <row r="1690" customFormat="1" x14ac:dyDescent="0.2"/>
    <row r="1691" customFormat="1" x14ac:dyDescent="0.2"/>
    <row r="1692" customFormat="1" x14ac:dyDescent="0.2"/>
    <row r="1693" customFormat="1" x14ac:dyDescent="0.2"/>
    <row r="1694" customFormat="1" x14ac:dyDescent="0.2"/>
    <row r="1695" customFormat="1" x14ac:dyDescent="0.2"/>
    <row r="1696" customFormat="1" x14ac:dyDescent="0.2"/>
    <row r="1697" customFormat="1" x14ac:dyDescent="0.2"/>
    <row r="1698" customFormat="1" x14ac:dyDescent="0.2"/>
    <row r="1699" customFormat="1" x14ac:dyDescent="0.2"/>
    <row r="1700" customFormat="1" x14ac:dyDescent="0.2"/>
    <row r="1701" customFormat="1" x14ac:dyDescent="0.2"/>
    <row r="1702" customFormat="1" x14ac:dyDescent="0.2"/>
    <row r="1703" customFormat="1" x14ac:dyDescent="0.2"/>
    <row r="1704" customFormat="1" x14ac:dyDescent="0.2"/>
    <row r="1705" customFormat="1" x14ac:dyDescent="0.2"/>
    <row r="1706" customFormat="1" x14ac:dyDescent="0.2"/>
    <row r="1707" customFormat="1" x14ac:dyDescent="0.2"/>
    <row r="1708" customFormat="1" x14ac:dyDescent="0.2"/>
    <row r="1709" customFormat="1" x14ac:dyDescent="0.2"/>
    <row r="1710" customFormat="1" x14ac:dyDescent="0.2"/>
    <row r="1711" customFormat="1" x14ac:dyDescent="0.2"/>
    <row r="1712" customFormat="1" x14ac:dyDescent="0.2"/>
    <row r="1713" customFormat="1" x14ac:dyDescent="0.2"/>
    <row r="1714" customFormat="1" x14ac:dyDescent="0.2"/>
    <row r="1715" customFormat="1" x14ac:dyDescent="0.2"/>
    <row r="1716" customFormat="1" x14ac:dyDescent="0.2"/>
    <row r="1717" customFormat="1" x14ac:dyDescent="0.2"/>
    <row r="1718" customFormat="1" x14ac:dyDescent="0.2"/>
    <row r="1719" customFormat="1" x14ac:dyDescent="0.2"/>
    <row r="1720" customFormat="1" x14ac:dyDescent="0.2"/>
    <row r="1721" customFormat="1" x14ac:dyDescent="0.2"/>
    <row r="1722" customFormat="1" x14ac:dyDescent="0.2"/>
    <row r="1723" customFormat="1" x14ac:dyDescent="0.2"/>
    <row r="1724" customFormat="1" x14ac:dyDescent="0.2"/>
    <row r="1725" customFormat="1" x14ac:dyDescent="0.2"/>
    <row r="1726" customFormat="1" x14ac:dyDescent="0.2"/>
    <row r="1727" customFormat="1" x14ac:dyDescent="0.2"/>
    <row r="1728" customFormat="1" x14ac:dyDescent="0.2"/>
    <row r="1729" customFormat="1" x14ac:dyDescent="0.2"/>
    <row r="1730" customFormat="1" x14ac:dyDescent="0.2"/>
    <row r="1731" customFormat="1" x14ac:dyDescent="0.2"/>
    <row r="1732" customFormat="1" x14ac:dyDescent="0.2"/>
    <row r="1733" customFormat="1" x14ac:dyDescent="0.2"/>
    <row r="1734" customFormat="1" x14ac:dyDescent="0.2"/>
    <row r="1735" customFormat="1" x14ac:dyDescent="0.2"/>
    <row r="1736" customFormat="1" x14ac:dyDescent="0.2"/>
    <row r="1737" customFormat="1" x14ac:dyDescent="0.2"/>
    <row r="1738" customFormat="1" x14ac:dyDescent="0.2"/>
    <row r="1739" customFormat="1" x14ac:dyDescent="0.2"/>
    <row r="1740" customFormat="1" x14ac:dyDescent="0.2"/>
    <row r="1741" customFormat="1" x14ac:dyDescent="0.2"/>
    <row r="1742" customFormat="1" x14ac:dyDescent="0.2"/>
    <row r="1743" customFormat="1" x14ac:dyDescent="0.2"/>
    <row r="1744" customFormat="1" x14ac:dyDescent="0.2"/>
    <row r="1745" customFormat="1" x14ac:dyDescent="0.2"/>
    <row r="1746" customFormat="1" x14ac:dyDescent="0.2"/>
    <row r="1747" customFormat="1" x14ac:dyDescent="0.2"/>
    <row r="1748" customFormat="1" x14ac:dyDescent="0.2"/>
    <row r="1749" customFormat="1" x14ac:dyDescent="0.2"/>
    <row r="1750" customFormat="1" x14ac:dyDescent="0.2"/>
    <row r="1751" customFormat="1" x14ac:dyDescent="0.2"/>
    <row r="1752" customFormat="1" x14ac:dyDescent="0.2"/>
    <row r="1753" customFormat="1" x14ac:dyDescent="0.2"/>
    <row r="1754" customFormat="1" x14ac:dyDescent="0.2"/>
    <row r="1755" customFormat="1" x14ac:dyDescent="0.2"/>
    <row r="1756" customFormat="1" x14ac:dyDescent="0.2"/>
    <row r="1757" customFormat="1" x14ac:dyDescent="0.2"/>
    <row r="1758" customFormat="1" x14ac:dyDescent="0.2"/>
    <row r="1759" customFormat="1" x14ac:dyDescent="0.2"/>
    <row r="1760" customFormat="1" x14ac:dyDescent="0.2"/>
    <row r="1761" customFormat="1" x14ac:dyDescent="0.2"/>
    <row r="1762" customFormat="1" x14ac:dyDescent="0.2"/>
    <row r="1763" customFormat="1" x14ac:dyDescent="0.2"/>
    <row r="1764" customFormat="1" x14ac:dyDescent="0.2"/>
    <row r="1765" customFormat="1" x14ac:dyDescent="0.2"/>
    <row r="1766" customFormat="1" x14ac:dyDescent="0.2"/>
    <row r="1767" customFormat="1" x14ac:dyDescent="0.2"/>
    <row r="1768" customFormat="1" x14ac:dyDescent="0.2"/>
    <row r="1769" customFormat="1" x14ac:dyDescent="0.2"/>
    <row r="1770" customFormat="1" x14ac:dyDescent="0.2"/>
    <row r="1771" customFormat="1" x14ac:dyDescent="0.2"/>
    <row r="1772" customFormat="1" x14ac:dyDescent="0.2"/>
    <row r="1773" customFormat="1" x14ac:dyDescent="0.2"/>
    <row r="1774" customFormat="1" x14ac:dyDescent="0.2"/>
    <row r="1775" customFormat="1" x14ac:dyDescent="0.2"/>
    <row r="1776" customFormat="1" x14ac:dyDescent="0.2"/>
    <row r="1777" customFormat="1" x14ac:dyDescent="0.2"/>
    <row r="1778" customFormat="1" x14ac:dyDescent="0.2"/>
    <row r="1779" customFormat="1" x14ac:dyDescent="0.2"/>
    <row r="1780" customFormat="1" x14ac:dyDescent="0.2"/>
    <row r="1781" customFormat="1" x14ac:dyDescent="0.2"/>
    <row r="1782" customFormat="1" x14ac:dyDescent="0.2"/>
    <row r="1783" customFormat="1" x14ac:dyDescent="0.2"/>
    <row r="1784" customFormat="1" x14ac:dyDescent="0.2"/>
    <row r="1785" customFormat="1" x14ac:dyDescent="0.2"/>
    <row r="1786" customFormat="1" x14ac:dyDescent="0.2"/>
    <row r="1787" customFormat="1" x14ac:dyDescent="0.2"/>
    <row r="1788" customFormat="1" x14ac:dyDescent="0.2"/>
    <row r="1789" customFormat="1" x14ac:dyDescent="0.2"/>
    <row r="1790" customFormat="1" x14ac:dyDescent="0.2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IntensROI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zett4</dc:creator>
  <cp:lastModifiedBy>David Oestreicher</cp:lastModifiedBy>
  <dcterms:created xsi:type="dcterms:W3CDTF">2020-04-24T15:47:41Z</dcterms:created>
  <dcterms:modified xsi:type="dcterms:W3CDTF">2024-09-22T17:05:30Z</dcterms:modified>
</cp:coreProperties>
</file>