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neurexins role for glycinergic synapse\elife\"/>
    </mc:Choice>
  </mc:AlternateContent>
  <bookViews>
    <workbookView xWindow="-105" yWindow="-105" windowWidth="19425" windowHeight="10305" activeTab="8"/>
  </bookViews>
  <sheets>
    <sheet name="Figure 1" sheetId="9" r:id="rId1"/>
    <sheet name="Figure 2" sheetId="3" r:id="rId2"/>
    <sheet name="Figure 2-S1" sheetId="10" r:id="rId3"/>
    <sheet name="Figure 2-S2" sheetId="15" r:id="rId4"/>
    <sheet name="Figure3" sheetId="2" r:id="rId5"/>
    <sheet name="Figure 4" sheetId="4" r:id="rId6"/>
    <sheet name="Figure 4-S1" sheetId="12" r:id="rId7"/>
    <sheet name="Figure 5" sheetId="5" r:id="rId8"/>
    <sheet name="Figure 5-S1" sheetId="13" r:id="rId9"/>
  </sheets>
  <calcPr calcId="191029"/>
</workbook>
</file>

<file path=xl/calcChain.xml><?xml version="1.0" encoding="utf-8"?>
<calcChain xmlns="http://schemas.openxmlformats.org/spreadsheetml/2006/main">
  <c r="Q26" i="12" l="1"/>
  <c r="Q32" i="12"/>
  <c r="P30" i="12"/>
  <c r="O30" i="12"/>
  <c r="U5" i="15"/>
  <c r="T3" i="15"/>
  <c r="T5" i="15"/>
  <c r="S3" i="15"/>
  <c r="S5" i="15"/>
  <c r="K17" i="10"/>
  <c r="K5" i="10"/>
  <c r="K11" i="10"/>
  <c r="Q12" i="5"/>
  <c r="W26" i="3"/>
  <c r="AI5" i="9"/>
  <c r="AK7" i="9"/>
  <c r="AJ7" i="9"/>
  <c r="AH7" i="9"/>
  <c r="AG7" i="9"/>
  <c r="AH5" i="9"/>
  <c r="AG5" i="9"/>
  <c r="AH3" i="9"/>
  <c r="AG3" i="9"/>
  <c r="P32" i="12"/>
  <c r="O32" i="12"/>
  <c r="P26" i="12"/>
  <c r="O26" i="12"/>
  <c r="P24" i="12"/>
  <c r="O24" i="12"/>
  <c r="S38" i="4"/>
  <c r="R38" i="4"/>
  <c r="Q38" i="4"/>
  <c r="R36" i="4"/>
  <c r="Q36" i="4"/>
  <c r="S33" i="4"/>
  <c r="R33" i="4"/>
  <c r="Q33" i="4"/>
  <c r="R31" i="4"/>
  <c r="Q31" i="4"/>
  <c r="AU27" i="2"/>
  <c r="Y26" i="9"/>
  <c r="X26" i="9"/>
  <c r="W26" i="9"/>
  <c r="X24" i="9"/>
  <c r="W24" i="9"/>
  <c r="Y20" i="9"/>
  <c r="Y14" i="9"/>
  <c r="X20" i="9"/>
  <c r="W20" i="9"/>
  <c r="W18" i="9"/>
  <c r="W14" i="9"/>
  <c r="W12" i="9"/>
  <c r="X18" i="9"/>
  <c r="X14" i="9"/>
  <c r="X12" i="9"/>
  <c r="W38" i="3" l="1"/>
  <c r="V38" i="3"/>
  <c r="U38" i="3"/>
  <c r="V36" i="3"/>
  <c r="U36" i="3"/>
  <c r="V32" i="3"/>
  <c r="V30" i="3"/>
  <c r="U30" i="3"/>
  <c r="W32" i="3"/>
  <c r="U32" i="3"/>
  <c r="J17" i="10"/>
  <c r="I17" i="10"/>
  <c r="J15" i="10"/>
  <c r="I15" i="10"/>
  <c r="J11" i="10"/>
  <c r="I11" i="10"/>
  <c r="J9" i="10"/>
  <c r="I9" i="10"/>
  <c r="I5" i="10"/>
  <c r="J5" i="10"/>
  <c r="J3" i="10"/>
  <c r="T3" i="3"/>
  <c r="I3" i="10"/>
  <c r="U5" i="3" l="1"/>
  <c r="U24" i="3"/>
  <c r="U26" i="3"/>
  <c r="S3" i="3"/>
  <c r="S5" i="3"/>
  <c r="T5" i="3"/>
  <c r="S10" i="3"/>
  <c r="T10" i="3"/>
  <c r="S12" i="3"/>
  <c r="T12" i="3"/>
  <c r="U12" i="3"/>
  <c r="S16" i="3"/>
  <c r="T16" i="3"/>
  <c r="S18" i="3"/>
  <c r="T18" i="3"/>
  <c r="U18" i="3"/>
  <c r="P24" i="5"/>
  <c r="P12" i="5"/>
  <c r="P18" i="5"/>
  <c r="O22" i="5"/>
  <c r="N22" i="5"/>
  <c r="N24" i="5"/>
  <c r="O24" i="5" l="1"/>
  <c r="O18" i="5"/>
  <c r="N18" i="5"/>
  <c r="O16" i="5"/>
  <c r="N16" i="5"/>
  <c r="Q18" i="5" s="1"/>
  <c r="O12" i="5"/>
  <c r="N12" i="5"/>
  <c r="O10" i="5"/>
  <c r="N10" i="5"/>
  <c r="V24" i="3"/>
  <c r="V26" i="3"/>
  <c r="AV35" i="2"/>
  <c r="AU35" i="2"/>
  <c r="AT35" i="2"/>
  <c r="AU33" i="2"/>
  <c r="AT33" i="2"/>
  <c r="AV29" i="2"/>
  <c r="AU29" i="2"/>
  <c r="AT27" i="2"/>
  <c r="AT29" i="2"/>
  <c r="U23" i="2"/>
  <c r="T23" i="2"/>
  <c r="S23" i="2"/>
  <c r="T21" i="2"/>
  <c r="S21" i="2"/>
  <c r="U18" i="2"/>
  <c r="T18" i="2"/>
  <c r="S18" i="2"/>
  <c r="T16" i="2"/>
  <c r="S16" i="2"/>
  <c r="U12" i="2"/>
  <c r="T12" i="2"/>
  <c r="S12" i="2"/>
  <c r="T10" i="2"/>
  <c r="S10" i="2"/>
  <c r="U6" i="2"/>
  <c r="T6" i="2"/>
  <c r="T4" i="2"/>
  <c r="S6" i="2"/>
  <c r="S4" i="2"/>
</calcChain>
</file>

<file path=xl/sharedStrings.xml><?xml version="1.0" encoding="utf-8"?>
<sst xmlns="http://schemas.openxmlformats.org/spreadsheetml/2006/main" count="176" uniqueCount="78">
  <si>
    <t>Ctrl</t>
    <phoneticPr fontId="5" type="noConversion"/>
  </si>
  <si>
    <t>TKO</t>
    <phoneticPr fontId="5" type="noConversion"/>
  </si>
  <si>
    <t>Figure 2b</t>
    <phoneticPr fontId="5" type="noConversion"/>
  </si>
  <si>
    <t>Amplitude (pA)</t>
    <phoneticPr fontId="5" type="noConversion"/>
  </si>
  <si>
    <t>Frequency (Hz)</t>
    <phoneticPr fontId="5" type="noConversion"/>
  </si>
  <si>
    <t>Rise time (ms)</t>
    <phoneticPr fontId="5" type="noConversion"/>
  </si>
  <si>
    <t>Decay tau (ms)</t>
    <phoneticPr fontId="5" type="noConversion"/>
  </si>
  <si>
    <r>
      <t xml:space="preserve">Decay </t>
    </r>
    <r>
      <rPr>
        <sz val="11"/>
        <color theme="1"/>
        <rFont val="Calibri"/>
        <family val="2"/>
        <charset val="161"/>
      </rPr>
      <t>τ</t>
    </r>
    <r>
      <rPr>
        <sz val="11"/>
        <color theme="1"/>
        <rFont val="宋体"/>
        <family val="2"/>
        <scheme val="minor"/>
      </rPr>
      <t xml:space="preserve"> (ms)</t>
    </r>
    <phoneticPr fontId="5" type="noConversion"/>
  </si>
  <si>
    <t>-EGTA</t>
    <phoneticPr fontId="5" type="noConversion"/>
  </si>
  <si>
    <t>+EGTA</t>
    <phoneticPr fontId="5" type="noConversion"/>
  </si>
  <si>
    <t>Ctrl;Amplitude (pA)</t>
    <phoneticPr fontId="5" type="noConversion"/>
  </si>
  <si>
    <t>TKO;Amplitude (pA)</t>
    <phoneticPr fontId="5" type="noConversion"/>
  </si>
  <si>
    <t>Blockade (%)</t>
    <phoneticPr fontId="5" type="noConversion"/>
  </si>
  <si>
    <t>P value</t>
    <phoneticPr fontId="5" type="noConversion"/>
  </si>
  <si>
    <t xml:space="preserve">mean </t>
    <phoneticPr fontId="5" type="noConversion"/>
  </si>
  <si>
    <t>ste</t>
    <phoneticPr fontId="5" type="noConversion"/>
  </si>
  <si>
    <t>mean</t>
    <phoneticPr fontId="5" type="noConversion"/>
  </si>
  <si>
    <t>ste</t>
    <phoneticPr fontId="5" type="noConversion"/>
  </si>
  <si>
    <t xml:space="preserve">mean </t>
    <phoneticPr fontId="5" type="noConversion"/>
  </si>
  <si>
    <t>P value</t>
    <phoneticPr fontId="5" type="noConversion"/>
  </si>
  <si>
    <t>PPR</t>
    <phoneticPr fontId="5" type="noConversion"/>
  </si>
  <si>
    <t>interval(ms)</t>
    <phoneticPr fontId="5" type="noConversion"/>
  </si>
  <si>
    <t>interval(ms)</t>
    <phoneticPr fontId="5" type="noConversion"/>
  </si>
  <si>
    <t>PPR</t>
    <phoneticPr fontId="5" type="noConversion"/>
  </si>
  <si>
    <t>Figure 3b</t>
    <phoneticPr fontId="5" type="noConversion"/>
  </si>
  <si>
    <t>Figure 3d</t>
    <phoneticPr fontId="5" type="noConversion"/>
  </si>
  <si>
    <t>Figure 3f</t>
    <phoneticPr fontId="5" type="noConversion"/>
  </si>
  <si>
    <t>Figure 3h</t>
    <phoneticPr fontId="5" type="noConversion"/>
  </si>
  <si>
    <t>ctrl</t>
    <phoneticPr fontId="5" type="noConversion"/>
  </si>
  <si>
    <t>tko</t>
    <phoneticPr fontId="5" type="noConversion"/>
  </si>
  <si>
    <t>Figure 2c</t>
    <phoneticPr fontId="5" type="noConversion"/>
  </si>
  <si>
    <t>Figure 2d</t>
    <phoneticPr fontId="5" type="noConversion"/>
  </si>
  <si>
    <t>Figure 2f</t>
    <phoneticPr fontId="5" type="noConversion"/>
  </si>
  <si>
    <t>Figure 2j</t>
    <phoneticPr fontId="5" type="noConversion"/>
  </si>
  <si>
    <t>Amplitude (nA)</t>
    <phoneticPr fontId="5" type="noConversion"/>
  </si>
  <si>
    <t>Figure 2g</t>
    <phoneticPr fontId="5" type="noConversion"/>
  </si>
  <si>
    <t>Figure 2h</t>
    <phoneticPr fontId="5" type="noConversion"/>
  </si>
  <si>
    <t>Figure 1f</t>
    <phoneticPr fontId="5" type="noConversion"/>
  </si>
  <si>
    <t>dots number/neuron</t>
  </si>
  <si>
    <t>Nrxn1</t>
    <phoneticPr fontId="5" type="noConversion"/>
  </si>
  <si>
    <t>Nrxn2</t>
    <phoneticPr fontId="5" type="noConversion"/>
  </si>
  <si>
    <t>Nrxn3</t>
    <phoneticPr fontId="5" type="noConversion"/>
  </si>
  <si>
    <t>time (min)</t>
    <phoneticPr fontId="5" type="noConversion"/>
  </si>
  <si>
    <t>Figure 4a/c</t>
    <phoneticPr fontId="5" type="noConversion"/>
  </si>
  <si>
    <t>Figure 4e</t>
    <phoneticPr fontId="5" type="noConversion"/>
  </si>
  <si>
    <r>
      <t>Calculate [Ca</t>
    </r>
    <r>
      <rPr>
        <vertAlign val="superscript"/>
        <sz val="11"/>
        <color theme="1"/>
        <rFont val="宋体"/>
        <family val="3"/>
        <charset val="134"/>
        <scheme val="minor"/>
      </rPr>
      <t>2+</t>
    </r>
    <r>
      <rPr>
        <sz val="11"/>
        <color theme="1"/>
        <rFont val="宋体"/>
        <family val="3"/>
        <charset val="134"/>
        <scheme val="minor"/>
      </rPr>
      <t>]</t>
    </r>
    <r>
      <rPr>
        <vertAlign val="subscript"/>
        <sz val="11"/>
        <color theme="1"/>
        <rFont val="宋体"/>
        <family val="3"/>
        <charset val="134"/>
        <scheme val="minor"/>
      </rPr>
      <t>e</t>
    </r>
    <r>
      <rPr>
        <sz val="11"/>
        <color theme="1"/>
        <rFont val="宋体"/>
        <family val="3"/>
        <charset val="134"/>
        <scheme val="minor"/>
      </rPr>
      <t>(mM)</t>
    </r>
    <phoneticPr fontId="5" type="noConversion"/>
  </si>
  <si>
    <t xml:space="preserve">Ctrl </t>
    <phoneticPr fontId="5" type="noConversion"/>
  </si>
  <si>
    <t>Normalized eIPSC amplitude</t>
    <phoneticPr fontId="5" type="noConversion"/>
  </si>
  <si>
    <t>Figure 4f</t>
    <phoneticPr fontId="5" type="noConversion"/>
  </si>
  <si>
    <r>
      <t>Estimated IC</t>
    </r>
    <r>
      <rPr>
        <vertAlign val="subscript"/>
        <sz val="11"/>
        <color theme="1"/>
        <rFont val="宋体"/>
        <family val="3"/>
        <charset val="134"/>
        <scheme val="minor"/>
      </rPr>
      <t xml:space="preserve">50 </t>
    </r>
    <r>
      <rPr>
        <sz val="11"/>
        <color theme="1"/>
        <rFont val="宋体"/>
        <family val="3"/>
        <charset val="134"/>
        <scheme val="minor"/>
      </rPr>
      <t>of</t>
    </r>
    <r>
      <rPr>
        <sz val="11"/>
        <color theme="1"/>
        <rFont val="宋体"/>
        <family val="2"/>
        <scheme val="minor"/>
      </rPr>
      <t xml:space="preserve"> [Ca</t>
    </r>
    <r>
      <rPr>
        <vertAlign val="superscript"/>
        <sz val="11"/>
        <color theme="1"/>
        <rFont val="宋体"/>
        <family val="3"/>
        <charset val="134"/>
        <scheme val="minor"/>
      </rPr>
      <t>2+</t>
    </r>
    <r>
      <rPr>
        <sz val="11"/>
        <color theme="1"/>
        <rFont val="宋体"/>
        <family val="3"/>
        <charset val="134"/>
        <scheme val="minor"/>
      </rPr>
      <t>]</t>
    </r>
    <r>
      <rPr>
        <vertAlign val="subscript"/>
        <sz val="11"/>
        <color theme="1"/>
        <rFont val="宋体"/>
        <family val="3"/>
        <charset val="134"/>
        <scheme val="minor"/>
      </rPr>
      <t>e</t>
    </r>
    <phoneticPr fontId="5" type="noConversion"/>
  </si>
  <si>
    <t>Inhibition(%)</t>
    <phoneticPr fontId="5" type="noConversion"/>
  </si>
  <si>
    <t>Figure 5e</t>
    <phoneticPr fontId="5" type="noConversion"/>
  </si>
  <si>
    <t>Figure 5f</t>
    <phoneticPr fontId="5" type="noConversion"/>
  </si>
  <si>
    <t>Figure 5g</t>
    <phoneticPr fontId="5" type="noConversion"/>
  </si>
  <si>
    <t>tinme (min)</t>
    <phoneticPr fontId="5" type="noConversion"/>
  </si>
  <si>
    <t>eIPSC Amplitude (nA）</t>
    <phoneticPr fontId="5" type="noConversion"/>
  </si>
  <si>
    <t>Figure 5a/c</t>
    <phoneticPr fontId="5" type="noConversion"/>
  </si>
  <si>
    <t>eIPSC Amplitude(nA)</t>
  </si>
  <si>
    <t>eIPSC Amplitude(nA)</t>
    <phoneticPr fontId="5" type="noConversion"/>
  </si>
  <si>
    <r>
      <t>0.2 mm Ca</t>
    </r>
    <r>
      <rPr>
        <vertAlign val="superscript"/>
        <sz val="11"/>
        <color theme="1"/>
        <rFont val="宋体"/>
        <family val="3"/>
        <charset val="134"/>
        <scheme val="minor"/>
      </rPr>
      <t xml:space="preserve">2+ </t>
    </r>
    <r>
      <rPr>
        <sz val="11"/>
        <color theme="1"/>
        <rFont val="宋体"/>
        <family val="2"/>
        <scheme val="minor"/>
      </rPr>
      <t>persufusion</t>
    </r>
    <phoneticPr fontId="5" type="noConversion"/>
  </si>
  <si>
    <r>
      <t>2 mM Ca</t>
    </r>
    <r>
      <rPr>
        <vertAlign val="superscript"/>
        <sz val="11"/>
        <color theme="1"/>
        <rFont val="宋体"/>
        <family val="3"/>
        <charset val="134"/>
        <scheme val="minor"/>
      </rPr>
      <t>2+</t>
    </r>
    <phoneticPr fontId="5" type="noConversion"/>
  </si>
  <si>
    <r>
      <t>0.2 mM Ca</t>
    </r>
    <r>
      <rPr>
        <vertAlign val="superscript"/>
        <sz val="11"/>
        <color theme="1"/>
        <rFont val="宋体"/>
        <family val="3"/>
        <charset val="134"/>
        <scheme val="minor"/>
      </rPr>
      <t>2+</t>
    </r>
    <phoneticPr fontId="5" type="noConversion"/>
  </si>
  <si>
    <r>
      <t>2 mm Ca</t>
    </r>
    <r>
      <rPr>
        <vertAlign val="superscript"/>
        <sz val="11"/>
        <color theme="1"/>
        <rFont val="宋体"/>
        <family val="3"/>
        <charset val="134"/>
        <scheme val="minor"/>
      </rPr>
      <t>2+</t>
    </r>
    <phoneticPr fontId="5" type="noConversion"/>
  </si>
  <si>
    <t>Figure S5a/b</t>
    <phoneticPr fontId="5" type="noConversion"/>
  </si>
  <si>
    <r>
      <t xml:space="preserve">10 </t>
    </r>
    <r>
      <rPr>
        <sz val="11"/>
        <color theme="1"/>
        <rFont val="Calibri"/>
        <family val="2"/>
      </rPr>
      <t>µ</t>
    </r>
    <r>
      <rPr>
        <sz val="11"/>
        <color theme="1"/>
        <rFont val="宋体"/>
        <family val="3"/>
        <charset val="134"/>
      </rPr>
      <t>m EGTA</t>
    </r>
    <phoneticPr fontId="5" type="noConversion"/>
  </si>
  <si>
    <t>Figure 1b</t>
    <phoneticPr fontId="5" type="noConversion"/>
  </si>
  <si>
    <t>Nrxn1</t>
  </si>
  <si>
    <t>P value (Nrxn1*2)</t>
    <phoneticPr fontId="5" type="noConversion"/>
  </si>
  <si>
    <t>P value (Nrxn1*3)</t>
    <phoneticPr fontId="5" type="noConversion"/>
  </si>
  <si>
    <t>P value (Nrxn2*3)</t>
    <phoneticPr fontId="5" type="noConversion"/>
  </si>
  <si>
    <t>GlyT2 synapse intensity</t>
    <phoneticPr fontId="5" type="noConversion"/>
  </si>
  <si>
    <t>VGAT synapse  intensity</t>
    <phoneticPr fontId="5" type="noConversion"/>
  </si>
  <si>
    <t>Fig. 2 - Figure S1b</t>
    <phoneticPr fontId="5" type="noConversion"/>
  </si>
  <si>
    <t>Fig. 2 -Figure S1a</t>
    <phoneticPr fontId="5" type="noConversion"/>
  </si>
  <si>
    <t>Fig. 2 -Figure S1d</t>
    <phoneticPr fontId="5" type="noConversion"/>
  </si>
  <si>
    <t>20Hz PPR</t>
    <phoneticPr fontId="5" type="noConversion"/>
  </si>
  <si>
    <t>Fig.4 - Figure S1a/b</t>
    <phoneticPr fontId="5" type="noConversion"/>
  </si>
  <si>
    <t>Fig.4 - Figure S1c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</si>
</sst>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charset val="161"/>
    </font>
    <font>
      <b/>
      <sz val="11"/>
      <color theme="1"/>
      <name val="宋体"/>
      <family val="3"/>
      <charset val="134"/>
      <scheme val="minor"/>
    </font>
    <font>
      <vertAlign val="superscript"/>
      <sz val="11"/>
      <color theme="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0" fillId="0" borderId="0" xfId="0" quotePrefix="1"/>
    <xf numFmtId="2" fontId="0" fillId="0" borderId="0" xfId="0" applyNumberFormat="1"/>
    <xf numFmtId="0" fontId="8" fillId="0" borderId="0" xfId="0" applyFont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 wrapText="1"/>
    </xf>
    <xf numFmtId="0" fontId="0" fillId="2" borderId="0" xfId="0" quotePrefix="1" applyFill="1" applyAlignment="1">
      <alignment horizontal="center"/>
    </xf>
    <xf numFmtId="0" fontId="0" fillId="3" borderId="0" xfId="0" applyFill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topLeftCell="V1" workbookViewId="0">
      <selection activeCell="AK7" sqref="AK7"/>
    </sheetView>
  </sheetViews>
  <sheetFormatPr defaultRowHeight="13.5" x14ac:dyDescent="0.15"/>
  <cols>
    <col min="25" max="25" width="12.5" bestFit="1" customWidth="1"/>
    <col min="35" max="35" width="15.5" customWidth="1"/>
    <col min="36" max="36" width="17.625" customWidth="1"/>
    <col min="37" max="37" width="12.5" bestFit="1" customWidth="1"/>
  </cols>
  <sheetData>
    <row r="1" spans="1:37" x14ac:dyDescent="0.15">
      <c r="A1" s="2" t="s">
        <v>65</v>
      </c>
    </row>
    <row r="2" spans="1:37" x14ac:dyDescent="0.15">
      <c r="B2" t="s">
        <v>38</v>
      </c>
      <c r="AG2" s="9" t="s">
        <v>16</v>
      </c>
      <c r="AH2" s="9" t="s">
        <v>15</v>
      </c>
      <c r="AI2" s="9" t="s">
        <v>67</v>
      </c>
      <c r="AJ2" s="9" t="s">
        <v>69</v>
      </c>
      <c r="AK2" s="9" t="s">
        <v>68</v>
      </c>
    </row>
    <row r="3" spans="1:37" ht="14.25" x14ac:dyDescent="0.2">
      <c r="B3" t="s">
        <v>66</v>
      </c>
      <c r="C3" s="5">
        <v>3.5</v>
      </c>
      <c r="D3" s="5">
        <v>4.1666999999999996</v>
      </c>
      <c r="E3" s="5">
        <v>9</v>
      </c>
      <c r="F3" s="5">
        <v>4.8333000000000004</v>
      </c>
      <c r="G3" s="5">
        <v>8.3332999999999995</v>
      </c>
      <c r="H3" s="5">
        <v>8</v>
      </c>
      <c r="I3" s="5">
        <v>8.8332999999999995</v>
      </c>
      <c r="J3" s="5">
        <v>7.3333000000000004</v>
      </c>
      <c r="K3" s="5">
        <v>6.5</v>
      </c>
      <c r="L3" s="5">
        <v>7.8333000000000004</v>
      </c>
      <c r="M3" s="5">
        <v>7.3333000000000004</v>
      </c>
      <c r="N3" s="5">
        <v>7.3333000000000004</v>
      </c>
      <c r="O3" s="5">
        <v>7.1666999999999996</v>
      </c>
      <c r="P3" s="5">
        <v>9.6667000000000005</v>
      </c>
      <c r="Q3" s="5">
        <v>5.8333000000000004</v>
      </c>
      <c r="R3" s="5">
        <v>7.3333000000000004</v>
      </c>
      <c r="S3" s="5">
        <v>6.6666999999999996</v>
      </c>
      <c r="T3" s="5">
        <v>9.1667000000000005</v>
      </c>
      <c r="U3" s="5">
        <v>7.6666999999999996</v>
      </c>
      <c r="V3" s="5">
        <v>6.6666999999999996</v>
      </c>
      <c r="W3" s="5">
        <v>8.1667000000000005</v>
      </c>
      <c r="X3" s="5">
        <v>8</v>
      </c>
      <c r="Y3" s="5">
        <v>7.6666999999999996</v>
      </c>
      <c r="Z3" s="5">
        <v>8</v>
      </c>
      <c r="AA3" s="5">
        <v>6.5</v>
      </c>
      <c r="AB3" s="5">
        <v>7.3333000000000004</v>
      </c>
      <c r="AC3" s="5">
        <v>13.5</v>
      </c>
      <c r="AD3" s="5">
        <v>7.3333000000000004</v>
      </c>
      <c r="AE3" s="5">
        <v>15.5</v>
      </c>
      <c r="AG3" s="9">
        <f>AVERAGE(C3:AE3)</f>
        <v>7.7643655172413792</v>
      </c>
      <c r="AH3" s="10">
        <f>STDEVA(M3:AE3)/SQRT(29)</f>
        <v>0.44436936755761142</v>
      </c>
      <c r="AI3" s="9"/>
    </row>
    <row r="4" spans="1:37" x14ac:dyDescent="0.15">
      <c r="AG4" s="9"/>
      <c r="AH4" s="10"/>
      <c r="AI4" s="9"/>
    </row>
    <row r="5" spans="1:37" ht="14.25" x14ac:dyDescent="0.2">
      <c r="B5" t="s">
        <v>40</v>
      </c>
      <c r="C5" s="5">
        <v>13.333299999999999</v>
      </c>
      <c r="D5" s="5">
        <v>12.833299999999999</v>
      </c>
      <c r="E5" s="5">
        <v>10.333299999999999</v>
      </c>
      <c r="F5" s="5">
        <v>7.6666999999999996</v>
      </c>
      <c r="G5" s="5">
        <v>10.833299999999999</v>
      </c>
      <c r="H5" s="5">
        <v>11.833299999999999</v>
      </c>
      <c r="I5" s="5">
        <v>13.833299999999999</v>
      </c>
      <c r="J5" s="5">
        <v>15.5</v>
      </c>
      <c r="K5" s="5">
        <v>18.333300000000001</v>
      </c>
      <c r="L5" s="5">
        <v>13.333299999999999</v>
      </c>
      <c r="M5" s="5">
        <v>10.333299999999999</v>
      </c>
      <c r="N5" s="5">
        <v>12.166700000000001</v>
      </c>
      <c r="O5" s="5">
        <v>11</v>
      </c>
      <c r="P5" s="5">
        <v>10.5</v>
      </c>
      <c r="Q5" s="5">
        <v>11.833299999999999</v>
      </c>
      <c r="R5" s="5">
        <v>9.8332999999999995</v>
      </c>
      <c r="S5" s="5">
        <v>9.8332999999999995</v>
      </c>
      <c r="T5" s="5">
        <v>7.8333000000000004</v>
      </c>
      <c r="U5" s="5">
        <v>7.1666999999999996</v>
      </c>
      <c r="V5" s="5">
        <v>7.8333000000000004</v>
      </c>
      <c r="W5" s="5">
        <v>9.3332999999999995</v>
      </c>
      <c r="X5" s="5">
        <v>21.333300000000001</v>
      </c>
      <c r="Y5" s="5">
        <v>15.5</v>
      </c>
      <c r="Z5" s="5">
        <v>11.333299999999999</v>
      </c>
      <c r="AA5" s="5">
        <v>18.833300000000001</v>
      </c>
      <c r="AB5" s="5">
        <v>6.8333000000000004</v>
      </c>
      <c r="AC5" s="5">
        <v>11.5</v>
      </c>
      <c r="AD5" s="5">
        <v>7.6666999999999996</v>
      </c>
      <c r="AE5" s="5">
        <v>7.8333000000000004</v>
      </c>
      <c r="AG5" s="9">
        <f>AVERAGE(M5:AE5)</f>
        <v>10.973668421052633</v>
      </c>
      <c r="AH5" s="10">
        <f>STDEVA(M5:AE5)/SQRT(29)</f>
        <v>0.71950967720794845</v>
      </c>
      <c r="AI5" s="9">
        <f>_xlfn.T.TEST(C3:AE3,C5:AE5,2,2)</f>
        <v>1.2772602323598445E-5</v>
      </c>
    </row>
    <row r="6" spans="1:37" ht="14.25" x14ac:dyDescent="0.2">
      <c r="AA6" s="5"/>
      <c r="AB6" s="5"/>
      <c r="AC6" s="5"/>
      <c r="AD6" s="5"/>
      <c r="AE6" s="5"/>
    </row>
    <row r="7" spans="1:37" ht="14.25" x14ac:dyDescent="0.2">
      <c r="B7" t="s">
        <v>41</v>
      </c>
      <c r="C7" s="5">
        <v>33</v>
      </c>
      <c r="D7" s="5">
        <v>22.666699999999999</v>
      </c>
      <c r="E7" s="5">
        <v>30.333300000000001</v>
      </c>
      <c r="F7" s="5">
        <v>20.5</v>
      </c>
      <c r="G7" s="5">
        <v>24.5</v>
      </c>
      <c r="H7" s="5">
        <v>23.5</v>
      </c>
      <c r="I7" s="5">
        <v>29.333300000000001</v>
      </c>
      <c r="J7" s="5">
        <v>24.666699999999999</v>
      </c>
      <c r="K7" s="5">
        <v>24.666699999999999</v>
      </c>
      <c r="L7" s="5">
        <v>26.833300000000001</v>
      </c>
      <c r="M7" s="5">
        <v>27</v>
      </c>
      <c r="N7" s="5">
        <v>30.5</v>
      </c>
      <c r="O7" s="5">
        <v>28.5</v>
      </c>
      <c r="P7" s="5">
        <v>21.5</v>
      </c>
      <c r="Q7" s="5">
        <v>23</v>
      </c>
      <c r="R7" s="5">
        <v>20.333300000000001</v>
      </c>
      <c r="S7" s="5">
        <v>24.5</v>
      </c>
      <c r="T7" s="5">
        <v>25.333300000000001</v>
      </c>
      <c r="U7" s="5">
        <v>31.833300000000001</v>
      </c>
      <c r="V7" s="5">
        <v>29</v>
      </c>
      <c r="W7" s="5">
        <v>24.5</v>
      </c>
      <c r="X7" s="5">
        <v>21.333300000000001</v>
      </c>
      <c r="Y7" s="5">
        <v>23.333300000000001</v>
      </c>
      <c r="Z7" s="5">
        <v>28</v>
      </c>
      <c r="AG7" s="9">
        <f>AVERAGE(M7:Z7)</f>
        <v>25.619035714285719</v>
      </c>
      <c r="AH7" s="10">
        <f>STDEVA(M7:Z7)/SQRT(24)</f>
        <v>0.7331239607117469</v>
      </c>
      <c r="AJ7" s="9">
        <f>_xlfn.T.TEST(C5:AE5,C7:Z7,2,3)</f>
        <v>5.2654096396660818E-19</v>
      </c>
      <c r="AK7" s="9">
        <f>_xlfn.T.TEST(C3:AE3,C7:Z7,2,3)</f>
        <v>1.7934915043769589E-22</v>
      </c>
    </row>
    <row r="10" spans="1:37" x14ac:dyDescent="0.15">
      <c r="A10" s="2" t="s">
        <v>37</v>
      </c>
    </row>
    <row r="11" spans="1:37" x14ac:dyDescent="0.15">
      <c r="B11" t="s">
        <v>38</v>
      </c>
      <c r="W11" s="9" t="s">
        <v>16</v>
      </c>
      <c r="X11" s="9" t="s">
        <v>15</v>
      </c>
      <c r="Y11" s="9" t="s">
        <v>13</v>
      </c>
    </row>
    <row r="12" spans="1:37" ht="14.25" x14ac:dyDescent="0.2">
      <c r="A12" s="11" t="s">
        <v>39</v>
      </c>
      <c r="B12" t="s">
        <v>0</v>
      </c>
      <c r="C12" s="5">
        <v>7.7</v>
      </c>
      <c r="D12" s="5">
        <v>7</v>
      </c>
      <c r="E12" s="5">
        <v>9.5</v>
      </c>
      <c r="F12" s="5">
        <v>6.5</v>
      </c>
      <c r="G12" s="5">
        <v>5.3</v>
      </c>
      <c r="H12" s="5">
        <v>7</v>
      </c>
      <c r="I12" s="5">
        <v>3</v>
      </c>
      <c r="J12" s="5">
        <v>2.8</v>
      </c>
      <c r="K12" s="5">
        <v>1.8</v>
      </c>
      <c r="L12" s="5"/>
      <c r="M12" s="5"/>
      <c r="N12" s="5"/>
      <c r="O12" s="5"/>
      <c r="P12" s="5"/>
      <c r="Q12" s="5"/>
      <c r="R12" s="5"/>
      <c r="S12" s="5"/>
      <c r="T12" s="5"/>
      <c r="U12" s="5"/>
      <c r="W12" s="9">
        <f>AVERAGE(C12:K12)</f>
        <v>5.6222222222222218</v>
      </c>
      <c r="X12" s="10">
        <f>STDEVA(C12:K12)/SQRT(9)</f>
        <v>0.86180975242957014</v>
      </c>
      <c r="Y12" s="9"/>
    </row>
    <row r="13" spans="1:37" x14ac:dyDescent="0.15">
      <c r="A13" s="11"/>
      <c r="W13" s="9"/>
      <c r="X13" s="10"/>
      <c r="Y13" s="9"/>
    </row>
    <row r="14" spans="1:37" ht="14.25" x14ac:dyDescent="0.2">
      <c r="A14" s="11"/>
      <c r="B14" t="s">
        <v>1</v>
      </c>
      <c r="C14" s="5">
        <v>1.3</v>
      </c>
      <c r="D14" s="5">
        <v>0.8</v>
      </c>
      <c r="E14" s="5">
        <v>3</v>
      </c>
      <c r="F14" s="5">
        <v>3.7</v>
      </c>
      <c r="G14" s="5">
        <v>2</v>
      </c>
      <c r="H14" s="5">
        <v>1</v>
      </c>
      <c r="I14" s="5">
        <v>0.5</v>
      </c>
      <c r="J14" s="5">
        <v>2</v>
      </c>
      <c r="K14" s="5">
        <v>2</v>
      </c>
      <c r="L14" s="5">
        <v>1.8</v>
      </c>
      <c r="M14" s="5">
        <v>1.7</v>
      </c>
      <c r="N14" s="5">
        <v>1</v>
      </c>
      <c r="O14" s="5">
        <v>2.5</v>
      </c>
      <c r="P14" s="5">
        <v>1</v>
      </c>
      <c r="Q14" s="5">
        <v>1.8</v>
      </c>
      <c r="R14" s="5">
        <v>1.8</v>
      </c>
      <c r="S14" s="5">
        <v>2.2999999999999998</v>
      </c>
      <c r="T14" s="5">
        <v>1.8</v>
      </c>
      <c r="U14" s="5">
        <v>4</v>
      </c>
      <c r="W14" s="9">
        <f>AVERAGE(C14:U14)</f>
        <v>1.8947368421052631</v>
      </c>
      <c r="X14" s="10">
        <f>STDEVA(C14:U14)/SQRT(19)</f>
        <v>0.21254152455798911</v>
      </c>
      <c r="Y14" s="9">
        <f>_xlfn.T.TEST(C12:K12,C14:U14,2,2)</f>
        <v>5.9813441173470163E-6</v>
      </c>
    </row>
    <row r="17" spans="1:25" x14ac:dyDescent="0.15">
      <c r="B17" t="s">
        <v>38</v>
      </c>
    </row>
    <row r="18" spans="1:25" ht="14.25" x14ac:dyDescent="0.2">
      <c r="A18" s="11" t="s">
        <v>40</v>
      </c>
      <c r="B18" t="s">
        <v>0</v>
      </c>
      <c r="C18" s="5">
        <v>13.5</v>
      </c>
      <c r="D18" s="5">
        <v>10.199999999999999</v>
      </c>
      <c r="E18" s="5">
        <v>10.8</v>
      </c>
      <c r="F18" s="5">
        <v>21.2</v>
      </c>
      <c r="G18" s="5">
        <v>10.7</v>
      </c>
      <c r="H18" s="5">
        <v>16</v>
      </c>
      <c r="I18" s="5">
        <v>12.7</v>
      </c>
      <c r="J18" s="5">
        <v>9.5</v>
      </c>
      <c r="K18" s="5"/>
      <c r="L18" s="5"/>
      <c r="M18" s="5"/>
      <c r="N18" s="5"/>
      <c r="O18" s="5"/>
      <c r="P18" s="5"/>
      <c r="W18" s="9">
        <f>AVERAGE(C18:J18)</f>
        <v>13.075000000000001</v>
      </c>
      <c r="X18" s="10">
        <f>STDEVA(C18:K18)/SQRT(9)</f>
        <v>1.3017387639322278</v>
      </c>
      <c r="Y18" s="9"/>
    </row>
    <row r="19" spans="1:25" x14ac:dyDescent="0.15">
      <c r="A19" s="11"/>
      <c r="W19" s="9"/>
      <c r="X19" s="10"/>
      <c r="Y19" s="9"/>
    </row>
    <row r="20" spans="1:25" ht="14.25" x14ac:dyDescent="0.2">
      <c r="A20" s="11"/>
      <c r="B20" t="s">
        <v>1</v>
      </c>
      <c r="C20" s="5">
        <v>6</v>
      </c>
      <c r="D20" s="5">
        <v>3</v>
      </c>
      <c r="E20" s="5">
        <v>2.2999999999999998</v>
      </c>
      <c r="F20" s="5">
        <v>3</v>
      </c>
      <c r="G20" s="5">
        <v>2.5</v>
      </c>
      <c r="H20" s="5">
        <v>3.3</v>
      </c>
      <c r="I20" s="5">
        <v>5</v>
      </c>
      <c r="J20" s="5">
        <v>6.3</v>
      </c>
      <c r="K20" s="5">
        <v>3</v>
      </c>
      <c r="L20" s="5">
        <v>2.7</v>
      </c>
      <c r="M20" s="5">
        <v>2.7</v>
      </c>
      <c r="N20" s="5">
        <v>4.7</v>
      </c>
      <c r="O20" s="5">
        <v>3.3</v>
      </c>
      <c r="P20" s="5">
        <v>6.3</v>
      </c>
      <c r="W20" s="9">
        <f>AVERAGE(C20:P20)</f>
        <v>3.8642857142857148</v>
      </c>
      <c r="X20" s="10">
        <f>STDEVA(C20:P20)/SQRT(14)</f>
        <v>0.39441250549367141</v>
      </c>
      <c r="Y20" s="9">
        <f>_xlfn.T.TEST(C18:J18,C20:P20,2,2)</f>
        <v>1.1722685324864904E-7</v>
      </c>
    </row>
    <row r="23" spans="1:25" x14ac:dyDescent="0.15">
      <c r="B23" t="s">
        <v>38</v>
      </c>
    </row>
    <row r="24" spans="1:25" ht="14.25" x14ac:dyDescent="0.2">
      <c r="A24" s="11" t="s">
        <v>41</v>
      </c>
      <c r="B24" t="s">
        <v>0</v>
      </c>
      <c r="C24" s="5">
        <v>19.8</v>
      </c>
      <c r="D24" s="5">
        <v>18.5</v>
      </c>
      <c r="E24" s="5">
        <v>5.3</v>
      </c>
      <c r="F24" s="5">
        <v>25.5</v>
      </c>
      <c r="G24" s="5">
        <v>27.7</v>
      </c>
      <c r="H24" s="5">
        <v>34.200000000000003</v>
      </c>
      <c r="I24" s="5">
        <v>33</v>
      </c>
      <c r="J24" s="5">
        <v>26.3</v>
      </c>
      <c r="K24" s="5">
        <v>26.8</v>
      </c>
      <c r="L24" s="5"/>
      <c r="M24" s="5"/>
      <c r="N24" s="5"/>
      <c r="O24" s="5"/>
      <c r="P24" s="5"/>
      <c r="W24" s="9">
        <f>AVERAGE(C24:K24)</f>
        <v>24.122222222222224</v>
      </c>
      <c r="X24" s="10">
        <f>STDEVA(C24:K24)/SQRT(9)</f>
        <v>2.9144171219119959</v>
      </c>
      <c r="Y24" s="9"/>
    </row>
    <row r="25" spans="1:25" x14ac:dyDescent="0.15">
      <c r="A25" s="11"/>
      <c r="W25" s="9"/>
      <c r="X25" s="10"/>
      <c r="Y25" s="9"/>
    </row>
    <row r="26" spans="1:25" ht="14.25" x14ac:dyDescent="0.2">
      <c r="A26" s="11"/>
      <c r="B26" t="s">
        <v>1</v>
      </c>
      <c r="C26" s="5">
        <v>1.2</v>
      </c>
      <c r="D26" s="5">
        <v>1.5</v>
      </c>
      <c r="E26" s="5">
        <v>2.7</v>
      </c>
      <c r="F26" s="5">
        <v>2.2999999999999998</v>
      </c>
      <c r="G26" s="5">
        <v>2</v>
      </c>
      <c r="H26" s="5">
        <v>1.2</v>
      </c>
      <c r="I26" s="5">
        <v>3.3</v>
      </c>
      <c r="J26" s="5">
        <v>0.3</v>
      </c>
      <c r="K26" s="5">
        <v>1.5</v>
      </c>
      <c r="L26" s="5">
        <v>0.7</v>
      </c>
      <c r="M26" s="5">
        <v>1</v>
      </c>
      <c r="N26" s="5">
        <v>4.3</v>
      </c>
      <c r="O26" s="5">
        <v>3.3</v>
      </c>
      <c r="P26" s="5">
        <v>6.3</v>
      </c>
      <c r="W26" s="9">
        <f>AVERAGE(C26:P26)</f>
        <v>2.2571428571428571</v>
      </c>
      <c r="X26" s="10">
        <f>STDEVA(C26:P26)/SQRT(14)</f>
        <v>0.43332528270104836</v>
      </c>
      <c r="Y26" s="9">
        <f>_xlfn.T.TEST(C24:J24,C26:P26,2,2)</f>
        <v>3.7233856305535718E-8</v>
      </c>
    </row>
  </sheetData>
  <mergeCells count="3">
    <mergeCell ref="A12:A14"/>
    <mergeCell ref="A18:A20"/>
    <mergeCell ref="A24:A26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1"/>
  <sheetViews>
    <sheetView workbookViewId="0">
      <selection activeCell="W27" sqref="W27"/>
    </sheetView>
  </sheetViews>
  <sheetFormatPr defaultRowHeight="13.5" x14ac:dyDescent="0.15"/>
  <sheetData>
    <row r="1" spans="1:21" x14ac:dyDescent="0.15">
      <c r="A1" s="2" t="s">
        <v>2</v>
      </c>
      <c r="S1" s="9"/>
      <c r="T1" s="9"/>
      <c r="U1" s="9"/>
    </row>
    <row r="2" spans="1:21" x14ac:dyDescent="0.15">
      <c r="B2" t="s">
        <v>34</v>
      </c>
      <c r="S2" s="9" t="s">
        <v>16</v>
      </c>
      <c r="T2" s="9" t="s">
        <v>17</v>
      </c>
      <c r="U2" s="9" t="s">
        <v>13</v>
      </c>
    </row>
    <row r="3" spans="1:21" ht="14.25" x14ac:dyDescent="0.2">
      <c r="B3" t="s">
        <v>0</v>
      </c>
      <c r="C3" s="5">
        <v>0.80706800000000001</v>
      </c>
      <c r="D3" s="5">
        <v>1.718588</v>
      </c>
      <c r="E3" s="5">
        <v>1.099003</v>
      </c>
      <c r="F3" s="5">
        <v>1.1835610000000001</v>
      </c>
      <c r="G3" s="5">
        <v>1.751503</v>
      </c>
      <c r="H3" s="5">
        <v>0.97899199999999997</v>
      </c>
      <c r="I3" s="5">
        <v>0.68490099999999998</v>
      </c>
      <c r="J3" s="5">
        <v>0.91312599999999999</v>
      </c>
      <c r="K3" s="5">
        <v>0.70505300000000004</v>
      </c>
      <c r="L3" s="5">
        <v>2.2147869999999998</v>
      </c>
      <c r="M3" s="5">
        <v>3.4771010000000002</v>
      </c>
      <c r="N3" s="5">
        <v>4.9768720000000002</v>
      </c>
      <c r="O3" s="5">
        <v>1.135554</v>
      </c>
      <c r="P3" s="5">
        <v>1.3823099999999999</v>
      </c>
      <c r="Q3" s="5">
        <v>3.4482590000000002</v>
      </c>
      <c r="S3" s="9">
        <f>AVERAGE(C3:Q3)</f>
        <v>1.7651118666666668</v>
      </c>
      <c r="T3" s="10">
        <f>STDEVA(C3:Q3)/SQRT(15)</f>
        <v>0.32485108057015716</v>
      </c>
      <c r="U3" s="9"/>
    </row>
    <row r="4" spans="1:21" ht="14.25" x14ac:dyDescent="0.2">
      <c r="N4" s="5"/>
      <c r="O4" s="5"/>
      <c r="P4" s="5"/>
      <c r="Q4" s="5"/>
      <c r="S4" s="9"/>
      <c r="T4" s="9"/>
      <c r="U4" s="9"/>
    </row>
    <row r="5" spans="1:21" ht="14.25" x14ac:dyDescent="0.2">
      <c r="B5" t="s">
        <v>1</v>
      </c>
      <c r="C5" s="5">
        <v>0.70464400000000005</v>
      </c>
      <c r="D5" s="5">
        <v>0.75946400000000003</v>
      </c>
      <c r="E5" s="5">
        <v>0.787636</v>
      </c>
      <c r="F5" s="5">
        <v>0.70980200000000004</v>
      </c>
      <c r="G5" s="5">
        <v>0.77103299999999997</v>
      </c>
      <c r="H5" s="5">
        <v>0.83230099999999996</v>
      </c>
      <c r="I5" s="5">
        <v>0.40316099999999999</v>
      </c>
      <c r="J5" s="5">
        <v>1.305593</v>
      </c>
      <c r="K5" s="5">
        <v>0.40955399999999997</v>
      </c>
      <c r="L5" s="5">
        <v>0.46883599999999997</v>
      </c>
      <c r="M5" s="5">
        <v>0.68801500000000004</v>
      </c>
      <c r="S5" s="9">
        <f>AVERAGE(C5:M5)</f>
        <v>0.71273081818181816</v>
      </c>
      <c r="T5" s="10">
        <f>STDEVA(C5:M5)/SQRT(11)</f>
        <v>7.5371546354264615E-2</v>
      </c>
      <c r="U5" s="9">
        <f>_xlfn.T.TEST(C3:Q3,C5:M5,2,2)</f>
        <v>1.1922612291066087E-2</v>
      </c>
    </row>
    <row r="6" spans="1:21" x14ac:dyDescent="0.15">
      <c r="S6" s="9"/>
      <c r="T6" s="9"/>
      <c r="U6" s="9"/>
    </row>
    <row r="7" spans="1:21" x14ac:dyDescent="0.15">
      <c r="A7" s="2" t="s">
        <v>30</v>
      </c>
      <c r="S7" s="9"/>
      <c r="T7" s="9"/>
      <c r="U7" s="9"/>
    </row>
    <row r="8" spans="1:21" x14ac:dyDescent="0.15">
      <c r="S8" s="9"/>
      <c r="T8" s="9"/>
      <c r="U8" s="9"/>
    </row>
    <row r="9" spans="1:21" x14ac:dyDescent="0.15">
      <c r="B9" t="s">
        <v>5</v>
      </c>
      <c r="S9" s="9"/>
      <c r="T9" s="9"/>
      <c r="U9" s="9"/>
    </row>
    <row r="10" spans="1:21" ht="14.25" x14ac:dyDescent="0.2">
      <c r="B10" t="s">
        <v>0</v>
      </c>
      <c r="C10" s="5">
        <v>4.3157688079999996</v>
      </c>
      <c r="D10" s="5">
        <v>0.62215310300000004</v>
      </c>
      <c r="E10" s="5">
        <v>0.88224297799999996</v>
      </c>
      <c r="F10" s="5">
        <v>0.81663942300000003</v>
      </c>
      <c r="G10" s="5">
        <v>0.80844169899999996</v>
      </c>
      <c r="H10" s="5">
        <v>0.81857258099999997</v>
      </c>
      <c r="I10" s="5">
        <v>0.66261130599999996</v>
      </c>
      <c r="J10" s="5">
        <v>0.62994122500000005</v>
      </c>
      <c r="K10" s="5">
        <v>0.64119684700000001</v>
      </c>
      <c r="L10" s="5">
        <v>0.58840703999999999</v>
      </c>
      <c r="M10" s="5">
        <v>0.509910643</v>
      </c>
      <c r="N10" s="5">
        <v>0.783881724</v>
      </c>
      <c r="O10" s="5">
        <v>0.79318875099999997</v>
      </c>
      <c r="P10" s="5">
        <v>0.56776368600000005</v>
      </c>
      <c r="Q10" s="5">
        <v>0.71863263799999999</v>
      </c>
      <c r="S10" s="9">
        <f>AVERAGE(C10:Q10)</f>
        <v>0.94395683013333331</v>
      </c>
      <c r="T10" s="10">
        <f>STDEVA(C10:Q10)/SQRT(15)</f>
        <v>0.24252306045737662</v>
      </c>
      <c r="U10" s="9"/>
    </row>
    <row r="11" spans="1:21" ht="14.25" x14ac:dyDescent="0.2">
      <c r="N11" s="5"/>
      <c r="O11" s="5"/>
      <c r="P11" s="5"/>
      <c r="Q11" s="5"/>
      <c r="S11" s="9"/>
      <c r="T11" s="9"/>
      <c r="U11" s="9"/>
    </row>
    <row r="12" spans="1:21" ht="14.25" x14ac:dyDescent="0.2">
      <c r="B12" t="s">
        <v>1</v>
      </c>
      <c r="C12" s="5">
        <v>3.545523405</v>
      </c>
      <c r="D12" s="5">
        <v>3.4287836550000002</v>
      </c>
      <c r="E12" s="5">
        <v>3.0997803209999999</v>
      </c>
      <c r="F12" s="5">
        <v>1.2214002610000001</v>
      </c>
      <c r="G12" s="5">
        <v>2.9175429340000001</v>
      </c>
      <c r="H12" s="5">
        <v>2.419112444</v>
      </c>
      <c r="I12" s="5">
        <v>0.93347835499999998</v>
      </c>
      <c r="J12" s="5">
        <v>4.3847165109999997</v>
      </c>
      <c r="K12" s="5">
        <v>6.9529266359999999</v>
      </c>
      <c r="L12" s="5">
        <v>7.6565537450000001</v>
      </c>
      <c r="M12" s="5">
        <v>1.8800117970000001</v>
      </c>
      <c r="S12" s="9">
        <f>AVERAGE(C12:M12)</f>
        <v>3.4945300058181816</v>
      </c>
      <c r="T12" s="10">
        <f>STDEVA(C12:M12)/SQRT(11)</f>
        <v>0.64709379360264818</v>
      </c>
      <c r="U12" s="9">
        <f>_xlfn.T.TEST(C10:Q10,C12:M12,2,2)</f>
        <v>3.9031559938632803E-4</v>
      </c>
    </row>
    <row r="13" spans="1:21" x14ac:dyDescent="0.15">
      <c r="S13" s="9"/>
      <c r="T13" s="9"/>
      <c r="U13" s="9"/>
    </row>
    <row r="14" spans="1:21" x14ac:dyDescent="0.15">
      <c r="A14" s="2" t="s">
        <v>31</v>
      </c>
      <c r="S14" s="9"/>
      <c r="T14" s="9"/>
      <c r="U14" s="9"/>
    </row>
    <row r="15" spans="1:21" ht="15" x14ac:dyDescent="0.25">
      <c r="B15" t="s">
        <v>7</v>
      </c>
      <c r="S15" s="9"/>
      <c r="T15" s="9"/>
      <c r="U15" s="9"/>
    </row>
    <row r="16" spans="1:21" ht="14.25" x14ac:dyDescent="0.2">
      <c r="B16" t="s">
        <v>0</v>
      </c>
      <c r="C16" s="5">
        <v>14.255427360000001</v>
      </c>
      <c r="D16" s="5">
        <v>5.0488638879999996</v>
      </c>
      <c r="E16" s="5">
        <v>5.7680912019999999</v>
      </c>
      <c r="F16" s="5">
        <v>3.1836402420000001</v>
      </c>
      <c r="G16" s="5">
        <v>4.2433691019999999</v>
      </c>
      <c r="H16" s="5">
        <v>2.2213678360000002</v>
      </c>
      <c r="I16" s="5">
        <v>9.7381772990000002</v>
      </c>
      <c r="J16" s="5">
        <v>3.2164976599999999</v>
      </c>
      <c r="K16" s="5">
        <v>3.4204902650000002</v>
      </c>
      <c r="L16" s="5">
        <v>10.41096115</v>
      </c>
      <c r="M16" s="5">
        <v>2.639454126</v>
      </c>
      <c r="N16" s="5">
        <v>9.2337427139999999</v>
      </c>
      <c r="O16" s="5">
        <v>5.9400057789999998</v>
      </c>
      <c r="P16" s="5">
        <v>7.2135405539999997</v>
      </c>
      <c r="Q16" s="5">
        <v>10.51727867</v>
      </c>
      <c r="S16" s="9">
        <f>AVERAGE(C16:Q16)</f>
        <v>6.4700605231333332</v>
      </c>
      <c r="T16" s="10">
        <f>STDEVA(C16:Q16)/SQRT(15)</f>
        <v>0.93237182216331493</v>
      </c>
      <c r="U16" s="9"/>
    </row>
    <row r="17" spans="1:23" ht="14.25" x14ac:dyDescent="0.2">
      <c r="N17" s="5"/>
      <c r="O17" s="5"/>
      <c r="P17" s="5"/>
      <c r="Q17" s="5"/>
      <c r="S17" s="9"/>
      <c r="T17" s="9"/>
      <c r="U17" s="9"/>
    </row>
    <row r="18" spans="1:23" ht="14.25" x14ac:dyDescent="0.2">
      <c r="B18" t="s">
        <v>1</v>
      </c>
      <c r="C18" s="5">
        <v>9.8391513820000007</v>
      </c>
      <c r="D18" s="5">
        <v>11.960154530000001</v>
      </c>
      <c r="E18" s="5">
        <v>10.553298</v>
      </c>
      <c r="F18" s="5">
        <v>11.65692806</v>
      </c>
      <c r="G18" s="5">
        <v>11.81843662</v>
      </c>
      <c r="H18" s="5">
        <v>9.0379495619999997</v>
      </c>
      <c r="I18" s="5">
        <v>8.2542276379999997</v>
      </c>
      <c r="J18" s="5">
        <v>10.54393482</v>
      </c>
      <c r="K18" s="5">
        <v>9.5904607770000005</v>
      </c>
      <c r="L18" s="5">
        <v>8.7341670990000004</v>
      </c>
      <c r="M18" s="5">
        <v>14.89296341</v>
      </c>
      <c r="S18" s="9">
        <f>AVERAGE(C18:M18)</f>
        <v>10.625606536181818</v>
      </c>
      <c r="T18" s="10">
        <f>STDEVA(C18:M18)/SQRT(11)</f>
        <v>0.57129353756936141</v>
      </c>
      <c r="U18" s="9">
        <f>_xlfn.T.TEST(C16:Q16,C18:M18,2,2)</f>
        <v>1.9851074917811799E-3</v>
      </c>
    </row>
    <row r="22" spans="1:23" x14ac:dyDescent="0.15">
      <c r="A22" s="2" t="s">
        <v>32</v>
      </c>
    </row>
    <row r="23" spans="1:23" x14ac:dyDescent="0.15">
      <c r="B23" t="s">
        <v>34</v>
      </c>
      <c r="U23" s="9" t="s">
        <v>14</v>
      </c>
      <c r="V23" s="9" t="s">
        <v>15</v>
      </c>
      <c r="W23" s="9" t="s">
        <v>13</v>
      </c>
    </row>
    <row r="24" spans="1:23" ht="14.25" x14ac:dyDescent="0.2">
      <c r="B24" t="s">
        <v>0</v>
      </c>
      <c r="C24" s="5">
        <v>0.2915901508</v>
      </c>
      <c r="D24" s="5">
        <v>0.36458163450000003</v>
      </c>
      <c r="E24" s="5">
        <v>0.44832867430000001</v>
      </c>
      <c r="F24" s="5">
        <v>0.87919610599999998</v>
      </c>
      <c r="G24" s="5">
        <v>0.64752124020000001</v>
      </c>
      <c r="H24" s="5">
        <v>0.83185986330000006</v>
      </c>
      <c r="I24" s="5">
        <v>0.14294531029999999</v>
      </c>
      <c r="J24" s="5">
        <v>0.38529012039999999</v>
      </c>
      <c r="K24" s="5">
        <v>0.16438241579999999</v>
      </c>
      <c r="L24" s="5">
        <v>0.61629718019999991</v>
      </c>
      <c r="M24" s="5">
        <v>1.0185876459999998</v>
      </c>
      <c r="N24" s="5">
        <v>0.71363861080000002</v>
      </c>
      <c r="O24" s="5">
        <v>0.32738946529999996</v>
      </c>
      <c r="P24" s="5">
        <v>0.50561212160000002</v>
      </c>
      <c r="Q24" s="5">
        <v>0.78261047360000002</v>
      </c>
      <c r="R24" s="5"/>
      <c r="U24" s="10">
        <f>AVERAGE(C24:Q24)</f>
        <v>0.54132206754000001</v>
      </c>
      <c r="V24" s="10">
        <f>STDEVA(C24:Q24)/SQRT(15)</f>
        <v>6.9199262923157631E-2</v>
      </c>
      <c r="W24" s="9"/>
    </row>
    <row r="25" spans="1:23" x14ac:dyDescent="0.15">
      <c r="U25" s="10"/>
      <c r="V25" s="9"/>
      <c r="W25" s="9"/>
    </row>
    <row r="26" spans="1:23" ht="14.25" x14ac:dyDescent="0.2">
      <c r="B26" t="s">
        <v>1</v>
      </c>
      <c r="C26" s="5">
        <v>0.44545338820000002</v>
      </c>
      <c r="D26" s="5">
        <v>0.4005093079</v>
      </c>
      <c r="E26" s="5">
        <v>0.33448946949999997</v>
      </c>
      <c r="F26" s="5">
        <v>0.1157618561</v>
      </c>
      <c r="G26" s="5">
        <v>9.6766143799999996E-2</v>
      </c>
      <c r="H26" s="5">
        <v>0.2404833069</v>
      </c>
      <c r="I26" s="5">
        <v>0.17907359220000002</v>
      </c>
      <c r="J26" s="5">
        <v>0.1398692889</v>
      </c>
      <c r="K26" s="5">
        <v>0.58627382409999995</v>
      </c>
      <c r="L26" s="5">
        <v>1.0261210940000001</v>
      </c>
      <c r="M26" s="5">
        <v>0.1310389099</v>
      </c>
      <c r="N26" s="5">
        <v>0.20279261779999999</v>
      </c>
      <c r="O26" s="5">
        <v>0.69607873539999998</v>
      </c>
      <c r="P26" s="5">
        <v>0.49725353999999999</v>
      </c>
      <c r="Q26" s="5">
        <v>0.12774156189999999</v>
      </c>
      <c r="R26" s="5">
        <v>0.20715164179999998</v>
      </c>
      <c r="U26" s="10">
        <f>AVERAGE(C26:R26)</f>
        <v>0.33917864240000001</v>
      </c>
      <c r="V26" s="10">
        <f>STDEVA(C26:R26)/SQRT(16)</f>
        <v>6.4814691917326611E-2</v>
      </c>
      <c r="W26" s="9">
        <f>_xlfn.T.TEST(C24:Q24,C26:R26,2,2)</f>
        <v>4.1391665207010722E-2</v>
      </c>
    </row>
    <row r="27" spans="1:23" ht="14.25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U27" s="10"/>
      <c r="V27" s="10"/>
      <c r="W27" s="9"/>
    </row>
    <row r="28" spans="1:23" ht="14.25" x14ac:dyDescent="0.2">
      <c r="A28" s="2" t="s">
        <v>35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U28" s="10"/>
      <c r="V28" s="10"/>
      <c r="W28" s="9"/>
    </row>
    <row r="29" spans="1:23" ht="14.25" x14ac:dyDescent="0.2">
      <c r="B29" t="s">
        <v>5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U29" s="10"/>
      <c r="V29" s="10"/>
      <c r="W29" s="9"/>
    </row>
    <row r="30" spans="1:23" ht="14.25" x14ac:dyDescent="0.2">
      <c r="B30" t="s">
        <v>0</v>
      </c>
      <c r="C30" s="5">
        <v>2.7253090000000002</v>
      </c>
      <c r="D30" s="5">
        <v>3.1497030000000001</v>
      </c>
      <c r="E30" s="5">
        <v>3.578989</v>
      </c>
      <c r="F30" s="5">
        <v>2.2421829999999998</v>
      </c>
      <c r="G30" s="5">
        <v>2.8874879999999998</v>
      </c>
      <c r="H30" s="5">
        <v>1.122849</v>
      </c>
      <c r="I30" s="5">
        <v>2.3939509999999999</v>
      </c>
      <c r="J30" s="5">
        <v>2.4502809999999999</v>
      </c>
      <c r="K30" s="5">
        <v>2.34633</v>
      </c>
      <c r="L30" s="5">
        <v>2.8552140000000001</v>
      </c>
      <c r="M30" s="5">
        <v>1.492397</v>
      </c>
      <c r="N30" s="5">
        <v>2.566392</v>
      </c>
      <c r="O30" s="5">
        <v>2.1757010000000001</v>
      </c>
      <c r="P30" s="5">
        <v>2.4324140000000001</v>
      </c>
      <c r="Q30" s="5">
        <v>1.804357</v>
      </c>
      <c r="R30" s="5"/>
      <c r="U30" s="10">
        <f>AVERAGE(C30:Q30)</f>
        <v>2.4149038666666671</v>
      </c>
      <c r="V30" s="10">
        <f>STDEVA(C30:Q30)/SQRT(15)</f>
        <v>0.16063082443318394</v>
      </c>
      <c r="W30" s="9"/>
    </row>
    <row r="31" spans="1:23" x14ac:dyDescent="0.15">
      <c r="U31" s="10"/>
      <c r="V31" s="9"/>
      <c r="W31" s="9"/>
    </row>
    <row r="32" spans="1:23" ht="14.25" x14ac:dyDescent="0.2">
      <c r="B32" t="s">
        <v>1</v>
      </c>
      <c r="C32" s="5">
        <v>3.2339760000000002</v>
      </c>
      <c r="D32" s="5">
        <v>3.290835</v>
      </c>
      <c r="E32" s="5">
        <v>2.6500339999999998</v>
      </c>
      <c r="F32" s="5">
        <v>5.735868</v>
      </c>
      <c r="G32" s="5">
        <v>1.7325710000000001</v>
      </c>
      <c r="H32" s="5">
        <v>2.9179900000000001</v>
      </c>
      <c r="I32" s="5">
        <v>1.381858</v>
      </c>
      <c r="J32" s="5">
        <v>1.9583440000000001</v>
      </c>
      <c r="K32" s="5">
        <v>2.1912379999999998</v>
      </c>
      <c r="L32" s="5">
        <v>1.928399</v>
      </c>
      <c r="M32" s="5">
        <v>2.9849540000000001</v>
      </c>
      <c r="N32" s="5">
        <v>2.4073859999999998</v>
      </c>
      <c r="O32" s="5">
        <v>4.4665679999999996</v>
      </c>
      <c r="P32" s="5">
        <v>2.2345079999999999</v>
      </c>
      <c r="Q32" s="5">
        <v>4.5077990000000003</v>
      </c>
      <c r="R32" s="5">
        <v>2.9449930000000002</v>
      </c>
      <c r="U32" s="10">
        <f>AVERAGE(C32:R32)</f>
        <v>2.9104575625000004</v>
      </c>
      <c r="V32" s="10">
        <f>STDEVA(C32:R32)/SQRT(16)</f>
        <v>0.28941141766020789</v>
      </c>
      <c r="W32" s="9">
        <f>_xlfn.T.TEST(C30:Q30,C32:R32,2,2)</f>
        <v>0.15237283121480524</v>
      </c>
    </row>
    <row r="33" spans="1:23" ht="14.25" x14ac:dyDescent="0.2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U33" s="10"/>
      <c r="V33" s="10"/>
      <c r="W33" s="9"/>
    </row>
    <row r="34" spans="1:23" ht="14.25" x14ac:dyDescent="0.2">
      <c r="A34" s="2" t="s">
        <v>36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U34" s="10"/>
      <c r="V34" s="10"/>
      <c r="W34" s="9"/>
    </row>
    <row r="35" spans="1:23" ht="15" x14ac:dyDescent="0.25">
      <c r="B35" t="s">
        <v>7</v>
      </c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U35" s="10"/>
      <c r="V35" s="10"/>
      <c r="W35" s="9"/>
    </row>
    <row r="36" spans="1:23" ht="14.25" x14ac:dyDescent="0.2">
      <c r="B36" t="s">
        <v>0</v>
      </c>
      <c r="C36" s="5">
        <v>14.95523</v>
      </c>
      <c r="D36" s="5">
        <v>15.864050000000001</v>
      </c>
      <c r="E36" s="5">
        <v>14.60277</v>
      </c>
      <c r="F36" s="5">
        <v>16.37</v>
      </c>
      <c r="G36" s="5">
        <v>17.132000000000001</v>
      </c>
      <c r="H36" s="5">
        <v>17.982009999999999</v>
      </c>
      <c r="I36" s="5">
        <v>11.38824</v>
      </c>
      <c r="J36" s="5">
        <v>12.13686</v>
      </c>
      <c r="K36" s="5">
        <v>20.060880000000001</v>
      </c>
      <c r="L36" s="5">
        <v>6.4819459999999998</v>
      </c>
      <c r="M36" s="5">
        <v>6.0265979999999999</v>
      </c>
      <c r="N36" s="5">
        <v>6.9527659999999996</v>
      </c>
      <c r="O36" s="5">
        <v>13.883749999999999</v>
      </c>
      <c r="P36" s="5">
        <v>12.76505</v>
      </c>
      <c r="Q36" s="5">
        <v>14.649850000000001</v>
      </c>
      <c r="R36" s="5"/>
      <c r="U36" s="10">
        <f>AVERAGE(C36:Q36)</f>
        <v>13.4168</v>
      </c>
      <c r="V36" s="10">
        <f>STDEVA(C36:Q36)/SQRT(15)</f>
        <v>1.0903885782661231</v>
      </c>
      <c r="W36" s="9"/>
    </row>
    <row r="37" spans="1:23" x14ac:dyDescent="0.15">
      <c r="U37" s="10"/>
      <c r="V37" s="9"/>
      <c r="W37" s="9"/>
    </row>
    <row r="38" spans="1:23" ht="14.25" x14ac:dyDescent="0.2">
      <c r="B38" t="s">
        <v>1</v>
      </c>
      <c r="C38" s="5">
        <v>9.9636300000000002</v>
      </c>
      <c r="D38" s="5">
        <v>14.609640000000001</v>
      </c>
      <c r="E38" s="5">
        <v>6.8838270000000001</v>
      </c>
      <c r="F38" s="5">
        <v>16.558440000000001</v>
      </c>
      <c r="G38" s="5">
        <v>6.0170729999999999</v>
      </c>
      <c r="H38" s="5">
        <v>10.48068</v>
      </c>
      <c r="I38" s="5">
        <v>5.7644820000000001</v>
      </c>
      <c r="J38" s="5">
        <v>10.19523</v>
      </c>
      <c r="K38" s="5">
        <v>5.1132569999999999</v>
      </c>
      <c r="L38" s="5">
        <v>7.4256599999999997</v>
      </c>
      <c r="M38" s="5">
        <v>8.7590629999999994</v>
      </c>
      <c r="N38" s="5">
        <v>12.02238</v>
      </c>
      <c r="O38" s="5">
        <v>14.39446</v>
      </c>
      <c r="P38" s="5">
        <v>6.6468949999999998</v>
      </c>
      <c r="Q38" s="5">
        <v>16.081440000000001</v>
      </c>
      <c r="R38" s="5">
        <v>28.228100000000001</v>
      </c>
      <c r="U38" s="10">
        <f>AVERAGE(C38:R38)</f>
        <v>11.196516062500001</v>
      </c>
      <c r="V38" s="10">
        <f>STDEVA(C38:R38)/SQRT(16)</f>
        <v>1.4734870960498441</v>
      </c>
      <c r="W38" s="9">
        <f>_xlfn.T.TEST(C36:Q36,C38:R38,2,2)</f>
        <v>0.24049377901358615</v>
      </c>
    </row>
    <row r="39" spans="1:23" ht="14.25" x14ac:dyDescent="0.2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U39" s="10"/>
      <c r="V39" s="10"/>
      <c r="W39" s="9"/>
    </row>
    <row r="41" spans="1:23" x14ac:dyDescent="0.15">
      <c r="A41" s="2" t="s">
        <v>33</v>
      </c>
    </row>
    <row r="42" spans="1:23" ht="14.25" x14ac:dyDescent="0.2">
      <c r="B42" t="s">
        <v>21</v>
      </c>
      <c r="D42" s="5">
        <v>1000</v>
      </c>
      <c r="E42" s="5">
        <v>200</v>
      </c>
      <c r="F42" s="5">
        <v>100</v>
      </c>
      <c r="G42" s="5">
        <v>50</v>
      </c>
      <c r="H42" s="5">
        <v>20</v>
      </c>
    </row>
    <row r="43" spans="1:23" ht="14.25" x14ac:dyDescent="0.2">
      <c r="B43" t="s">
        <v>0</v>
      </c>
      <c r="C43" t="s">
        <v>20</v>
      </c>
      <c r="D43" s="5">
        <v>0.61889899999999998</v>
      </c>
      <c r="E43" s="5">
        <v>0.48795300000000003</v>
      </c>
      <c r="F43" s="5">
        <v>0.51984900000000001</v>
      </c>
      <c r="G43" s="5">
        <v>0.73968199999999995</v>
      </c>
      <c r="H43" s="5">
        <v>0.63522500000000004</v>
      </c>
    </row>
    <row r="44" spans="1:23" ht="14.25" x14ac:dyDescent="0.2">
      <c r="D44" s="5">
        <v>0.55374400000000001</v>
      </c>
      <c r="E44" s="5">
        <v>0.66022899999999995</v>
      </c>
      <c r="F44" s="5">
        <v>0.53801600000000005</v>
      </c>
      <c r="G44" s="5">
        <v>0.55529300000000004</v>
      </c>
      <c r="H44" s="5">
        <v>0.56345599999999996</v>
      </c>
    </row>
    <row r="45" spans="1:23" ht="14.25" x14ac:dyDescent="0.2">
      <c r="D45" s="5">
        <v>0.69288000000000005</v>
      </c>
      <c r="E45" s="5">
        <v>0.67050100000000001</v>
      </c>
      <c r="F45" s="5">
        <v>0.74429900000000004</v>
      </c>
      <c r="G45" s="5">
        <v>0.67237400000000003</v>
      </c>
      <c r="H45" s="5">
        <v>0.54588700000000001</v>
      </c>
    </row>
    <row r="46" spans="1:23" ht="14.25" x14ac:dyDescent="0.2">
      <c r="D46" s="5">
        <v>0.64221600000000001</v>
      </c>
      <c r="E46" s="5">
        <v>0.59607600000000005</v>
      </c>
      <c r="F46" s="5">
        <v>0.584951</v>
      </c>
      <c r="G46" s="5">
        <v>0.59277199999999997</v>
      </c>
      <c r="H46" s="5">
        <v>0.515571</v>
      </c>
    </row>
    <row r="47" spans="1:23" ht="14.25" x14ac:dyDescent="0.2">
      <c r="D47" s="5">
        <v>0.70819100000000001</v>
      </c>
      <c r="E47" s="5">
        <v>0.78884600000000005</v>
      </c>
      <c r="F47" s="5">
        <v>0.81454599999999999</v>
      </c>
      <c r="G47" s="5">
        <v>0.77559100000000003</v>
      </c>
      <c r="H47" s="5">
        <v>0.76180400000000004</v>
      </c>
    </row>
    <row r="48" spans="1:23" ht="14.25" x14ac:dyDescent="0.2">
      <c r="D48" s="5">
        <v>0.517814</v>
      </c>
      <c r="E48" s="5">
        <v>0.50598100000000001</v>
      </c>
      <c r="F48" s="5">
        <v>0.55555600000000005</v>
      </c>
      <c r="G48" s="5">
        <v>0.46008599999999999</v>
      </c>
      <c r="H48" s="5">
        <v>0.35865799999999998</v>
      </c>
    </row>
    <row r="49" spans="2:8" ht="14.25" x14ac:dyDescent="0.2">
      <c r="D49" s="5">
        <v>1.134436</v>
      </c>
      <c r="E49" s="5">
        <v>0.49823600000000001</v>
      </c>
      <c r="F49" s="5">
        <v>1.065391</v>
      </c>
      <c r="G49" s="5">
        <v>1.007979</v>
      </c>
      <c r="H49" s="5">
        <v>0.78896900000000003</v>
      </c>
    </row>
    <row r="50" spans="2:8" ht="14.25" x14ac:dyDescent="0.2">
      <c r="D50" s="5">
        <v>0.58550000000000002</v>
      </c>
      <c r="E50" s="5">
        <v>0.44253999999999999</v>
      </c>
      <c r="F50" s="5">
        <v>0.74136400000000002</v>
      </c>
      <c r="G50" s="5">
        <v>0.46660299999999999</v>
      </c>
      <c r="H50" s="5">
        <v>0.73122699999999996</v>
      </c>
    </row>
    <row r="51" spans="2:8" ht="14.25" x14ac:dyDescent="0.2">
      <c r="D51" s="5">
        <v>0.688276</v>
      </c>
      <c r="E51" s="5">
        <v>0.67633100000000002</v>
      </c>
      <c r="F51" s="5">
        <v>0.70866300000000004</v>
      </c>
      <c r="G51" s="5">
        <v>0.68699299999999996</v>
      </c>
      <c r="H51" s="5">
        <v>0.50208299999999995</v>
      </c>
    </row>
    <row r="52" spans="2:8" ht="14.25" x14ac:dyDescent="0.2">
      <c r="D52" s="5">
        <v>0.49107899999999999</v>
      </c>
      <c r="E52" s="5">
        <v>0.47689900000000002</v>
      </c>
      <c r="F52" s="5">
        <v>0.469219</v>
      </c>
      <c r="G52" s="5">
        <v>0.48533799999999999</v>
      </c>
      <c r="H52" s="5">
        <v>0.30254500000000001</v>
      </c>
    </row>
    <row r="53" spans="2:8" ht="14.25" x14ac:dyDescent="0.2">
      <c r="D53" s="5">
        <v>0.56892200000000004</v>
      </c>
      <c r="E53" s="5">
        <v>0.473441</v>
      </c>
      <c r="F53" s="5">
        <v>0.36482700000000001</v>
      </c>
      <c r="G53" s="5">
        <v>0.351188</v>
      </c>
      <c r="H53" s="5">
        <v>0.18634000000000001</v>
      </c>
    </row>
    <row r="54" spans="2:8" ht="14.25" x14ac:dyDescent="0.2">
      <c r="D54" s="5">
        <v>1.0618339999999999</v>
      </c>
      <c r="E54" s="5">
        <v>0.68142499999999995</v>
      </c>
      <c r="F54" s="5">
        <v>0.73707100000000003</v>
      </c>
      <c r="G54" s="5">
        <v>0.77103200000000005</v>
      </c>
      <c r="H54" s="5">
        <v>0.56064400000000003</v>
      </c>
    </row>
    <row r="56" spans="2:8" x14ac:dyDescent="0.15">
      <c r="B56" t="s">
        <v>22</v>
      </c>
    </row>
    <row r="57" spans="2:8" ht="14.25" x14ac:dyDescent="0.2">
      <c r="B57" t="s">
        <v>1</v>
      </c>
      <c r="C57" t="s">
        <v>23</v>
      </c>
      <c r="D57" s="5">
        <v>0.44789200000000001</v>
      </c>
      <c r="E57" s="5">
        <v>0.58825400000000005</v>
      </c>
      <c r="F57" s="5">
        <v>0.73610299999999995</v>
      </c>
      <c r="G57" s="5">
        <v>0.84053199999999995</v>
      </c>
      <c r="H57" s="5">
        <v>0.76662799999999998</v>
      </c>
    </row>
    <row r="58" spans="2:8" ht="14.25" x14ac:dyDescent="0.2">
      <c r="D58" s="5">
        <v>0.76417500000000005</v>
      </c>
      <c r="E58" s="5">
        <v>0.75112500000000004</v>
      </c>
      <c r="F58" s="5">
        <v>0.90845799999999999</v>
      </c>
      <c r="G58" s="5">
        <v>0.948299</v>
      </c>
      <c r="H58" s="5">
        <v>1.0701309999999999</v>
      </c>
    </row>
    <row r="59" spans="2:8" ht="14.25" x14ac:dyDescent="0.2">
      <c r="D59" s="5">
        <v>0.51887399999999995</v>
      </c>
      <c r="E59" s="5">
        <v>0.68470200000000003</v>
      </c>
      <c r="F59" s="5">
        <v>0.71455999999999997</v>
      </c>
      <c r="G59" s="5">
        <v>1.4110199999999999</v>
      </c>
      <c r="H59" s="5">
        <v>1.0758639999999999</v>
      </c>
    </row>
    <row r="60" spans="2:8" ht="14.25" x14ac:dyDescent="0.2">
      <c r="D60" s="5">
        <v>0.74283900000000003</v>
      </c>
      <c r="E60" s="5">
        <v>0.61715799999999998</v>
      </c>
      <c r="F60" s="5">
        <v>0.67175499999999999</v>
      </c>
      <c r="G60" s="5">
        <v>0.68169400000000002</v>
      </c>
      <c r="H60" s="5">
        <v>0.66274500000000003</v>
      </c>
    </row>
    <row r="61" spans="2:8" ht="14.25" x14ac:dyDescent="0.2">
      <c r="D61" s="5">
        <v>0.83108700000000002</v>
      </c>
      <c r="E61" s="5">
        <v>0.818604</v>
      </c>
      <c r="F61" s="5">
        <v>0.77407199999999998</v>
      </c>
      <c r="G61" s="5">
        <v>0.82042199999999998</v>
      </c>
      <c r="H61" s="5">
        <v>0.503166</v>
      </c>
    </row>
    <row r="62" spans="2:8" ht="14.25" x14ac:dyDescent="0.2">
      <c r="D62" s="5">
        <v>0.72229900000000002</v>
      </c>
      <c r="E62" s="5">
        <v>0.73979200000000001</v>
      </c>
      <c r="F62" s="5">
        <v>0.77721899999999999</v>
      </c>
      <c r="G62" s="5">
        <v>0.79864999999999997</v>
      </c>
      <c r="H62" s="5">
        <v>0.64858700000000002</v>
      </c>
    </row>
    <row r="63" spans="2:8" ht="14.25" x14ac:dyDescent="0.2">
      <c r="D63" s="5">
        <v>0.56872400000000001</v>
      </c>
      <c r="E63" s="5">
        <v>0.658501</v>
      </c>
      <c r="F63" s="5">
        <v>0.57665999999999995</v>
      </c>
      <c r="G63" s="5">
        <v>0.57170600000000005</v>
      </c>
      <c r="H63" s="5">
        <v>0.71901300000000001</v>
      </c>
    </row>
    <row r="64" spans="2:8" ht="14.25" x14ac:dyDescent="0.2">
      <c r="D64" s="5">
        <v>0.61354600000000004</v>
      </c>
      <c r="E64" s="5">
        <v>0.67148099999999999</v>
      </c>
      <c r="F64" s="5">
        <v>0.96718300000000001</v>
      </c>
      <c r="G64" s="5">
        <v>0.83394800000000002</v>
      </c>
      <c r="H64" s="5">
        <v>0.78538799999999998</v>
      </c>
    </row>
    <row r="65" spans="4:8" ht="14.25" x14ac:dyDescent="0.2">
      <c r="D65" s="5">
        <v>0.62923899999999999</v>
      </c>
      <c r="E65" s="5">
        <v>0.67990300000000004</v>
      </c>
      <c r="F65" s="5">
        <v>0.71314699999999998</v>
      </c>
      <c r="G65" s="5">
        <v>0.88121000000000005</v>
      </c>
      <c r="H65" s="5">
        <v>0.97325399999999995</v>
      </c>
    </row>
    <row r="66" spans="4:8" ht="14.25" x14ac:dyDescent="0.2">
      <c r="D66" s="5">
        <v>0.72631299999999999</v>
      </c>
      <c r="E66" s="5">
        <v>0.77598</v>
      </c>
      <c r="F66" s="5">
        <v>0.80983300000000003</v>
      </c>
      <c r="G66" s="5">
        <v>1.0519000000000001</v>
      </c>
      <c r="H66" s="5">
        <v>0.90859000000000001</v>
      </c>
    </row>
    <row r="67" spans="4:8" ht="14.25" x14ac:dyDescent="0.2">
      <c r="D67" s="5">
        <v>0.69852199999999998</v>
      </c>
      <c r="E67" s="5">
        <v>0.81181599999999998</v>
      </c>
      <c r="F67" s="5">
        <v>0.92044300000000001</v>
      </c>
      <c r="G67" s="5">
        <v>0.93976199999999999</v>
      </c>
      <c r="H67" s="5">
        <v>0.89585599999999999</v>
      </c>
    </row>
    <row r="68" spans="4:8" ht="14.25" x14ac:dyDescent="0.2">
      <c r="D68" s="5">
        <v>0.83248</v>
      </c>
      <c r="E68" s="5">
        <v>0.92759499999999995</v>
      </c>
      <c r="F68" s="5">
        <v>0.96798799999999996</v>
      </c>
      <c r="G68" s="5">
        <v>0.98404999999999998</v>
      </c>
      <c r="H68" s="5">
        <v>0.99027299999999996</v>
      </c>
    </row>
    <row r="97" spans="19:21" x14ac:dyDescent="0.15">
      <c r="S97" s="9"/>
      <c r="T97" s="9"/>
      <c r="U97" s="9"/>
    </row>
    <row r="98" spans="19:21" x14ac:dyDescent="0.15">
      <c r="S98" s="9"/>
      <c r="T98" s="9"/>
      <c r="U98" s="9"/>
    </row>
    <row r="99" spans="19:21" x14ac:dyDescent="0.15">
      <c r="S99" s="9"/>
      <c r="T99" s="9"/>
      <c r="U99" s="9"/>
    </row>
    <row r="100" spans="19:21" x14ac:dyDescent="0.15">
      <c r="S100" s="9"/>
      <c r="T100" s="9"/>
      <c r="U100" s="9"/>
    </row>
    <row r="101" spans="19:21" x14ac:dyDescent="0.15">
      <c r="S101" s="9"/>
      <c r="T101" s="9"/>
      <c r="U101" s="9"/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activeCell="J9" sqref="J9"/>
    </sheetView>
  </sheetViews>
  <sheetFormatPr defaultRowHeight="13.5" x14ac:dyDescent="0.15"/>
  <sheetData>
    <row r="1" spans="1:11" x14ac:dyDescent="0.15">
      <c r="A1" s="2" t="s">
        <v>73</v>
      </c>
    </row>
    <row r="2" spans="1:11" x14ac:dyDescent="0.15">
      <c r="B2" t="s">
        <v>3</v>
      </c>
      <c r="I2" s="9" t="s">
        <v>16</v>
      </c>
      <c r="J2" s="9" t="s">
        <v>15</v>
      </c>
      <c r="K2" s="9" t="s">
        <v>13</v>
      </c>
    </row>
    <row r="3" spans="1:11" x14ac:dyDescent="0.15">
      <c r="B3" t="s">
        <v>0</v>
      </c>
      <c r="C3">
        <v>48.868319999999997</v>
      </c>
      <c r="D3">
        <v>37.486429999999999</v>
      </c>
      <c r="E3">
        <v>25.557700000000001</v>
      </c>
      <c r="F3">
        <v>43.437910000000002</v>
      </c>
      <c r="G3">
        <v>30.868269999999999</v>
      </c>
      <c r="I3" s="9">
        <f>AVERAGE(C3:G3)</f>
        <v>37.243725999999995</v>
      </c>
      <c r="J3" s="10">
        <f>STDEVA(C3:G3)/SQRT(5)</f>
        <v>4.1878852014048835</v>
      </c>
      <c r="K3" s="9"/>
    </row>
    <row r="4" spans="1:11" x14ac:dyDescent="0.15">
      <c r="I4" s="9"/>
      <c r="J4" s="10"/>
      <c r="K4" s="9"/>
    </row>
    <row r="5" spans="1:11" x14ac:dyDescent="0.15">
      <c r="B5" t="s">
        <v>1</v>
      </c>
      <c r="C5">
        <v>0</v>
      </c>
      <c r="D5">
        <v>0</v>
      </c>
      <c r="E5">
        <v>0</v>
      </c>
      <c r="F5">
        <v>0</v>
      </c>
      <c r="G5">
        <v>0</v>
      </c>
      <c r="I5" s="9">
        <f t="shared" ref="I5" si="0">AVERAGE(C5:G5)</f>
        <v>0</v>
      </c>
      <c r="J5" s="10">
        <f t="shared" ref="J5" si="1">STDEVA(C5:G5)/SQRT(5)</f>
        <v>0</v>
      </c>
      <c r="K5" s="9">
        <f>_xlfn.T.TEST(C3:G3,C5:G5,2,1)</f>
        <v>8.8342295832150963E-4</v>
      </c>
    </row>
    <row r="7" spans="1:11" x14ac:dyDescent="0.15">
      <c r="A7" s="2" t="s">
        <v>72</v>
      </c>
    </row>
    <row r="8" spans="1:11" x14ac:dyDescent="0.15">
      <c r="B8" t="s">
        <v>34</v>
      </c>
    </row>
    <row r="9" spans="1:11" x14ac:dyDescent="0.15">
      <c r="B9" t="s">
        <v>0</v>
      </c>
      <c r="C9">
        <v>0.40103686523437498</v>
      </c>
      <c r="D9">
        <v>0.28972918701171896</v>
      </c>
      <c r="E9">
        <v>0.72475585937499998</v>
      </c>
      <c r="F9">
        <v>0.27281250000000001</v>
      </c>
      <c r="G9">
        <v>0.398209625244141</v>
      </c>
      <c r="I9" s="9">
        <f>AVERAGE(C9:G9)</f>
        <v>0.41730880737304699</v>
      </c>
      <c r="J9" s="10">
        <f>STDEVA(C9:G9)/SQRT(5)</f>
        <v>8.1335412650221359E-2</v>
      </c>
      <c r="K9" s="9"/>
    </row>
    <row r="10" spans="1:11" x14ac:dyDescent="0.15">
      <c r="I10" s="9"/>
      <c r="J10" s="10"/>
      <c r="K10" s="9"/>
    </row>
    <row r="11" spans="1:11" x14ac:dyDescent="0.15">
      <c r="B11" t="s">
        <v>1</v>
      </c>
      <c r="C11">
        <v>1.3559194564819301E-2</v>
      </c>
      <c r="D11">
        <v>9.97690010070801E-3</v>
      </c>
      <c r="E11">
        <v>1.61907482147217E-2</v>
      </c>
      <c r="F11">
        <v>6.6640019416809096E-3</v>
      </c>
      <c r="G11">
        <v>1.5603458404541E-2</v>
      </c>
      <c r="I11" s="9">
        <f t="shared" ref="I11" si="2">AVERAGE(C11:G11)</f>
        <v>1.2398860645294184E-2</v>
      </c>
      <c r="J11" s="10">
        <f t="shared" ref="J11" si="3">STDEVA(C11:G11)/SQRT(5)</f>
        <v>1.7992877781568238E-3</v>
      </c>
      <c r="K11" s="9">
        <f>_xlfn.T.TEST(C9:G9,C11:G11,2,1)</f>
        <v>7.1663680136196213E-3</v>
      </c>
    </row>
    <row r="13" spans="1:11" x14ac:dyDescent="0.15">
      <c r="A13" s="2" t="s">
        <v>74</v>
      </c>
    </row>
    <row r="14" spans="1:11" x14ac:dyDescent="0.15">
      <c r="B14" t="s">
        <v>34</v>
      </c>
    </row>
    <row r="15" spans="1:11" x14ac:dyDescent="0.15">
      <c r="B15" t="s">
        <v>0</v>
      </c>
      <c r="C15">
        <v>0.176558059692383</v>
      </c>
      <c r="D15">
        <v>0.81838848876953108</v>
      </c>
      <c r="E15">
        <v>1.1841358642578099</v>
      </c>
      <c r="F15">
        <v>1.0692110595703099</v>
      </c>
      <c r="I15" s="9">
        <f>AVERAGE(C14:G15)</f>
        <v>0.81207336807250852</v>
      </c>
      <c r="J15" s="10">
        <f>STDEVA(C14:G15)/SQRT(4)</f>
        <v>0.22517953603575966</v>
      </c>
      <c r="K15" s="9"/>
    </row>
    <row r="16" spans="1:11" x14ac:dyDescent="0.15">
      <c r="I16" s="9"/>
      <c r="J16" s="10"/>
      <c r="K16" s="9"/>
    </row>
    <row r="17" spans="2:11" x14ac:dyDescent="0.15">
      <c r="B17" t="s">
        <v>1</v>
      </c>
      <c r="C17">
        <v>3.8785066604614298E-3</v>
      </c>
      <c r="D17">
        <v>1.84853286743164E-2</v>
      </c>
      <c r="E17">
        <v>2.9475818634033198E-2</v>
      </c>
      <c r="F17">
        <v>8.1597490310668895E-3</v>
      </c>
      <c r="I17" s="9">
        <f>AVERAGE(C17:F17)</f>
        <v>1.4999850749969481E-2</v>
      </c>
      <c r="J17" s="10">
        <f>STDEVA(C17:F17)/SQRT(4)</f>
        <v>5.7167406828813128E-3</v>
      </c>
      <c r="K17" s="9">
        <f>_xlfn.T.TEST(C15:F15,C17:F17,2,1)</f>
        <v>3.6695712513428548E-2</v>
      </c>
    </row>
  </sheetData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activeCell="D9" sqref="D9"/>
    </sheetView>
  </sheetViews>
  <sheetFormatPr defaultRowHeight="13.5" x14ac:dyDescent="0.15"/>
  <sheetData>
    <row r="1" spans="1:21" x14ac:dyDescent="0.15">
      <c r="A1" s="2" t="s">
        <v>73</v>
      </c>
    </row>
    <row r="2" spans="1:21" x14ac:dyDescent="0.15">
      <c r="B2" t="s">
        <v>75</v>
      </c>
      <c r="S2" s="9" t="s">
        <v>16</v>
      </c>
      <c r="T2" s="9" t="s">
        <v>15</v>
      </c>
      <c r="U2" s="9" t="s">
        <v>13</v>
      </c>
    </row>
    <row r="3" spans="1:21" ht="14.25" x14ac:dyDescent="0.2">
      <c r="B3" t="s">
        <v>0</v>
      </c>
      <c r="C3" s="5">
        <v>0.80030000000000001</v>
      </c>
      <c r="D3" s="5">
        <v>0.54310000000000003</v>
      </c>
      <c r="E3" s="5">
        <v>0.83250000000000002</v>
      </c>
      <c r="F3" s="5">
        <v>0.48820000000000002</v>
      </c>
      <c r="G3" s="5">
        <v>0.58579999999999999</v>
      </c>
      <c r="H3" s="5">
        <v>0.51170000000000004</v>
      </c>
      <c r="I3" s="5">
        <v>0.72799999999999998</v>
      </c>
      <c r="J3" s="5">
        <v>0.34949999999999998</v>
      </c>
      <c r="K3" s="5">
        <v>0.33529999999999999</v>
      </c>
      <c r="L3" s="5">
        <v>0.68400000000000005</v>
      </c>
      <c r="M3" s="5">
        <v>0.51990000000000003</v>
      </c>
      <c r="N3" s="5">
        <v>0.72970000000000002</v>
      </c>
      <c r="O3" s="5">
        <v>0.32890000000000003</v>
      </c>
      <c r="P3" s="5">
        <v>0.76939999999999997</v>
      </c>
      <c r="Q3" s="5">
        <v>0.67320000000000002</v>
      </c>
      <c r="S3" s="9">
        <f>AVERAGE(M3:Q3)</f>
        <v>0.60421999999999998</v>
      </c>
      <c r="T3" s="10">
        <f>STDEVA(C3:Q3)/SQRT(5)</f>
        <v>7.5968786196637994E-2</v>
      </c>
      <c r="U3" s="9"/>
    </row>
    <row r="4" spans="1:21" ht="14.25" x14ac:dyDescent="0.2"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9"/>
      <c r="T4" s="10"/>
      <c r="U4" s="9"/>
    </row>
    <row r="5" spans="1:21" ht="14.25" x14ac:dyDescent="0.2">
      <c r="B5" t="s">
        <v>1</v>
      </c>
      <c r="C5" s="5">
        <v>0.67610000000000003</v>
      </c>
      <c r="D5" s="5">
        <v>0.65459999999999996</v>
      </c>
      <c r="E5" s="5">
        <v>0.70069999999999999</v>
      </c>
      <c r="F5" s="5">
        <v>0.76419999999999999</v>
      </c>
      <c r="G5" s="5">
        <v>0.80010000000000003</v>
      </c>
      <c r="H5" s="5">
        <v>0.73529999999999995</v>
      </c>
      <c r="I5" s="5">
        <v>0.76590000000000003</v>
      </c>
      <c r="J5" s="5">
        <v>0.73860000000000003</v>
      </c>
      <c r="K5" s="5">
        <v>0.59150000000000003</v>
      </c>
      <c r="L5" s="5">
        <v>0.60980000000000001</v>
      </c>
      <c r="M5" s="5">
        <v>0.63859999999999995</v>
      </c>
      <c r="N5" s="5"/>
      <c r="O5" s="5"/>
      <c r="P5" s="5"/>
      <c r="Q5" s="5"/>
      <c r="S5" s="9">
        <f>AVERAGE(C5:M5)</f>
        <v>0.69776363636363647</v>
      </c>
      <c r="T5" s="10">
        <f>STDEVA(C5:M5)/SQRT(5)</f>
        <v>3.081447888721971E-2</v>
      </c>
      <c r="U5" s="9">
        <f>_xlfn.T.TEST(C3:Q3,C5:M5,2,3)</f>
        <v>4.1636028837807391E-2</v>
      </c>
    </row>
  </sheetData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35"/>
  <sheetViews>
    <sheetView workbookViewId="0">
      <selection activeCell="C33" sqref="C33:AR35"/>
    </sheetView>
  </sheetViews>
  <sheetFormatPr defaultRowHeight="13.5" x14ac:dyDescent="0.15"/>
  <cols>
    <col min="3" max="3" width="11.75" bestFit="1" customWidth="1"/>
    <col min="4" max="8" width="12" bestFit="1" customWidth="1"/>
    <col min="48" max="48" width="12.75" bestFit="1" customWidth="1"/>
  </cols>
  <sheetData>
    <row r="2" spans="1:21" x14ac:dyDescent="0.15">
      <c r="A2" s="2" t="s">
        <v>24</v>
      </c>
    </row>
    <row r="3" spans="1:21" x14ac:dyDescent="0.15">
      <c r="B3" t="s">
        <v>3</v>
      </c>
      <c r="S3" s="9" t="s">
        <v>14</v>
      </c>
      <c r="T3" s="9" t="s">
        <v>15</v>
      </c>
      <c r="U3" s="9" t="s">
        <v>13</v>
      </c>
    </row>
    <row r="4" spans="1:21" ht="14.25" x14ac:dyDescent="0.2">
      <c r="B4" t="s">
        <v>0</v>
      </c>
      <c r="C4" s="5">
        <v>21.14536481</v>
      </c>
      <c r="D4" s="5">
        <v>31.375469639999999</v>
      </c>
      <c r="E4" s="5">
        <v>27.679971370000001</v>
      </c>
      <c r="F4" s="5">
        <v>17.9636879</v>
      </c>
      <c r="G4" s="5">
        <v>20.283218680000001</v>
      </c>
      <c r="H4" s="5">
        <v>28.41857474</v>
      </c>
      <c r="I4" s="5">
        <v>19.057920169999999</v>
      </c>
      <c r="J4" s="5">
        <v>16.561808630000002</v>
      </c>
      <c r="K4" s="5">
        <v>23.0107453</v>
      </c>
      <c r="L4" s="5">
        <v>36.489803119999998</v>
      </c>
      <c r="M4" s="5">
        <v>21.845570049999999</v>
      </c>
      <c r="N4" s="5">
        <v>29.81437708</v>
      </c>
      <c r="O4" s="5">
        <v>27.784773380000001</v>
      </c>
      <c r="P4" s="5">
        <v>36.774233099999996</v>
      </c>
      <c r="S4" s="10">
        <f>AVERAGE(C4:P4)</f>
        <v>25.58610842642857</v>
      </c>
      <c r="T4" s="10">
        <f>STDEVA(C4:P4)/SQRT(14)</f>
        <v>1.7593117961560276</v>
      </c>
      <c r="U4" s="9"/>
    </row>
    <row r="5" spans="1:21" ht="14.25" x14ac:dyDescent="0.2">
      <c r="L5" s="5"/>
      <c r="M5" s="5"/>
      <c r="N5" s="5"/>
      <c r="O5" s="5"/>
      <c r="P5" s="5"/>
      <c r="S5" s="10"/>
      <c r="T5" s="9"/>
      <c r="U5" s="9"/>
    </row>
    <row r="6" spans="1:21" ht="14.25" x14ac:dyDescent="0.2">
      <c r="B6" t="s">
        <v>1</v>
      </c>
      <c r="C6" s="5">
        <v>42.888609789999997</v>
      </c>
      <c r="D6" s="5">
        <v>30.285841390000002</v>
      </c>
      <c r="E6" s="5">
        <v>23.417207860000001</v>
      </c>
      <c r="F6" s="5">
        <v>33.135466229999999</v>
      </c>
      <c r="G6" s="5">
        <v>25.431861479999998</v>
      </c>
      <c r="H6" s="5">
        <v>27.358096889999999</v>
      </c>
      <c r="I6" s="5">
        <v>32.911410060000001</v>
      </c>
      <c r="J6" s="5">
        <v>29.383019109999999</v>
      </c>
      <c r="K6" s="5">
        <v>33.990417350000001</v>
      </c>
      <c r="S6" s="10">
        <f>AVERAGE(C6:K6)</f>
        <v>30.977992239999999</v>
      </c>
      <c r="T6" s="10">
        <f>STDEVA(C6:K6)/SQRT(9)</f>
        <v>1.9126116351853817</v>
      </c>
      <c r="U6" s="9">
        <f>_xlfn.T.TEST(C4:P4,C6:K6,2,2)</f>
        <v>5.7293729583692554E-2</v>
      </c>
    </row>
    <row r="7" spans="1:21" x14ac:dyDescent="0.15">
      <c r="B7" s="3"/>
      <c r="C7" s="1"/>
      <c r="D7" s="1"/>
      <c r="E7" s="1"/>
      <c r="F7" s="1"/>
      <c r="G7" s="1"/>
      <c r="H7" s="1"/>
      <c r="I7" s="1"/>
      <c r="S7" s="9"/>
      <c r="T7" s="9"/>
      <c r="U7" s="9"/>
    </row>
    <row r="8" spans="1:21" x14ac:dyDescent="0.15">
      <c r="B8" s="3"/>
      <c r="C8" s="3"/>
      <c r="D8" s="3"/>
      <c r="E8" s="3"/>
      <c r="F8" s="3"/>
      <c r="G8" s="4"/>
      <c r="H8" s="4"/>
      <c r="S8" s="9"/>
      <c r="T8" s="9"/>
      <c r="U8" s="9"/>
    </row>
    <row r="9" spans="1:21" x14ac:dyDescent="0.15">
      <c r="B9" t="s">
        <v>4</v>
      </c>
      <c r="C9" s="3"/>
      <c r="D9" s="3"/>
      <c r="E9" s="3"/>
      <c r="F9" s="3"/>
      <c r="G9" s="3"/>
      <c r="H9" s="3"/>
      <c r="S9" s="9"/>
      <c r="T9" s="9"/>
      <c r="U9" s="9"/>
    </row>
    <row r="10" spans="1:21" ht="14.25" x14ac:dyDescent="0.2">
      <c r="B10" t="s">
        <v>0</v>
      </c>
      <c r="C10" s="5">
        <v>1.8902220000000001</v>
      </c>
      <c r="D10" s="5">
        <v>0.58643400000000001</v>
      </c>
      <c r="E10" s="5">
        <v>0.63602599999999998</v>
      </c>
      <c r="F10" s="5">
        <v>1.048751</v>
      </c>
      <c r="G10" s="5">
        <v>1.9332530000000001</v>
      </c>
      <c r="H10" s="5">
        <v>0.44267299999999998</v>
      </c>
      <c r="I10" s="5">
        <v>1.1051610000000001</v>
      </c>
      <c r="J10" s="5">
        <v>1.4023600000000001</v>
      </c>
      <c r="K10" s="5">
        <v>0.90782099999999999</v>
      </c>
      <c r="L10" s="5">
        <v>0.770231</v>
      </c>
      <c r="M10" s="5">
        <v>1.923065</v>
      </c>
      <c r="N10" s="5">
        <v>1.049839</v>
      </c>
      <c r="O10" s="5">
        <v>0.43992300000000001</v>
      </c>
      <c r="P10" s="5">
        <v>2.7855099999999999</v>
      </c>
      <c r="S10" s="10">
        <f>AVERAGE(C10:P10)</f>
        <v>1.2086620714285716</v>
      </c>
      <c r="T10" s="10">
        <f>STDEVA(C10:P10)/SQRT(14)</f>
        <v>0.18547400779975007</v>
      </c>
      <c r="U10" s="9"/>
    </row>
    <row r="11" spans="1:21" ht="14.25" x14ac:dyDescent="0.2">
      <c r="L11" s="5"/>
      <c r="M11" s="5"/>
      <c r="N11" s="5"/>
      <c r="O11" s="5"/>
      <c r="P11" s="5"/>
      <c r="S11" s="10"/>
      <c r="T11" s="9"/>
      <c r="U11" s="9"/>
    </row>
    <row r="12" spans="1:21" ht="14.25" x14ac:dyDescent="0.2">
      <c r="B12" t="s">
        <v>1</v>
      </c>
      <c r="C12" s="5">
        <v>1.5560130000000001</v>
      </c>
      <c r="D12" s="5">
        <v>2.5492919999999999</v>
      </c>
      <c r="E12" s="5">
        <v>2.7025779999999999</v>
      </c>
      <c r="F12" s="5">
        <v>2.1414569999999999</v>
      </c>
      <c r="G12" s="5">
        <v>1.048119</v>
      </c>
      <c r="H12" s="5">
        <v>1.760453</v>
      </c>
      <c r="I12" s="5">
        <v>1.589653</v>
      </c>
      <c r="J12" s="5">
        <v>1.4235960000000001</v>
      </c>
      <c r="K12" s="5">
        <v>3.205438</v>
      </c>
      <c r="S12" s="10">
        <f>AVERAGE(C12:K12)</f>
        <v>1.9973998888888889</v>
      </c>
      <c r="T12" s="10">
        <f>STDEVA(C12:K12)/SQRT(9)</f>
        <v>0.23361823226048165</v>
      </c>
      <c r="U12" s="9">
        <f>_xlfn.T.TEST(C10:P10,C12:K12,2,2)</f>
        <v>1.4972973783369439E-2</v>
      </c>
    </row>
    <row r="13" spans="1:21" x14ac:dyDescent="0.15">
      <c r="B13" s="3"/>
      <c r="C13" s="3"/>
      <c r="D13" s="3"/>
      <c r="E13" s="3"/>
      <c r="F13" s="3"/>
      <c r="G13" s="4"/>
      <c r="H13" s="4"/>
      <c r="S13" s="9"/>
      <c r="T13" s="9"/>
      <c r="U13" s="9"/>
    </row>
    <row r="14" spans="1:21" x14ac:dyDescent="0.15">
      <c r="A14" s="2" t="s">
        <v>25</v>
      </c>
      <c r="C14" s="3"/>
      <c r="D14" s="3"/>
      <c r="E14" s="3"/>
      <c r="F14" s="3"/>
      <c r="G14" s="3"/>
      <c r="H14" s="3"/>
      <c r="S14" s="9"/>
      <c r="T14" s="9"/>
      <c r="U14" s="9"/>
    </row>
    <row r="15" spans="1:21" x14ac:dyDescent="0.15">
      <c r="B15" t="s">
        <v>5</v>
      </c>
      <c r="C15" s="3"/>
      <c r="D15" s="3"/>
      <c r="E15" s="3"/>
      <c r="F15" s="3"/>
      <c r="G15" s="3"/>
      <c r="H15" s="3"/>
      <c r="S15" s="9"/>
      <c r="T15" s="9"/>
      <c r="U15" s="9"/>
    </row>
    <row r="16" spans="1:21" ht="14.25" x14ac:dyDescent="0.2">
      <c r="B16" t="s">
        <v>0</v>
      </c>
      <c r="C16" s="5">
        <v>1.8529679999999999</v>
      </c>
      <c r="D16" s="5">
        <v>1.478291</v>
      </c>
      <c r="E16" s="5">
        <v>1.5124610000000001</v>
      </c>
      <c r="F16" s="5">
        <v>1.738613</v>
      </c>
      <c r="G16" s="5">
        <v>1.35762</v>
      </c>
      <c r="H16" s="5">
        <v>1.3914820000000001</v>
      </c>
      <c r="I16" s="5">
        <v>1.3821669999999999</v>
      </c>
      <c r="J16" s="5">
        <v>1.8450070000000001</v>
      </c>
      <c r="K16" s="5">
        <v>1.765868</v>
      </c>
      <c r="L16" s="5">
        <v>0.78042900000000004</v>
      </c>
      <c r="M16" s="5">
        <v>1.3934200000000001</v>
      </c>
      <c r="N16" s="5">
        <v>1.9761709999999999</v>
      </c>
      <c r="O16" s="5">
        <v>1.830398</v>
      </c>
      <c r="P16" s="5">
        <v>1.777325</v>
      </c>
      <c r="S16" s="10">
        <f>AVERAGE(C16:P16)</f>
        <v>1.5773014285714289</v>
      </c>
      <c r="T16" s="10">
        <f>STDEVA(C16:P16)/SQRT(14)</f>
        <v>8.3734699234206358E-2</v>
      </c>
      <c r="U16" s="9"/>
    </row>
    <row r="17" spans="1:48" ht="14.25" x14ac:dyDescent="0.2">
      <c r="M17" s="5"/>
      <c r="N17" s="5"/>
      <c r="O17" s="5"/>
      <c r="P17" s="5"/>
      <c r="S17" s="10"/>
      <c r="T17" s="9"/>
      <c r="U17" s="9"/>
    </row>
    <row r="18" spans="1:48" ht="14.25" x14ac:dyDescent="0.2">
      <c r="B18" t="s">
        <v>1</v>
      </c>
      <c r="C18" s="5">
        <v>1.596487</v>
      </c>
      <c r="D18" s="5">
        <v>1.384009</v>
      </c>
      <c r="E18" s="5">
        <v>1.295342</v>
      </c>
      <c r="F18" s="5">
        <v>1.3697060000000001</v>
      </c>
      <c r="G18" s="5">
        <v>1.8119270000000001</v>
      </c>
      <c r="H18" s="5">
        <v>1.9131089999999999</v>
      </c>
      <c r="I18" s="5">
        <v>1.473409</v>
      </c>
      <c r="J18" s="5">
        <v>1.072362</v>
      </c>
      <c r="K18" s="5">
        <v>1.2432160000000001</v>
      </c>
      <c r="L18" s="5"/>
      <c r="S18" s="10">
        <f>AVERAGE(C18:K18)</f>
        <v>1.4621741111111113</v>
      </c>
      <c r="T18" s="10">
        <f>STDEVA(C18:K18)/SQRT(9)</f>
        <v>9.0233089983116424E-2</v>
      </c>
      <c r="U18" s="9">
        <f>_xlfn.T.TEST(C16:P16,C18:K18,2,2)</f>
        <v>0.37580286600055635</v>
      </c>
    </row>
    <row r="19" spans="1:48" ht="14.25" x14ac:dyDescent="0.2">
      <c r="C19" s="5"/>
      <c r="D19" s="5"/>
      <c r="E19" s="5"/>
      <c r="F19" s="5"/>
      <c r="G19" s="5"/>
      <c r="H19" s="5"/>
      <c r="I19" s="5"/>
      <c r="J19" s="5"/>
      <c r="K19" s="5"/>
      <c r="L19" s="5"/>
      <c r="S19" s="9"/>
      <c r="T19" s="9"/>
      <c r="U19" s="9"/>
    </row>
    <row r="20" spans="1:48" x14ac:dyDescent="0.15">
      <c r="B20" t="s">
        <v>6</v>
      </c>
      <c r="S20" s="9"/>
      <c r="T20" s="9"/>
      <c r="U20" s="9"/>
    </row>
    <row r="21" spans="1:48" ht="14.25" x14ac:dyDescent="0.2">
      <c r="B21" t="s">
        <v>0</v>
      </c>
      <c r="C21" s="5">
        <v>7.2539990000000003</v>
      </c>
      <c r="D21" s="5">
        <v>7.1771459999999996</v>
      </c>
      <c r="E21" s="5">
        <v>4.8909979999999997</v>
      </c>
      <c r="F21" s="5">
        <v>6.105842</v>
      </c>
      <c r="G21" s="5">
        <v>4.8887510000000001</v>
      </c>
      <c r="H21" s="5">
        <v>5.6161539999999999</v>
      </c>
      <c r="I21" s="5">
        <v>5.2891269999999997</v>
      </c>
      <c r="J21" s="5">
        <v>7.0049089999999996</v>
      </c>
      <c r="K21" s="5">
        <v>6.466119</v>
      </c>
      <c r="L21" s="5">
        <v>7.0038369999999999</v>
      </c>
      <c r="M21" s="5">
        <v>6.0994450000000002</v>
      </c>
      <c r="N21" s="5">
        <v>8.8633290000000002</v>
      </c>
      <c r="O21" s="5">
        <v>6.6643749999999997</v>
      </c>
      <c r="P21" s="5">
        <v>9.3230850000000007</v>
      </c>
      <c r="S21" s="10">
        <f>AVERAGE(C21:P21)</f>
        <v>6.6176511428571425</v>
      </c>
      <c r="T21" s="10">
        <f>STDEVA(C21:P21)/SQRT(14)</f>
        <v>0.35295887183312635</v>
      </c>
      <c r="U21" s="9"/>
    </row>
    <row r="22" spans="1:48" ht="14.25" x14ac:dyDescent="0.2">
      <c r="L22" s="5"/>
      <c r="M22" s="5"/>
      <c r="N22" s="5"/>
      <c r="O22" s="5"/>
      <c r="P22" s="5"/>
      <c r="S22" s="10"/>
      <c r="T22" s="9"/>
      <c r="U22" s="9"/>
    </row>
    <row r="23" spans="1:48" ht="14.25" x14ac:dyDescent="0.2">
      <c r="B23" t="s">
        <v>1</v>
      </c>
      <c r="C23" s="5">
        <v>7.8999579999999998</v>
      </c>
      <c r="D23" s="5">
        <v>7.4323499999999996</v>
      </c>
      <c r="E23" s="5">
        <v>5.5538100000000004</v>
      </c>
      <c r="F23" s="5">
        <v>6.4659129999999996</v>
      </c>
      <c r="G23" s="5">
        <v>7.1112299999999999</v>
      </c>
      <c r="H23" s="5">
        <v>6.9303229999999996</v>
      </c>
      <c r="I23" s="5">
        <v>6.5922390000000002</v>
      </c>
      <c r="J23" s="5">
        <v>4.4548860000000001</v>
      </c>
      <c r="K23" s="5">
        <v>6.033982</v>
      </c>
      <c r="S23" s="10">
        <f>AVERAGE(C23:K23)</f>
        <v>6.4971878888888899</v>
      </c>
      <c r="T23" s="10">
        <f>STDEVA(C23:K23)/SQRT(9)</f>
        <v>0.34746057473959885</v>
      </c>
      <c r="U23" s="9">
        <f>_xlfn.T.TEST(C21:P21,C23:K23,2,2)</f>
        <v>0.81977722015770649</v>
      </c>
    </row>
    <row r="25" spans="1:48" x14ac:dyDescent="0.15">
      <c r="A25" s="2" t="s">
        <v>26</v>
      </c>
    </row>
    <row r="26" spans="1:48" x14ac:dyDescent="0.15">
      <c r="B26" t="s">
        <v>70</v>
      </c>
    </row>
    <row r="27" spans="1:48" ht="14.25" x14ac:dyDescent="0.2">
      <c r="B27" t="s">
        <v>0</v>
      </c>
      <c r="C27" s="5">
        <v>5.1950000000000003</v>
      </c>
      <c r="D27" s="5">
        <v>5.2762000000000002</v>
      </c>
      <c r="E27" s="5">
        <v>5.3574999999999999</v>
      </c>
      <c r="F27" s="5">
        <v>5.3900000000000006</v>
      </c>
      <c r="G27" s="5">
        <v>5.6498999999999997</v>
      </c>
      <c r="H27" s="5">
        <v>5.7068000000000003</v>
      </c>
      <c r="I27" s="5">
        <v>5.7189999999999994</v>
      </c>
      <c r="J27" s="5">
        <v>5.9546000000000001</v>
      </c>
      <c r="K27" s="5">
        <v>6.1191000000000004</v>
      </c>
      <c r="L27" s="5">
        <v>6.1353</v>
      </c>
      <c r="M27" s="5">
        <v>6.2652999999999999</v>
      </c>
      <c r="N27" s="5">
        <v>6.4784999999999995</v>
      </c>
      <c r="O27" s="5">
        <v>6.8196999999999992</v>
      </c>
      <c r="P27" s="5">
        <v>6.9212999999999996</v>
      </c>
      <c r="Q27" s="5">
        <v>5.3391999999999999</v>
      </c>
      <c r="R27" s="5">
        <v>5.4081999999999999</v>
      </c>
      <c r="S27" s="5">
        <v>5.4345999999999997</v>
      </c>
      <c r="T27" s="5">
        <v>5.4508999999999999</v>
      </c>
      <c r="U27" s="5">
        <v>5.4650999999999996</v>
      </c>
      <c r="V27" s="5">
        <v>5.5098000000000003</v>
      </c>
      <c r="W27" s="5">
        <v>5.5503999999999998</v>
      </c>
      <c r="X27" s="5">
        <v>5.5646000000000004</v>
      </c>
      <c r="Y27" s="5">
        <v>5.5686999999999998</v>
      </c>
      <c r="Z27" s="5">
        <v>6.0175000000000001</v>
      </c>
      <c r="AA27" s="5">
        <v>6.2164999999999999</v>
      </c>
      <c r="AB27" s="5">
        <v>6.8156999999999996</v>
      </c>
      <c r="AC27" s="5">
        <v>7.4757000000000007</v>
      </c>
      <c r="AD27" s="5">
        <v>7.5529000000000002</v>
      </c>
      <c r="AE27" s="5">
        <v>4.08</v>
      </c>
      <c r="AF27" s="5">
        <v>4.931</v>
      </c>
      <c r="AG27" s="5">
        <v>5.2112999999999996</v>
      </c>
      <c r="AH27" s="5">
        <v>5.4874999999999998</v>
      </c>
      <c r="AI27" s="5">
        <v>5.5037000000000003</v>
      </c>
      <c r="AJ27" s="5">
        <v>5.5179</v>
      </c>
      <c r="AK27" s="5">
        <v>5.6072999999999995</v>
      </c>
      <c r="AL27" s="5">
        <v>5.8997000000000002</v>
      </c>
      <c r="AM27" s="5">
        <v>5.92</v>
      </c>
      <c r="AN27" s="5">
        <v>5.9302000000000001</v>
      </c>
      <c r="AO27" s="5">
        <v>5.9525000000000006</v>
      </c>
      <c r="AP27" s="5">
        <v>5.9830000000000005</v>
      </c>
      <c r="AQ27" s="5">
        <v>5.9971999999999994</v>
      </c>
      <c r="AR27" s="5">
        <v>6.0377999999999998</v>
      </c>
      <c r="AT27" s="7">
        <f>AVERAGE(C27:AR27)</f>
        <v>5.8194547619047627</v>
      </c>
      <c r="AU27" s="7">
        <f>STDEVA(C27:AR27)/SQRT(42)</f>
        <v>9.91131927895018E-2</v>
      </c>
    </row>
    <row r="28" spans="1:48" x14ac:dyDescent="0.15">
      <c r="AT28" s="7"/>
    </row>
    <row r="29" spans="1:48" ht="14.25" x14ac:dyDescent="0.2">
      <c r="B29" t="s">
        <v>1</v>
      </c>
      <c r="C29" s="5">
        <v>5.3737000000000004</v>
      </c>
      <c r="D29" s="5">
        <v>5.5017000000000005</v>
      </c>
      <c r="E29" s="5">
        <v>5.6154000000000002</v>
      </c>
      <c r="F29" s="5">
        <v>5.9769000000000005</v>
      </c>
      <c r="G29" s="5">
        <v>6.1109</v>
      </c>
      <c r="H29" s="5">
        <v>6.117</v>
      </c>
      <c r="I29" s="5">
        <v>6.1779999999999999</v>
      </c>
      <c r="J29" s="5">
        <v>6.3587000000000007</v>
      </c>
      <c r="K29" s="5">
        <v>6.6226999999999991</v>
      </c>
      <c r="L29" s="5">
        <v>6.8115999999999994</v>
      </c>
      <c r="M29" s="5">
        <v>6.8724999999999996</v>
      </c>
      <c r="N29" s="5">
        <v>6.8969000000000005</v>
      </c>
      <c r="O29" s="5">
        <v>7.0776000000000003</v>
      </c>
      <c r="P29" s="5">
        <v>7.0939000000000005</v>
      </c>
      <c r="Q29" s="5">
        <v>5.6498999999999997</v>
      </c>
      <c r="R29" s="5">
        <v>6.4135</v>
      </c>
      <c r="S29" s="5">
        <v>6.4825999999999997</v>
      </c>
      <c r="T29" s="5">
        <v>6.5454999999999997</v>
      </c>
      <c r="U29" s="5">
        <v>6.6105</v>
      </c>
      <c r="V29" s="5">
        <v>6.6613000000000007</v>
      </c>
      <c r="W29" s="5">
        <v>6.6795999999999998</v>
      </c>
      <c r="X29" s="5">
        <v>6.7304000000000004</v>
      </c>
      <c r="Y29" s="5">
        <v>6.9314</v>
      </c>
      <c r="Z29" s="5">
        <v>7.0289000000000001</v>
      </c>
      <c r="AA29" s="5">
        <v>7.2381000000000002</v>
      </c>
      <c r="AB29" s="5">
        <v>7.2604000000000006</v>
      </c>
      <c r="AC29" s="5">
        <v>7.2623999999999995</v>
      </c>
      <c r="AD29" s="5">
        <v>7.4289999999999994</v>
      </c>
      <c r="AE29" s="5">
        <v>4.2567000000000004</v>
      </c>
      <c r="AF29" s="5">
        <v>4.8071000000000002</v>
      </c>
      <c r="AG29" s="5">
        <v>5.2721999999999998</v>
      </c>
      <c r="AH29" s="5">
        <v>6.1088999999999993</v>
      </c>
      <c r="AI29" s="5">
        <v>6.1597</v>
      </c>
      <c r="AJ29" s="5">
        <v>6.1962000000000002</v>
      </c>
      <c r="AK29" s="5">
        <v>6.2145000000000001</v>
      </c>
      <c r="AL29" s="5">
        <v>6.2591999999999999</v>
      </c>
      <c r="AM29" s="5">
        <v>6.4216999999999995</v>
      </c>
      <c r="AN29" s="5">
        <v>6.4886999999999997</v>
      </c>
      <c r="AO29" s="5">
        <v>6.6246999999999998</v>
      </c>
      <c r="AP29" s="5">
        <v>6.7385000000000002</v>
      </c>
      <c r="AQ29" s="5">
        <v>6.7627999999999995</v>
      </c>
      <c r="AR29" s="5">
        <v>7.1547999999999998</v>
      </c>
      <c r="AT29" s="7">
        <f>AVERAGE(C29:AR29)</f>
        <v>6.4046833333333328</v>
      </c>
      <c r="AU29" s="7">
        <f>STDEVA(C29:AR29)/SQRT(42)</f>
        <v>0.10456573023049885</v>
      </c>
      <c r="AV29">
        <f>_xlfn.T.TEST(C27:AR27,C29:AR29,2,2)</f>
        <v>1.1078046905823235E-4</v>
      </c>
    </row>
    <row r="30" spans="1:48" ht="14.25" x14ac:dyDescent="0.2">
      <c r="E30" s="8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</row>
    <row r="31" spans="1:48" x14ac:dyDescent="0.15">
      <c r="A31" s="2" t="s">
        <v>27</v>
      </c>
    </row>
    <row r="32" spans="1:48" x14ac:dyDescent="0.15">
      <c r="B32" t="s">
        <v>71</v>
      </c>
    </row>
    <row r="33" spans="2:48" ht="14.25" x14ac:dyDescent="0.2">
      <c r="B33" t="s">
        <v>0</v>
      </c>
      <c r="C33" s="5">
        <v>6.6816000000000004</v>
      </c>
      <c r="D33" s="5">
        <v>6.5821000000000005</v>
      </c>
      <c r="E33" s="5">
        <v>6.6735000000000007</v>
      </c>
      <c r="F33" s="5">
        <v>7.1325000000000003</v>
      </c>
      <c r="G33" s="5">
        <v>7.5407000000000002</v>
      </c>
      <c r="H33" s="5">
        <v>8.2109000000000005</v>
      </c>
      <c r="I33" s="5">
        <v>8.2981999999999996</v>
      </c>
      <c r="J33" s="5">
        <v>8.5154999999999994</v>
      </c>
      <c r="K33" s="5">
        <v>7.5772000000000004</v>
      </c>
      <c r="L33" s="5">
        <v>8.5135000000000005</v>
      </c>
      <c r="M33" s="5">
        <v>8.4260999999999999</v>
      </c>
      <c r="N33" s="5">
        <v>7.9955999999999996</v>
      </c>
      <c r="O33" s="5">
        <v>7.5224000000000002</v>
      </c>
      <c r="P33" s="5">
        <v>7.0939000000000005</v>
      </c>
      <c r="Q33" s="5">
        <v>5.8754</v>
      </c>
      <c r="R33" s="5">
        <v>6.1962000000000002</v>
      </c>
      <c r="S33" s="5">
        <v>6.3384</v>
      </c>
      <c r="T33" s="5">
        <v>6.5415000000000001</v>
      </c>
      <c r="U33" s="5">
        <v>7.1893000000000002</v>
      </c>
      <c r="V33" s="5">
        <v>7.3030999999999997</v>
      </c>
      <c r="W33" s="5">
        <v>8.1356999999999999</v>
      </c>
      <c r="X33" s="5">
        <v>8.2981999999999996</v>
      </c>
      <c r="Y33" s="5">
        <v>8.3348000000000013</v>
      </c>
      <c r="Z33" s="5">
        <v>8.3651999999999997</v>
      </c>
      <c r="AA33" s="5">
        <v>9.0312999999999999</v>
      </c>
      <c r="AB33" s="5">
        <v>9.4639000000000006</v>
      </c>
      <c r="AC33" s="5">
        <v>9.4781000000000013</v>
      </c>
      <c r="AD33" s="5">
        <v>9.7056000000000004</v>
      </c>
      <c r="AE33" s="5">
        <v>6.4318</v>
      </c>
      <c r="AF33" s="5">
        <v>6.7161</v>
      </c>
      <c r="AG33" s="5">
        <v>6.9131</v>
      </c>
      <c r="AH33" s="5">
        <v>6.9557999999999991</v>
      </c>
      <c r="AI33" s="5">
        <v>6.9639000000000006</v>
      </c>
      <c r="AJ33" s="5">
        <v>7.0004999999999997</v>
      </c>
      <c r="AK33" s="5">
        <v>7.3497999999999992</v>
      </c>
      <c r="AL33" s="5">
        <v>7.4229000000000003</v>
      </c>
      <c r="AM33" s="5">
        <v>8.0789000000000009</v>
      </c>
      <c r="AN33" s="5">
        <v>8.2311999999999994</v>
      </c>
      <c r="AO33" s="5">
        <v>8.9886999999999997</v>
      </c>
      <c r="AP33" s="5">
        <v>9.023200000000001</v>
      </c>
      <c r="AQ33" s="5">
        <v>9.0719999999999992</v>
      </c>
      <c r="AR33" s="5">
        <v>9.536999999999999</v>
      </c>
      <c r="AT33" s="7">
        <f>AVERAGE(C33:AR33)</f>
        <v>7.7548880952380967</v>
      </c>
      <c r="AU33" s="7">
        <f>STDEVA(C33:AR33)/SQRT(42)</f>
        <v>0.15852821873330397</v>
      </c>
    </row>
    <row r="34" spans="2:48" x14ac:dyDescent="0.15">
      <c r="AT34" s="7"/>
    </row>
    <row r="35" spans="2:48" ht="14.25" x14ac:dyDescent="0.2">
      <c r="B35" t="s">
        <v>1</v>
      </c>
      <c r="C35" s="5">
        <v>7.3376000000000001</v>
      </c>
      <c r="D35" s="5">
        <v>7.5832999999999995</v>
      </c>
      <c r="E35" s="5">
        <v>7.89</v>
      </c>
      <c r="F35" s="5">
        <v>8.4525000000000006</v>
      </c>
      <c r="G35" s="5">
        <v>8.8811</v>
      </c>
      <c r="H35" s="5">
        <v>9.3785999999999987</v>
      </c>
      <c r="I35" s="5">
        <v>9.3969000000000005</v>
      </c>
      <c r="J35" s="5">
        <v>7.6970999999999998</v>
      </c>
      <c r="K35" s="5">
        <v>8.2393000000000001</v>
      </c>
      <c r="L35" s="5">
        <v>9.2343999999999991</v>
      </c>
      <c r="M35" s="5">
        <v>9.7136999999999993</v>
      </c>
      <c r="N35" s="5">
        <v>9.3826999999999998</v>
      </c>
      <c r="O35" s="5">
        <v>8.7571999999999992</v>
      </c>
      <c r="P35" s="5">
        <v>7.963099999999999</v>
      </c>
      <c r="Q35" s="5">
        <v>7.3598999999999997</v>
      </c>
      <c r="R35" s="5">
        <v>7.4919000000000002</v>
      </c>
      <c r="S35" s="5">
        <v>7.6950000000000003</v>
      </c>
      <c r="T35" s="5">
        <v>7.6991000000000005</v>
      </c>
      <c r="U35" s="5">
        <v>8.2109000000000005</v>
      </c>
      <c r="V35" s="5">
        <v>8.2210000000000001</v>
      </c>
      <c r="W35" s="5">
        <v>8.2454000000000001</v>
      </c>
      <c r="X35" s="5">
        <v>8.4404000000000003</v>
      </c>
      <c r="Y35" s="5">
        <v>8.5337999999999994</v>
      </c>
      <c r="Z35" s="5">
        <v>8.696299999999999</v>
      </c>
      <c r="AA35" s="5">
        <v>8.7124999999999986</v>
      </c>
      <c r="AB35" s="5">
        <v>9.3664000000000005</v>
      </c>
      <c r="AC35" s="5">
        <v>9.8193000000000001</v>
      </c>
      <c r="AD35" s="5">
        <v>9.8762000000000008</v>
      </c>
      <c r="AE35" s="5">
        <v>6.6064999999999996</v>
      </c>
      <c r="AF35" s="5">
        <v>6.6246999999999998</v>
      </c>
      <c r="AG35" s="5">
        <v>6.6632999999999996</v>
      </c>
      <c r="AH35" s="5">
        <v>6.7932999999999995</v>
      </c>
      <c r="AI35" s="5">
        <v>6.9577999999999998</v>
      </c>
      <c r="AJ35" s="5">
        <v>7.5426999999999991</v>
      </c>
      <c r="AK35" s="5">
        <v>7.8291000000000004</v>
      </c>
      <c r="AL35" s="5">
        <v>7.9996999999999998</v>
      </c>
      <c r="AM35" s="5">
        <v>8.7754999999999992</v>
      </c>
      <c r="AN35" s="5">
        <v>9.2446000000000002</v>
      </c>
      <c r="AO35" s="5">
        <v>9.34</v>
      </c>
      <c r="AP35" s="5">
        <v>9.4882999999999988</v>
      </c>
      <c r="AQ35" s="5">
        <v>10.3636</v>
      </c>
      <c r="AR35" s="5">
        <v>10.664199999999999</v>
      </c>
      <c r="AT35" s="7">
        <f>AVERAGE(C35:AR35)</f>
        <v>8.4087833333333339</v>
      </c>
      <c r="AU35" s="7">
        <f>STDEVA(C35:AR35)/SQRT(42)</f>
        <v>0.1597670907111132</v>
      </c>
      <c r="AV35">
        <f>_xlfn.T.TEST(C33:AR33,C35:AR35,2,2)</f>
        <v>4.7152468739913717E-3</v>
      </c>
    </row>
  </sheetData>
  <phoneticPr fontId="5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O38"/>
  <sheetViews>
    <sheetView topLeftCell="A28" workbookViewId="0">
      <selection activeCell="C4" sqref="C4"/>
    </sheetView>
  </sheetViews>
  <sheetFormatPr defaultRowHeight="13.5" x14ac:dyDescent="0.15"/>
  <cols>
    <col min="2" max="2" width="6.875" customWidth="1"/>
    <col min="22" max="24" width="9" style="9"/>
  </cols>
  <sheetData>
    <row r="2" spans="1:67" x14ac:dyDescent="0.15">
      <c r="A2" t="s">
        <v>43</v>
      </c>
    </row>
    <row r="3" spans="1:67" ht="14.25" x14ac:dyDescent="0.2">
      <c r="B3" t="s">
        <v>42</v>
      </c>
      <c r="F3" s="5">
        <v>0.1</v>
      </c>
      <c r="G3" s="5">
        <v>0.26666699999999999</v>
      </c>
      <c r="H3" s="5">
        <v>0.43333300000000002</v>
      </c>
      <c r="I3" s="5">
        <v>0.6</v>
      </c>
      <c r="J3" s="5">
        <v>0.76666699999999999</v>
      </c>
      <c r="K3" s="5">
        <v>0.93333299999999997</v>
      </c>
      <c r="L3" s="5">
        <v>1.1000000000000001</v>
      </c>
      <c r="M3" s="5">
        <v>1.266667</v>
      </c>
      <c r="N3" s="5">
        <v>1.433333</v>
      </c>
      <c r="O3" s="5">
        <v>1.6</v>
      </c>
      <c r="P3" s="5">
        <v>1.766667</v>
      </c>
      <c r="Q3" s="5">
        <v>1.933333</v>
      </c>
      <c r="R3" s="5">
        <v>2.1</v>
      </c>
      <c r="S3" s="5">
        <v>2.266667</v>
      </c>
      <c r="T3" s="5">
        <v>2.4333330000000002</v>
      </c>
      <c r="U3" s="5">
        <v>2.6</v>
      </c>
      <c r="V3" s="5">
        <v>2.766667</v>
      </c>
      <c r="W3" s="5">
        <v>2.9333330000000002</v>
      </c>
      <c r="X3" s="5">
        <v>3.1</v>
      </c>
      <c r="Y3" s="5">
        <v>3.266667</v>
      </c>
      <c r="Z3" s="5">
        <v>3.4333330000000002</v>
      </c>
      <c r="AA3" s="5">
        <v>3.6</v>
      </c>
      <c r="AB3" s="5">
        <v>3.766667</v>
      </c>
      <c r="AC3" s="5">
        <v>3.9333330000000002</v>
      </c>
      <c r="AD3" s="5">
        <v>4.0999999999999996</v>
      </c>
      <c r="AE3" s="5">
        <v>4.266667</v>
      </c>
      <c r="AF3" s="5">
        <v>4.4333330000000002</v>
      </c>
      <c r="AG3" s="5">
        <v>4.5999999999999996</v>
      </c>
      <c r="AH3" s="5">
        <v>4.766667</v>
      </c>
      <c r="AI3" s="5">
        <v>4.9333330000000002</v>
      </c>
      <c r="AJ3" s="5">
        <v>5.0999999999999996</v>
      </c>
      <c r="AK3" s="5">
        <v>5.266667</v>
      </c>
      <c r="AL3" s="5">
        <v>5.4333330000000002</v>
      </c>
      <c r="AM3" s="5">
        <v>5.6</v>
      </c>
      <c r="AN3" s="5">
        <v>5.766667</v>
      </c>
      <c r="AO3" s="5">
        <v>5.9333330000000002</v>
      </c>
      <c r="AP3" s="5">
        <v>6.1</v>
      </c>
      <c r="AQ3" s="5">
        <v>6.266667</v>
      </c>
      <c r="AR3" s="5">
        <v>6.4333330000000002</v>
      </c>
      <c r="AS3" s="5">
        <v>6.6</v>
      </c>
      <c r="AT3" s="5">
        <v>6.766667</v>
      </c>
      <c r="AU3" s="5">
        <v>6.9333330000000002</v>
      </c>
      <c r="AV3" s="5">
        <v>7.1</v>
      </c>
      <c r="AW3" s="5">
        <v>7.266667</v>
      </c>
      <c r="AX3" s="5">
        <v>7.4333330000000002</v>
      </c>
      <c r="AY3" s="5">
        <v>7.6</v>
      </c>
      <c r="AZ3" s="5">
        <v>7.766667</v>
      </c>
      <c r="BA3" s="5">
        <v>7.9333330000000002</v>
      </c>
      <c r="BB3" s="5">
        <v>8.1</v>
      </c>
      <c r="BC3" s="5">
        <v>8.266667</v>
      </c>
      <c r="BD3" s="5">
        <v>8.4333329999999993</v>
      </c>
      <c r="BE3" s="5">
        <v>8.6</v>
      </c>
      <c r="BF3" s="5">
        <v>8.766667</v>
      </c>
      <c r="BG3" s="5">
        <v>8.9333329999999993</v>
      </c>
      <c r="BH3" s="5">
        <v>9.1</v>
      </c>
      <c r="BI3" s="5">
        <v>9.266667</v>
      </c>
      <c r="BJ3" s="5">
        <v>9.4333329999999993</v>
      </c>
      <c r="BK3" s="5">
        <v>9.6</v>
      </c>
      <c r="BL3" s="5">
        <v>9.766667</v>
      </c>
      <c r="BM3" s="5">
        <v>9.9333329999999993</v>
      </c>
      <c r="BN3" s="5">
        <v>10.1</v>
      </c>
      <c r="BO3" s="5">
        <v>10.26667</v>
      </c>
    </row>
    <row r="4" spans="1:67" x14ac:dyDescent="0.15">
      <c r="B4" t="s">
        <v>0</v>
      </c>
      <c r="C4" t="s">
        <v>58</v>
      </c>
      <c r="F4">
        <v>1.386849</v>
      </c>
      <c r="G4">
        <v>1.3742940000000001</v>
      </c>
      <c r="H4">
        <v>1.3583369999999999</v>
      </c>
      <c r="I4">
        <v>1.3468279999999999</v>
      </c>
      <c r="J4">
        <v>1.3588169999999999</v>
      </c>
      <c r="K4">
        <v>1.346174</v>
      </c>
      <c r="L4">
        <v>1.3324849999999999</v>
      </c>
      <c r="M4">
        <v>1.3414659999999998</v>
      </c>
      <c r="N4">
        <v>1.3626530000000001</v>
      </c>
      <c r="O4">
        <v>1.357553</v>
      </c>
      <c r="P4">
        <v>1.3679290000000002</v>
      </c>
      <c r="Q4">
        <v>1.3511880000000001</v>
      </c>
      <c r="R4">
        <v>1.326468</v>
      </c>
      <c r="S4">
        <v>1.3193620000000001</v>
      </c>
      <c r="T4">
        <v>1.336757</v>
      </c>
      <c r="U4">
        <v>1.318403</v>
      </c>
      <c r="V4" s="9">
        <v>1.3196240000000001</v>
      </c>
      <c r="W4" s="9">
        <v>1.315569</v>
      </c>
      <c r="X4" s="9">
        <v>1.3187950000000002</v>
      </c>
      <c r="Y4">
        <v>1.2772479999999999</v>
      </c>
      <c r="Z4">
        <v>1.2971279999999998</v>
      </c>
      <c r="AA4">
        <v>1.265128</v>
      </c>
      <c r="AB4">
        <v>1.258022</v>
      </c>
      <c r="AC4">
        <v>1.22018</v>
      </c>
      <c r="AD4">
        <v>1.2166489999999999</v>
      </c>
      <c r="AE4">
        <v>1.1936300000000002</v>
      </c>
      <c r="AF4">
        <v>1.1494659999999999</v>
      </c>
      <c r="AG4">
        <v>1.1082239999999999</v>
      </c>
      <c r="AH4">
        <v>1.1087470000000001</v>
      </c>
      <c r="AI4">
        <v>1.0766600000000002</v>
      </c>
      <c r="AJ4">
        <v>1.0290090000000001</v>
      </c>
      <c r="AK4">
        <v>1.021685</v>
      </c>
      <c r="AL4">
        <v>1.0031559999999999</v>
      </c>
      <c r="AM4">
        <v>0.92385430000000002</v>
      </c>
      <c r="AN4">
        <v>0.85327149999999996</v>
      </c>
      <c r="AO4">
        <v>0.88819230000000005</v>
      </c>
      <c r="AP4">
        <v>0.69283620000000001</v>
      </c>
      <c r="AQ4">
        <v>0.79842709999999995</v>
      </c>
      <c r="AR4">
        <v>0.63507079999999994</v>
      </c>
      <c r="AS4">
        <v>0.75487409999999999</v>
      </c>
      <c r="AT4">
        <v>0.60246060000000001</v>
      </c>
      <c r="AU4">
        <v>0.4361834</v>
      </c>
      <c r="AV4">
        <v>0.37567139999999999</v>
      </c>
      <c r="AW4">
        <v>0.51692420000000006</v>
      </c>
      <c r="AX4">
        <v>0.44045580000000001</v>
      </c>
      <c r="AY4">
        <v>0.4364886</v>
      </c>
      <c r="AZ4">
        <v>0.3421457</v>
      </c>
      <c r="BA4">
        <v>0.54787770000000002</v>
      </c>
      <c r="BB4">
        <v>0.3042166</v>
      </c>
      <c r="BC4">
        <v>0.45554030000000001</v>
      </c>
      <c r="BD4">
        <v>0.41081020000000001</v>
      </c>
      <c r="BE4">
        <v>0.34641810000000001</v>
      </c>
      <c r="BF4">
        <v>0.27121409999999996</v>
      </c>
      <c r="BG4">
        <v>0.23184639999999998</v>
      </c>
      <c r="BH4">
        <v>0.1304408</v>
      </c>
      <c r="BI4">
        <v>0.25852749999999997</v>
      </c>
      <c r="BJ4">
        <v>0.27522489999999999</v>
      </c>
      <c r="BK4">
        <v>0.17063690000000001</v>
      </c>
      <c r="BL4">
        <v>0.26362830000000004</v>
      </c>
      <c r="BM4">
        <v>0.24305070000000001</v>
      </c>
      <c r="BN4">
        <v>0.2825492</v>
      </c>
      <c r="BO4">
        <v>0.15956329999999999</v>
      </c>
    </row>
    <row r="5" spans="1:67" ht="14.25" x14ac:dyDescent="0.2"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</row>
    <row r="6" spans="1:67" x14ac:dyDescent="0.15">
      <c r="B6" t="s">
        <v>1</v>
      </c>
      <c r="F6">
        <v>0.78617100000000006</v>
      </c>
      <c r="G6">
        <v>0.68994290000000003</v>
      </c>
      <c r="H6">
        <v>0.86109159999999996</v>
      </c>
      <c r="I6">
        <v>0.93246459999999998</v>
      </c>
      <c r="J6">
        <v>0.83614350000000004</v>
      </c>
      <c r="K6">
        <v>0.69551239999999992</v>
      </c>
      <c r="L6">
        <v>0.70852570000000004</v>
      </c>
      <c r="M6">
        <v>0.91953279999999993</v>
      </c>
      <c r="N6">
        <v>0.77484130000000007</v>
      </c>
      <c r="O6">
        <v>0.68614959999999992</v>
      </c>
      <c r="P6">
        <v>0.82458500000000001</v>
      </c>
      <c r="Q6">
        <v>0.55057529999999999</v>
      </c>
      <c r="R6">
        <v>0.74840549999999995</v>
      </c>
      <c r="S6">
        <v>0.6889343</v>
      </c>
      <c r="T6">
        <v>0.57998659999999991</v>
      </c>
      <c r="U6">
        <v>0.56869510000000001</v>
      </c>
      <c r="V6" s="9">
        <v>0.49491879999999999</v>
      </c>
      <c r="W6" s="9">
        <v>0.4258728</v>
      </c>
      <c r="X6" s="9">
        <v>0.32463069999999999</v>
      </c>
      <c r="Y6">
        <v>0.357933</v>
      </c>
      <c r="Z6">
        <v>0.33905029999999997</v>
      </c>
      <c r="AA6">
        <v>0.2523804</v>
      </c>
      <c r="AB6">
        <v>0.23952480000000001</v>
      </c>
      <c r="AC6">
        <v>0.25459290000000001</v>
      </c>
      <c r="AD6">
        <v>0.17879490000000001</v>
      </c>
      <c r="AE6">
        <v>0.15254970000000001</v>
      </c>
      <c r="AF6">
        <v>0.14575960000000002</v>
      </c>
      <c r="AG6">
        <v>2.5444030000000003E-2</v>
      </c>
      <c r="AH6">
        <v>4.2686459999999996E-2</v>
      </c>
      <c r="AI6">
        <v>9.7579959999999993E-2</v>
      </c>
      <c r="AJ6">
        <v>3.894806E-2</v>
      </c>
      <c r="AK6">
        <v>3.5705569999999999E-2</v>
      </c>
      <c r="AL6">
        <v>6.7100519999999997E-2</v>
      </c>
      <c r="AM6">
        <v>6.2866210000000006E-2</v>
      </c>
      <c r="AN6">
        <v>6.8130489999999988E-2</v>
      </c>
      <c r="AO6">
        <v>2.0713809999999999E-2</v>
      </c>
      <c r="AP6">
        <v>3.604889E-2</v>
      </c>
      <c r="AQ6">
        <v>1.9645689999999997E-2</v>
      </c>
      <c r="AR6">
        <v>5.3558349999999998E-2</v>
      </c>
      <c r="AS6">
        <v>7.9269409999999998E-2</v>
      </c>
      <c r="AT6">
        <v>3.7193299999999999E-2</v>
      </c>
      <c r="AU6">
        <v>1.3732910000000001E-2</v>
      </c>
      <c r="AV6">
        <v>4.367828E-2</v>
      </c>
      <c r="AW6">
        <v>3.2157899999999996E-2</v>
      </c>
      <c r="AX6">
        <v>1.9226070000000001E-2</v>
      </c>
      <c r="AY6">
        <v>3.078461E-2</v>
      </c>
      <c r="AZ6">
        <v>1.6937259999999999E-2</v>
      </c>
      <c r="BA6">
        <v>4.3106079999999998E-2</v>
      </c>
      <c r="BB6">
        <v>1.7890929999999999E-2</v>
      </c>
      <c r="BC6">
        <v>1.8539429999999999E-2</v>
      </c>
      <c r="BD6">
        <v>1.537323E-2</v>
      </c>
      <c r="BE6">
        <v>1.7623899999999998E-2</v>
      </c>
      <c r="BF6">
        <v>2.1324159999999998E-2</v>
      </c>
      <c r="BG6">
        <v>2.1209720000000001E-2</v>
      </c>
      <c r="BH6">
        <v>2.037048E-2</v>
      </c>
      <c r="BI6">
        <v>1.8196110000000001E-2</v>
      </c>
      <c r="BJ6">
        <v>1.800537E-2</v>
      </c>
      <c r="BK6">
        <v>4.3411250000000005E-2</v>
      </c>
      <c r="BL6">
        <v>2.1209720000000001E-2</v>
      </c>
      <c r="BM6">
        <v>2.037048E-2</v>
      </c>
      <c r="BN6">
        <v>1.8196110000000001E-2</v>
      </c>
      <c r="BO6">
        <v>1.800537E-2</v>
      </c>
    </row>
    <row r="9" spans="1:67" x14ac:dyDescent="0.15">
      <c r="A9" t="s">
        <v>44</v>
      </c>
    </row>
    <row r="10" spans="1:67" ht="17.25" x14ac:dyDescent="0.25">
      <c r="B10" t="s">
        <v>45</v>
      </c>
      <c r="F10" s="5">
        <v>2</v>
      </c>
      <c r="G10" s="5">
        <v>1.82</v>
      </c>
      <c r="H10" s="5">
        <v>1.64</v>
      </c>
      <c r="I10" s="5">
        <v>1.46</v>
      </c>
      <c r="J10" s="5">
        <v>1.28</v>
      </c>
      <c r="K10" s="5">
        <v>1.1000000000000001</v>
      </c>
      <c r="L10" s="5">
        <v>0.92</v>
      </c>
      <c r="M10" s="5">
        <v>0.74</v>
      </c>
      <c r="N10" s="5">
        <v>0.56000000000000005</v>
      </c>
      <c r="O10" s="5">
        <v>0.38</v>
      </c>
      <c r="P10" s="5">
        <v>0.2</v>
      </c>
    </row>
    <row r="11" spans="1:67" ht="14.25" x14ac:dyDescent="0.2">
      <c r="B11" t="s">
        <v>46</v>
      </c>
      <c r="C11" t="s">
        <v>47</v>
      </c>
      <c r="F11" s="5">
        <v>1</v>
      </c>
      <c r="G11" s="5">
        <v>0.95924500000000001</v>
      </c>
      <c r="H11" s="5">
        <v>0.939554</v>
      </c>
      <c r="I11" s="5">
        <v>0.84873600000000005</v>
      </c>
      <c r="J11" s="5">
        <v>0.58867499999999995</v>
      </c>
      <c r="K11" s="5">
        <v>0.35922500000000002</v>
      </c>
      <c r="L11" s="5">
        <v>0.21162500000000001</v>
      </c>
      <c r="M11" s="5">
        <v>0.115064</v>
      </c>
      <c r="N11" s="5">
        <v>5.5877000000000003E-2</v>
      </c>
      <c r="O11" s="5">
        <v>4.6172999999999999E-2</v>
      </c>
      <c r="P11" s="5">
        <v>2.8759E-2</v>
      </c>
    </row>
    <row r="12" spans="1:67" ht="14.25" x14ac:dyDescent="0.2">
      <c r="F12" s="5">
        <v>1</v>
      </c>
      <c r="G12" s="5">
        <v>0.97164600000000001</v>
      </c>
      <c r="H12" s="5">
        <v>0.94664899999999996</v>
      </c>
      <c r="I12" s="5">
        <v>0.94908700000000001</v>
      </c>
      <c r="J12" s="5">
        <v>0.88854599999999995</v>
      </c>
      <c r="K12" s="5">
        <v>0.79181100000000004</v>
      </c>
      <c r="L12" s="5">
        <v>0.62090500000000004</v>
      </c>
      <c r="M12" s="5">
        <v>0.42614999999999997</v>
      </c>
      <c r="N12" s="5">
        <v>0.26745000000000002</v>
      </c>
      <c r="O12" s="5">
        <v>9.7055000000000002E-2</v>
      </c>
      <c r="P12" s="5">
        <v>5.1189999999999999E-2</v>
      </c>
    </row>
    <row r="13" spans="1:67" ht="14.25" x14ac:dyDescent="0.2">
      <c r="F13" s="5">
        <v>1</v>
      </c>
      <c r="G13" s="5">
        <v>0.99916700000000003</v>
      </c>
      <c r="H13" s="5">
        <v>0.958179</v>
      </c>
      <c r="I13" s="5">
        <v>0.87028399999999995</v>
      </c>
      <c r="J13" s="5">
        <v>0.65164999999999995</v>
      </c>
      <c r="K13" s="5">
        <v>0.60910699999999995</v>
      </c>
      <c r="L13" s="5">
        <v>0.22170500000000001</v>
      </c>
      <c r="M13" s="5">
        <v>0.17900099999999999</v>
      </c>
      <c r="N13" s="5">
        <v>8.3339999999999997E-2</v>
      </c>
      <c r="O13" s="5">
        <v>7.3547000000000001E-2</v>
      </c>
      <c r="P13" s="5">
        <v>7.1750999999999995E-2</v>
      </c>
    </row>
    <row r="14" spans="1:67" ht="14.25" x14ac:dyDescent="0.2">
      <c r="F14" s="5">
        <v>1</v>
      </c>
      <c r="G14" s="5">
        <v>0.95371499999999998</v>
      </c>
      <c r="H14" s="5">
        <v>0.92333200000000004</v>
      </c>
      <c r="I14" s="5">
        <v>0.86697800000000003</v>
      </c>
      <c r="J14" s="5">
        <v>0.80867999999999995</v>
      </c>
      <c r="K14" s="5">
        <v>0.62936700000000001</v>
      </c>
      <c r="L14" s="5">
        <v>0.47895100000000002</v>
      </c>
      <c r="M14" s="5">
        <v>0.323967</v>
      </c>
      <c r="N14" s="5">
        <v>0.229239</v>
      </c>
      <c r="O14" s="5">
        <v>0.20255100000000001</v>
      </c>
      <c r="P14" s="5">
        <v>0.20013500000000001</v>
      </c>
    </row>
    <row r="15" spans="1:67" ht="14.25" x14ac:dyDescent="0.2">
      <c r="F15" s="5">
        <v>1</v>
      </c>
      <c r="G15" s="5">
        <v>0.98866100000000001</v>
      </c>
      <c r="H15" s="5">
        <v>0.97199100000000005</v>
      </c>
      <c r="I15" s="5">
        <v>0.92912899999999998</v>
      </c>
      <c r="J15" s="5">
        <v>0.84956699999999996</v>
      </c>
      <c r="K15" s="5">
        <v>0.74333300000000002</v>
      </c>
      <c r="L15" s="5">
        <v>0.56882699999999997</v>
      </c>
      <c r="M15" s="5">
        <v>0.39504</v>
      </c>
      <c r="N15" s="5">
        <v>0.30460399999999999</v>
      </c>
      <c r="O15" s="5">
        <v>0.20694499999999999</v>
      </c>
      <c r="P15" s="5">
        <v>0.17537700000000001</v>
      </c>
    </row>
    <row r="16" spans="1:67" ht="14.25" x14ac:dyDescent="0.2">
      <c r="F16" s="5">
        <v>1</v>
      </c>
      <c r="G16" s="5">
        <v>0.98130799999999996</v>
      </c>
      <c r="H16" s="5">
        <v>0.93952500000000005</v>
      </c>
      <c r="I16" s="5">
        <v>0.85783399999999999</v>
      </c>
      <c r="J16" s="5">
        <v>0.63640399999999997</v>
      </c>
      <c r="K16" s="5">
        <v>0.34127200000000002</v>
      </c>
      <c r="L16" s="5">
        <v>0.20810300000000001</v>
      </c>
      <c r="M16" s="5">
        <v>9.7776000000000002E-2</v>
      </c>
      <c r="N16" s="5">
        <v>6.1064E-2</v>
      </c>
      <c r="O16" s="5">
        <v>3.4424999999999997E-2</v>
      </c>
      <c r="P16" s="5">
        <v>3.4373000000000001E-2</v>
      </c>
    </row>
    <row r="17" spans="1:19" ht="14.25" x14ac:dyDescent="0.2">
      <c r="F17" s="5">
        <v>1</v>
      </c>
      <c r="G17" s="5">
        <v>0.836171</v>
      </c>
      <c r="H17" s="5">
        <v>0.88235200000000003</v>
      </c>
      <c r="I17" s="5">
        <v>0.70406899999999994</v>
      </c>
      <c r="J17" s="5">
        <v>0.47607100000000002</v>
      </c>
      <c r="K17" s="5">
        <v>0.32456499999999999</v>
      </c>
      <c r="L17" s="5">
        <v>0.212479</v>
      </c>
      <c r="M17" s="5">
        <v>0.121347</v>
      </c>
      <c r="N17" s="5">
        <v>6.2922000000000006E-2</v>
      </c>
      <c r="O17" s="5">
        <v>4.0905999999999998E-2</v>
      </c>
      <c r="P17" s="5">
        <v>3.7694999999999999E-2</v>
      </c>
    </row>
    <row r="19" spans="1:19" ht="14.25" x14ac:dyDescent="0.2">
      <c r="B19" t="s">
        <v>1</v>
      </c>
      <c r="F19" s="5">
        <v>1</v>
      </c>
      <c r="G19" s="5">
        <v>0.99446400000000001</v>
      </c>
      <c r="H19" s="5">
        <v>0.83989400000000003</v>
      </c>
      <c r="I19" s="5">
        <v>1.0721400000000001</v>
      </c>
      <c r="J19" s="5">
        <v>1.0723069999999999</v>
      </c>
      <c r="K19" s="5">
        <v>0.64001300000000005</v>
      </c>
      <c r="L19" s="5">
        <v>0.63557600000000003</v>
      </c>
      <c r="M19" s="5">
        <v>0.34842000000000001</v>
      </c>
      <c r="N19" s="5">
        <v>0.19599</v>
      </c>
      <c r="O19" s="5">
        <v>9.2348E-2</v>
      </c>
      <c r="P19" s="5">
        <v>4.7506E-2</v>
      </c>
    </row>
    <row r="20" spans="1:19" ht="14.25" x14ac:dyDescent="0.2">
      <c r="F20" s="5">
        <v>1</v>
      </c>
      <c r="G20" s="5">
        <v>0.89412199999999997</v>
      </c>
      <c r="H20" s="5">
        <v>0.70885200000000004</v>
      </c>
      <c r="I20" s="5">
        <v>0.33422400000000002</v>
      </c>
      <c r="J20" s="5">
        <v>0.28604200000000002</v>
      </c>
      <c r="K20" s="5">
        <v>0.14451600000000001</v>
      </c>
      <c r="L20" s="5">
        <v>9.1592999999999994E-2</v>
      </c>
      <c r="M20" s="5">
        <v>7.1295999999999998E-2</v>
      </c>
      <c r="N20" s="5">
        <v>7.9853999999999994E-2</v>
      </c>
      <c r="O20" s="5">
        <v>6.2665999999999999E-2</v>
      </c>
      <c r="P20" s="5">
        <v>4.6774999999999997E-2</v>
      </c>
    </row>
    <row r="21" spans="1:19" ht="14.25" x14ac:dyDescent="0.2">
      <c r="F21" s="5">
        <v>1</v>
      </c>
      <c r="G21" s="5">
        <v>0.86362499999999998</v>
      </c>
      <c r="H21" s="5">
        <v>0.83012799999999998</v>
      </c>
      <c r="I21" s="5">
        <v>0.86211000000000004</v>
      </c>
      <c r="J21" s="5">
        <v>0.68170600000000003</v>
      </c>
      <c r="K21" s="5">
        <v>0.554921</v>
      </c>
      <c r="L21" s="5">
        <v>0.29189100000000001</v>
      </c>
      <c r="M21" s="5">
        <v>0.15195</v>
      </c>
      <c r="N21" s="5">
        <v>6.2986E-2</v>
      </c>
      <c r="O21" s="5">
        <v>5.3009000000000001E-2</v>
      </c>
      <c r="P21" s="5">
        <v>5.0136E-2</v>
      </c>
    </row>
    <row r="22" spans="1:19" ht="14.25" x14ac:dyDescent="0.2">
      <c r="F22" s="5">
        <v>1</v>
      </c>
      <c r="G22" s="5">
        <v>0.85880699999999999</v>
      </c>
      <c r="H22" s="5">
        <v>0.50689899999999999</v>
      </c>
      <c r="I22" s="5">
        <v>0.10883</v>
      </c>
      <c r="J22" s="5">
        <v>5.4281999999999997E-2</v>
      </c>
      <c r="K22" s="5">
        <v>3.8689000000000001E-2</v>
      </c>
      <c r="L22" s="5">
        <v>3.9653000000000001E-2</v>
      </c>
      <c r="M22" s="5">
        <v>3.5484000000000002E-2</v>
      </c>
      <c r="N22" s="5">
        <v>2.9337999999999999E-2</v>
      </c>
      <c r="O22" s="5">
        <v>3.7969999999999997E-2</v>
      </c>
      <c r="P22" s="5">
        <v>3.6517000000000001E-2</v>
      </c>
    </row>
    <row r="23" spans="1:19" ht="14.25" x14ac:dyDescent="0.2">
      <c r="F23" s="5">
        <v>1</v>
      </c>
      <c r="G23" s="5">
        <v>0.93996199999999996</v>
      </c>
      <c r="H23" s="5">
        <v>0.732599</v>
      </c>
      <c r="I23" s="5">
        <v>0.35165800000000003</v>
      </c>
      <c r="J23" s="5">
        <v>0.14565600000000001</v>
      </c>
      <c r="K23" s="5">
        <v>0.13072300000000001</v>
      </c>
      <c r="L23" s="5">
        <v>0.12901199999999999</v>
      </c>
      <c r="M23" s="5">
        <v>0.12765699999999999</v>
      </c>
      <c r="N23" s="5">
        <v>0.13209399999999999</v>
      </c>
      <c r="O23" s="5">
        <v>0.13011600000000001</v>
      </c>
      <c r="P23" s="5">
        <v>0.12803899999999999</v>
      </c>
    </row>
    <row r="24" spans="1:19" ht="14.25" x14ac:dyDescent="0.2">
      <c r="F24" s="5">
        <v>1</v>
      </c>
      <c r="G24" s="5">
        <v>0.88597999999999999</v>
      </c>
      <c r="H24" s="5">
        <v>0.56682600000000005</v>
      </c>
      <c r="I24" s="5">
        <v>0.32955600000000002</v>
      </c>
      <c r="J24" s="5">
        <v>0.116866</v>
      </c>
      <c r="K24" s="5">
        <v>7.1986999999999995E-2</v>
      </c>
      <c r="L24" s="5">
        <v>5.2328E-2</v>
      </c>
      <c r="M24" s="5">
        <v>3.4424000000000003E-2</v>
      </c>
      <c r="N24" s="5">
        <v>2.9529E-2</v>
      </c>
      <c r="O24" s="5">
        <v>2.5964000000000001E-2</v>
      </c>
      <c r="P24" s="5">
        <v>2.3862999999999999E-2</v>
      </c>
    </row>
    <row r="25" spans="1:19" ht="14.25" x14ac:dyDescent="0.2">
      <c r="F25" s="5">
        <v>1</v>
      </c>
      <c r="G25" s="5">
        <v>0.93537800000000004</v>
      </c>
      <c r="H25" s="5">
        <v>0.88334599999999996</v>
      </c>
      <c r="I25" s="5">
        <v>0.62664900000000001</v>
      </c>
      <c r="J25" s="5">
        <v>0.436112</v>
      </c>
      <c r="K25" s="5">
        <v>0.259911</v>
      </c>
      <c r="L25" s="5">
        <v>0.14608499999999999</v>
      </c>
      <c r="M25" s="5">
        <v>8.9053999999999994E-2</v>
      </c>
      <c r="N25" s="5">
        <v>7.4703000000000006E-2</v>
      </c>
      <c r="O25" s="5">
        <v>5.3802000000000003E-2</v>
      </c>
      <c r="P25" s="5">
        <v>4.7348000000000001E-2</v>
      </c>
    </row>
    <row r="26" spans="1:19" ht="14.25" x14ac:dyDescent="0.2">
      <c r="F26" s="5">
        <v>1</v>
      </c>
      <c r="G26" s="5">
        <v>0.863066</v>
      </c>
      <c r="H26" s="5">
        <v>0.49079800000000001</v>
      </c>
      <c r="I26" s="5">
        <v>0.197106</v>
      </c>
      <c r="J26" s="5">
        <v>0.103445</v>
      </c>
      <c r="K26" s="5">
        <v>8.1415000000000001E-2</v>
      </c>
      <c r="L26" s="5">
        <v>5.8034000000000002E-2</v>
      </c>
      <c r="M26" s="5">
        <v>8.4407999999999997E-2</v>
      </c>
      <c r="N26" s="5">
        <v>8.7743000000000002E-2</v>
      </c>
      <c r="O26" s="5">
        <v>8.3432999999999993E-2</v>
      </c>
      <c r="P26" s="5">
        <v>8.0174999999999996E-2</v>
      </c>
    </row>
    <row r="27" spans="1:19" ht="14.25" x14ac:dyDescent="0.2">
      <c r="F27" s="5">
        <v>1</v>
      </c>
      <c r="G27" s="5">
        <v>0.87461599999999995</v>
      </c>
      <c r="H27" s="5">
        <v>0.52398999999999996</v>
      </c>
      <c r="I27" s="5">
        <v>0.200182</v>
      </c>
      <c r="J27" s="5">
        <v>0.13379099999999999</v>
      </c>
      <c r="K27" s="5">
        <v>0.14330899999999999</v>
      </c>
      <c r="L27" s="5">
        <v>0.107751</v>
      </c>
      <c r="M27" s="5">
        <v>0.10301399999999999</v>
      </c>
      <c r="N27" s="5">
        <v>0.103866</v>
      </c>
      <c r="O27" s="5">
        <v>9.7431000000000004E-2</v>
      </c>
      <c r="P27" s="5">
        <v>9.6067E-2</v>
      </c>
    </row>
    <row r="29" spans="1:19" x14ac:dyDescent="0.15">
      <c r="A29" t="s">
        <v>48</v>
      </c>
    </row>
    <row r="30" spans="1:19" ht="17.25" x14ac:dyDescent="0.25">
      <c r="B30" t="s">
        <v>49</v>
      </c>
      <c r="Q30" s="9" t="s">
        <v>14</v>
      </c>
      <c r="R30" s="9" t="s">
        <v>15</v>
      </c>
      <c r="S30" s="9" t="s">
        <v>13</v>
      </c>
    </row>
    <row r="31" spans="1:19" ht="14.25" x14ac:dyDescent="0.2">
      <c r="B31" t="s">
        <v>0</v>
      </c>
      <c r="F31" s="5">
        <v>1.2270000000000001</v>
      </c>
      <c r="G31" s="5">
        <v>0.82679999999999998</v>
      </c>
      <c r="H31" s="5">
        <v>1.1359999999999999</v>
      </c>
      <c r="I31" s="5">
        <v>1.0609999999999999</v>
      </c>
      <c r="J31" s="5">
        <v>0.96089999999999998</v>
      </c>
      <c r="K31" s="5">
        <v>1.2130000000000001</v>
      </c>
      <c r="L31" s="5">
        <v>1.347</v>
      </c>
      <c r="M31" s="5"/>
      <c r="N31" s="5"/>
      <c r="Q31" s="10">
        <f>AVERAGE(F31:L31)</f>
        <v>1.1102428571428571</v>
      </c>
      <c r="R31" s="10">
        <f>STDEVA(F31:L31)/SQRT(17)</f>
        <v>4.2700121359847021E-2</v>
      </c>
      <c r="S31" s="9"/>
    </row>
    <row r="32" spans="1:19" x14ac:dyDescent="0.15">
      <c r="Q32" s="10"/>
      <c r="R32" s="9"/>
      <c r="S32" s="9"/>
    </row>
    <row r="33" spans="2:19" ht="14.25" x14ac:dyDescent="0.2">
      <c r="B33" t="s">
        <v>1</v>
      </c>
      <c r="F33" s="5">
        <v>0.87580000000000002</v>
      </c>
      <c r="G33" s="5">
        <v>1.6140000000000001</v>
      </c>
      <c r="H33" s="5">
        <v>1.0820000000000001</v>
      </c>
      <c r="I33" s="5">
        <v>1.6519999999999999</v>
      </c>
      <c r="J33" s="5">
        <v>1.5629999999999999</v>
      </c>
      <c r="K33" s="5">
        <v>1.64</v>
      </c>
      <c r="L33" s="5">
        <v>1.397</v>
      </c>
      <c r="M33" s="5">
        <v>1.6719999999999999</v>
      </c>
      <c r="N33" s="5">
        <v>1.6619999999999999</v>
      </c>
      <c r="Q33" s="10">
        <f>AVERAGE(F33:N33)</f>
        <v>1.461977777777778</v>
      </c>
      <c r="R33" s="10">
        <f>STDEVA(F33:N33)/SQRT(9)</f>
        <v>9.6999744813205765E-2</v>
      </c>
      <c r="S33" s="9">
        <f>_xlfn.T.TEST(F31:L31,F33:N33,2,2)</f>
        <v>1.3891116048824981E-2</v>
      </c>
    </row>
    <row r="35" spans="2:19" x14ac:dyDescent="0.15">
      <c r="B35" t="s">
        <v>50</v>
      </c>
    </row>
    <row r="36" spans="2:19" ht="14.25" x14ac:dyDescent="0.2">
      <c r="B36" t="s">
        <v>0</v>
      </c>
      <c r="F36" s="5">
        <v>97.124099999999999</v>
      </c>
      <c r="G36" s="5">
        <v>94.880960000000002</v>
      </c>
      <c r="H36" s="5">
        <v>92.818910000000002</v>
      </c>
      <c r="I36" s="5">
        <v>79.986500000000007</v>
      </c>
      <c r="J36" s="5">
        <v>82.462260000000001</v>
      </c>
      <c r="K36" s="5">
        <v>96.497249999999994</v>
      </c>
      <c r="L36" s="5">
        <v>95.491950000000003</v>
      </c>
      <c r="M36" s="5"/>
      <c r="N36" s="5"/>
      <c r="Q36" s="10">
        <f>AVERAGE(F36:L36)</f>
        <v>91.323132857142852</v>
      </c>
      <c r="R36" s="10">
        <f>STDEVA(F36:L36)/SQRT(17)</f>
        <v>1.7142183376697848</v>
      </c>
      <c r="S36" s="9"/>
    </row>
    <row r="37" spans="2:19" x14ac:dyDescent="0.15">
      <c r="Q37" s="10"/>
      <c r="R37" s="9"/>
      <c r="S37" s="9"/>
    </row>
    <row r="38" spans="2:19" ht="14.25" x14ac:dyDescent="0.2">
      <c r="B38" t="s">
        <v>1</v>
      </c>
      <c r="F38" s="5">
        <v>95.249380000000002</v>
      </c>
      <c r="G38" s="5">
        <v>95.322519999999997</v>
      </c>
      <c r="H38" s="5">
        <v>94.986419999999995</v>
      </c>
      <c r="I38" s="5">
        <v>96.348290000000006</v>
      </c>
      <c r="J38" s="5">
        <v>87.196079999999995</v>
      </c>
      <c r="K38" s="5">
        <v>97.613730000000004</v>
      </c>
      <c r="L38" s="5">
        <v>95.265249999999995</v>
      </c>
      <c r="M38" s="5">
        <v>91.982519999999994</v>
      </c>
      <c r="N38" s="5">
        <v>89.016080000000002</v>
      </c>
      <c r="Q38" s="10">
        <f>AVERAGE(F38:N38)</f>
        <v>93.664474444444451</v>
      </c>
      <c r="R38" s="10">
        <f>STDEVA(F38:N38)/SQRT(9)</f>
        <v>1.1705128081316796</v>
      </c>
      <c r="S38" s="9">
        <f>_xlfn.T.TEST(F36:L36,F38:N38,2,2)</f>
        <v>0.39847281977719651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32"/>
  <sheetViews>
    <sheetView workbookViewId="0">
      <selection activeCell="J22" sqref="J22"/>
    </sheetView>
  </sheetViews>
  <sheetFormatPr defaultRowHeight="13.5" x14ac:dyDescent="0.15"/>
  <cols>
    <col min="2" max="2" width="7.625" customWidth="1"/>
    <col min="4" max="4" width="9.875" customWidth="1"/>
    <col min="16" max="17" width="12.5" bestFit="1" customWidth="1"/>
  </cols>
  <sheetData>
    <row r="1" spans="1:67" ht="15.75" x14ac:dyDescent="0.15">
      <c r="A1" t="s">
        <v>76</v>
      </c>
      <c r="E1" s="12" t="s">
        <v>62</v>
      </c>
      <c r="F1" s="12"/>
      <c r="G1" s="12"/>
      <c r="H1" s="12"/>
      <c r="I1" s="12"/>
      <c r="J1" s="12"/>
      <c r="K1" s="12"/>
      <c r="L1" s="12"/>
      <c r="M1" s="13" t="s">
        <v>59</v>
      </c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</row>
    <row r="2" spans="1:67" ht="14.25" x14ac:dyDescent="0.2">
      <c r="B2" t="s">
        <v>42</v>
      </c>
      <c r="E2" s="5">
        <v>1.6667000000000001E-2</v>
      </c>
      <c r="F2" s="5">
        <v>0.26666699999999999</v>
      </c>
      <c r="G2" s="5">
        <v>0.51666699999999999</v>
      </c>
      <c r="H2" s="5">
        <v>0.76666699999999999</v>
      </c>
      <c r="I2" s="5">
        <v>1.016667</v>
      </c>
      <c r="J2" s="5">
        <v>1.266667</v>
      </c>
      <c r="K2" s="5">
        <v>1.516667</v>
      </c>
      <c r="L2" s="5">
        <v>1.766667</v>
      </c>
      <c r="M2" s="5">
        <v>2.016667</v>
      </c>
      <c r="N2" s="5">
        <v>2.266667</v>
      </c>
      <c r="O2" s="5">
        <v>2.516667</v>
      </c>
      <c r="P2" s="5">
        <v>2.766667</v>
      </c>
      <c r="Q2" s="5">
        <v>3.016667</v>
      </c>
      <c r="R2" s="5">
        <v>3.266667</v>
      </c>
      <c r="S2" s="5">
        <v>3.516667</v>
      </c>
      <c r="T2" s="5">
        <v>3.766667</v>
      </c>
      <c r="U2" s="5">
        <v>4.016667</v>
      </c>
      <c r="V2" s="5">
        <v>4.266667</v>
      </c>
      <c r="W2" s="5">
        <v>4.516667</v>
      </c>
      <c r="X2" s="5">
        <v>4.766667</v>
      </c>
      <c r="Y2" s="5">
        <v>5.016667</v>
      </c>
      <c r="Z2" s="5">
        <v>5.266667</v>
      </c>
      <c r="AA2" s="5">
        <v>5.516667</v>
      </c>
      <c r="AB2" s="5">
        <v>5.766667</v>
      </c>
      <c r="AC2" s="5">
        <v>6.016667</v>
      </c>
      <c r="AD2" s="5">
        <v>6.266667</v>
      </c>
      <c r="AE2" s="5">
        <v>6.516667</v>
      </c>
      <c r="AF2" s="5">
        <v>6.766667</v>
      </c>
      <c r="AG2" s="5">
        <v>7.016667</v>
      </c>
      <c r="AH2" s="5">
        <v>7.266667</v>
      </c>
      <c r="AI2" s="5">
        <v>7.516667</v>
      </c>
      <c r="AJ2" s="5">
        <v>7.766667</v>
      </c>
      <c r="AK2" s="5">
        <v>8.016667</v>
      </c>
      <c r="AL2" s="5">
        <v>8.266667</v>
      </c>
      <c r="AM2" s="5">
        <v>8.516667</v>
      </c>
      <c r="AN2" s="5">
        <v>8.766667</v>
      </c>
      <c r="AO2" s="5">
        <v>9.016667</v>
      </c>
      <c r="AP2" s="5">
        <v>9.266667</v>
      </c>
      <c r="AQ2" s="5">
        <v>9.516667</v>
      </c>
      <c r="AR2" s="5">
        <v>9.766667</v>
      </c>
      <c r="AS2" s="5">
        <v>10.01667</v>
      </c>
      <c r="AT2" s="5">
        <v>10.26667</v>
      </c>
      <c r="AU2" s="5">
        <v>10.51667</v>
      </c>
      <c r="AV2" s="5">
        <v>10.76667</v>
      </c>
      <c r="AW2" s="5">
        <v>11.01667</v>
      </c>
      <c r="AX2" s="5">
        <v>11.26667</v>
      </c>
      <c r="AY2" s="5">
        <v>11.51667</v>
      </c>
      <c r="AZ2" s="5">
        <v>11.76667</v>
      </c>
      <c r="BA2" s="5">
        <v>12.01667</v>
      </c>
      <c r="BB2" s="5">
        <v>12.26667</v>
      </c>
      <c r="BC2" s="5">
        <v>12.51667</v>
      </c>
      <c r="BD2" s="5">
        <v>12.76667</v>
      </c>
      <c r="BE2" s="5">
        <v>13.01667</v>
      </c>
      <c r="BF2" s="5">
        <v>13.26667</v>
      </c>
      <c r="BG2" s="5">
        <v>13.51667</v>
      </c>
      <c r="BH2" s="5">
        <v>13.76667</v>
      </c>
      <c r="BI2" s="5">
        <v>14.01667</v>
      </c>
      <c r="BJ2" s="5">
        <v>14.26667</v>
      </c>
      <c r="BK2" s="5">
        <v>14.51667</v>
      </c>
      <c r="BL2" s="5">
        <v>14.76667</v>
      </c>
      <c r="BM2" s="5">
        <v>15.01667</v>
      </c>
      <c r="BN2" s="5">
        <v>15.26667</v>
      </c>
      <c r="BO2" s="5">
        <v>15.51667</v>
      </c>
    </row>
    <row r="3" spans="1:67" x14ac:dyDescent="0.15">
      <c r="B3" t="s">
        <v>0</v>
      </c>
      <c r="C3" t="s">
        <v>57</v>
      </c>
      <c r="E3">
        <v>0.69343569999999999</v>
      </c>
      <c r="F3">
        <v>0.67131039999999997</v>
      </c>
      <c r="G3">
        <v>0.69351199999999991</v>
      </c>
      <c r="H3">
        <v>0.72875980000000007</v>
      </c>
      <c r="I3">
        <v>0.6599045</v>
      </c>
      <c r="J3">
        <v>0.71128849999999999</v>
      </c>
      <c r="K3">
        <v>0.67226410000000003</v>
      </c>
      <c r="L3">
        <v>0.66524510000000003</v>
      </c>
      <c r="M3">
        <v>0.6693268</v>
      </c>
      <c r="N3">
        <v>0.73780060000000003</v>
      </c>
      <c r="O3">
        <v>0.68748469999999995</v>
      </c>
      <c r="P3">
        <v>0.68672180000000005</v>
      </c>
      <c r="Q3">
        <v>0.67390439999999996</v>
      </c>
      <c r="R3">
        <v>0.66879270000000002</v>
      </c>
      <c r="S3">
        <v>0.65765380000000007</v>
      </c>
      <c r="T3">
        <v>0.65891270000000002</v>
      </c>
      <c r="U3">
        <v>0.65349580000000007</v>
      </c>
      <c r="V3">
        <v>0.62019349999999995</v>
      </c>
      <c r="W3">
        <v>0.53527829999999998</v>
      </c>
      <c r="X3">
        <v>0.59368129999999997</v>
      </c>
      <c r="Y3">
        <v>0.55297850000000004</v>
      </c>
      <c r="Z3">
        <v>0.50224299999999999</v>
      </c>
      <c r="AA3">
        <v>0.3207779</v>
      </c>
      <c r="AB3">
        <v>0.4210663</v>
      </c>
      <c r="AC3">
        <v>0.33508300000000002</v>
      </c>
      <c r="AD3">
        <v>0.27187349999999999</v>
      </c>
      <c r="AE3">
        <v>0.3576279</v>
      </c>
      <c r="AF3">
        <v>0.2010345</v>
      </c>
      <c r="AG3">
        <v>0.27397160000000004</v>
      </c>
      <c r="AH3">
        <v>0.17578129999999997</v>
      </c>
      <c r="AI3">
        <v>0.21400450000000001</v>
      </c>
      <c r="AJ3">
        <v>0.1329803</v>
      </c>
      <c r="AK3">
        <v>0.1659775</v>
      </c>
      <c r="AL3">
        <v>0.1253128</v>
      </c>
      <c r="AM3">
        <v>0.1160812</v>
      </c>
      <c r="AN3">
        <v>0.1100922</v>
      </c>
      <c r="AO3">
        <v>8.69751E-2</v>
      </c>
      <c r="AP3">
        <v>4.1313169999999996E-2</v>
      </c>
      <c r="AQ3">
        <v>0.12187959999999999</v>
      </c>
      <c r="AR3">
        <v>5.9852600000000006E-2</v>
      </c>
      <c r="AS3">
        <v>5.5961610000000002E-2</v>
      </c>
      <c r="AT3">
        <v>5.6457520000000004E-2</v>
      </c>
      <c r="AU3">
        <v>1.5907290000000001E-2</v>
      </c>
      <c r="AV3">
        <v>2.9220580000000003E-2</v>
      </c>
      <c r="AW3">
        <v>4.3258669999999999E-2</v>
      </c>
      <c r="AX3">
        <v>5.9509279999999998E-2</v>
      </c>
      <c r="AY3">
        <v>2.0980830000000002E-2</v>
      </c>
      <c r="AZ3">
        <v>8.1748959999999996E-2</v>
      </c>
      <c r="BA3">
        <v>4.7988889999999999E-2</v>
      </c>
      <c r="BB3">
        <v>1.6899110000000002E-2</v>
      </c>
      <c r="BC3">
        <v>8.7738000000000009E-4</v>
      </c>
      <c r="BD3">
        <v>2.3651119999999998E-2</v>
      </c>
      <c r="BE3">
        <v>2.7847290000000001E-3</v>
      </c>
      <c r="BF3">
        <v>2.7389530000000002E-2</v>
      </c>
      <c r="BG3">
        <v>5.405426E-2</v>
      </c>
      <c r="BH3">
        <v>1.2130739999999999E-2</v>
      </c>
      <c r="BI3">
        <v>7.5531009999999996E-3</v>
      </c>
      <c r="BJ3">
        <v>6.3438419999999995E-2</v>
      </c>
      <c r="BK3">
        <v>6.0462950000000001E-2</v>
      </c>
      <c r="BL3">
        <v>9.4985959999999998E-3</v>
      </c>
      <c r="BM3">
        <v>1.094818E-2</v>
      </c>
      <c r="BN3">
        <v>6.9007869999999999E-2</v>
      </c>
      <c r="BO3">
        <v>8.7585449999999995E-2</v>
      </c>
    </row>
    <row r="4" spans="1:67" x14ac:dyDescent="0.15">
      <c r="E4">
        <v>1.7811579999999998</v>
      </c>
      <c r="F4">
        <v>1.782761</v>
      </c>
      <c r="G4">
        <v>1.7813489999999998</v>
      </c>
      <c r="H4">
        <v>1.767387</v>
      </c>
      <c r="I4">
        <v>1.761398</v>
      </c>
      <c r="J4">
        <v>1.760902</v>
      </c>
      <c r="K4">
        <v>1.7369459999999999</v>
      </c>
      <c r="L4">
        <v>1.746216</v>
      </c>
      <c r="M4">
        <v>1.714745</v>
      </c>
      <c r="N4">
        <v>1.6991420000000002</v>
      </c>
      <c r="O4">
        <v>1.7066189999999999</v>
      </c>
      <c r="P4">
        <v>1.743431</v>
      </c>
      <c r="Q4">
        <v>1.696358</v>
      </c>
      <c r="R4">
        <v>1.7163470000000001</v>
      </c>
      <c r="S4">
        <v>1.7043299999999999</v>
      </c>
      <c r="T4">
        <v>1.702423</v>
      </c>
      <c r="U4">
        <v>1.6853710000000002</v>
      </c>
      <c r="V4">
        <v>1.5316010000000002</v>
      </c>
      <c r="W4">
        <v>1.6971590000000001</v>
      </c>
      <c r="X4">
        <v>1.7103199999999998</v>
      </c>
      <c r="Y4">
        <v>1.658363</v>
      </c>
      <c r="Z4">
        <v>1.6169359999999999</v>
      </c>
      <c r="AA4">
        <v>1.6787719999999999</v>
      </c>
      <c r="AB4">
        <v>1.6640090000000001</v>
      </c>
      <c r="AC4">
        <v>1.626625</v>
      </c>
      <c r="AD4">
        <v>1.56456</v>
      </c>
      <c r="AE4">
        <v>1.540375</v>
      </c>
      <c r="AF4">
        <v>1.4326099999999999</v>
      </c>
      <c r="AG4">
        <v>1.4379500000000001</v>
      </c>
      <c r="AH4">
        <v>1.456223</v>
      </c>
      <c r="AI4">
        <v>1.4110180000000001</v>
      </c>
      <c r="AJ4">
        <v>1.3292310000000001</v>
      </c>
      <c r="AK4">
        <v>1.341515</v>
      </c>
      <c r="AL4">
        <v>1.1925509999999999</v>
      </c>
      <c r="AM4">
        <v>1.196213</v>
      </c>
      <c r="AN4">
        <v>0.97053529999999999</v>
      </c>
      <c r="AO4">
        <v>1.1008070000000001</v>
      </c>
      <c r="AP4">
        <v>1.010132</v>
      </c>
      <c r="AQ4">
        <v>0.97713469999999991</v>
      </c>
      <c r="AR4">
        <v>0.90309139999999999</v>
      </c>
      <c r="AS4">
        <v>0.75996400000000008</v>
      </c>
      <c r="AT4">
        <v>0.53688049999999998</v>
      </c>
      <c r="AU4">
        <v>0.57735440000000005</v>
      </c>
      <c r="AV4">
        <v>0.46997070000000002</v>
      </c>
      <c r="AW4">
        <v>0.43289179999999999</v>
      </c>
      <c r="AX4">
        <v>0.52314760000000005</v>
      </c>
      <c r="AY4">
        <v>0.47695159999999998</v>
      </c>
      <c r="AZ4">
        <v>0.4533005</v>
      </c>
      <c r="BA4">
        <v>0.2168274</v>
      </c>
      <c r="BB4">
        <v>0.10066989999999999</v>
      </c>
      <c r="BC4">
        <v>0.29891969999999995</v>
      </c>
      <c r="BD4">
        <v>0.19748689999999999</v>
      </c>
      <c r="BE4">
        <v>0.28282170000000001</v>
      </c>
      <c r="BF4">
        <v>0.18768309999999999</v>
      </c>
      <c r="BG4">
        <v>0.15300749999999999</v>
      </c>
      <c r="BH4">
        <v>8.1062319999999993E-2</v>
      </c>
      <c r="BI4">
        <v>6.0806269999999996E-2</v>
      </c>
      <c r="BJ4">
        <v>0.13084409999999999</v>
      </c>
      <c r="BK4">
        <v>8.7623599999999996E-2</v>
      </c>
      <c r="BL4">
        <v>0.2129364</v>
      </c>
      <c r="BM4">
        <v>2.6817319999999999E-2</v>
      </c>
      <c r="BN4">
        <v>0.1073837</v>
      </c>
      <c r="BO4">
        <v>0.1535416</v>
      </c>
    </row>
    <row r="5" spans="1:67" x14ac:dyDescent="0.15">
      <c r="E5">
        <v>0.28415679999999999</v>
      </c>
      <c r="F5">
        <v>0.39646150000000002</v>
      </c>
      <c r="G5">
        <v>0.2939987</v>
      </c>
      <c r="H5">
        <v>0.29071809999999998</v>
      </c>
      <c r="I5">
        <v>0.2750397</v>
      </c>
      <c r="J5">
        <v>0.26775359999999998</v>
      </c>
      <c r="K5">
        <v>0.42755130000000002</v>
      </c>
      <c r="L5">
        <v>0.39257049999999999</v>
      </c>
      <c r="M5">
        <v>0.38761139999999999</v>
      </c>
      <c r="N5">
        <v>0.40206910000000001</v>
      </c>
      <c r="O5">
        <v>0.33149720000000005</v>
      </c>
      <c r="P5">
        <v>0.38677220000000001</v>
      </c>
      <c r="Q5">
        <v>0.39665220000000001</v>
      </c>
      <c r="R5">
        <v>0.35774230000000001</v>
      </c>
      <c r="S5">
        <v>0.42827609999999999</v>
      </c>
      <c r="T5">
        <v>0.28091430000000001</v>
      </c>
      <c r="U5">
        <v>0.3702164</v>
      </c>
      <c r="V5">
        <v>0.33725740000000004</v>
      </c>
      <c r="W5">
        <v>0.40122989999999997</v>
      </c>
      <c r="X5">
        <v>0.43182369999999998</v>
      </c>
      <c r="Y5">
        <v>0.40439609999999998</v>
      </c>
      <c r="Z5">
        <v>0.3926849</v>
      </c>
      <c r="AA5">
        <v>0.34477229999999998</v>
      </c>
      <c r="AB5">
        <v>0.26081090000000001</v>
      </c>
      <c r="AC5">
        <v>0.25169370000000002</v>
      </c>
      <c r="AD5">
        <v>0.26477810000000002</v>
      </c>
      <c r="AE5">
        <v>0.26393889999999998</v>
      </c>
      <c r="AF5">
        <v>0.26111599999999996</v>
      </c>
      <c r="AG5">
        <v>0.2432251</v>
      </c>
      <c r="AH5">
        <v>0.2056885</v>
      </c>
      <c r="AI5">
        <v>0.35568239999999995</v>
      </c>
      <c r="AJ5">
        <v>0.29602050000000002</v>
      </c>
      <c r="AK5">
        <v>0.13252260000000002</v>
      </c>
      <c r="AL5">
        <v>0.26203160000000003</v>
      </c>
      <c r="AM5">
        <v>0.11161799999999999</v>
      </c>
      <c r="AN5">
        <v>7.5378420000000002E-2</v>
      </c>
      <c r="AO5">
        <v>0.1116562</v>
      </c>
      <c r="AP5">
        <v>7.2212220000000008E-2</v>
      </c>
      <c r="AQ5">
        <v>0.1059341</v>
      </c>
      <c r="AR5">
        <v>5.6266779999999995E-2</v>
      </c>
      <c r="AS5">
        <v>8.8958740000000008E-2</v>
      </c>
      <c r="AT5">
        <v>7.3165890000000011E-2</v>
      </c>
      <c r="AU5">
        <v>6.7367549999999998E-2</v>
      </c>
      <c r="AV5">
        <v>4.8828130000000004E-2</v>
      </c>
      <c r="AW5">
        <v>6.1950680000000001E-2</v>
      </c>
      <c r="AX5">
        <v>3.5095210000000002E-2</v>
      </c>
      <c r="AY5">
        <v>2.7542110000000002E-2</v>
      </c>
      <c r="AZ5">
        <v>4.3449399999999999E-2</v>
      </c>
      <c r="BA5">
        <v>2.1476749999999999E-2</v>
      </c>
      <c r="BB5">
        <v>3.08609E-2</v>
      </c>
      <c r="BC5">
        <v>2.426147E-2</v>
      </c>
      <c r="BD5">
        <v>2.4185180000000001E-2</v>
      </c>
      <c r="BE5">
        <v>1.781464E-2</v>
      </c>
      <c r="BF5">
        <v>2.5825500000000001E-2</v>
      </c>
      <c r="BG5">
        <v>2.082825E-2</v>
      </c>
      <c r="BH5">
        <v>1.876831E-2</v>
      </c>
      <c r="BI5">
        <v>2.0332339999999997E-2</v>
      </c>
      <c r="BJ5">
        <v>2.4223330000000001E-2</v>
      </c>
      <c r="BK5">
        <v>2.773285E-2</v>
      </c>
      <c r="BL5">
        <v>4.0130619999999999E-2</v>
      </c>
      <c r="BM5">
        <v>5.5847170000000002E-2</v>
      </c>
      <c r="BN5">
        <v>7.0915220000000001E-2</v>
      </c>
      <c r="BO5">
        <v>0.1465988</v>
      </c>
    </row>
    <row r="6" spans="1:67" x14ac:dyDescent="0.15">
      <c r="E6">
        <v>1.329915</v>
      </c>
      <c r="F6">
        <v>1.356527</v>
      </c>
      <c r="G6">
        <v>1.2860509999999998</v>
      </c>
      <c r="H6">
        <v>1.3110350000000002</v>
      </c>
      <c r="I6">
        <v>1.2884929999999999</v>
      </c>
      <c r="J6">
        <v>1.2847899999999999</v>
      </c>
      <c r="K6">
        <v>1.2632650000000001</v>
      </c>
      <c r="L6">
        <v>1.2713219999999998</v>
      </c>
      <c r="M6">
        <v>1.237671</v>
      </c>
      <c r="N6">
        <v>1.2943520000000002</v>
      </c>
      <c r="O6">
        <v>1.1679280000000001</v>
      </c>
      <c r="P6">
        <v>1.1919760000000001</v>
      </c>
      <c r="Q6">
        <v>1.254313</v>
      </c>
      <c r="R6">
        <v>1.158285</v>
      </c>
      <c r="S6">
        <v>1.234904</v>
      </c>
      <c r="T6">
        <v>1.1529130000000001</v>
      </c>
      <c r="U6">
        <v>1.206502</v>
      </c>
      <c r="V6">
        <v>1.1979169999999999</v>
      </c>
      <c r="W6">
        <v>1.1429039999999999</v>
      </c>
      <c r="X6">
        <v>1.165894</v>
      </c>
      <c r="Y6">
        <v>1.157878</v>
      </c>
      <c r="Z6">
        <v>1.15096</v>
      </c>
      <c r="AA6">
        <v>1.141113</v>
      </c>
      <c r="AB6">
        <v>1.1781410000000001</v>
      </c>
      <c r="AC6">
        <v>1.1090899999999999</v>
      </c>
      <c r="AD6">
        <v>1.000732</v>
      </c>
      <c r="AE6">
        <v>1.0315350000000001</v>
      </c>
      <c r="AF6">
        <v>1.0946859999999998</v>
      </c>
      <c r="AG6">
        <v>1.0270589999999999</v>
      </c>
      <c r="AH6">
        <v>1.0154620000000001</v>
      </c>
      <c r="AI6">
        <v>0.93709310000000001</v>
      </c>
      <c r="AJ6">
        <v>1.0191239999999999</v>
      </c>
      <c r="AK6">
        <v>0.96931960000000006</v>
      </c>
      <c r="AL6">
        <v>0.79622389999999998</v>
      </c>
      <c r="AM6">
        <v>0.7588298</v>
      </c>
      <c r="AN6">
        <v>0.74873860000000003</v>
      </c>
      <c r="AO6">
        <v>0.69091800000000003</v>
      </c>
      <c r="AP6">
        <v>0.6291504</v>
      </c>
      <c r="AQ6">
        <v>0.68684889999999998</v>
      </c>
      <c r="AR6">
        <v>0.48669430000000002</v>
      </c>
      <c r="AS6">
        <v>0.68986000000000003</v>
      </c>
      <c r="AT6">
        <v>0.52408860000000002</v>
      </c>
      <c r="AU6">
        <v>0.34818520000000003</v>
      </c>
      <c r="AV6">
        <v>0.54166669999999995</v>
      </c>
      <c r="AW6">
        <v>0.317749</v>
      </c>
      <c r="AX6">
        <v>0.4583333</v>
      </c>
      <c r="AY6">
        <v>0.37455239999999995</v>
      </c>
      <c r="AZ6">
        <v>0.41674800000000001</v>
      </c>
      <c r="BA6">
        <v>0.25549319999999998</v>
      </c>
      <c r="BB6">
        <v>0.264567</v>
      </c>
      <c r="BC6">
        <v>0.25927730000000004</v>
      </c>
      <c r="BD6">
        <v>0.24776200000000001</v>
      </c>
      <c r="BE6">
        <v>0.26782229999999996</v>
      </c>
      <c r="BF6">
        <v>0.24930830000000001</v>
      </c>
      <c r="BG6">
        <v>0.26082359999999999</v>
      </c>
      <c r="BH6">
        <v>0.25085449999999998</v>
      </c>
      <c r="BI6">
        <v>0.25984699999999999</v>
      </c>
      <c r="BJ6">
        <v>0.23111979999999999</v>
      </c>
      <c r="BK6">
        <v>0.25358069999999999</v>
      </c>
      <c r="BL6">
        <v>0.2409261</v>
      </c>
      <c r="BM6">
        <v>0.28881839999999998</v>
      </c>
      <c r="BN6">
        <v>0.2484131</v>
      </c>
      <c r="BO6">
        <v>0.27001949999999997</v>
      </c>
    </row>
    <row r="7" spans="1:67" x14ac:dyDescent="0.15">
      <c r="E7">
        <v>1.386849</v>
      </c>
      <c r="F7">
        <v>1.3742940000000001</v>
      </c>
      <c r="G7">
        <v>1.3583369999999999</v>
      </c>
      <c r="H7">
        <v>1.3468279999999999</v>
      </c>
      <c r="I7">
        <v>1.3588169999999999</v>
      </c>
      <c r="J7">
        <v>1.346174</v>
      </c>
      <c r="K7">
        <v>1.3324849999999999</v>
      </c>
      <c r="L7">
        <v>1.3414659999999998</v>
      </c>
      <c r="M7">
        <v>1.3626530000000001</v>
      </c>
      <c r="N7">
        <v>1.357553</v>
      </c>
      <c r="O7">
        <v>1.3679290000000002</v>
      </c>
      <c r="P7">
        <v>1.3511880000000001</v>
      </c>
      <c r="Q7">
        <v>1.326468</v>
      </c>
      <c r="R7">
        <v>1.3193620000000001</v>
      </c>
      <c r="S7">
        <v>1.336757</v>
      </c>
      <c r="T7">
        <v>1.318403</v>
      </c>
      <c r="U7">
        <v>1.3196240000000001</v>
      </c>
      <c r="V7">
        <v>1.315569</v>
      </c>
      <c r="W7">
        <v>1.3187950000000002</v>
      </c>
      <c r="X7">
        <v>1.2772479999999999</v>
      </c>
      <c r="Y7">
        <v>1.2971279999999998</v>
      </c>
      <c r="Z7">
        <v>1.265128</v>
      </c>
      <c r="AA7">
        <v>1.258022</v>
      </c>
      <c r="AB7">
        <v>1.22018</v>
      </c>
      <c r="AC7">
        <v>1.2166489999999999</v>
      </c>
      <c r="AD7">
        <v>1.1936300000000002</v>
      </c>
      <c r="AE7">
        <v>1.1494659999999999</v>
      </c>
      <c r="AF7">
        <v>1.1082239999999999</v>
      </c>
      <c r="AG7">
        <v>1.1087470000000001</v>
      </c>
      <c r="AH7">
        <v>1.0766600000000002</v>
      </c>
      <c r="AI7">
        <v>1.0290090000000001</v>
      </c>
      <c r="AJ7">
        <v>1.021685</v>
      </c>
      <c r="AK7">
        <v>1.0031559999999999</v>
      </c>
      <c r="AL7">
        <v>0.92385430000000002</v>
      </c>
      <c r="AM7">
        <v>0.85327149999999996</v>
      </c>
      <c r="AN7">
        <v>0.88819230000000005</v>
      </c>
      <c r="AO7">
        <v>0.69283620000000001</v>
      </c>
      <c r="AP7">
        <v>0.79842709999999995</v>
      </c>
      <c r="AQ7">
        <v>0.63507079999999994</v>
      </c>
      <c r="AR7">
        <v>0.75487409999999999</v>
      </c>
      <c r="AS7">
        <v>0.60246060000000001</v>
      </c>
      <c r="AT7">
        <v>0.4361834</v>
      </c>
      <c r="AU7">
        <v>0.37567139999999999</v>
      </c>
      <c r="AV7">
        <v>0.51692420000000006</v>
      </c>
      <c r="AW7">
        <v>0.44045580000000001</v>
      </c>
      <c r="AX7">
        <v>0.4364886</v>
      </c>
      <c r="AY7">
        <v>0.3421457</v>
      </c>
      <c r="AZ7">
        <v>0.54787770000000002</v>
      </c>
      <c r="BA7">
        <v>0.3042166</v>
      </c>
      <c r="BB7">
        <v>0.45554030000000001</v>
      </c>
      <c r="BC7">
        <v>0.41081020000000001</v>
      </c>
      <c r="BD7">
        <v>0.34641810000000001</v>
      </c>
      <c r="BE7">
        <v>0.27121409999999996</v>
      </c>
      <c r="BF7">
        <v>0.23184639999999998</v>
      </c>
      <c r="BG7">
        <v>0.1304408</v>
      </c>
      <c r="BH7">
        <v>0.25852749999999997</v>
      </c>
      <c r="BI7">
        <v>0.27522489999999999</v>
      </c>
      <c r="BJ7">
        <v>0.17063690000000001</v>
      </c>
      <c r="BK7">
        <v>0.26362830000000004</v>
      </c>
      <c r="BL7">
        <v>0.24305070000000001</v>
      </c>
      <c r="BM7">
        <v>0.2825492</v>
      </c>
      <c r="BN7">
        <v>0.15956329999999999</v>
      </c>
      <c r="BO7">
        <v>0.18545970000000001</v>
      </c>
    </row>
    <row r="8" spans="1:67" x14ac:dyDescent="0.15">
      <c r="E8">
        <v>1.9945419999999998</v>
      </c>
      <c r="F8">
        <v>1.9887000000000001</v>
      </c>
      <c r="G8">
        <v>1.932329</v>
      </c>
      <c r="H8">
        <v>1.957659</v>
      </c>
      <c r="I8">
        <v>1.9627600000000001</v>
      </c>
      <c r="J8">
        <v>1.926444</v>
      </c>
      <c r="K8">
        <v>1.9645039999999998</v>
      </c>
      <c r="L8">
        <v>1.904733</v>
      </c>
      <c r="M8">
        <v>1.91306</v>
      </c>
      <c r="N8">
        <v>1.9206890000000001</v>
      </c>
      <c r="O8">
        <v>1.9374739999999999</v>
      </c>
      <c r="P8">
        <v>1.9959369999999999</v>
      </c>
      <c r="Q8">
        <v>1.9249179999999999</v>
      </c>
      <c r="R8">
        <v>1.965376</v>
      </c>
      <c r="S8">
        <v>1.856471</v>
      </c>
      <c r="T8">
        <v>1.9100519999999999</v>
      </c>
      <c r="U8">
        <v>1.8133979999999998</v>
      </c>
      <c r="V8">
        <v>1.8585640000000001</v>
      </c>
      <c r="W8">
        <v>1.857038</v>
      </c>
      <c r="X8">
        <v>1.79051</v>
      </c>
      <c r="Y8">
        <v>1.825736</v>
      </c>
      <c r="Z8">
        <v>1.70275</v>
      </c>
      <c r="AA8">
        <v>1.7249410000000001</v>
      </c>
      <c r="AB8">
        <v>1.7227170000000001</v>
      </c>
      <c r="AC8">
        <v>1.7699760000000002</v>
      </c>
      <c r="AD8">
        <v>1.6242760000000001</v>
      </c>
      <c r="AE8">
        <v>1.658936</v>
      </c>
      <c r="AF8">
        <v>1.502904</v>
      </c>
      <c r="AG8">
        <v>1.593105</v>
      </c>
      <c r="AH8">
        <v>1.5076120000000002</v>
      </c>
      <c r="AI8">
        <v>1.4513720000000001</v>
      </c>
      <c r="AJ8">
        <v>1.460658</v>
      </c>
      <c r="AK8">
        <v>1.485552</v>
      </c>
      <c r="AL8">
        <v>1.431449</v>
      </c>
      <c r="AM8">
        <v>1.353847</v>
      </c>
      <c r="AN8">
        <v>1.273193</v>
      </c>
      <c r="AO8">
        <v>1.2935530000000002</v>
      </c>
      <c r="AP8">
        <v>1.2154280000000002</v>
      </c>
      <c r="AQ8">
        <v>1.3439939999999999</v>
      </c>
      <c r="AR8">
        <v>0.99849159999999992</v>
      </c>
      <c r="AS8">
        <v>1.057347</v>
      </c>
      <c r="AT8">
        <v>0.9292166999999999</v>
      </c>
      <c r="AU8">
        <v>1.015363</v>
      </c>
      <c r="AV8">
        <v>0.86155479999999995</v>
      </c>
      <c r="AW8">
        <v>0.58284220000000009</v>
      </c>
      <c r="AX8">
        <v>0.59626990000000002</v>
      </c>
      <c r="AY8">
        <v>0.52145819999999998</v>
      </c>
      <c r="AZ8">
        <v>0.62765939999999998</v>
      </c>
      <c r="BA8">
        <v>0.67905970000000004</v>
      </c>
      <c r="BB8">
        <v>0.44778010000000001</v>
      </c>
      <c r="BC8">
        <v>0.51557270000000011</v>
      </c>
      <c r="BD8">
        <v>0.32165530000000003</v>
      </c>
      <c r="BE8">
        <v>0.28342110000000004</v>
      </c>
      <c r="BF8">
        <v>0.34545900000000002</v>
      </c>
      <c r="BG8">
        <v>0.2809797</v>
      </c>
      <c r="BH8">
        <v>0.43077739999999998</v>
      </c>
      <c r="BI8">
        <v>0.32278879999999999</v>
      </c>
      <c r="BJ8">
        <v>0.22901259999999998</v>
      </c>
      <c r="BK8">
        <v>0.23808070000000001</v>
      </c>
      <c r="BL8">
        <v>0.26711599999999996</v>
      </c>
      <c r="BM8">
        <v>0.23110530000000001</v>
      </c>
      <c r="BN8">
        <v>0.23768829999999999</v>
      </c>
      <c r="BO8">
        <v>0.24915419999999999</v>
      </c>
    </row>
    <row r="9" spans="1:67" x14ac:dyDescent="0.15">
      <c r="E9">
        <v>2.1692770000000001</v>
      </c>
      <c r="F9">
        <v>2.0792060000000001</v>
      </c>
      <c r="G9">
        <v>2.0891899999999999</v>
      </c>
      <c r="H9">
        <v>2.0417130000000001</v>
      </c>
      <c r="I9">
        <v>2.0575390000000002</v>
      </c>
      <c r="J9">
        <v>2.0430649999999999</v>
      </c>
      <c r="K9">
        <v>2.0172119999999998</v>
      </c>
      <c r="L9">
        <v>2.0195660000000002</v>
      </c>
      <c r="M9">
        <v>2.0914569999999997</v>
      </c>
      <c r="N9">
        <v>2.070443</v>
      </c>
      <c r="O9">
        <v>2.1009609999999999</v>
      </c>
      <c r="P9">
        <v>2.026106</v>
      </c>
      <c r="Q9">
        <v>1.989266</v>
      </c>
      <c r="R9">
        <v>2.324001</v>
      </c>
      <c r="S9">
        <v>2.0741930000000002</v>
      </c>
      <c r="T9">
        <v>2.0544000000000002</v>
      </c>
      <c r="U9">
        <v>2.0111520000000001</v>
      </c>
      <c r="V9">
        <v>1.847796</v>
      </c>
      <c r="W9">
        <v>1.887599</v>
      </c>
      <c r="X9">
        <v>1.8321449999999999</v>
      </c>
      <c r="Y9">
        <v>1.9215609999999999</v>
      </c>
      <c r="Z9">
        <v>1.842346</v>
      </c>
      <c r="AA9">
        <v>1.694903</v>
      </c>
      <c r="AB9">
        <v>1.7255509999999998</v>
      </c>
      <c r="AC9">
        <v>1.572484</v>
      </c>
      <c r="AD9">
        <v>1.2180440000000001</v>
      </c>
      <c r="AE9">
        <v>1.5471539999999999</v>
      </c>
      <c r="AF9">
        <v>1.3994490000000002</v>
      </c>
      <c r="AG9">
        <v>0.95197410000000005</v>
      </c>
      <c r="AH9">
        <v>1.042916</v>
      </c>
      <c r="AI9">
        <v>0.60743060000000004</v>
      </c>
      <c r="AJ9">
        <v>0.6948416999999999</v>
      </c>
      <c r="AK9">
        <v>0.4275949</v>
      </c>
      <c r="AL9">
        <v>0.81425259999999999</v>
      </c>
      <c r="AM9">
        <v>0.52677700000000005</v>
      </c>
      <c r="AN9">
        <v>0.48701690000000003</v>
      </c>
      <c r="AO9">
        <v>0.33294679999999999</v>
      </c>
      <c r="AP9">
        <v>0.45554030000000001</v>
      </c>
      <c r="AQ9">
        <v>0.38504460000000001</v>
      </c>
      <c r="AR9">
        <v>0.29558449999999997</v>
      </c>
      <c r="AS9">
        <v>9.1639930000000008E-2</v>
      </c>
      <c r="AT9">
        <v>0.41516989999999998</v>
      </c>
      <c r="AU9">
        <v>9.5650810000000003E-2</v>
      </c>
      <c r="AV9">
        <v>0.1296561</v>
      </c>
      <c r="AW9">
        <v>0.1392909</v>
      </c>
      <c r="AX9">
        <v>0.15407019999999999</v>
      </c>
      <c r="AY9">
        <v>0.203901</v>
      </c>
      <c r="AZ9">
        <v>8.876255999999999E-2</v>
      </c>
      <c r="BA9">
        <v>5.5803570000000004E-2</v>
      </c>
      <c r="BB9">
        <v>6.4217699999999989E-2</v>
      </c>
      <c r="BC9">
        <v>0.16370500000000002</v>
      </c>
      <c r="BD9">
        <v>4.9482070000000003E-2</v>
      </c>
      <c r="BE9">
        <v>5.2751809999999996E-2</v>
      </c>
      <c r="BF9">
        <v>4.734584E-2</v>
      </c>
      <c r="BG9">
        <v>9.0288439999999998E-2</v>
      </c>
      <c r="BH9">
        <v>8.989606E-2</v>
      </c>
      <c r="BI9">
        <v>6.6833500000000004E-2</v>
      </c>
      <c r="BJ9">
        <v>4.529681E-2</v>
      </c>
      <c r="BK9">
        <v>4.385812E-2</v>
      </c>
      <c r="BL9">
        <v>0.19840790000000003</v>
      </c>
      <c r="BM9">
        <v>0.26323590000000002</v>
      </c>
      <c r="BN9">
        <v>0.27561730000000001</v>
      </c>
      <c r="BO9">
        <v>0.81516809999999995</v>
      </c>
    </row>
    <row r="10" spans="1:67" x14ac:dyDescent="0.15">
      <c r="E10">
        <v>1.2169970000000001</v>
      </c>
      <c r="F10">
        <v>1.1937170000000001</v>
      </c>
      <c r="G10">
        <v>1.2421089999999999</v>
      </c>
      <c r="H10">
        <v>1.176453</v>
      </c>
      <c r="I10">
        <v>1.2243219999999999</v>
      </c>
      <c r="J10">
        <v>1.2228829999999999</v>
      </c>
      <c r="K10">
        <v>1.1825129999999999</v>
      </c>
      <c r="L10">
        <v>1.1614549999999999</v>
      </c>
      <c r="M10">
        <v>1.1890080000000001</v>
      </c>
      <c r="N10">
        <v>1.240583</v>
      </c>
      <c r="O10">
        <v>1.2203979999999999</v>
      </c>
      <c r="P10">
        <v>1.625497</v>
      </c>
      <c r="Q10">
        <v>1.5931919999999999</v>
      </c>
      <c r="R10">
        <v>1.5233939999999999</v>
      </c>
      <c r="S10">
        <v>1.47801</v>
      </c>
      <c r="T10">
        <v>1.4476669999999998</v>
      </c>
      <c r="U10">
        <v>1.1585779999999999</v>
      </c>
      <c r="V10">
        <v>1.1649</v>
      </c>
      <c r="W10">
        <v>1.1064799999999999</v>
      </c>
      <c r="X10">
        <v>1.023385</v>
      </c>
      <c r="Y10">
        <v>0.98837710000000001</v>
      </c>
      <c r="Z10">
        <v>1.010219</v>
      </c>
      <c r="AA10">
        <v>0.88283</v>
      </c>
      <c r="AB10">
        <v>1.1666430000000001</v>
      </c>
      <c r="AC10">
        <v>0.81255229999999989</v>
      </c>
      <c r="AD10">
        <v>0.74489050000000001</v>
      </c>
      <c r="AE10">
        <v>0.64618790000000004</v>
      </c>
      <c r="AF10">
        <v>0.74598039999999999</v>
      </c>
      <c r="AG10">
        <v>0.47956199999999999</v>
      </c>
      <c r="AH10">
        <v>0.72819299999999998</v>
      </c>
      <c r="AI10">
        <v>0.43679370000000001</v>
      </c>
      <c r="AJ10">
        <v>0.50510949999999999</v>
      </c>
      <c r="AK10">
        <v>0.31210759999999999</v>
      </c>
      <c r="AL10">
        <v>0.35566059999999999</v>
      </c>
      <c r="AM10">
        <v>0.3559658</v>
      </c>
      <c r="AN10">
        <v>0.27592250000000001</v>
      </c>
      <c r="AO10">
        <v>8.8849750000000005E-2</v>
      </c>
      <c r="AP10">
        <v>0.52442280000000008</v>
      </c>
      <c r="AQ10">
        <v>0.28533940000000002</v>
      </c>
      <c r="AR10">
        <v>0.21593369999999998</v>
      </c>
      <c r="AS10">
        <v>0.16183039999999999</v>
      </c>
      <c r="AT10">
        <v>0.1854161</v>
      </c>
      <c r="AU10">
        <v>0.18476210000000001</v>
      </c>
      <c r="AV10">
        <v>0.12612479999999998</v>
      </c>
      <c r="AW10">
        <v>8.985246999999999E-2</v>
      </c>
      <c r="AX10">
        <v>0.1204136</v>
      </c>
      <c r="AY10">
        <v>4.5994349999999996E-2</v>
      </c>
      <c r="AZ10">
        <v>7.036481E-2</v>
      </c>
      <c r="BA10">
        <v>0.12660440000000001</v>
      </c>
      <c r="BB10">
        <v>2.7204239999999998E-2</v>
      </c>
      <c r="BC10">
        <v>8.7541849999999991E-2</v>
      </c>
      <c r="BD10">
        <v>3.435407E-2</v>
      </c>
      <c r="BE10">
        <v>3.2479419999999995E-2</v>
      </c>
      <c r="BF10">
        <v>6.7225870000000007E-2</v>
      </c>
      <c r="BG10">
        <v>9.9966869999999999E-2</v>
      </c>
      <c r="BH10">
        <v>4.1067939999999997E-2</v>
      </c>
      <c r="BI10">
        <v>3.5749160000000002E-2</v>
      </c>
      <c r="BJ10">
        <v>8.5972369999999992E-2</v>
      </c>
      <c r="BK10">
        <v>7.7732629999999997E-2</v>
      </c>
      <c r="BL10">
        <v>3.8495750000000002E-2</v>
      </c>
      <c r="BM10">
        <v>2.9994420000000001E-2</v>
      </c>
      <c r="BN10">
        <v>7.8386579999999997E-2</v>
      </c>
      <c r="BO10">
        <v>0.1122611</v>
      </c>
    </row>
    <row r="12" spans="1:67" x14ac:dyDescent="0.15">
      <c r="B12" t="s">
        <v>1</v>
      </c>
      <c r="E12">
        <v>0.88661190000000001</v>
      </c>
      <c r="F12">
        <v>0.79685209999999995</v>
      </c>
      <c r="G12">
        <v>0.94032289999999996</v>
      </c>
      <c r="H12">
        <v>0.75931550000000003</v>
      </c>
      <c r="I12">
        <v>0.81806179999999995</v>
      </c>
      <c r="J12">
        <v>0.7991028</v>
      </c>
      <c r="K12">
        <v>0.83908079999999996</v>
      </c>
      <c r="L12">
        <v>0.58219910000000008</v>
      </c>
      <c r="M12">
        <v>0.60501099999999997</v>
      </c>
      <c r="N12">
        <v>0.60192109999999999</v>
      </c>
      <c r="O12">
        <v>0.87688449999999996</v>
      </c>
      <c r="P12">
        <v>0.65242769999999994</v>
      </c>
      <c r="Q12">
        <v>0.52425379999999999</v>
      </c>
      <c r="R12">
        <v>0.54412840000000007</v>
      </c>
      <c r="S12">
        <v>0.915184</v>
      </c>
      <c r="T12">
        <v>0.53844449999999999</v>
      </c>
      <c r="U12">
        <v>0.55210110000000001</v>
      </c>
      <c r="V12">
        <v>0.84449770000000002</v>
      </c>
      <c r="W12">
        <v>0.55236819999999998</v>
      </c>
      <c r="X12">
        <v>0.53546910000000003</v>
      </c>
      <c r="Y12">
        <v>0.59459689999999998</v>
      </c>
      <c r="Z12">
        <v>0.55435180000000006</v>
      </c>
      <c r="AA12">
        <v>0.63041690000000006</v>
      </c>
      <c r="AB12">
        <v>0.55889129999999998</v>
      </c>
      <c r="AC12">
        <v>0.90393069999999998</v>
      </c>
      <c r="AD12">
        <v>0.87833399999999995</v>
      </c>
      <c r="AE12">
        <v>0.56102750000000001</v>
      </c>
      <c r="AF12">
        <v>0.50098419999999999</v>
      </c>
      <c r="AG12">
        <v>0.82408910000000002</v>
      </c>
      <c r="AH12">
        <v>0.78273769999999998</v>
      </c>
      <c r="AI12">
        <v>0.85506439999999995</v>
      </c>
      <c r="AJ12">
        <v>0.57521820000000001</v>
      </c>
      <c r="AK12">
        <v>0.72574620000000001</v>
      </c>
      <c r="AL12">
        <v>0.73017120000000002</v>
      </c>
      <c r="AM12">
        <v>0.49449919999999997</v>
      </c>
      <c r="AN12">
        <v>0.4089737</v>
      </c>
      <c r="AO12">
        <v>0.50170899999999996</v>
      </c>
      <c r="AP12">
        <v>0.41084290000000001</v>
      </c>
      <c r="AQ12">
        <v>0.37380220000000003</v>
      </c>
      <c r="AR12">
        <v>0.50609589999999993</v>
      </c>
      <c r="AS12">
        <v>0.34244540000000001</v>
      </c>
      <c r="AT12">
        <v>0.47153469999999997</v>
      </c>
      <c r="AU12">
        <v>0.37136079999999999</v>
      </c>
      <c r="AV12">
        <v>0.48320769999999996</v>
      </c>
      <c r="AW12">
        <v>0.19935610000000001</v>
      </c>
      <c r="AX12">
        <v>0.1971436</v>
      </c>
      <c r="AY12">
        <v>0.24837490000000001</v>
      </c>
      <c r="AZ12">
        <v>0.23117070000000001</v>
      </c>
      <c r="BA12">
        <v>0.31608580000000003</v>
      </c>
      <c r="BB12">
        <v>0.1092529</v>
      </c>
      <c r="BC12">
        <v>8.69751E-2</v>
      </c>
      <c r="BD12">
        <v>0.10791779999999999</v>
      </c>
      <c r="BE12">
        <v>0.23376459999999999</v>
      </c>
      <c r="BF12">
        <v>0.13267519999999999</v>
      </c>
      <c r="BG12">
        <v>9.8762510000000012E-2</v>
      </c>
      <c r="BH12">
        <v>3.1013490000000001E-2</v>
      </c>
      <c r="BI12">
        <v>1.9950869999999999E-2</v>
      </c>
      <c r="BJ12">
        <v>1.9378659999999999E-2</v>
      </c>
      <c r="BK12">
        <v>4.1732789999999999E-2</v>
      </c>
      <c r="BL12">
        <v>7.8887940000000004E-2</v>
      </c>
      <c r="BM12">
        <v>0.1144409</v>
      </c>
      <c r="BN12">
        <v>1.644135E-2</v>
      </c>
      <c r="BO12">
        <v>9.2582700000000004E-2</v>
      </c>
    </row>
    <row r="13" spans="1:67" x14ac:dyDescent="0.15">
      <c r="E13">
        <v>0.37635800000000003</v>
      </c>
      <c r="F13">
        <v>0.62088009999999993</v>
      </c>
      <c r="G13">
        <v>0.52608489999999997</v>
      </c>
      <c r="H13">
        <v>0.40000920000000001</v>
      </c>
      <c r="I13">
        <v>0.41522980000000004</v>
      </c>
      <c r="J13">
        <v>0.54176329999999995</v>
      </c>
      <c r="K13">
        <v>0.52371979999999996</v>
      </c>
      <c r="L13">
        <v>0.50571440000000001</v>
      </c>
      <c r="M13">
        <v>0.46169279999999996</v>
      </c>
      <c r="N13">
        <v>0.37189479999999997</v>
      </c>
      <c r="O13">
        <v>0.45452120000000001</v>
      </c>
      <c r="P13">
        <v>0.4472351</v>
      </c>
      <c r="Q13">
        <v>0.5067062</v>
      </c>
      <c r="R13">
        <v>0.3638458</v>
      </c>
      <c r="S13">
        <v>0.4740143</v>
      </c>
      <c r="T13">
        <v>0.37590030000000002</v>
      </c>
      <c r="U13">
        <v>0.2919388</v>
      </c>
      <c r="V13">
        <v>0.36029820000000001</v>
      </c>
      <c r="W13">
        <v>0.19775389999999998</v>
      </c>
      <c r="X13">
        <v>0.22487639999999998</v>
      </c>
      <c r="Y13">
        <v>8.7051389999999992E-2</v>
      </c>
      <c r="Z13">
        <v>0.14442439999999998</v>
      </c>
      <c r="AA13">
        <v>0.16082759999999999</v>
      </c>
      <c r="AB13">
        <v>0.1843262</v>
      </c>
      <c r="AC13">
        <v>0.13565060000000001</v>
      </c>
      <c r="AD13">
        <v>0.16582490000000003</v>
      </c>
      <c r="AE13">
        <v>0.16101840000000001</v>
      </c>
      <c r="AF13">
        <v>7.0228579999999999E-2</v>
      </c>
      <c r="AG13">
        <v>0.15323639999999999</v>
      </c>
      <c r="AH13">
        <v>8.7699890000000003E-2</v>
      </c>
      <c r="AI13">
        <v>6.4735410000000007E-2</v>
      </c>
      <c r="AJ13">
        <v>8.8195800000000005E-2</v>
      </c>
      <c r="AK13">
        <v>8.1291200000000008E-2</v>
      </c>
      <c r="AL13">
        <v>2.4642939999999999E-2</v>
      </c>
      <c r="AM13">
        <v>1.152039E-2</v>
      </c>
      <c r="AN13">
        <v>2.1858219999999998E-2</v>
      </c>
      <c r="AO13">
        <v>4.1046140000000002E-2</v>
      </c>
      <c r="AP13">
        <v>9.4070429999999997E-2</v>
      </c>
      <c r="AQ13">
        <v>5.115509E-2</v>
      </c>
      <c r="AR13">
        <v>3.143311E-2</v>
      </c>
      <c r="AS13">
        <v>2.5215150000000002E-2</v>
      </c>
      <c r="AT13">
        <v>2.9563900000000001E-2</v>
      </c>
      <c r="AU13">
        <v>1.197815E-2</v>
      </c>
      <c r="AV13">
        <v>1.6059879999999999E-2</v>
      </c>
      <c r="AW13">
        <v>3.1814580000000002E-2</v>
      </c>
      <c r="AX13">
        <v>2.029419E-2</v>
      </c>
      <c r="AY13">
        <v>2.4528500000000002E-2</v>
      </c>
      <c r="AZ13">
        <v>1.358032E-2</v>
      </c>
      <c r="BA13">
        <v>1.6632079999999997E-2</v>
      </c>
      <c r="BB13">
        <v>1.800537E-2</v>
      </c>
      <c r="BC13">
        <v>1.2893679999999999E-2</v>
      </c>
      <c r="BD13">
        <v>2.7427669999999998E-2</v>
      </c>
      <c r="BE13">
        <v>2.1324159999999998E-2</v>
      </c>
      <c r="BF13">
        <v>6.4697270000000001E-2</v>
      </c>
      <c r="BG13">
        <v>2.4986270000000001E-2</v>
      </c>
      <c r="BH13">
        <v>3.2386780000000004E-2</v>
      </c>
      <c r="BI13">
        <v>1.7318729999999997E-2</v>
      </c>
      <c r="BJ13">
        <v>2.2201540000000002E-2</v>
      </c>
      <c r="BK13">
        <v>1.64032E-2</v>
      </c>
      <c r="BL13">
        <v>1.6136169999999998E-2</v>
      </c>
      <c r="BM13">
        <v>7.0304869999999992E-2</v>
      </c>
      <c r="BN13">
        <v>1.0719300000000001E-2</v>
      </c>
      <c r="BO13">
        <v>2.8419489999999999E-2</v>
      </c>
    </row>
    <row r="14" spans="1:67" x14ac:dyDescent="0.15">
      <c r="E14">
        <v>0.46020510000000003</v>
      </c>
      <c r="F14">
        <v>0.38433069999999997</v>
      </c>
      <c r="G14">
        <v>0.41591640000000002</v>
      </c>
      <c r="H14">
        <v>0.4215622</v>
      </c>
      <c r="I14">
        <v>0.40504459999999998</v>
      </c>
      <c r="J14">
        <v>0.36201479999999997</v>
      </c>
      <c r="K14">
        <v>0.39711000000000002</v>
      </c>
      <c r="L14">
        <v>0.44063569999999996</v>
      </c>
      <c r="M14">
        <v>0.3781891</v>
      </c>
      <c r="N14">
        <v>0.46424869999999996</v>
      </c>
      <c r="O14">
        <v>0.39646150000000002</v>
      </c>
      <c r="P14">
        <v>0.3794479</v>
      </c>
      <c r="Q14">
        <v>0.29647829999999997</v>
      </c>
      <c r="R14">
        <v>0.39283749999999995</v>
      </c>
      <c r="S14">
        <v>0.31784059999999997</v>
      </c>
      <c r="T14">
        <v>0.3754807</v>
      </c>
      <c r="U14">
        <v>0.33843990000000002</v>
      </c>
      <c r="V14">
        <v>0.26378629999999997</v>
      </c>
      <c r="W14">
        <v>0.33329009999999998</v>
      </c>
      <c r="X14">
        <v>0.4029083</v>
      </c>
      <c r="Y14">
        <v>0.29235840000000002</v>
      </c>
      <c r="Z14">
        <v>0.39981840000000002</v>
      </c>
      <c r="AA14">
        <v>0.39638519999999999</v>
      </c>
      <c r="AB14">
        <v>0.37139890000000003</v>
      </c>
      <c r="AC14">
        <v>0.31997680000000001</v>
      </c>
      <c r="AD14">
        <v>0.29254910000000001</v>
      </c>
      <c r="AE14">
        <v>0.2820587</v>
      </c>
      <c r="AF14">
        <v>0.26828769999999996</v>
      </c>
      <c r="AG14">
        <v>0.27339940000000001</v>
      </c>
      <c r="AH14">
        <v>0.29117579999999998</v>
      </c>
      <c r="AI14">
        <v>0.254631</v>
      </c>
      <c r="AJ14">
        <v>0.1997757</v>
      </c>
      <c r="AK14">
        <v>0.27099610000000002</v>
      </c>
      <c r="AL14">
        <v>0.2688217</v>
      </c>
      <c r="AM14">
        <v>0.15148159999999999</v>
      </c>
      <c r="AN14">
        <v>0.1283646</v>
      </c>
      <c r="AO14">
        <v>0.18421170000000001</v>
      </c>
      <c r="AP14">
        <v>9.7579959999999993E-2</v>
      </c>
      <c r="AQ14">
        <v>0.1002884</v>
      </c>
      <c r="AR14">
        <v>9.2201229999999995E-2</v>
      </c>
      <c r="AS14">
        <v>9.2506409999999997E-2</v>
      </c>
      <c r="AT14">
        <v>7.9002379999999997E-2</v>
      </c>
      <c r="AU14">
        <v>4.047394E-2</v>
      </c>
      <c r="AV14">
        <v>7.3432919999999999E-2</v>
      </c>
      <c r="AW14">
        <v>2.8305050000000002E-2</v>
      </c>
      <c r="AX14">
        <v>4.0321350000000006E-2</v>
      </c>
      <c r="AY14">
        <v>2.838135E-2</v>
      </c>
      <c r="AZ14">
        <v>2.0523070000000001E-2</v>
      </c>
      <c r="BA14">
        <v>1.5029909999999999E-2</v>
      </c>
      <c r="BB14">
        <v>2.5787350000000001E-2</v>
      </c>
      <c r="BC14">
        <v>3.7231449999999999E-2</v>
      </c>
      <c r="BD14">
        <v>1.51062E-2</v>
      </c>
      <c r="BE14">
        <v>2.1476749999999999E-2</v>
      </c>
      <c r="BF14">
        <v>3.917694E-2</v>
      </c>
      <c r="BG14">
        <v>1.2397769999999999E-2</v>
      </c>
      <c r="BH14">
        <v>2.0980830000000002E-2</v>
      </c>
      <c r="BI14">
        <v>1.6822810000000001E-2</v>
      </c>
      <c r="BJ14">
        <v>2.1934510000000001E-2</v>
      </c>
      <c r="BK14">
        <v>1.644135E-2</v>
      </c>
      <c r="BL14">
        <v>1.7318729999999997E-2</v>
      </c>
      <c r="BM14">
        <v>2.3117069999999997E-2</v>
      </c>
      <c r="BN14">
        <v>1.6632079999999997E-2</v>
      </c>
      <c r="BO14">
        <v>2.2964479999999999E-2</v>
      </c>
    </row>
    <row r="15" spans="1:67" x14ac:dyDescent="0.15">
      <c r="E15">
        <v>0.77842710000000004</v>
      </c>
      <c r="F15">
        <v>0.774231</v>
      </c>
      <c r="G15">
        <v>0.75332640000000006</v>
      </c>
      <c r="H15">
        <v>0.78098299999999998</v>
      </c>
      <c r="I15">
        <v>0.67203520000000005</v>
      </c>
      <c r="J15">
        <v>0.81211089999999997</v>
      </c>
      <c r="K15">
        <v>0.92494960000000004</v>
      </c>
      <c r="L15">
        <v>0.91506960000000004</v>
      </c>
      <c r="M15">
        <v>0.63205719999999999</v>
      </c>
      <c r="N15">
        <v>0.71723940000000008</v>
      </c>
      <c r="O15">
        <v>0.76568600000000009</v>
      </c>
      <c r="P15">
        <v>0.57281490000000002</v>
      </c>
      <c r="Q15">
        <v>0.6417847000000001</v>
      </c>
      <c r="R15">
        <v>0.46985629999999995</v>
      </c>
      <c r="S15">
        <v>0.4179001</v>
      </c>
      <c r="T15">
        <v>0.48301699999999997</v>
      </c>
      <c r="U15">
        <v>0.35709379999999996</v>
      </c>
      <c r="V15">
        <v>0.29777530000000002</v>
      </c>
      <c r="W15">
        <v>0.16117099999999998</v>
      </c>
      <c r="X15">
        <v>0.1092148</v>
      </c>
      <c r="Y15">
        <v>6.1645510000000001E-2</v>
      </c>
      <c r="Z15">
        <v>7.7972409999999992E-2</v>
      </c>
      <c r="AA15">
        <v>5.7792659999999996E-2</v>
      </c>
      <c r="AB15">
        <v>6.0729979999999996E-2</v>
      </c>
      <c r="AC15">
        <v>6.4048770000000005E-2</v>
      </c>
      <c r="AD15">
        <v>5.1422120000000002E-2</v>
      </c>
      <c r="AE15">
        <v>6.7558289999999993E-2</v>
      </c>
      <c r="AF15">
        <v>6.2179569999999997E-2</v>
      </c>
      <c r="AG15">
        <v>5.9356690000000004E-2</v>
      </c>
      <c r="AH15">
        <v>5.9928890000000005E-2</v>
      </c>
      <c r="AI15">
        <v>7.2822570000000003E-2</v>
      </c>
      <c r="AJ15">
        <v>6.0768129999999997E-2</v>
      </c>
      <c r="AK15">
        <v>5.9585569999999997E-2</v>
      </c>
      <c r="AL15">
        <v>6.5422060000000004E-2</v>
      </c>
      <c r="AM15">
        <v>6.8817139999999999E-2</v>
      </c>
      <c r="AN15">
        <v>5.9471130000000004E-2</v>
      </c>
      <c r="AO15">
        <v>5.699158E-2</v>
      </c>
      <c r="AP15">
        <v>5.558014E-2</v>
      </c>
      <c r="AQ15">
        <v>6.4582819999999999E-2</v>
      </c>
      <c r="AR15">
        <v>5.5160519999999998E-2</v>
      </c>
      <c r="AS15">
        <v>6.1798099999999995E-2</v>
      </c>
      <c r="AT15">
        <v>6.1264039999999999E-2</v>
      </c>
      <c r="AU15">
        <v>6.5612790000000004E-2</v>
      </c>
      <c r="AV15">
        <v>5.4473880000000002E-2</v>
      </c>
      <c r="AW15">
        <v>6.6337590000000002E-2</v>
      </c>
      <c r="AX15">
        <v>6.5498349999999997E-2</v>
      </c>
      <c r="AY15">
        <v>5.3291319999999996E-2</v>
      </c>
      <c r="AZ15">
        <v>6.4544679999999993E-2</v>
      </c>
      <c r="BA15">
        <v>6.7062380000000005E-2</v>
      </c>
      <c r="BB15">
        <v>5.699158E-2</v>
      </c>
      <c r="BC15">
        <v>5.1956180000000005E-2</v>
      </c>
      <c r="BD15">
        <v>6.1302190000000006E-2</v>
      </c>
      <c r="BE15">
        <v>6.6299440000000001E-2</v>
      </c>
      <c r="BF15">
        <v>6.4964290000000008E-2</v>
      </c>
      <c r="BG15">
        <v>6.2294009999999997E-2</v>
      </c>
      <c r="BH15">
        <v>5.5084229999999998E-2</v>
      </c>
      <c r="BI15">
        <v>6.4468379999999992E-2</v>
      </c>
      <c r="BJ15">
        <v>6.4697270000000001E-2</v>
      </c>
      <c r="BK15">
        <v>6.1187739999999997E-2</v>
      </c>
      <c r="BL15">
        <v>0.1200485</v>
      </c>
      <c r="BM15">
        <v>0.2425766</v>
      </c>
      <c r="BN15">
        <v>0.1520157</v>
      </c>
      <c r="BO15">
        <v>0.2110291</v>
      </c>
    </row>
    <row r="16" spans="1:67" x14ac:dyDescent="0.15">
      <c r="E16">
        <v>1.7374799999999999</v>
      </c>
      <c r="F16">
        <v>1.5826420000000001</v>
      </c>
      <c r="G16">
        <v>1.724243</v>
      </c>
      <c r="H16">
        <v>1.6273499999999999</v>
      </c>
      <c r="I16">
        <v>1.6255950000000001</v>
      </c>
      <c r="J16">
        <v>2.1029279999999999</v>
      </c>
      <c r="K16">
        <v>1.473732</v>
      </c>
      <c r="L16">
        <v>1.461411</v>
      </c>
      <c r="M16">
        <v>1.627121</v>
      </c>
      <c r="N16">
        <v>1.679916</v>
      </c>
      <c r="O16">
        <v>1.743126</v>
      </c>
      <c r="P16">
        <v>1.4858630000000002</v>
      </c>
      <c r="Q16">
        <v>1.3497539999999999</v>
      </c>
      <c r="R16">
        <v>1.4446639999999999</v>
      </c>
      <c r="S16">
        <v>1.096306</v>
      </c>
      <c r="T16">
        <v>1.2200930000000001</v>
      </c>
      <c r="U16">
        <v>1.4442439999999999</v>
      </c>
      <c r="V16">
        <v>1.1491769999999999</v>
      </c>
      <c r="W16">
        <v>1.422272</v>
      </c>
      <c r="X16">
        <v>1.466675</v>
      </c>
      <c r="Y16">
        <v>1.3708879999999999</v>
      </c>
      <c r="Z16">
        <v>1.417961</v>
      </c>
      <c r="AA16">
        <v>1.182747</v>
      </c>
      <c r="AB16">
        <v>1.06636</v>
      </c>
      <c r="AC16">
        <v>0.97537989999999997</v>
      </c>
      <c r="AD16">
        <v>0.69892880000000002</v>
      </c>
      <c r="AE16">
        <v>0.68702700000000005</v>
      </c>
      <c r="AF16">
        <v>0.35209660000000004</v>
      </c>
      <c r="AG16">
        <v>0.41160579999999997</v>
      </c>
      <c r="AH16">
        <v>0.53520199999999996</v>
      </c>
      <c r="AI16">
        <v>0.57800289999999999</v>
      </c>
      <c r="AJ16">
        <v>0.20008090000000001</v>
      </c>
      <c r="AK16">
        <v>0.19596100000000002</v>
      </c>
      <c r="AL16">
        <v>0.20042420000000002</v>
      </c>
      <c r="AM16">
        <v>0.26622770000000001</v>
      </c>
      <c r="AN16">
        <v>0.19927980000000001</v>
      </c>
      <c r="AO16">
        <v>0.18508910000000001</v>
      </c>
      <c r="AP16">
        <v>0.18795009999999998</v>
      </c>
      <c r="AQ16">
        <v>0.18833160000000002</v>
      </c>
      <c r="AR16">
        <v>0.19424440000000001</v>
      </c>
      <c r="AS16">
        <v>0.19748689999999999</v>
      </c>
      <c r="AT16">
        <v>0.19504550000000001</v>
      </c>
      <c r="AU16">
        <v>0.18627170000000001</v>
      </c>
      <c r="AV16">
        <v>0.19916529999999999</v>
      </c>
      <c r="AW16">
        <v>0.18466949999999999</v>
      </c>
      <c r="AX16">
        <v>0.1754761</v>
      </c>
      <c r="AY16">
        <v>0.19943240000000001</v>
      </c>
      <c r="AZ16">
        <v>0.18627170000000001</v>
      </c>
      <c r="BA16">
        <v>0.1821518</v>
      </c>
      <c r="BB16">
        <v>0.18234249999999999</v>
      </c>
      <c r="BC16">
        <v>0.1805496</v>
      </c>
      <c r="BD16">
        <v>0.17757419999999999</v>
      </c>
      <c r="BE16">
        <v>0.18859860000000001</v>
      </c>
      <c r="BF16">
        <v>0.17135620000000001</v>
      </c>
      <c r="BG16">
        <v>0.18306729999999999</v>
      </c>
      <c r="BH16">
        <v>0.1820755</v>
      </c>
      <c r="BI16">
        <v>0.1986694</v>
      </c>
      <c r="BJ16">
        <v>0.18188480000000001</v>
      </c>
      <c r="BK16">
        <v>0.18810270000000001</v>
      </c>
      <c r="BL16">
        <v>0.17894739999999998</v>
      </c>
      <c r="BM16">
        <v>0.23178100000000001</v>
      </c>
      <c r="BN16">
        <v>0.1973724</v>
      </c>
      <c r="BO16">
        <v>0.47214510000000004</v>
      </c>
    </row>
    <row r="17" spans="1:67" x14ac:dyDescent="0.15">
      <c r="E17">
        <v>0.78617100000000006</v>
      </c>
      <c r="F17">
        <v>0.58994290000000005</v>
      </c>
      <c r="G17">
        <v>0.86109159999999996</v>
      </c>
      <c r="H17">
        <v>0.93246459999999998</v>
      </c>
      <c r="I17">
        <v>0.83614350000000004</v>
      </c>
      <c r="J17">
        <v>0.59551239999999994</v>
      </c>
      <c r="K17">
        <v>0.6685257</v>
      </c>
      <c r="L17">
        <v>0.91953279999999993</v>
      </c>
      <c r="M17">
        <v>0.77484130000000007</v>
      </c>
      <c r="N17">
        <v>0.68614959999999992</v>
      </c>
      <c r="O17">
        <v>0.82458500000000001</v>
      </c>
      <c r="P17">
        <v>0.55057529999999999</v>
      </c>
      <c r="Q17">
        <v>0.74840549999999995</v>
      </c>
      <c r="R17">
        <v>0.6889343</v>
      </c>
      <c r="S17">
        <v>0.57998659999999991</v>
      </c>
      <c r="T17">
        <v>0.56869510000000001</v>
      </c>
      <c r="U17">
        <v>0.49491879999999999</v>
      </c>
      <c r="V17">
        <v>0.4258728</v>
      </c>
      <c r="W17">
        <v>0.32463069999999999</v>
      </c>
      <c r="X17">
        <v>0.357933</v>
      </c>
      <c r="Y17">
        <v>0.33905029999999997</v>
      </c>
      <c r="Z17">
        <v>0.2523804</v>
      </c>
      <c r="AA17">
        <v>0.23952480000000001</v>
      </c>
      <c r="AB17">
        <v>0.25459290000000001</v>
      </c>
      <c r="AC17">
        <v>0.17879490000000001</v>
      </c>
      <c r="AD17">
        <v>0.15254970000000001</v>
      </c>
      <c r="AE17">
        <v>0.14575960000000002</v>
      </c>
      <c r="AF17">
        <v>2.5444030000000003E-2</v>
      </c>
      <c r="AG17">
        <v>4.2686459999999996E-2</v>
      </c>
      <c r="AH17">
        <v>9.7579959999999993E-2</v>
      </c>
      <c r="AI17">
        <v>3.894806E-2</v>
      </c>
      <c r="AJ17">
        <v>3.5705569999999999E-2</v>
      </c>
      <c r="AK17">
        <v>6.7100519999999997E-2</v>
      </c>
      <c r="AL17">
        <v>6.2866210000000006E-2</v>
      </c>
      <c r="AM17">
        <v>6.8130489999999988E-2</v>
      </c>
      <c r="AN17">
        <v>2.0713809999999999E-2</v>
      </c>
      <c r="AO17">
        <v>3.604889E-2</v>
      </c>
      <c r="AP17">
        <v>1.9645689999999997E-2</v>
      </c>
      <c r="AQ17">
        <v>5.3558349999999998E-2</v>
      </c>
      <c r="AR17">
        <v>7.9269409999999998E-2</v>
      </c>
      <c r="AS17">
        <v>3.7193299999999999E-2</v>
      </c>
      <c r="AT17">
        <v>1.3732910000000001E-2</v>
      </c>
      <c r="AU17">
        <v>4.367828E-2</v>
      </c>
      <c r="AV17">
        <v>3.2157899999999996E-2</v>
      </c>
      <c r="AW17">
        <v>1.9226070000000001E-2</v>
      </c>
      <c r="AX17">
        <v>3.078461E-2</v>
      </c>
      <c r="AY17">
        <v>1.6937259999999999E-2</v>
      </c>
      <c r="AZ17">
        <v>4.3106079999999998E-2</v>
      </c>
      <c r="BA17">
        <v>1.7890929999999999E-2</v>
      </c>
      <c r="BB17">
        <v>1.8539429999999999E-2</v>
      </c>
      <c r="BC17">
        <v>1.537323E-2</v>
      </c>
      <c r="BD17">
        <v>1.7623899999999998E-2</v>
      </c>
      <c r="BE17">
        <v>2.1324159999999998E-2</v>
      </c>
      <c r="BF17">
        <v>2.1209720000000001E-2</v>
      </c>
      <c r="BG17">
        <v>2.037048E-2</v>
      </c>
      <c r="BH17">
        <v>1.8196110000000001E-2</v>
      </c>
      <c r="BI17">
        <v>1.800537E-2</v>
      </c>
      <c r="BJ17">
        <v>4.3411250000000005E-2</v>
      </c>
      <c r="BK17">
        <v>0.1014709</v>
      </c>
      <c r="BL17">
        <v>0.1116943</v>
      </c>
      <c r="BM17">
        <v>0.17890929999999999</v>
      </c>
      <c r="BN17">
        <v>0.15853880000000001</v>
      </c>
      <c r="BO17">
        <v>0.11501309999999999</v>
      </c>
    </row>
    <row r="18" spans="1:67" x14ac:dyDescent="0.15">
      <c r="E18">
        <v>3.2119749999999998</v>
      </c>
      <c r="F18">
        <v>3.1209180000000001</v>
      </c>
      <c r="G18">
        <v>3.1579969999999999</v>
      </c>
      <c r="H18">
        <v>3.0955889999999999</v>
      </c>
      <c r="I18">
        <v>2.9366680000000001</v>
      </c>
      <c r="J18">
        <v>3.0562209999999999</v>
      </c>
      <c r="K18">
        <v>3.0498890000000003</v>
      </c>
      <c r="L18">
        <v>2.8805540000000001</v>
      </c>
      <c r="M18">
        <v>2.795715</v>
      </c>
      <c r="N18">
        <v>2.907486</v>
      </c>
      <c r="O18">
        <v>2.8311160000000002</v>
      </c>
      <c r="P18">
        <v>2.7689360000000001</v>
      </c>
      <c r="Q18">
        <v>2.7679819999999999</v>
      </c>
      <c r="R18">
        <v>2.9561999999999999</v>
      </c>
      <c r="S18">
        <v>2.8060529999999999</v>
      </c>
      <c r="T18">
        <v>2.7460100000000001</v>
      </c>
      <c r="U18">
        <v>2.7360530000000001</v>
      </c>
      <c r="V18">
        <v>2.7304459999999997</v>
      </c>
      <c r="W18">
        <v>2.7459340000000001</v>
      </c>
      <c r="X18">
        <v>2.3858260000000002</v>
      </c>
      <c r="Y18">
        <v>2.24762</v>
      </c>
      <c r="Z18">
        <v>1.8455509999999999</v>
      </c>
      <c r="AA18">
        <v>2.0565419999999999</v>
      </c>
      <c r="AB18">
        <v>1.8122100000000001</v>
      </c>
      <c r="AC18">
        <v>1.5045550000000001</v>
      </c>
      <c r="AD18">
        <v>1.5698240000000001</v>
      </c>
      <c r="AE18">
        <v>1.4965440000000001</v>
      </c>
      <c r="AF18">
        <v>1.2068559999999999</v>
      </c>
      <c r="AG18">
        <v>1.171608</v>
      </c>
      <c r="AH18">
        <v>1.1433030000000002</v>
      </c>
      <c r="AI18">
        <v>0.81314089999999994</v>
      </c>
      <c r="AJ18">
        <v>0.98949429999999994</v>
      </c>
      <c r="AK18">
        <v>1.0329820000000001</v>
      </c>
      <c r="AL18">
        <v>0.57224269999999999</v>
      </c>
      <c r="AM18">
        <v>0.51849369999999995</v>
      </c>
      <c r="AN18">
        <v>0.61534880000000003</v>
      </c>
      <c r="AO18">
        <v>0.52978520000000007</v>
      </c>
      <c r="AP18">
        <v>0.38188929999999999</v>
      </c>
      <c r="AQ18">
        <v>0.42049409999999998</v>
      </c>
      <c r="AR18">
        <v>0.25932310000000003</v>
      </c>
      <c r="AS18">
        <v>0.17803190000000002</v>
      </c>
      <c r="AT18">
        <v>0.2256012</v>
      </c>
      <c r="AU18">
        <v>0.35961149999999997</v>
      </c>
      <c r="AV18">
        <v>0.3000641</v>
      </c>
      <c r="AW18">
        <v>0.28198239999999997</v>
      </c>
      <c r="AX18">
        <v>0.34603120000000004</v>
      </c>
      <c r="AY18">
        <v>0.20309450000000001</v>
      </c>
      <c r="AZ18">
        <v>9.8266599999999996E-2</v>
      </c>
      <c r="BA18">
        <v>0.2060699</v>
      </c>
      <c r="BB18">
        <v>0.2750397</v>
      </c>
      <c r="BC18">
        <v>0.16330719999999999</v>
      </c>
      <c r="BD18">
        <v>0.1020813</v>
      </c>
      <c r="BE18">
        <v>8.255005E-2</v>
      </c>
      <c r="BF18">
        <v>0.17913820000000003</v>
      </c>
      <c r="BG18">
        <v>0.23338319999999999</v>
      </c>
      <c r="BH18">
        <v>4.5394900000000002E-2</v>
      </c>
      <c r="BI18">
        <v>0.2175522</v>
      </c>
      <c r="BJ18">
        <v>0.1210022</v>
      </c>
      <c r="BK18">
        <v>0.25054929999999997</v>
      </c>
      <c r="BL18">
        <v>0.236702</v>
      </c>
      <c r="BM18">
        <v>0.45112610000000003</v>
      </c>
      <c r="BN18">
        <v>4.8223300000000004E-2</v>
      </c>
      <c r="BO18">
        <v>6.8874299999999999E-2</v>
      </c>
    </row>
    <row r="19" spans="1:67" x14ac:dyDescent="0.15">
      <c r="E19">
        <v>0.32531740000000003</v>
      </c>
      <c r="F19">
        <v>0.23692259999999998</v>
      </c>
      <c r="G19">
        <v>0.1842731</v>
      </c>
      <c r="H19">
        <v>0.1269266</v>
      </c>
      <c r="I19">
        <v>0.23219900000000002</v>
      </c>
      <c r="J19">
        <v>0.2121104</v>
      </c>
      <c r="K19">
        <v>0.1188328</v>
      </c>
      <c r="L19">
        <v>0.18111519999999998</v>
      </c>
      <c r="M19">
        <v>0.19252610000000001</v>
      </c>
      <c r="N19">
        <v>0.13034989999999999</v>
      </c>
      <c r="O19">
        <v>0.31507409999999997</v>
      </c>
      <c r="P19">
        <v>0.21991229999999998</v>
      </c>
      <c r="Q19">
        <v>0.10659919999999999</v>
      </c>
      <c r="R19">
        <v>0.14943000000000001</v>
      </c>
      <c r="S19">
        <v>0.10073449999999999</v>
      </c>
      <c r="T19">
        <v>8.4812330000000005E-2</v>
      </c>
      <c r="U19">
        <v>7.9558000000000004E-2</v>
      </c>
      <c r="V19">
        <v>0.1861042</v>
      </c>
      <c r="W19">
        <v>7.0031200000000002E-2</v>
      </c>
      <c r="X19">
        <v>8.6855680000000005E-2</v>
      </c>
      <c r="Y19">
        <v>7.2791060000000005E-2</v>
      </c>
      <c r="Z19">
        <v>7.3056430000000006E-2</v>
      </c>
      <c r="AA19">
        <v>6.8120540000000007E-2</v>
      </c>
      <c r="AB19">
        <v>8.00622E-2</v>
      </c>
      <c r="AC19">
        <v>8.1442130000000001E-2</v>
      </c>
      <c r="AD19">
        <v>7.8735349999999996E-2</v>
      </c>
      <c r="AE19">
        <v>7.523247000000001E-2</v>
      </c>
      <c r="AF19">
        <v>7.1729580000000001E-2</v>
      </c>
      <c r="AG19">
        <v>7.2578760000000006E-2</v>
      </c>
      <c r="AH19">
        <v>6.7828639999999996E-2</v>
      </c>
      <c r="AI19">
        <v>6.878397E-2</v>
      </c>
      <c r="AJ19">
        <v>5.3472099999999995E-2</v>
      </c>
      <c r="AK19">
        <v>1.231318E-2</v>
      </c>
      <c r="AL19">
        <v>9.2348839999999988E-3</v>
      </c>
      <c r="AM19">
        <v>1.5922209999999999E-2</v>
      </c>
      <c r="AN19">
        <v>1.5736460000000001E-2</v>
      </c>
      <c r="AO19">
        <v>3.3197820000000003E-2</v>
      </c>
      <c r="AP19">
        <v>5.6125799999999997E-2</v>
      </c>
      <c r="AQ19">
        <v>5.9761380000000003E-2</v>
      </c>
      <c r="AR19">
        <v>5.628503E-2</v>
      </c>
      <c r="AS19">
        <v>5.3764010000000001E-2</v>
      </c>
      <c r="AT19">
        <v>5.4533579999999998E-2</v>
      </c>
      <c r="AU19">
        <v>5.9310250000000002E-2</v>
      </c>
      <c r="AV19">
        <v>6.4431889999999992E-2</v>
      </c>
      <c r="AW19">
        <v>6.8651279999999995E-2</v>
      </c>
      <c r="AX19">
        <v>7.5975500000000001E-2</v>
      </c>
      <c r="AY19">
        <v>8.0566410000000005E-2</v>
      </c>
      <c r="AZ19">
        <v>8.4414280000000008E-2</v>
      </c>
      <c r="BA19">
        <v>7.947839000000001E-2</v>
      </c>
      <c r="BB19">
        <v>7.7381969999999994E-2</v>
      </c>
      <c r="BC19">
        <v>7.2684910000000005E-2</v>
      </c>
      <c r="BD19">
        <v>5.7956859999999999E-2</v>
      </c>
      <c r="BE19">
        <v>6.1963949999999997E-2</v>
      </c>
      <c r="BF19">
        <v>5.944294E-2</v>
      </c>
      <c r="BG19">
        <v>5.7134210000000005E-2</v>
      </c>
      <c r="BH19">
        <v>6.2123169999999998E-2</v>
      </c>
      <c r="BI19">
        <v>6.9845450000000003E-2</v>
      </c>
      <c r="BJ19">
        <v>0.12366249999999999</v>
      </c>
      <c r="BK19">
        <v>0.12984569999999998</v>
      </c>
      <c r="BL19">
        <v>6.9420850000000006E-2</v>
      </c>
      <c r="BM19">
        <v>0.13762100000000002</v>
      </c>
      <c r="BN19">
        <v>0.1246179</v>
      </c>
      <c r="BO19">
        <v>0.2054762</v>
      </c>
    </row>
    <row r="21" spans="1:67" x14ac:dyDescent="0.15">
      <c r="A21" t="s">
        <v>77</v>
      </c>
    </row>
    <row r="23" spans="1:67" x14ac:dyDescent="0.15">
      <c r="B23" t="s">
        <v>0</v>
      </c>
      <c r="C23" t="s">
        <v>57</v>
      </c>
      <c r="O23" s="9" t="s">
        <v>14</v>
      </c>
      <c r="P23" s="9" t="s">
        <v>15</v>
      </c>
      <c r="Q23" s="9" t="s">
        <v>13</v>
      </c>
    </row>
    <row r="24" spans="1:67" ht="16.5" x14ac:dyDescent="0.2">
      <c r="C24" t="s">
        <v>60</v>
      </c>
      <c r="E24" s="5">
        <v>689.75450000000001</v>
      </c>
      <c r="F24" s="5">
        <v>1748.5050000000001</v>
      </c>
      <c r="G24" s="5">
        <v>344.68329999999997</v>
      </c>
      <c r="H24" s="5">
        <v>1273.6099999999999</v>
      </c>
      <c r="I24" s="5">
        <v>1357.048</v>
      </c>
      <c r="J24" s="5">
        <v>1949.903</v>
      </c>
      <c r="K24" s="5">
        <v>2067.145</v>
      </c>
      <c r="L24" s="5">
        <v>1272.6780000000001</v>
      </c>
      <c r="O24" s="10">
        <f>AVERAGE(E24:L24)</f>
        <v>1337.9158500000001</v>
      </c>
      <c r="P24" s="10">
        <f>STDEVA(E24:L24)/SQRT(8)</f>
        <v>210.87691770939168</v>
      </c>
      <c r="Q24" s="9"/>
    </row>
    <row r="25" spans="1:67" x14ac:dyDescent="0.15">
      <c r="O25" s="10"/>
      <c r="P25" s="9"/>
      <c r="Q25" s="9"/>
    </row>
    <row r="26" spans="1:67" ht="16.5" x14ac:dyDescent="0.2">
      <c r="C26" t="s">
        <v>61</v>
      </c>
      <c r="E26" s="5">
        <v>52.981380000000001</v>
      </c>
      <c r="F26" s="5">
        <v>58.876910000000002</v>
      </c>
      <c r="G26" s="5">
        <v>25.870010000000001</v>
      </c>
      <c r="H26" s="5">
        <v>255.44739999999999</v>
      </c>
      <c r="I26" s="5">
        <v>229.83009999999999</v>
      </c>
      <c r="J26" s="5">
        <v>242.02619999999999</v>
      </c>
      <c r="K26" s="5">
        <v>152.66059999999999</v>
      </c>
      <c r="L26" s="5">
        <v>61.471130000000002</v>
      </c>
      <c r="O26" s="10">
        <f>AVERAGE(E26:L26)</f>
        <v>134.89546625</v>
      </c>
      <c r="P26" s="10">
        <f>STDEVA(E26:L26)/SQRT(8)</f>
        <v>34.096598382877154</v>
      </c>
      <c r="Q26" s="9">
        <f>_xlfn.T.TEST(E24:L24,E26:L26,2,2)</f>
        <v>6.1887355652662972E-5</v>
      </c>
    </row>
    <row r="29" spans="1:67" x14ac:dyDescent="0.15">
      <c r="B29" t="s">
        <v>1</v>
      </c>
      <c r="C29" t="s">
        <v>57</v>
      </c>
    </row>
    <row r="30" spans="1:67" ht="16.5" x14ac:dyDescent="0.2">
      <c r="C30" t="s">
        <v>60</v>
      </c>
      <c r="E30" s="5">
        <v>834.1925</v>
      </c>
      <c r="F30" s="5">
        <v>470.42529999999999</v>
      </c>
      <c r="G30" s="5">
        <v>408.76389999999998</v>
      </c>
      <c r="H30" s="5">
        <v>777.51639999999998</v>
      </c>
      <c r="I30" s="5">
        <v>1667.6469999999999</v>
      </c>
      <c r="J30" s="5">
        <v>752.12800000000004</v>
      </c>
      <c r="K30" s="5">
        <v>3004.0120000000002</v>
      </c>
      <c r="L30" s="5">
        <v>194.0573</v>
      </c>
      <c r="M30" s="5">
        <v>670.19740000000002</v>
      </c>
      <c r="O30" s="10">
        <f>AVERAGE(E30:M30)</f>
        <v>975.43775555555555</v>
      </c>
      <c r="P30" s="10">
        <f>STDEVA(E30:M30)/SQRT(9)</f>
        <v>288.26929359315665</v>
      </c>
      <c r="Q30" s="9"/>
    </row>
    <row r="31" spans="1:67" x14ac:dyDescent="0.15">
      <c r="O31" s="10"/>
      <c r="P31" s="9"/>
      <c r="Q31" s="9"/>
    </row>
    <row r="32" spans="1:67" ht="16.5" x14ac:dyDescent="0.2">
      <c r="C32" t="s">
        <v>61</v>
      </c>
      <c r="E32" s="5">
        <v>51.80359</v>
      </c>
      <c r="F32" s="5">
        <v>33.390050000000002</v>
      </c>
      <c r="G32" s="5">
        <v>25.339130000000001</v>
      </c>
      <c r="H32" s="5">
        <v>62.918660000000003</v>
      </c>
      <c r="I32" s="5">
        <v>202.91810000000001</v>
      </c>
      <c r="J32" s="5">
        <v>54.807659999999998</v>
      </c>
      <c r="K32" s="5">
        <v>249.08539999999999</v>
      </c>
      <c r="L32" s="5">
        <v>36.957230000000003</v>
      </c>
      <c r="M32" s="5">
        <v>98.495490000000004</v>
      </c>
      <c r="O32" s="10">
        <f>AVERAGE(E32:M32)</f>
        <v>90.635034444444443</v>
      </c>
      <c r="P32" s="10">
        <f>STDEVA(E32:M32)/SQRT(9)</f>
        <v>26.81140958352303</v>
      </c>
      <c r="Q32" s="9">
        <f>_xlfn.T.TEST(E30:M30,E32:M32,2,2)</f>
        <v>7.5408209209549574E-3</v>
      </c>
    </row>
  </sheetData>
  <mergeCells count="2">
    <mergeCell ref="E1:L1"/>
    <mergeCell ref="M1:BO1"/>
  </mergeCells>
  <phoneticPr fontId="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U24"/>
  <sheetViews>
    <sheetView workbookViewId="0">
      <selection activeCell="Q13" sqref="Q13"/>
    </sheetView>
  </sheetViews>
  <sheetFormatPr defaultRowHeight="13.5" x14ac:dyDescent="0.15"/>
  <sheetData>
    <row r="1" spans="1:151" x14ac:dyDescent="0.15">
      <c r="A1" s="2" t="s">
        <v>56</v>
      </c>
    </row>
    <row r="2" spans="1:151" ht="14.25" x14ac:dyDescent="0.2">
      <c r="B2" t="s">
        <v>54</v>
      </c>
      <c r="E2" s="5">
        <v>1.6667000000000001E-2</v>
      </c>
      <c r="F2" s="5">
        <v>0.26666699999999999</v>
      </c>
      <c r="G2" s="5">
        <v>0.51666699999999999</v>
      </c>
      <c r="H2" s="5">
        <v>0.76666699999999999</v>
      </c>
      <c r="I2" s="5">
        <v>1.016667</v>
      </c>
      <c r="J2" s="5">
        <v>1.266667</v>
      </c>
      <c r="K2" s="5">
        <v>1.516667</v>
      </c>
      <c r="L2" s="5">
        <v>1.766667</v>
      </c>
      <c r="M2" s="5">
        <v>2.016667</v>
      </c>
      <c r="N2" s="5">
        <v>2.266667</v>
      </c>
      <c r="O2" s="5">
        <v>2.516667</v>
      </c>
      <c r="P2" s="5">
        <v>2.766667</v>
      </c>
      <c r="Q2" s="5">
        <v>3.016667</v>
      </c>
      <c r="R2" s="5">
        <v>3.266667</v>
      </c>
      <c r="S2" s="5">
        <v>3.516667</v>
      </c>
      <c r="T2" s="5">
        <v>3.766667</v>
      </c>
      <c r="U2" s="5">
        <v>4.016667</v>
      </c>
      <c r="V2" s="5">
        <v>4.266667</v>
      </c>
      <c r="W2" s="5">
        <v>4.516667</v>
      </c>
      <c r="X2" s="5">
        <v>4.766667</v>
      </c>
      <c r="Y2" s="5">
        <v>5.016667</v>
      </c>
      <c r="Z2" s="5">
        <v>5.266667</v>
      </c>
      <c r="AA2" s="5">
        <v>5.516667</v>
      </c>
      <c r="AB2" s="5">
        <v>5.766667</v>
      </c>
      <c r="AC2" s="5">
        <v>6.016667</v>
      </c>
      <c r="AD2" s="5">
        <v>6.266667</v>
      </c>
      <c r="AE2" s="5">
        <v>6.516667</v>
      </c>
      <c r="AF2" s="5">
        <v>6.766667</v>
      </c>
      <c r="AG2" s="5">
        <v>7.016667</v>
      </c>
      <c r="AH2" s="5">
        <v>7.266667</v>
      </c>
      <c r="AI2" s="5">
        <v>7.516667</v>
      </c>
      <c r="AJ2" s="5">
        <v>7.766667</v>
      </c>
      <c r="AK2" s="5">
        <v>8.016667</v>
      </c>
      <c r="AL2" s="5">
        <v>8.266667</v>
      </c>
      <c r="AM2" s="5">
        <v>8.516667</v>
      </c>
      <c r="AN2" s="5">
        <v>8.766667</v>
      </c>
      <c r="AO2" s="5">
        <v>9.016667</v>
      </c>
      <c r="AP2" s="5">
        <v>9.266667</v>
      </c>
      <c r="AQ2" s="5">
        <v>9.516667</v>
      </c>
      <c r="AR2" s="5">
        <v>9.766667</v>
      </c>
      <c r="AS2" s="5">
        <v>10.01667</v>
      </c>
      <c r="AT2" s="5">
        <v>10.26667</v>
      </c>
      <c r="AU2" s="5">
        <v>10.51667</v>
      </c>
      <c r="AV2" s="5">
        <v>10.76667</v>
      </c>
      <c r="AW2" s="5">
        <v>11.01667</v>
      </c>
      <c r="AX2" s="5">
        <v>11.26667</v>
      </c>
      <c r="AY2" s="5">
        <v>11.51667</v>
      </c>
      <c r="AZ2" s="5">
        <v>11.76667</v>
      </c>
      <c r="BA2" s="5">
        <v>12.01667</v>
      </c>
      <c r="BB2" s="5">
        <v>12.26667</v>
      </c>
      <c r="BC2" s="5">
        <v>12.51667</v>
      </c>
      <c r="BD2" s="5">
        <v>12.76667</v>
      </c>
      <c r="BE2" s="5">
        <v>13.01667</v>
      </c>
      <c r="BF2" s="5">
        <v>13.26667</v>
      </c>
      <c r="BG2" s="5">
        <v>13.51667</v>
      </c>
      <c r="BH2" s="5">
        <v>13.76667</v>
      </c>
      <c r="BI2" s="5">
        <v>14.01667</v>
      </c>
      <c r="BJ2" s="5">
        <v>14.26667</v>
      </c>
      <c r="BK2" s="5">
        <v>14.51667</v>
      </c>
      <c r="BL2" s="5">
        <v>14.76667</v>
      </c>
      <c r="BM2" s="5">
        <v>15.01667</v>
      </c>
      <c r="BN2" s="5">
        <v>15.26667</v>
      </c>
      <c r="BO2" s="5">
        <v>15.51667</v>
      </c>
      <c r="BP2" s="5">
        <v>15.76667</v>
      </c>
      <c r="BQ2" s="5">
        <v>16.016670000000001</v>
      </c>
      <c r="BR2" s="5">
        <v>16.266670000000001</v>
      </c>
      <c r="BS2" s="5">
        <v>16.516670000000001</v>
      </c>
      <c r="BT2" s="5">
        <v>16.766670000000001</v>
      </c>
      <c r="BU2" s="5">
        <v>17.016670000000001</v>
      </c>
      <c r="BV2" s="5">
        <v>17.266670000000001</v>
      </c>
      <c r="BW2" s="5">
        <v>17.516670000000001</v>
      </c>
      <c r="BX2" s="5">
        <v>17.766670000000001</v>
      </c>
      <c r="BY2" s="5">
        <v>18.016670000000001</v>
      </c>
      <c r="BZ2" s="5">
        <v>18.266670000000001</v>
      </c>
      <c r="CA2" s="5">
        <v>18.516670000000001</v>
      </c>
      <c r="CB2" s="5">
        <v>18.766670000000001</v>
      </c>
      <c r="CC2" s="5">
        <v>19.016670000000001</v>
      </c>
      <c r="CD2" s="5">
        <v>19.266670000000001</v>
      </c>
      <c r="CE2" s="5">
        <v>19.516670000000001</v>
      </c>
      <c r="CF2" s="5">
        <v>19.766670000000001</v>
      </c>
      <c r="CG2" s="5">
        <v>20.016670000000001</v>
      </c>
      <c r="CH2" s="5">
        <v>20.266670000000001</v>
      </c>
      <c r="CI2" s="5">
        <v>20.516670000000001</v>
      </c>
      <c r="CJ2" s="5">
        <v>20.766670000000001</v>
      </c>
      <c r="CK2" s="5">
        <v>21.016670000000001</v>
      </c>
      <c r="CL2" s="5">
        <v>21.266670000000001</v>
      </c>
      <c r="CM2" s="5">
        <v>21.516670000000001</v>
      </c>
      <c r="CN2" s="5">
        <v>21.766670000000001</v>
      </c>
      <c r="CO2" s="5">
        <v>22.016670000000001</v>
      </c>
      <c r="CP2" s="5">
        <v>22.266670000000001</v>
      </c>
      <c r="CQ2" s="5">
        <v>22.516670000000001</v>
      </c>
      <c r="CR2" s="5">
        <v>22.766670000000001</v>
      </c>
      <c r="CS2" s="5">
        <v>23.016670000000001</v>
      </c>
      <c r="CT2" s="5">
        <v>23.266670000000001</v>
      </c>
      <c r="CU2" s="5">
        <v>23.516670000000001</v>
      </c>
      <c r="CV2" s="5">
        <v>23.766670000000001</v>
      </c>
      <c r="CW2" s="5">
        <v>24.016670000000001</v>
      </c>
      <c r="CX2" s="5">
        <v>24.266670000000001</v>
      </c>
      <c r="CY2" s="5">
        <v>24.516670000000001</v>
      </c>
      <c r="CZ2" s="5">
        <v>24.766670000000001</v>
      </c>
      <c r="DA2" s="5">
        <v>25.016670000000001</v>
      </c>
      <c r="DB2" s="5">
        <v>25.266670000000001</v>
      </c>
      <c r="DC2" s="5">
        <v>25.516670000000001</v>
      </c>
      <c r="DD2" s="5">
        <v>25.766670000000001</v>
      </c>
      <c r="DE2" s="5">
        <v>26.016670000000001</v>
      </c>
      <c r="DF2" s="5">
        <v>26.266670000000001</v>
      </c>
      <c r="DG2" s="5">
        <v>26.516670000000001</v>
      </c>
      <c r="DH2" s="5">
        <v>26.766670000000001</v>
      </c>
      <c r="DI2" s="5">
        <v>27.016670000000001</v>
      </c>
      <c r="DJ2" s="5">
        <v>27.266670000000001</v>
      </c>
      <c r="DK2" s="5">
        <v>27.516670000000001</v>
      </c>
      <c r="DL2" s="5">
        <v>27.766670000000001</v>
      </c>
      <c r="DM2" s="5">
        <v>28.016670000000001</v>
      </c>
      <c r="DN2" s="5">
        <v>28.266670000000001</v>
      </c>
      <c r="DO2" s="5">
        <v>28.516670000000001</v>
      </c>
      <c r="DP2" s="5">
        <v>28.766670000000001</v>
      </c>
      <c r="DQ2" s="5">
        <v>29.016670000000001</v>
      </c>
      <c r="DR2" s="5">
        <v>29.266670000000001</v>
      </c>
      <c r="DS2" s="5">
        <v>29.516670000000001</v>
      </c>
      <c r="DT2" s="5">
        <v>29.766670000000001</v>
      </c>
      <c r="DU2" s="5">
        <v>30.016670000000001</v>
      </c>
      <c r="DV2" s="5">
        <v>30.266670000000001</v>
      </c>
      <c r="DW2" s="5">
        <v>30.516670000000001</v>
      </c>
      <c r="DX2" s="5">
        <v>30.766670000000001</v>
      </c>
      <c r="DY2" s="5">
        <v>31.016670000000001</v>
      </c>
      <c r="DZ2" s="5">
        <v>31.266670000000001</v>
      </c>
      <c r="EA2" s="5">
        <v>31.516670000000001</v>
      </c>
      <c r="EB2" s="5">
        <v>31.766670000000001</v>
      </c>
      <c r="EC2" s="5">
        <v>32.016669999999998</v>
      </c>
      <c r="ED2" s="5">
        <v>32.266669999999998</v>
      </c>
      <c r="EE2" s="5">
        <v>32.516669999999998</v>
      </c>
      <c r="EF2" s="5">
        <v>32.766669999999998</v>
      </c>
      <c r="EG2" s="5">
        <v>33.016669999999998</v>
      </c>
      <c r="EH2" s="5">
        <v>33.266669999999998</v>
      </c>
      <c r="EI2" s="5">
        <v>33.516669999999998</v>
      </c>
      <c r="EJ2" s="5">
        <v>33.766669999999998</v>
      </c>
      <c r="EK2" s="5">
        <v>34.016669999999998</v>
      </c>
      <c r="EL2" s="5">
        <v>34.266669999999998</v>
      </c>
      <c r="EM2" s="5">
        <v>34.516669999999998</v>
      </c>
      <c r="EN2" s="5">
        <v>34.766669999999998</v>
      </c>
      <c r="EO2" s="5">
        <v>35.016669999999998</v>
      </c>
      <c r="EP2" s="5">
        <v>35.266669999999998</v>
      </c>
      <c r="EQ2" s="5">
        <v>35.516669999999998</v>
      </c>
      <c r="ER2" s="5">
        <v>35.766669999999998</v>
      </c>
      <c r="ES2" s="5">
        <v>36.016669999999998</v>
      </c>
      <c r="ET2" s="5">
        <v>36.266669999999998</v>
      </c>
      <c r="EU2" s="5">
        <v>36.516669999999998</v>
      </c>
    </row>
    <row r="3" spans="1:151" x14ac:dyDescent="0.15">
      <c r="B3" t="s">
        <v>0</v>
      </c>
      <c r="C3" t="s">
        <v>55</v>
      </c>
      <c r="E3">
        <v>2.2339960000000003</v>
      </c>
      <c r="F3">
        <v>2.2499160000000002</v>
      </c>
      <c r="G3">
        <v>2.241482</v>
      </c>
      <c r="H3">
        <v>2.327375</v>
      </c>
      <c r="I3">
        <v>2.2370430000000003</v>
      </c>
      <c r="J3">
        <v>2.268837</v>
      </c>
      <c r="K3">
        <v>2.1827770000000002</v>
      </c>
      <c r="L3">
        <v>2.1583139999999998</v>
      </c>
      <c r="M3">
        <v>2.151545</v>
      </c>
      <c r="N3">
        <v>2.1948240000000001</v>
      </c>
      <c r="O3">
        <v>2.1790100000000003</v>
      </c>
      <c r="P3">
        <v>2.1837820000000003</v>
      </c>
      <c r="Q3">
        <v>2.2140779999999998</v>
      </c>
      <c r="R3">
        <v>2.2451500000000002</v>
      </c>
      <c r="S3">
        <v>2.1956009999999999</v>
      </c>
      <c r="T3">
        <v>2.2326109999999999</v>
      </c>
      <c r="U3">
        <v>2.2240659999999997</v>
      </c>
      <c r="V3">
        <v>2.216075</v>
      </c>
      <c r="W3">
        <v>2.222512</v>
      </c>
      <c r="X3">
        <v>2.1230250000000002</v>
      </c>
      <c r="Y3">
        <v>2.3066300000000002</v>
      </c>
      <c r="Z3">
        <v>2.189886</v>
      </c>
      <c r="AA3">
        <v>2.2454830000000001</v>
      </c>
      <c r="AB3">
        <v>2.213006</v>
      </c>
      <c r="AC3">
        <v>2.2555639999999997</v>
      </c>
      <c r="AD3">
        <v>2.255398</v>
      </c>
      <c r="AE3">
        <v>2.2174999999999998</v>
      </c>
      <c r="AF3">
        <v>2.2581720000000001</v>
      </c>
      <c r="AG3">
        <v>2.1744430000000001</v>
      </c>
      <c r="AH3">
        <v>2.073458</v>
      </c>
      <c r="AI3">
        <v>2.0277370000000001</v>
      </c>
      <c r="AJ3">
        <v>2.119955</v>
      </c>
      <c r="AK3">
        <v>2.126614</v>
      </c>
      <c r="AL3">
        <v>2.1818230000000001</v>
      </c>
      <c r="AM3">
        <v>2.1478649999999999</v>
      </c>
      <c r="AN3">
        <v>2.125559</v>
      </c>
      <c r="AO3">
        <v>2.0640800000000001</v>
      </c>
      <c r="AP3">
        <v>2.1399859999999999</v>
      </c>
      <c r="AQ3">
        <v>2.1250599999999999</v>
      </c>
      <c r="AR3">
        <v>2.1527479999999999</v>
      </c>
      <c r="AS3">
        <v>2.1507499999999999</v>
      </c>
      <c r="AT3">
        <v>2.1108549999999999</v>
      </c>
      <c r="AU3">
        <v>2.1486970000000003</v>
      </c>
      <c r="AV3">
        <v>2.1715019999999998</v>
      </c>
      <c r="AW3">
        <v>2.1207319999999998</v>
      </c>
      <c r="AX3">
        <v>2.0656889999999999</v>
      </c>
      <c r="AY3">
        <v>2.0557570000000003</v>
      </c>
      <c r="AZ3">
        <v>2.145035</v>
      </c>
      <c r="BA3">
        <v>2.070128</v>
      </c>
      <c r="BB3">
        <v>2.0499870000000002</v>
      </c>
      <c r="BC3">
        <v>2.142871</v>
      </c>
      <c r="BD3">
        <v>2.1384319999999999</v>
      </c>
      <c r="BE3">
        <v>2.1793809999999998</v>
      </c>
      <c r="BF3">
        <v>2.1567430000000001</v>
      </c>
      <c r="BG3">
        <v>2.1638449999999998</v>
      </c>
      <c r="BH3">
        <v>2.2568960000000002</v>
      </c>
      <c r="BI3">
        <v>2.2201080000000002</v>
      </c>
      <c r="BJ3">
        <v>2.1861509999999997</v>
      </c>
      <c r="BK3">
        <v>2.1353249999999999</v>
      </c>
      <c r="BL3">
        <v>2.1580189999999999</v>
      </c>
      <c r="BM3">
        <v>2.2539549999999999</v>
      </c>
      <c r="BN3">
        <v>2.2805329999999997</v>
      </c>
      <c r="BO3">
        <v>2.1272790000000001</v>
      </c>
      <c r="BP3">
        <v>2.1400970000000004</v>
      </c>
      <c r="BQ3">
        <v>2.0959299999999996</v>
      </c>
      <c r="BR3">
        <v>2.1081919999999998</v>
      </c>
      <c r="BS3">
        <v>2.1396529999999996</v>
      </c>
      <c r="BT3">
        <v>1.9860660000000001</v>
      </c>
      <c r="BU3">
        <v>2.0580320000000003</v>
      </c>
      <c r="BV3">
        <v>1.9940009999999999</v>
      </c>
      <c r="BW3">
        <v>1.9664790000000001</v>
      </c>
      <c r="BX3">
        <v>1.9838469999999999</v>
      </c>
      <c r="BY3">
        <v>2.1288330000000002</v>
      </c>
      <c r="BZ3">
        <v>2.046214</v>
      </c>
      <c r="CA3">
        <v>2.0214669999999999</v>
      </c>
      <c r="CB3">
        <v>2.1140180000000002</v>
      </c>
      <c r="CC3">
        <v>2.0910470000000001</v>
      </c>
      <c r="CD3">
        <v>1.9430640000000001</v>
      </c>
      <c r="CE3">
        <v>2.0502089999999997</v>
      </c>
      <c r="CF3">
        <v>2.0151410000000003</v>
      </c>
      <c r="CG3">
        <v>1.911381</v>
      </c>
      <c r="CH3">
        <v>2.003822</v>
      </c>
      <c r="CI3">
        <v>1.9694200000000002</v>
      </c>
      <c r="CJ3">
        <v>1.957158</v>
      </c>
      <c r="CK3">
        <v>1.957435</v>
      </c>
      <c r="CL3">
        <v>1.9610970000000001</v>
      </c>
      <c r="CM3">
        <v>1.857559</v>
      </c>
      <c r="CN3">
        <v>2.0339510000000001</v>
      </c>
      <c r="CO3">
        <v>2.003101</v>
      </c>
      <c r="CP3">
        <v>1.9531069999999999</v>
      </c>
      <c r="CQ3">
        <v>1.993279</v>
      </c>
      <c r="CR3">
        <v>1.9851780000000001</v>
      </c>
      <c r="CS3">
        <v>1.9129350000000001</v>
      </c>
      <c r="CT3">
        <v>1.915654</v>
      </c>
      <c r="CU3">
        <v>1.927473</v>
      </c>
      <c r="CV3">
        <v>1.9558820000000001</v>
      </c>
      <c r="CW3">
        <v>1.9292480000000001</v>
      </c>
      <c r="CX3">
        <v>2.01553</v>
      </c>
      <c r="CY3">
        <v>2.0061520000000002</v>
      </c>
      <c r="CZ3">
        <v>1.8854139999999999</v>
      </c>
      <c r="DA3">
        <v>1.842967</v>
      </c>
      <c r="DB3">
        <v>1.828263</v>
      </c>
      <c r="DC3">
        <v>1.891073</v>
      </c>
      <c r="DD3">
        <v>1.9622629999999999</v>
      </c>
      <c r="DE3">
        <v>1.947281</v>
      </c>
      <c r="DF3">
        <v>1.8905179999999999</v>
      </c>
      <c r="DG3">
        <v>1.9384590000000002</v>
      </c>
      <c r="DH3">
        <v>1.782375</v>
      </c>
      <c r="DI3">
        <v>1.925808</v>
      </c>
      <c r="DJ3">
        <v>1.912436</v>
      </c>
      <c r="DK3">
        <v>1.892738</v>
      </c>
      <c r="DL3">
        <v>1.875704</v>
      </c>
      <c r="DM3">
        <v>1.9104380000000001</v>
      </c>
      <c r="DN3">
        <v>1.8220480000000001</v>
      </c>
      <c r="DO3">
        <v>1.8876330000000001</v>
      </c>
      <c r="DP3">
        <v>1.865661</v>
      </c>
      <c r="DQ3">
        <v>1.873373</v>
      </c>
      <c r="DR3">
        <v>1.9745809999999999</v>
      </c>
      <c r="DS3">
        <v>1.8999509999999999</v>
      </c>
      <c r="DT3">
        <v>1.7918080000000001</v>
      </c>
      <c r="DU3">
        <v>1.809453</v>
      </c>
      <c r="DV3">
        <v>1.8667149999999999</v>
      </c>
      <c r="DW3">
        <v>1.9300250000000001</v>
      </c>
      <c r="DX3">
        <v>1.856616</v>
      </c>
      <c r="DY3">
        <v>1.860223</v>
      </c>
      <c r="DZ3">
        <v>1.7916969999999999</v>
      </c>
      <c r="EA3">
        <v>1.7249469999999998</v>
      </c>
      <c r="EB3">
        <v>1.8213269999999999</v>
      </c>
      <c r="EC3">
        <v>1.8454079999999999</v>
      </c>
      <c r="ED3">
        <v>1.7932080000000001</v>
      </c>
      <c r="EE3">
        <v>1.6599300000000001</v>
      </c>
      <c r="EF3">
        <v>1.810076</v>
      </c>
      <c r="EG3">
        <v>1.824681</v>
      </c>
      <c r="EH3">
        <v>1.76359</v>
      </c>
      <c r="EI3">
        <v>1.842381</v>
      </c>
      <c r="EJ3">
        <v>1.8064259999999999</v>
      </c>
      <c r="EK3">
        <v>1.8296189999999999</v>
      </c>
      <c r="EL3">
        <v>1.848096</v>
      </c>
      <c r="EM3">
        <v>1.7991440000000001</v>
      </c>
      <c r="EN3">
        <v>1.7812220000000001</v>
      </c>
      <c r="EO3">
        <v>1.797479</v>
      </c>
      <c r="EP3">
        <v>1.843866</v>
      </c>
      <c r="EQ3">
        <v>1.829051</v>
      </c>
      <c r="ER3">
        <v>1.7887010000000001</v>
      </c>
      <c r="ES3">
        <v>1.765174</v>
      </c>
      <c r="ET3">
        <v>1.8065119999999999</v>
      </c>
      <c r="EU3">
        <v>1.7593479999999999</v>
      </c>
    </row>
    <row r="4" spans="1:151" ht="14.25" x14ac:dyDescent="0.2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</row>
    <row r="5" spans="1:151" x14ac:dyDescent="0.15">
      <c r="B5" t="s">
        <v>1</v>
      </c>
      <c r="E5">
        <v>1.6004320000000001</v>
      </c>
      <c r="F5">
        <v>1.5825740000000001</v>
      </c>
      <c r="G5">
        <v>1.538222</v>
      </c>
      <c r="H5">
        <v>1.4343939999999999</v>
      </c>
      <c r="I5">
        <v>1.28149</v>
      </c>
      <c r="J5">
        <v>1.8150500000000001</v>
      </c>
      <c r="K5">
        <v>1.482928</v>
      </c>
      <c r="L5">
        <v>1.5223979999999999</v>
      </c>
      <c r="M5">
        <v>1.7116069999999999</v>
      </c>
      <c r="N5">
        <v>1.705141</v>
      </c>
      <c r="O5">
        <v>1.858385</v>
      </c>
      <c r="P5">
        <v>1.6694249999999999</v>
      </c>
      <c r="Q5">
        <v>1.7530429999999999</v>
      </c>
      <c r="R5">
        <v>1.6932960000000001</v>
      </c>
      <c r="S5">
        <v>1.698043</v>
      </c>
      <c r="T5">
        <v>1.504991</v>
      </c>
      <c r="U5">
        <v>1.486229</v>
      </c>
      <c r="V5">
        <v>1.6810440000000002</v>
      </c>
      <c r="W5">
        <v>1.676455</v>
      </c>
      <c r="X5">
        <v>1.4292400000000001</v>
      </c>
      <c r="Y5">
        <v>1.3319909999999999</v>
      </c>
      <c r="Z5">
        <v>1.583116</v>
      </c>
      <c r="AA5">
        <v>1.4607070000000002</v>
      </c>
      <c r="AB5">
        <v>1.4921289999999998</v>
      </c>
      <c r="AC5">
        <v>1.494299</v>
      </c>
      <c r="AD5">
        <v>1.515277</v>
      </c>
      <c r="AE5">
        <v>1.626293</v>
      </c>
      <c r="AF5">
        <v>1.6365560000000001</v>
      </c>
      <c r="AG5">
        <v>1.594238</v>
      </c>
      <c r="AH5">
        <v>1.661219</v>
      </c>
      <c r="AI5">
        <v>1.529315</v>
      </c>
      <c r="AJ5">
        <v>1.491541</v>
      </c>
      <c r="AK5">
        <v>1.301925</v>
      </c>
      <c r="AL5">
        <v>1.233927</v>
      </c>
      <c r="AM5">
        <v>1.424628</v>
      </c>
      <c r="AN5">
        <v>1.08152</v>
      </c>
      <c r="AO5">
        <v>1.2041330000000001</v>
      </c>
      <c r="AP5">
        <v>1.201827</v>
      </c>
      <c r="AQ5">
        <v>1.1856640000000001</v>
      </c>
      <c r="AR5">
        <v>1.117848</v>
      </c>
      <c r="AS5">
        <v>1.059615</v>
      </c>
      <c r="AT5">
        <v>1.017773</v>
      </c>
      <c r="AU5">
        <v>1.1400920000000001</v>
      </c>
      <c r="AV5">
        <v>1.15743</v>
      </c>
      <c r="AW5">
        <v>1.219166</v>
      </c>
      <c r="AX5">
        <v>0.99503129999999995</v>
      </c>
      <c r="AY5">
        <v>1.1482289999999999</v>
      </c>
      <c r="AZ5">
        <v>1.249118</v>
      </c>
      <c r="BA5">
        <v>1.1252170000000001</v>
      </c>
      <c r="BB5">
        <v>1.062848</v>
      </c>
      <c r="BC5">
        <v>0.87049690000000002</v>
      </c>
      <c r="BD5">
        <v>1.0997399999999999</v>
      </c>
      <c r="BE5">
        <v>0.95913349999999997</v>
      </c>
      <c r="BF5">
        <v>1.0381400000000001</v>
      </c>
      <c r="BG5">
        <v>1.2025509999999999</v>
      </c>
      <c r="BH5">
        <v>1.105934</v>
      </c>
      <c r="BI5">
        <v>0.9125434</v>
      </c>
      <c r="BJ5">
        <v>1.2955050000000001</v>
      </c>
      <c r="BK5">
        <v>1.082854</v>
      </c>
      <c r="BL5">
        <v>0.98612469999999997</v>
      </c>
      <c r="BM5">
        <v>1.0310650000000001</v>
      </c>
      <c r="BN5">
        <v>1.1200399999999999</v>
      </c>
      <c r="BO5">
        <v>1.154898</v>
      </c>
      <c r="BP5">
        <v>0.90705020000000003</v>
      </c>
      <c r="BQ5">
        <v>1.076751</v>
      </c>
      <c r="BR5">
        <v>0.98915380000000008</v>
      </c>
      <c r="BS5">
        <v>0.72966399999999998</v>
      </c>
      <c r="BT5">
        <v>0.86043740000000002</v>
      </c>
      <c r="BU5">
        <v>1.15856</v>
      </c>
      <c r="BV5">
        <v>1.2952790000000001</v>
      </c>
      <c r="BW5">
        <v>1.0813170000000001</v>
      </c>
      <c r="BX5">
        <v>1.16333</v>
      </c>
      <c r="BY5">
        <v>0.89066120000000004</v>
      </c>
      <c r="BZ5">
        <v>0.99295159999999993</v>
      </c>
      <c r="CA5">
        <v>1.0005470000000001</v>
      </c>
      <c r="CB5">
        <v>0.89798540000000004</v>
      </c>
      <c r="CC5">
        <v>0.43463810000000003</v>
      </c>
      <c r="CD5">
        <v>0.87266710000000003</v>
      </c>
      <c r="CE5">
        <v>0.76199000000000006</v>
      </c>
      <c r="CF5">
        <v>0.82444929999999994</v>
      </c>
      <c r="CG5">
        <v>0.73126900000000006</v>
      </c>
      <c r="CH5">
        <v>0.96996169999999993</v>
      </c>
      <c r="CI5">
        <v>0.94398780000000004</v>
      </c>
      <c r="CJ5">
        <v>0.90454100000000004</v>
      </c>
      <c r="CK5">
        <v>0.94509549999999998</v>
      </c>
      <c r="CL5">
        <v>0.80494069999999995</v>
      </c>
      <c r="CM5">
        <v>0.92524770000000001</v>
      </c>
      <c r="CN5">
        <v>0.97210920000000001</v>
      </c>
      <c r="CO5">
        <v>0.72923450000000001</v>
      </c>
      <c r="CP5">
        <v>0.79384130000000008</v>
      </c>
      <c r="CQ5">
        <v>0.89095500000000005</v>
      </c>
      <c r="CR5">
        <v>0.70701320000000001</v>
      </c>
      <c r="CS5">
        <v>0.76938210000000007</v>
      </c>
      <c r="CT5">
        <v>0.74033389999999999</v>
      </c>
      <c r="CU5">
        <v>0.7187907</v>
      </c>
      <c r="CV5">
        <v>0.76881690000000003</v>
      </c>
      <c r="CW5">
        <v>0.77923810000000004</v>
      </c>
      <c r="CX5">
        <v>0.9441235</v>
      </c>
      <c r="CY5">
        <v>0.64310709999999993</v>
      </c>
      <c r="CZ5">
        <v>0.65782339999999995</v>
      </c>
      <c r="DA5">
        <v>1.0614919999999999</v>
      </c>
      <c r="DB5">
        <v>0.93641489999999994</v>
      </c>
      <c r="DC5">
        <v>0.79630539999999994</v>
      </c>
      <c r="DD5">
        <v>0.93542029999999998</v>
      </c>
      <c r="DE5">
        <v>0.83459919999999999</v>
      </c>
      <c r="DF5">
        <v>0.83584249999999993</v>
      </c>
      <c r="DG5">
        <v>0.73065859999999994</v>
      </c>
      <c r="DH5">
        <v>0.63309280000000001</v>
      </c>
      <c r="DI5">
        <v>0.75159140000000002</v>
      </c>
      <c r="DJ5">
        <v>0.91317629999999994</v>
      </c>
      <c r="DK5">
        <v>0.74245870000000003</v>
      </c>
      <c r="DL5">
        <v>0.63411000000000006</v>
      </c>
      <c r="DM5">
        <v>0.91514309999999999</v>
      </c>
      <c r="DN5">
        <v>0.61826350000000008</v>
      </c>
      <c r="DO5">
        <v>0.839256</v>
      </c>
      <c r="DP5">
        <v>0.74695730000000005</v>
      </c>
      <c r="DQ5">
        <v>0.77747490000000008</v>
      </c>
      <c r="DR5">
        <v>0.84454570000000007</v>
      </c>
      <c r="DS5">
        <v>0.72640880000000008</v>
      </c>
      <c r="DT5">
        <v>0.70945460000000005</v>
      </c>
      <c r="DU5">
        <v>0.70520470000000002</v>
      </c>
      <c r="DV5">
        <v>0.76140229999999998</v>
      </c>
      <c r="DW5">
        <v>1.0844369999999999</v>
      </c>
      <c r="DX5">
        <v>0.62228740000000005</v>
      </c>
      <c r="DY5">
        <v>0.76822919999999995</v>
      </c>
      <c r="DZ5">
        <v>0.56421349999999992</v>
      </c>
      <c r="EA5">
        <v>0.77476219999999996</v>
      </c>
      <c r="EB5">
        <v>0.72787820000000003</v>
      </c>
      <c r="EC5">
        <v>0.83371770000000001</v>
      </c>
      <c r="ED5">
        <v>0.5296495</v>
      </c>
      <c r="EE5">
        <v>0.64358180000000009</v>
      </c>
      <c r="EF5">
        <v>0.85682060000000004</v>
      </c>
      <c r="EG5">
        <v>0.66306790000000004</v>
      </c>
      <c r="EH5">
        <v>0.76099539999999999</v>
      </c>
      <c r="EI5">
        <v>0.68031590000000008</v>
      </c>
      <c r="EJ5">
        <v>0.61586730000000001</v>
      </c>
      <c r="EK5">
        <v>0.66826719999999995</v>
      </c>
      <c r="EL5">
        <v>0.66856100000000007</v>
      </c>
      <c r="EM5">
        <v>0.59629089999999996</v>
      </c>
      <c r="EN5">
        <v>0.66722729999999997</v>
      </c>
      <c r="EO5">
        <v>0.96645780000000003</v>
      </c>
      <c r="EP5">
        <v>0.7765706</v>
      </c>
      <c r="EQ5">
        <v>0.6657578999999999</v>
      </c>
      <c r="ER5">
        <v>0.81176760000000003</v>
      </c>
      <c r="ES5">
        <v>0.69851340000000006</v>
      </c>
      <c r="ET5">
        <v>0.85661710000000002</v>
      </c>
      <c r="EU5">
        <v>0.66021950000000007</v>
      </c>
    </row>
    <row r="8" spans="1:151" x14ac:dyDescent="0.15">
      <c r="A8" s="2" t="s">
        <v>51</v>
      </c>
    </row>
    <row r="9" spans="1:151" x14ac:dyDescent="0.15">
      <c r="B9" t="s">
        <v>10</v>
      </c>
      <c r="N9" t="s">
        <v>18</v>
      </c>
      <c r="O9" t="s">
        <v>17</v>
      </c>
      <c r="P9" t="s">
        <v>19</v>
      </c>
    </row>
    <row r="10" spans="1:151" ht="14.25" x14ac:dyDescent="0.2">
      <c r="B10" s="6" t="s">
        <v>8</v>
      </c>
      <c r="C10" s="6"/>
      <c r="D10" s="6"/>
      <c r="E10" s="5">
        <v>1.73671</v>
      </c>
      <c r="F10" s="5">
        <v>2.2063220000000001</v>
      </c>
      <c r="G10" s="5">
        <v>1.8481529999999999</v>
      </c>
      <c r="H10" s="5">
        <v>0.65965700000000005</v>
      </c>
      <c r="I10" s="5">
        <v>2.494132</v>
      </c>
      <c r="J10" s="5">
        <v>4.6599919999999999</v>
      </c>
      <c r="K10" s="5">
        <v>3.6068069999999999</v>
      </c>
      <c r="N10" s="9">
        <f>AVERAGE(E10:K10)</f>
        <v>2.4588247142857145</v>
      </c>
      <c r="O10" s="10">
        <f>STDEVA(E10:K10)/SQRT(7)</f>
        <v>0.49664059632368779</v>
      </c>
    </row>
    <row r="12" spans="1:151" ht="14.25" x14ac:dyDescent="0.2">
      <c r="B12" s="6" t="s">
        <v>9</v>
      </c>
      <c r="C12" s="6"/>
      <c r="D12" s="6"/>
      <c r="E12" s="5">
        <v>1.8368359999999999</v>
      </c>
      <c r="F12" s="5">
        <v>1.729101</v>
      </c>
      <c r="G12" s="5">
        <v>1.3810340000000001</v>
      </c>
      <c r="H12" s="5">
        <v>0.50087700000000002</v>
      </c>
      <c r="I12" s="5">
        <v>1.8222830000000001</v>
      </c>
      <c r="J12" s="5">
        <v>4.3380029999999996</v>
      </c>
      <c r="K12" s="5">
        <v>3.4579019999999998</v>
      </c>
      <c r="N12" s="9">
        <f>AVERAGE(E12:K12)</f>
        <v>2.1522908571428574</v>
      </c>
      <c r="O12" s="10">
        <f>STDEVA(E12:K12)/SQRT(7)</f>
        <v>0.49259926490333483</v>
      </c>
      <c r="P12">
        <f>_xlfn.T.TEST(E10:K10,E12:K12,2,1)</f>
        <v>2.0108080723563973E-2</v>
      </c>
      <c r="Q12">
        <f>N12/N10</f>
        <v>0.8753331803760136</v>
      </c>
    </row>
    <row r="14" spans="1:151" x14ac:dyDescent="0.15">
      <c r="A14" s="2" t="s">
        <v>52</v>
      </c>
    </row>
    <row r="15" spans="1:151" x14ac:dyDescent="0.15">
      <c r="B15" t="s">
        <v>11</v>
      </c>
    </row>
    <row r="16" spans="1:151" ht="14.25" x14ac:dyDescent="0.2">
      <c r="B16" s="6" t="s">
        <v>8</v>
      </c>
      <c r="C16" s="6"/>
      <c r="D16" s="6"/>
      <c r="E16" s="5">
        <v>0.89719899999999997</v>
      </c>
      <c r="F16" s="5">
        <v>1.5674239999999999</v>
      </c>
      <c r="G16" s="5">
        <v>3.2430919999999999</v>
      </c>
      <c r="H16" s="5">
        <v>0.51446000000000003</v>
      </c>
      <c r="I16" s="5">
        <v>2.4175779999999998</v>
      </c>
      <c r="J16" s="5">
        <v>0.43907499999999999</v>
      </c>
      <c r="K16" s="5">
        <v>0.61895800000000001</v>
      </c>
      <c r="N16" s="9">
        <f>AVERAGE(E16:K16)</f>
        <v>1.3853979999999999</v>
      </c>
      <c r="O16" s="10">
        <f>STDEVA(E16:K16)/SQRT(7)</f>
        <v>0.40910427044616104</v>
      </c>
    </row>
    <row r="18" spans="1:17" ht="14.25" x14ac:dyDescent="0.2">
      <c r="B18" s="6" t="s">
        <v>9</v>
      </c>
      <c r="C18" s="6"/>
      <c r="D18" s="6"/>
      <c r="E18" s="5">
        <v>0.54379200000000005</v>
      </c>
      <c r="F18" s="5">
        <v>0.66939499999999996</v>
      </c>
      <c r="G18" s="5">
        <v>1.836166</v>
      </c>
      <c r="H18" s="5">
        <v>0.191914</v>
      </c>
      <c r="I18" s="5">
        <v>0.94260900000000003</v>
      </c>
      <c r="J18" s="5">
        <v>0.28707700000000003</v>
      </c>
      <c r="K18" s="5">
        <v>0.16229299999999999</v>
      </c>
      <c r="N18" s="9">
        <f>AVERAGE(E18:K18)</f>
        <v>0.66189228571428571</v>
      </c>
      <c r="O18" s="10">
        <f>STDEVA(E18:K18)/SQRT(7)</f>
        <v>0.22268331836528946</v>
      </c>
      <c r="P18">
        <f>_xlfn.T.TEST(E16:K16,E18:K18,2,1)</f>
        <v>1.226955188924665E-2</v>
      </c>
      <c r="Q18">
        <f>N18/N16</f>
        <v>0.47776327504030303</v>
      </c>
    </row>
    <row r="20" spans="1:17" x14ac:dyDescent="0.15">
      <c r="A20" s="2" t="s">
        <v>53</v>
      </c>
    </row>
    <row r="21" spans="1:17" x14ac:dyDescent="0.15">
      <c r="B21" t="s">
        <v>12</v>
      </c>
    </row>
    <row r="22" spans="1:17" ht="14.25" x14ac:dyDescent="0.2">
      <c r="B22" s="6" t="s">
        <v>28</v>
      </c>
      <c r="C22" s="6"/>
      <c r="D22" s="6"/>
      <c r="E22" s="5">
        <v>0</v>
      </c>
      <c r="F22" s="5">
        <v>21.629719999999999</v>
      </c>
      <c r="G22" s="5">
        <v>25.274899999999999</v>
      </c>
      <c r="H22" s="5">
        <v>24.069970000000001</v>
      </c>
      <c r="I22" s="5">
        <v>26.937180000000001</v>
      </c>
      <c r="J22" s="5">
        <v>6.9096520000000003</v>
      </c>
      <c r="K22" s="5">
        <v>4.128444</v>
      </c>
      <c r="N22" s="9">
        <f>AVERAGE(E22:K22)</f>
        <v>15.56426657142857</v>
      </c>
      <c r="O22" s="10">
        <f>STDEVA(E22:K22)/SQRT(7)</f>
        <v>4.3113997912470063</v>
      </c>
    </row>
    <row r="24" spans="1:17" ht="14.25" x14ac:dyDescent="0.2">
      <c r="B24" s="6" t="s">
        <v>29</v>
      </c>
      <c r="C24" s="6"/>
      <c r="D24" s="6"/>
      <c r="E24" s="5">
        <v>39.390059999999998</v>
      </c>
      <c r="F24" s="5">
        <v>57.293280000000003</v>
      </c>
      <c r="G24" s="5">
        <v>43.382240000000003</v>
      </c>
      <c r="H24" s="5">
        <v>62.696040000000004</v>
      </c>
      <c r="I24" s="5">
        <v>61.010210000000001</v>
      </c>
      <c r="J24" s="5">
        <v>34.617780000000003</v>
      </c>
      <c r="K24" s="5">
        <v>73.779700000000005</v>
      </c>
      <c r="N24" s="9">
        <f>AVERAGE(E24:K24)</f>
        <v>53.167044285714283</v>
      </c>
      <c r="O24" s="10">
        <f>STDEVA(E24:K24)/SQRT(7)</f>
        <v>5.3980757174817349</v>
      </c>
      <c r="P24">
        <f>_xlfn.T.TEST(E22:K22,E24:K24,2,2)</f>
        <v>1.4934657591590773E-4</v>
      </c>
    </row>
  </sheetData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17"/>
  <sheetViews>
    <sheetView tabSelected="1" topLeftCell="F1" workbookViewId="0">
      <selection activeCell="L20" sqref="L20"/>
    </sheetView>
  </sheetViews>
  <sheetFormatPr defaultRowHeight="13.5" x14ac:dyDescent="0.15"/>
  <sheetData>
    <row r="1" spans="1:138" x14ac:dyDescent="0.15">
      <c r="A1" t="s">
        <v>63</v>
      </c>
      <c r="E1" s="14" t="s">
        <v>8</v>
      </c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5" t="s">
        <v>64</v>
      </c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</row>
    <row r="2" spans="1:138" x14ac:dyDescent="0.15">
      <c r="B2" t="s">
        <v>42</v>
      </c>
      <c r="E2">
        <v>1.6667000000000001E-2</v>
      </c>
      <c r="F2">
        <v>0.26666699999999999</v>
      </c>
      <c r="G2">
        <v>0.51666699999999999</v>
      </c>
      <c r="H2">
        <v>0.76666699999999999</v>
      </c>
      <c r="I2">
        <v>1.016667</v>
      </c>
      <c r="J2">
        <v>1.266667</v>
      </c>
      <c r="K2">
        <v>1.516667</v>
      </c>
      <c r="L2">
        <v>1.766667</v>
      </c>
      <c r="M2">
        <v>2.016667</v>
      </c>
      <c r="N2">
        <v>2.266667</v>
      </c>
      <c r="O2">
        <v>2.516667</v>
      </c>
      <c r="P2">
        <v>2.766667</v>
      </c>
      <c r="Q2">
        <v>3.016667</v>
      </c>
      <c r="R2">
        <v>3.266667</v>
      </c>
      <c r="S2">
        <v>3.516667</v>
      </c>
      <c r="T2">
        <v>3.766667</v>
      </c>
      <c r="U2">
        <v>4.016667</v>
      </c>
      <c r="V2">
        <v>4.266667</v>
      </c>
      <c r="W2">
        <v>4.516667</v>
      </c>
      <c r="X2">
        <v>4.766667</v>
      </c>
      <c r="Y2">
        <v>5.016667</v>
      </c>
      <c r="Z2">
        <v>5.266667</v>
      </c>
      <c r="AA2">
        <v>5.516667</v>
      </c>
      <c r="AB2">
        <v>5.766667</v>
      </c>
      <c r="AC2">
        <v>6.016667</v>
      </c>
      <c r="AD2">
        <v>6.266667</v>
      </c>
      <c r="AE2">
        <v>6.516667</v>
      </c>
      <c r="AF2">
        <v>6.766667</v>
      </c>
      <c r="AG2">
        <v>7.016667</v>
      </c>
      <c r="AH2">
        <v>7.266667</v>
      </c>
      <c r="AI2">
        <v>7.516667</v>
      </c>
      <c r="AJ2">
        <v>7.766667</v>
      </c>
      <c r="AK2">
        <v>8.016667</v>
      </c>
      <c r="AL2">
        <v>8.266667</v>
      </c>
      <c r="AM2">
        <v>8.516667</v>
      </c>
      <c r="AN2">
        <v>8.766667</v>
      </c>
      <c r="AO2">
        <v>9.016667</v>
      </c>
      <c r="AP2">
        <v>9.266667</v>
      </c>
      <c r="AQ2">
        <v>9.516667</v>
      </c>
      <c r="AR2">
        <v>9.766667</v>
      </c>
      <c r="AS2">
        <v>10.01667</v>
      </c>
      <c r="AT2">
        <v>10.26667</v>
      </c>
      <c r="AU2">
        <v>10.51667</v>
      </c>
      <c r="AV2">
        <v>10.76667</v>
      </c>
      <c r="AW2">
        <v>11.01667</v>
      </c>
      <c r="AX2">
        <v>11.26667</v>
      </c>
      <c r="AY2">
        <v>11.51667</v>
      </c>
      <c r="AZ2">
        <v>11.76667</v>
      </c>
      <c r="BA2">
        <v>12.01667</v>
      </c>
      <c r="BB2">
        <v>12.26667</v>
      </c>
      <c r="BC2">
        <v>12.51667</v>
      </c>
      <c r="BD2">
        <v>12.76667</v>
      </c>
      <c r="BE2">
        <v>13.01667</v>
      </c>
      <c r="BF2">
        <v>13.26667</v>
      </c>
      <c r="BG2">
        <v>13.51667</v>
      </c>
      <c r="BH2">
        <v>13.76667</v>
      </c>
      <c r="BI2">
        <v>14.01667</v>
      </c>
      <c r="BJ2">
        <v>14.26667</v>
      </c>
      <c r="BK2">
        <v>14.51667</v>
      </c>
      <c r="BL2">
        <v>14.76667</v>
      </c>
      <c r="BM2">
        <v>15.01667</v>
      </c>
      <c r="BN2">
        <v>15.26667</v>
      </c>
      <c r="BO2">
        <v>15.51667</v>
      </c>
      <c r="BP2">
        <v>15.76667</v>
      </c>
      <c r="BQ2">
        <v>16.016670000000001</v>
      </c>
      <c r="BR2">
        <v>16.266670000000001</v>
      </c>
      <c r="BS2">
        <v>16.516670000000001</v>
      </c>
      <c r="BT2">
        <v>16.766670000000001</v>
      </c>
      <c r="BU2">
        <v>17.016670000000001</v>
      </c>
      <c r="BV2">
        <v>17.266670000000001</v>
      </c>
      <c r="BW2">
        <v>17.516670000000001</v>
      </c>
      <c r="BX2">
        <v>17.766670000000001</v>
      </c>
      <c r="BY2">
        <v>18.016670000000001</v>
      </c>
      <c r="BZ2">
        <v>18.266670000000001</v>
      </c>
      <c r="CA2">
        <v>18.516670000000001</v>
      </c>
      <c r="CB2">
        <v>18.766670000000001</v>
      </c>
      <c r="CC2">
        <v>19.016670000000001</v>
      </c>
      <c r="CD2">
        <v>19.266670000000001</v>
      </c>
      <c r="CE2">
        <v>19.516670000000001</v>
      </c>
      <c r="CF2">
        <v>19.766670000000001</v>
      </c>
      <c r="CG2">
        <v>20.016670000000001</v>
      </c>
      <c r="CH2">
        <v>20.266670000000001</v>
      </c>
      <c r="CI2">
        <v>20.516670000000001</v>
      </c>
      <c r="CJ2">
        <v>20.766670000000001</v>
      </c>
      <c r="CK2">
        <v>21.016670000000001</v>
      </c>
      <c r="CL2">
        <v>21.266670000000001</v>
      </c>
      <c r="CM2">
        <v>21.516670000000001</v>
      </c>
      <c r="CN2">
        <v>21.766670000000001</v>
      </c>
      <c r="CO2">
        <v>22.016670000000001</v>
      </c>
      <c r="CP2">
        <v>22.266670000000001</v>
      </c>
      <c r="CQ2">
        <v>22.516670000000001</v>
      </c>
      <c r="CR2">
        <v>22.766670000000001</v>
      </c>
      <c r="CS2">
        <v>23.016670000000001</v>
      </c>
      <c r="CT2">
        <v>23.266670000000001</v>
      </c>
      <c r="CU2">
        <v>23.516670000000001</v>
      </c>
      <c r="CV2">
        <v>23.766670000000001</v>
      </c>
      <c r="CW2">
        <v>24.016670000000001</v>
      </c>
      <c r="CX2">
        <v>24.266670000000001</v>
      </c>
      <c r="CY2">
        <v>24.516670000000001</v>
      </c>
      <c r="CZ2">
        <v>24.766670000000001</v>
      </c>
      <c r="DA2">
        <v>25.016670000000001</v>
      </c>
      <c r="DB2">
        <v>25.266670000000001</v>
      </c>
      <c r="DC2">
        <v>25.516670000000001</v>
      </c>
      <c r="DD2">
        <v>25.766670000000001</v>
      </c>
      <c r="DE2">
        <v>26.016670000000001</v>
      </c>
      <c r="DF2">
        <v>26.266670000000001</v>
      </c>
      <c r="DG2">
        <v>26.516670000000001</v>
      </c>
      <c r="DH2">
        <v>26.766670000000001</v>
      </c>
      <c r="DI2">
        <v>27.016670000000001</v>
      </c>
      <c r="DJ2">
        <v>27.266670000000001</v>
      </c>
      <c r="DK2">
        <v>27.516670000000001</v>
      </c>
      <c r="DL2">
        <v>27.766670000000001</v>
      </c>
      <c r="DM2">
        <v>28.016670000000001</v>
      </c>
      <c r="DN2">
        <v>28.266670000000001</v>
      </c>
      <c r="DO2">
        <v>28.516670000000001</v>
      </c>
      <c r="DP2">
        <v>28.766670000000001</v>
      </c>
      <c r="DQ2">
        <v>29.016670000000001</v>
      </c>
      <c r="DR2">
        <v>29.266670000000001</v>
      </c>
      <c r="DS2">
        <v>29.516670000000001</v>
      </c>
      <c r="DT2">
        <v>29.766670000000001</v>
      </c>
      <c r="DU2">
        <v>30.016670000000001</v>
      </c>
      <c r="DV2">
        <v>30.266670000000001</v>
      </c>
      <c r="DW2">
        <v>30.516670000000001</v>
      </c>
      <c r="DX2">
        <v>30.766670000000001</v>
      </c>
      <c r="DY2">
        <v>31.016670000000001</v>
      </c>
      <c r="DZ2">
        <v>31.266670000000001</v>
      </c>
      <c r="EA2">
        <v>31.516670000000001</v>
      </c>
      <c r="EB2">
        <v>31.766670000000001</v>
      </c>
      <c r="EC2">
        <v>32.016669999999998</v>
      </c>
      <c r="ED2">
        <v>32.266669999999998</v>
      </c>
      <c r="EE2">
        <v>32.516669999999998</v>
      </c>
      <c r="EF2">
        <v>32.766669999999998</v>
      </c>
      <c r="EG2">
        <v>33.016669999999998</v>
      </c>
      <c r="EH2">
        <v>33.266669999999998</v>
      </c>
    </row>
    <row r="3" spans="1:138" x14ac:dyDescent="0.15">
      <c r="B3" t="s">
        <v>0</v>
      </c>
      <c r="C3" t="s">
        <v>57</v>
      </c>
      <c r="E3">
        <v>1.80898</v>
      </c>
      <c r="F3">
        <v>1.8335980000000001</v>
      </c>
      <c r="G3">
        <v>1.7446900000000001</v>
      </c>
      <c r="H3">
        <v>1.7306520000000001</v>
      </c>
      <c r="I3">
        <v>1.545614</v>
      </c>
      <c r="J3">
        <v>1.6591389999999999</v>
      </c>
      <c r="K3">
        <v>1.8310550000000001</v>
      </c>
      <c r="L3">
        <v>1.7008460000000001</v>
      </c>
      <c r="M3">
        <v>1.7758179999999999</v>
      </c>
      <c r="N3">
        <v>1.8034359999999998</v>
      </c>
      <c r="O3">
        <v>1.738078</v>
      </c>
      <c r="P3">
        <v>1.7291259999999999</v>
      </c>
      <c r="Q3">
        <v>1.70461</v>
      </c>
      <c r="R3">
        <v>1.7446900000000001</v>
      </c>
      <c r="S3">
        <v>1.7306520000000001</v>
      </c>
      <c r="T3">
        <v>1.80898</v>
      </c>
      <c r="U3">
        <v>1.8335980000000001</v>
      </c>
      <c r="V3">
        <v>1.7446900000000001</v>
      </c>
      <c r="W3">
        <v>1.7306520000000001</v>
      </c>
      <c r="X3">
        <v>1.545614</v>
      </c>
      <c r="Y3">
        <v>1.6591389999999999</v>
      </c>
      <c r="Z3">
        <v>1.8310550000000001</v>
      </c>
      <c r="AA3">
        <v>1.7008460000000001</v>
      </c>
      <c r="AB3">
        <v>1.7758179999999999</v>
      </c>
      <c r="AC3">
        <v>1.8034359999999998</v>
      </c>
      <c r="AD3">
        <v>1.738078</v>
      </c>
      <c r="AE3">
        <v>1.7291259999999999</v>
      </c>
      <c r="AF3">
        <v>1.70461</v>
      </c>
      <c r="AG3">
        <v>1.6342159999999999</v>
      </c>
      <c r="AH3">
        <v>1.6793820000000002</v>
      </c>
      <c r="AI3">
        <v>1.60965</v>
      </c>
      <c r="AJ3">
        <v>1.7008460000000001</v>
      </c>
      <c r="AK3">
        <v>1.7810570000000001</v>
      </c>
      <c r="AL3">
        <v>1.713511</v>
      </c>
      <c r="AM3">
        <v>1.8414820000000001</v>
      </c>
      <c r="AN3">
        <v>1.8286640000000001</v>
      </c>
      <c r="AO3">
        <v>1.8172709999999999</v>
      </c>
      <c r="AP3">
        <v>1.877848</v>
      </c>
      <c r="AQ3">
        <v>1.8285619999999998</v>
      </c>
      <c r="AR3">
        <v>1.8321229999999999</v>
      </c>
      <c r="AS3">
        <v>1.9175719999999998</v>
      </c>
      <c r="AT3">
        <v>1.8120830000000001</v>
      </c>
      <c r="AU3">
        <v>1.709849</v>
      </c>
      <c r="AV3">
        <v>1.7252100000000001</v>
      </c>
      <c r="AW3">
        <v>1.776937</v>
      </c>
      <c r="AX3">
        <v>1.8037919999999998</v>
      </c>
      <c r="AY3">
        <v>1.8230690000000001</v>
      </c>
      <c r="AZ3">
        <v>1.776276</v>
      </c>
      <c r="BA3">
        <v>1.7907709999999999</v>
      </c>
      <c r="BB3">
        <v>1.643168</v>
      </c>
      <c r="BC3">
        <v>1.780853</v>
      </c>
      <c r="BD3">
        <v>1.8989050000000001</v>
      </c>
      <c r="BE3">
        <v>1.8989559999999999</v>
      </c>
      <c r="BF3">
        <v>1.8993630000000001</v>
      </c>
      <c r="BG3">
        <v>1.901143</v>
      </c>
      <c r="BH3">
        <v>1.93807</v>
      </c>
      <c r="BI3">
        <v>1.9153340000000001</v>
      </c>
      <c r="BJ3">
        <v>1.8343610000000001</v>
      </c>
      <c r="BK3">
        <v>1.8607580000000001</v>
      </c>
      <c r="BL3">
        <v>1.9212339999999999</v>
      </c>
      <c r="BM3">
        <v>1.8877660000000001</v>
      </c>
      <c r="BN3">
        <v>1.7866010000000001</v>
      </c>
      <c r="BO3">
        <v>1.8372090000000001</v>
      </c>
      <c r="BP3">
        <v>1.7355860000000001</v>
      </c>
      <c r="BQ3">
        <v>1.769104</v>
      </c>
      <c r="BR3">
        <v>1.805166</v>
      </c>
      <c r="BS3">
        <v>1.8212889999999999</v>
      </c>
      <c r="BT3">
        <v>1.873983</v>
      </c>
      <c r="BU3">
        <v>1.805267</v>
      </c>
      <c r="BV3">
        <v>1.8261210000000001</v>
      </c>
      <c r="BW3">
        <v>1.8329369999999998</v>
      </c>
      <c r="BX3">
        <v>1.8008420000000001</v>
      </c>
      <c r="BY3">
        <v>1.788076</v>
      </c>
      <c r="BZ3">
        <v>1.8541969999999999</v>
      </c>
      <c r="CA3">
        <v>1.7838540000000001</v>
      </c>
      <c r="CB3">
        <v>1.7515050000000001</v>
      </c>
      <c r="CC3">
        <v>1.8487039999999999</v>
      </c>
      <c r="CD3">
        <v>1.8327840000000002</v>
      </c>
      <c r="CE3">
        <v>1.880646</v>
      </c>
      <c r="CF3">
        <v>1.8987529999999999</v>
      </c>
      <c r="CG3">
        <v>1.8818159999999999</v>
      </c>
      <c r="CH3">
        <v>1.8450419999999998</v>
      </c>
      <c r="CI3">
        <v>1.9820150000000001</v>
      </c>
      <c r="CJ3">
        <v>1.878611</v>
      </c>
      <c r="CK3">
        <v>1.909027</v>
      </c>
      <c r="CL3">
        <v>1.8519079999999999</v>
      </c>
      <c r="CM3">
        <v>1.8820699999999999</v>
      </c>
      <c r="CN3">
        <v>1.9277449999999998</v>
      </c>
      <c r="CO3">
        <v>2.009379</v>
      </c>
      <c r="CP3">
        <v>2.0301819999999999</v>
      </c>
      <c r="CQ3">
        <v>2.2847489999999997</v>
      </c>
      <c r="CR3">
        <v>1.8791710000000001</v>
      </c>
      <c r="CS3">
        <v>1.9492590000000001</v>
      </c>
      <c r="CT3">
        <v>1.8937680000000001</v>
      </c>
      <c r="CU3">
        <v>1.8647260000000001</v>
      </c>
      <c r="CV3">
        <v>2.0686339999999999</v>
      </c>
      <c r="CW3">
        <v>1.7923480000000001</v>
      </c>
      <c r="CX3">
        <v>1.87734</v>
      </c>
      <c r="CY3">
        <v>1.8568930000000001</v>
      </c>
      <c r="CZ3">
        <v>1.8711340000000001</v>
      </c>
      <c r="DA3">
        <v>1.7237339999999999</v>
      </c>
      <c r="DB3">
        <v>1.9124860000000001</v>
      </c>
      <c r="DC3">
        <v>1.855672</v>
      </c>
      <c r="DD3">
        <v>1.8375650000000001</v>
      </c>
      <c r="DE3">
        <v>1.8241880000000001</v>
      </c>
      <c r="DF3">
        <v>1.8196110000000001</v>
      </c>
      <c r="DG3">
        <v>1.8430580000000001</v>
      </c>
      <c r="DH3">
        <v>1.9023639999999999</v>
      </c>
      <c r="DI3">
        <v>1.917165</v>
      </c>
      <c r="DJ3">
        <v>1.95638</v>
      </c>
      <c r="DK3">
        <v>2.0279949999999998</v>
      </c>
      <c r="DL3">
        <v>1.9232689999999999</v>
      </c>
      <c r="DM3">
        <v>1.8862919999999999</v>
      </c>
      <c r="DN3">
        <v>1.7918910000000001</v>
      </c>
      <c r="DO3">
        <v>1.8595889999999999</v>
      </c>
      <c r="DP3">
        <v>1.8735250000000001</v>
      </c>
      <c r="DQ3">
        <v>1.8153889999999999</v>
      </c>
      <c r="DR3">
        <v>1.849569</v>
      </c>
      <c r="DS3">
        <v>1.7222090000000001</v>
      </c>
      <c r="DT3">
        <v>1.762543</v>
      </c>
      <c r="DU3">
        <v>1.75115</v>
      </c>
      <c r="DV3">
        <v>1.749725</v>
      </c>
      <c r="DW3">
        <v>1.741333</v>
      </c>
      <c r="DX3">
        <v>1.8554179999999998</v>
      </c>
      <c r="DY3">
        <v>1.8291729999999999</v>
      </c>
      <c r="DZ3">
        <v>1.877035</v>
      </c>
      <c r="EA3">
        <v>1.9061790000000001</v>
      </c>
      <c r="EB3">
        <v>1.761881</v>
      </c>
      <c r="EC3">
        <v>1.808065</v>
      </c>
      <c r="ED3">
        <v>1.7581690000000001</v>
      </c>
      <c r="EE3">
        <v>1.8209839999999999</v>
      </c>
      <c r="EF3">
        <v>1.734772</v>
      </c>
      <c r="EG3">
        <v>1.8247990000000001</v>
      </c>
      <c r="EH3">
        <v>1.734721</v>
      </c>
    </row>
    <row r="4" spans="1:138" x14ac:dyDescent="0.15">
      <c r="E4">
        <v>2.413996</v>
      </c>
      <c r="F4">
        <v>2.2999160000000001</v>
      </c>
      <c r="G4">
        <v>2.2914819999999998</v>
      </c>
      <c r="H4">
        <v>2.3773749999999998</v>
      </c>
      <c r="I4">
        <v>2.2870430000000002</v>
      </c>
      <c r="J4">
        <v>2.3188369999999998</v>
      </c>
      <c r="K4">
        <v>2.232777</v>
      </c>
      <c r="L4">
        <v>2.1583139999999998</v>
      </c>
      <c r="M4">
        <v>2.151545</v>
      </c>
      <c r="N4">
        <v>2.1948240000000001</v>
      </c>
      <c r="O4">
        <v>2.1790100000000003</v>
      </c>
      <c r="P4">
        <v>2.1837820000000003</v>
      </c>
      <c r="Q4">
        <v>2.2140779999999998</v>
      </c>
      <c r="R4">
        <v>2.2451500000000002</v>
      </c>
      <c r="S4">
        <v>2.1956009999999999</v>
      </c>
      <c r="T4">
        <v>2.2326109999999999</v>
      </c>
      <c r="U4">
        <v>2.2240659999999997</v>
      </c>
      <c r="V4">
        <v>2.216075</v>
      </c>
      <c r="W4">
        <v>2.222512</v>
      </c>
      <c r="X4">
        <v>2.1230250000000002</v>
      </c>
      <c r="Y4">
        <v>2.3066300000000002</v>
      </c>
      <c r="Z4">
        <v>2.189886</v>
      </c>
      <c r="AA4">
        <v>2.2454830000000001</v>
      </c>
      <c r="AB4">
        <v>2.1380059999999999</v>
      </c>
      <c r="AC4">
        <v>2.1805639999999999</v>
      </c>
      <c r="AD4">
        <v>2.1803980000000003</v>
      </c>
      <c r="AE4">
        <v>2.1425000000000001</v>
      </c>
      <c r="AF4">
        <v>2.1831719999999999</v>
      </c>
      <c r="AG4">
        <v>2.0994430000000004</v>
      </c>
      <c r="AH4">
        <v>1.9984580000000001</v>
      </c>
      <c r="AI4">
        <v>1.9527370000000002</v>
      </c>
      <c r="AJ4">
        <v>2.0449549999999999</v>
      </c>
      <c r="AK4">
        <v>2.0516139999999998</v>
      </c>
      <c r="AL4">
        <v>2.1068229999999999</v>
      </c>
      <c r="AM4">
        <v>2.0728649999999997</v>
      </c>
      <c r="AN4">
        <v>2.0505590000000002</v>
      </c>
      <c r="AO4">
        <v>1.98908</v>
      </c>
      <c r="AP4">
        <v>2.0649859999999998</v>
      </c>
      <c r="AQ4">
        <v>2.0500599999999998</v>
      </c>
      <c r="AR4">
        <v>2.0777480000000002</v>
      </c>
      <c r="AS4">
        <v>2.0757500000000002</v>
      </c>
      <c r="AT4">
        <v>2.0358550000000002</v>
      </c>
      <c r="AU4">
        <v>2.0736970000000001</v>
      </c>
      <c r="AV4">
        <v>2.0965020000000001</v>
      </c>
      <c r="AW4">
        <v>2.0457320000000001</v>
      </c>
      <c r="AX4">
        <v>1.9906890000000002</v>
      </c>
      <c r="AY4">
        <v>1.9807570000000001</v>
      </c>
      <c r="AZ4">
        <v>2.0700349999999998</v>
      </c>
      <c r="BA4">
        <v>1.995128</v>
      </c>
      <c r="BB4">
        <v>1.974987</v>
      </c>
      <c r="BC4">
        <v>2.0678710000000002</v>
      </c>
      <c r="BD4">
        <v>2.0634319999999997</v>
      </c>
      <c r="BE4">
        <v>2.1043810000000001</v>
      </c>
      <c r="BF4">
        <v>2.0817429999999999</v>
      </c>
      <c r="BG4">
        <v>2.0888449999999996</v>
      </c>
      <c r="BH4">
        <v>2.1818960000000001</v>
      </c>
      <c r="BI4">
        <v>2.145108</v>
      </c>
      <c r="BJ4">
        <v>2.111151</v>
      </c>
      <c r="BK4">
        <v>2.0603249999999997</v>
      </c>
      <c r="BL4">
        <v>2.0830189999999997</v>
      </c>
      <c r="BM4">
        <v>2.1789549999999998</v>
      </c>
      <c r="BN4">
        <v>2.205533</v>
      </c>
      <c r="BO4">
        <v>2.052279</v>
      </c>
      <c r="BP4">
        <v>2.0650970000000002</v>
      </c>
      <c r="BQ4">
        <v>2.0209299999999999</v>
      </c>
      <c r="BR4">
        <v>2.0331920000000001</v>
      </c>
      <c r="BS4">
        <v>2.0646529999999998</v>
      </c>
      <c r="BT4">
        <v>1.9110659999999999</v>
      </c>
      <c r="BU4">
        <v>1.9830319999999999</v>
      </c>
      <c r="BV4">
        <v>1.919001</v>
      </c>
      <c r="BW4">
        <v>1.8914790000000001</v>
      </c>
      <c r="BX4">
        <v>1.908847</v>
      </c>
      <c r="BY4">
        <v>2.053833</v>
      </c>
      <c r="BZ4">
        <v>1.971214</v>
      </c>
      <c r="CA4">
        <v>1.9464670000000002</v>
      </c>
      <c r="CB4">
        <v>2.039018</v>
      </c>
      <c r="CC4">
        <v>2.0160469999999999</v>
      </c>
      <c r="CD4">
        <v>1.8680640000000002</v>
      </c>
      <c r="CE4">
        <v>1.975209</v>
      </c>
      <c r="CF4">
        <v>1.9401410000000001</v>
      </c>
      <c r="CG4">
        <v>1.836381</v>
      </c>
      <c r="CH4">
        <v>1.9288219999999998</v>
      </c>
      <c r="CI4">
        <v>1.89442</v>
      </c>
      <c r="CJ4">
        <v>1.882158</v>
      </c>
      <c r="CK4">
        <v>1.8824349999999999</v>
      </c>
      <c r="CL4">
        <v>1.8860969999999999</v>
      </c>
      <c r="CM4">
        <v>1.782559</v>
      </c>
      <c r="CN4">
        <v>1.9589510000000001</v>
      </c>
      <c r="CO4">
        <v>1.9281010000000001</v>
      </c>
      <c r="CP4">
        <v>1.878107</v>
      </c>
      <c r="CQ4">
        <v>1.9182790000000001</v>
      </c>
      <c r="CR4">
        <v>1.9101780000000002</v>
      </c>
      <c r="CS4">
        <v>1.8379349999999999</v>
      </c>
      <c r="CT4">
        <v>1.840654</v>
      </c>
      <c r="CU4">
        <v>1.852473</v>
      </c>
      <c r="CV4">
        <v>1.8808820000000002</v>
      </c>
      <c r="CW4">
        <v>1.8542480000000001</v>
      </c>
      <c r="CX4">
        <v>1.9405299999999999</v>
      </c>
      <c r="CY4">
        <v>1.931152</v>
      </c>
      <c r="CZ4">
        <v>1.810414</v>
      </c>
      <c r="DA4">
        <v>1.7679670000000001</v>
      </c>
      <c r="DB4">
        <v>1.753263</v>
      </c>
      <c r="DC4">
        <v>1.816073</v>
      </c>
      <c r="DD4">
        <v>1.8872629999999999</v>
      </c>
      <c r="DE4">
        <v>1.8722809999999999</v>
      </c>
      <c r="DF4">
        <v>1.815518</v>
      </c>
      <c r="DG4">
        <v>1.863459</v>
      </c>
      <c r="DH4">
        <v>1.7073750000000001</v>
      </c>
      <c r="DI4">
        <v>1.850808</v>
      </c>
      <c r="DJ4">
        <v>1.8374359999999998</v>
      </c>
      <c r="DK4">
        <v>1.8177380000000001</v>
      </c>
      <c r="DL4">
        <v>1.8007039999999999</v>
      </c>
      <c r="DM4">
        <v>1.8354380000000001</v>
      </c>
      <c r="DN4">
        <v>1.7470479999999999</v>
      </c>
      <c r="DO4">
        <v>1.8126329999999999</v>
      </c>
      <c r="DP4">
        <v>1.7906610000000001</v>
      </c>
      <c r="DQ4">
        <v>1.798373</v>
      </c>
      <c r="DR4">
        <v>1.899581</v>
      </c>
      <c r="DS4">
        <v>1.824951</v>
      </c>
      <c r="DT4">
        <v>1.7168079999999999</v>
      </c>
      <c r="DU4">
        <v>1.734453</v>
      </c>
      <c r="DV4">
        <v>1.7917149999999999</v>
      </c>
      <c r="DW4">
        <v>1.8550250000000001</v>
      </c>
      <c r="DX4">
        <v>1.7816160000000001</v>
      </c>
      <c r="DY4">
        <v>1.785223</v>
      </c>
      <c r="DZ4">
        <v>1.7166969999999999</v>
      </c>
      <c r="EA4">
        <v>1.6499469999999998</v>
      </c>
      <c r="EB4">
        <v>1.746327</v>
      </c>
      <c r="EC4">
        <v>1.770408</v>
      </c>
      <c r="ED4">
        <v>1.6182080000000001</v>
      </c>
      <c r="EE4">
        <v>1.4849300000000001</v>
      </c>
      <c r="EF4">
        <v>1.635076</v>
      </c>
      <c r="EG4">
        <v>1.729681</v>
      </c>
      <c r="EH4">
        <v>1.66859</v>
      </c>
    </row>
    <row r="5" spans="1:138" x14ac:dyDescent="0.15">
      <c r="E5">
        <v>1.760335</v>
      </c>
      <c r="F5">
        <v>1.764893</v>
      </c>
      <c r="G5">
        <v>1.66154</v>
      </c>
      <c r="H5">
        <v>1.8979900000000001</v>
      </c>
      <c r="I5">
        <v>1.6162110000000001</v>
      </c>
      <c r="J5">
        <v>1.8396810000000001</v>
      </c>
      <c r="K5">
        <v>1.812297</v>
      </c>
      <c r="L5">
        <v>1.817464</v>
      </c>
      <c r="M5">
        <v>1.6952309999999999</v>
      </c>
      <c r="N5">
        <v>1.8413489999999999</v>
      </c>
      <c r="O5">
        <v>1.86381</v>
      </c>
      <c r="P5">
        <v>1.8983969999999999</v>
      </c>
      <c r="Q5">
        <v>1.9484459999999999</v>
      </c>
      <c r="R5">
        <v>1.8364259999999999</v>
      </c>
      <c r="S5">
        <v>1.7786869999999999</v>
      </c>
      <c r="T5">
        <v>1.974569</v>
      </c>
      <c r="U5">
        <v>1.827148</v>
      </c>
      <c r="V5">
        <v>1.8645830000000001</v>
      </c>
      <c r="W5">
        <v>1.928833</v>
      </c>
      <c r="X5">
        <v>1.7474770000000002</v>
      </c>
      <c r="Y5">
        <v>1.8026120000000001</v>
      </c>
      <c r="Z5">
        <v>1.865316</v>
      </c>
      <c r="AA5">
        <v>1.7939449999999999</v>
      </c>
      <c r="AB5">
        <v>1.843262</v>
      </c>
      <c r="AC5">
        <v>1.7863359999999999</v>
      </c>
      <c r="AD5">
        <v>1.692464</v>
      </c>
      <c r="AE5">
        <v>1.6914469999999999</v>
      </c>
      <c r="AF5">
        <v>1.6112870000000001</v>
      </c>
      <c r="AG5">
        <v>1.7836099999999999</v>
      </c>
      <c r="AH5">
        <v>1.8790279999999999</v>
      </c>
      <c r="AI5">
        <v>1.853963</v>
      </c>
      <c r="AJ5">
        <v>1.6890050000000001</v>
      </c>
      <c r="AK5">
        <v>1.851847</v>
      </c>
      <c r="AL5">
        <v>1.9022220000000001</v>
      </c>
      <c r="AM5">
        <v>1.697713</v>
      </c>
      <c r="AN5">
        <v>1.812581</v>
      </c>
      <c r="AO5">
        <v>1.8822019999999999</v>
      </c>
      <c r="AP5">
        <v>1.7540279999999999</v>
      </c>
      <c r="AQ5">
        <v>1.605062</v>
      </c>
      <c r="AR5">
        <v>1.7797449999999999</v>
      </c>
      <c r="AS5">
        <v>1.6311040000000001</v>
      </c>
      <c r="AT5">
        <v>1.8559570000000001</v>
      </c>
      <c r="AU5">
        <v>1.9545489999999999</v>
      </c>
      <c r="AV5">
        <v>1.777425</v>
      </c>
      <c r="AW5">
        <v>1.924561</v>
      </c>
      <c r="AX5">
        <v>1.912882</v>
      </c>
      <c r="AY5">
        <v>1.7427570000000001</v>
      </c>
      <c r="AZ5">
        <v>1.845296</v>
      </c>
      <c r="BA5">
        <v>1.859416</v>
      </c>
      <c r="BB5">
        <v>1.7374670000000001</v>
      </c>
      <c r="BC5">
        <v>1.7848710000000001</v>
      </c>
      <c r="BD5">
        <v>1.864665</v>
      </c>
      <c r="BE5">
        <v>1.7409670000000002</v>
      </c>
      <c r="BF5">
        <v>1.673543</v>
      </c>
      <c r="BG5">
        <v>1.707357</v>
      </c>
      <c r="BH5">
        <v>1.7933760000000001</v>
      </c>
      <c r="BI5">
        <v>1.7119549999999999</v>
      </c>
      <c r="BJ5">
        <v>1.808268</v>
      </c>
      <c r="BK5">
        <v>1.8468830000000001</v>
      </c>
      <c r="BL5">
        <v>1.654215</v>
      </c>
      <c r="BM5">
        <v>1.863688</v>
      </c>
      <c r="BN5">
        <v>1.850789</v>
      </c>
      <c r="BO5">
        <v>1.6405029999999998</v>
      </c>
      <c r="BP5">
        <v>1.670166</v>
      </c>
      <c r="BQ5">
        <v>1.618978</v>
      </c>
      <c r="BR5">
        <v>1.741943</v>
      </c>
      <c r="BS5">
        <v>1.8852950000000002</v>
      </c>
      <c r="BT5">
        <v>1.560181</v>
      </c>
      <c r="BU5">
        <v>1.650269</v>
      </c>
      <c r="BV5">
        <v>1.752319</v>
      </c>
      <c r="BW5">
        <v>1.8721920000000001</v>
      </c>
      <c r="BX5">
        <v>1.76298</v>
      </c>
      <c r="BY5">
        <v>1.775838</v>
      </c>
      <c r="BZ5">
        <v>1.7652180000000002</v>
      </c>
      <c r="CA5">
        <v>1.8289790000000001</v>
      </c>
      <c r="CB5">
        <v>1.8111569999999999</v>
      </c>
      <c r="CC5">
        <v>1.6095379999999999</v>
      </c>
      <c r="CD5">
        <v>1.635702</v>
      </c>
      <c r="CE5">
        <v>1.7563879999999998</v>
      </c>
      <c r="CF5">
        <v>1.867961</v>
      </c>
      <c r="CG5">
        <v>1.8046059999999999</v>
      </c>
      <c r="CH5">
        <v>1.635742</v>
      </c>
      <c r="CI5">
        <v>1.781169</v>
      </c>
      <c r="CJ5">
        <v>1.7211910000000001</v>
      </c>
      <c r="CK5">
        <v>1.862061</v>
      </c>
      <c r="CL5">
        <v>1.6822919999999999</v>
      </c>
      <c r="CM5">
        <v>1.754842</v>
      </c>
      <c r="CN5">
        <v>1.8150630000000001</v>
      </c>
      <c r="CO5">
        <v>1.808675</v>
      </c>
      <c r="CP5">
        <v>1.8290609999999998</v>
      </c>
      <c r="CQ5">
        <v>1.821167</v>
      </c>
      <c r="CR5">
        <v>1.6868080000000001</v>
      </c>
      <c r="CS5">
        <v>1.85026</v>
      </c>
      <c r="CT5">
        <v>1.552856</v>
      </c>
      <c r="CU5">
        <v>1.6495770000000001</v>
      </c>
      <c r="CV5">
        <v>1.637329</v>
      </c>
      <c r="CW5">
        <v>1.439819</v>
      </c>
      <c r="CX5">
        <v>1.846598</v>
      </c>
      <c r="CY5">
        <v>1.7681880000000001</v>
      </c>
      <c r="CZ5">
        <v>1.5889490000000002</v>
      </c>
      <c r="DA5">
        <v>1.6525879999999999</v>
      </c>
      <c r="DB5">
        <v>1.546387</v>
      </c>
      <c r="DC5">
        <v>1.5410969999999999</v>
      </c>
      <c r="DD5">
        <v>1.435343</v>
      </c>
      <c r="DE5">
        <v>1.791952</v>
      </c>
      <c r="DF5">
        <v>1.6328530000000001</v>
      </c>
      <c r="DG5">
        <v>1.4398599999999999</v>
      </c>
      <c r="DH5">
        <v>1.7724200000000001</v>
      </c>
      <c r="DI5">
        <v>1.5854900000000001</v>
      </c>
      <c r="DJ5">
        <v>1.5152589999999999</v>
      </c>
      <c r="DK5">
        <v>1.758464</v>
      </c>
      <c r="DL5">
        <v>1.497925</v>
      </c>
      <c r="DM5">
        <v>1.600382</v>
      </c>
      <c r="DN5">
        <v>1.7605789999999999</v>
      </c>
      <c r="DO5">
        <v>1.4362790000000001</v>
      </c>
      <c r="DP5">
        <v>1.4497880000000001</v>
      </c>
      <c r="DQ5">
        <v>1.742472</v>
      </c>
      <c r="DR5">
        <v>1.828573</v>
      </c>
      <c r="DS5">
        <v>1.647583</v>
      </c>
      <c r="DT5">
        <v>1.719401</v>
      </c>
      <c r="DU5">
        <v>1.8073730000000001</v>
      </c>
      <c r="DV5">
        <v>1.7276610000000001</v>
      </c>
      <c r="DW5">
        <v>1.5973710000000001</v>
      </c>
      <c r="DX5">
        <v>1.682739</v>
      </c>
      <c r="DY5">
        <v>1.8208409999999999</v>
      </c>
      <c r="DZ5">
        <v>1.5885009999999999</v>
      </c>
      <c r="EA5">
        <v>1.689209</v>
      </c>
      <c r="EB5">
        <v>1.6812739999999999</v>
      </c>
      <c r="EC5">
        <v>1.734172</v>
      </c>
      <c r="ED5">
        <v>1.659424</v>
      </c>
      <c r="EE5">
        <v>1.5315350000000001</v>
      </c>
      <c r="EF5">
        <v>1.4980060000000002</v>
      </c>
      <c r="EG5">
        <v>1.282837</v>
      </c>
      <c r="EH5">
        <v>1.3311359999999999</v>
      </c>
    </row>
    <row r="6" spans="1:138" x14ac:dyDescent="0.15">
      <c r="E6">
        <v>0.61454769999999992</v>
      </c>
      <c r="F6">
        <v>0.64617159999999996</v>
      </c>
      <c r="G6">
        <v>0.59421540000000006</v>
      </c>
      <c r="H6">
        <v>0.65208440000000001</v>
      </c>
      <c r="I6">
        <v>0.66028589999999998</v>
      </c>
      <c r="J6">
        <v>0.65788270000000004</v>
      </c>
      <c r="K6">
        <v>0.6710815</v>
      </c>
      <c r="L6">
        <v>0.6489182</v>
      </c>
      <c r="M6">
        <v>0.65578459999999994</v>
      </c>
      <c r="N6">
        <v>0.65647130000000009</v>
      </c>
      <c r="O6">
        <v>0.64994809999999992</v>
      </c>
      <c r="P6">
        <v>0.66028589999999998</v>
      </c>
      <c r="Q6">
        <v>0.66802980000000001</v>
      </c>
      <c r="R6">
        <v>0.6530762</v>
      </c>
      <c r="S6">
        <v>0.66104890000000005</v>
      </c>
      <c r="T6">
        <v>0.67192079999999998</v>
      </c>
      <c r="U6">
        <v>0.65647130000000009</v>
      </c>
      <c r="V6">
        <v>0.6380844</v>
      </c>
      <c r="W6">
        <v>0.66543580000000002</v>
      </c>
      <c r="X6">
        <v>0.64262390000000003</v>
      </c>
      <c r="Y6">
        <v>0.73078160000000003</v>
      </c>
      <c r="Z6">
        <v>0.64529420000000004</v>
      </c>
      <c r="AA6">
        <v>0.62767030000000001</v>
      </c>
      <c r="AB6">
        <v>0.62145230000000007</v>
      </c>
      <c r="AC6">
        <v>0.78166959999999996</v>
      </c>
      <c r="AD6">
        <v>0.68519590000000008</v>
      </c>
      <c r="AE6">
        <v>0.7535172</v>
      </c>
      <c r="AF6">
        <v>0.74752810000000003</v>
      </c>
      <c r="AG6">
        <v>0.67874909999999999</v>
      </c>
      <c r="AH6">
        <v>0.7447433</v>
      </c>
      <c r="AI6">
        <v>0.72521209999999992</v>
      </c>
      <c r="AJ6">
        <v>0.76122279999999998</v>
      </c>
      <c r="AK6">
        <v>0.71338649999999992</v>
      </c>
      <c r="AL6">
        <v>0.69328310000000004</v>
      </c>
      <c r="AM6">
        <v>0.735321</v>
      </c>
      <c r="AN6">
        <v>0.71128849999999999</v>
      </c>
      <c r="AO6">
        <v>0.72757719999999992</v>
      </c>
      <c r="AP6">
        <v>0.73589320000000003</v>
      </c>
      <c r="AQ6">
        <v>0.71605679999999994</v>
      </c>
      <c r="AR6">
        <v>0.71586609999999995</v>
      </c>
      <c r="AS6">
        <v>0.6417847000000001</v>
      </c>
      <c r="AT6">
        <v>0.68187710000000001</v>
      </c>
      <c r="AU6">
        <v>0.65193179999999995</v>
      </c>
      <c r="AV6">
        <v>0.6383896</v>
      </c>
      <c r="AW6">
        <v>0.64434049999999998</v>
      </c>
      <c r="AX6">
        <v>0.64136510000000002</v>
      </c>
      <c r="AY6">
        <v>0.63385009999999997</v>
      </c>
      <c r="AZ6">
        <v>0.59997559999999994</v>
      </c>
      <c r="BA6">
        <v>0.63976289999999991</v>
      </c>
      <c r="BB6">
        <v>0.59371950000000007</v>
      </c>
      <c r="BC6">
        <v>0.62267300000000003</v>
      </c>
      <c r="BD6">
        <v>0.61996459999999998</v>
      </c>
      <c r="BE6">
        <v>0.59688570000000007</v>
      </c>
      <c r="BF6">
        <v>0.60356140000000003</v>
      </c>
      <c r="BG6">
        <v>0.61012270000000002</v>
      </c>
      <c r="BH6">
        <v>0.63331599999999999</v>
      </c>
      <c r="BI6">
        <v>0.60764309999999999</v>
      </c>
      <c r="BJ6">
        <v>0.60520169999999995</v>
      </c>
      <c r="BK6">
        <v>0.61141970000000001</v>
      </c>
      <c r="BL6">
        <v>0.60913090000000003</v>
      </c>
      <c r="BM6">
        <v>0.60829160000000004</v>
      </c>
      <c r="BN6">
        <v>0.62179570000000006</v>
      </c>
      <c r="BO6">
        <v>0.60684199999999999</v>
      </c>
      <c r="BP6">
        <v>0.6010818</v>
      </c>
      <c r="BQ6">
        <v>0.58269500000000007</v>
      </c>
      <c r="BR6">
        <v>0.57018279999999999</v>
      </c>
      <c r="BS6">
        <v>0.58715819999999996</v>
      </c>
      <c r="BT6">
        <v>0.58559419999999995</v>
      </c>
      <c r="BU6">
        <v>0.59906009999999998</v>
      </c>
      <c r="BV6">
        <v>0.56491849999999999</v>
      </c>
      <c r="BW6">
        <v>0.59715269999999998</v>
      </c>
      <c r="BX6">
        <v>0.63236239999999999</v>
      </c>
      <c r="BY6">
        <v>0.65444949999999991</v>
      </c>
      <c r="BZ6">
        <v>0.63396450000000004</v>
      </c>
      <c r="CA6">
        <v>0.65315250000000002</v>
      </c>
      <c r="CB6">
        <v>0.63045499999999999</v>
      </c>
      <c r="CC6">
        <v>0.627861</v>
      </c>
      <c r="CD6">
        <v>0.63983920000000005</v>
      </c>
      <c r="CE6">
        <v>0.62114720000000001</v>
      </c>
      <c r="CF6">
        <v>0.63499450000000002</v>
      </c>
      <c r="CG6">
        <v>0.60100559999999992</v>
      </c>
      <c r="CH6">
        <v>0.59219359999999999</v>
      </c>
      <c r="CI6">
        <v>0.59143069999999998</v>
      </c>
      <c r="CJ6">
        <v>0.60737609999999997</v>
      </c>
      <c r="CK6">
        <v>0.6010818</v>
      </c>
      <c r="CL6">
        <v>0.56652069999999999</v>
      </c>
      <c r="CM6">
        <v>0.61019899999999994</v>
      </c>
      <c r="CN6">
        <v>0.62255859999999996</v>
      </c>
      <c r="CO6">
        <v>0.5817795</v>
      </c>
      <c r="CP6">
        <v>0.61409000000000002</v>
      </c>
      <c r="CQ6">
        <v>0.63270569999999993</v>
      </c>
      <c r="CR6">
        <v>0.62877660000000002</v>
      </c>
      <c r="CS6">
        <v>0.61878200000000005</v>
      </c>
      <c r="CT6">
        <v>0.63770289999999996</v>
      </c>
      <c r="CU6">
        <v>0.62679289999999999</v>
      </c>
      <c r="CV6">
        <v>0.64491270000000001</v>
      </c>
      <c r="CW6">
        <v>0.63686370000000003</v>
      </c>
      <c r="CX6">
        <v>0.65013890000000008</v>
      </c>
      <c r="CY6">
        <v>0.62995909999999999</v>
      </c>
      <c r="CZ6">
        <v>0.62538149999999992</v>
      </c>
      <c r="DA6">
        <v>0.63270569999999993</v>
      </c>
      <c r="DB6">
        <v>0.6168747</v>
      </c>
      <c r="DC6">
        <v>0.65269469999999996</v>
      </c>
      <c r="DD6">
        <v>0.61992650000000005</v>
      </c>
      <c r="DE6">
        <v>0.62988279999999996</v>
      </c>
      <c r="DF6">
        <v>0.67169190000000001</v>
      </c>
      <c r="DG6">
        <v>0.65326689999999998</v>
      </c>
      <c r="DH6">
        <v>0.62503810000000004</v>
      </c>
      <c r="DI6">
        <v>0.60504910000000001</v>
      </c>
      <c r="DJ6">
        <v>0.5977249</v>
      </c>
      <c r="DK6">
        <v>0.59768679999999996</v>
      </c>
      <c r="DL6">
        <v>0.59921259999999998</v>
      </c>
      <c r="DM6">
        <v>0.66082000000000007</v>
      </c>
      <c r="DN6">
        <v>0.61573030000000006</v>
      </c>
      <c r="DO6">
        <v>0.6341171000000001</v>
      </c>
      <c r="DP6">
        <v>0.62900540000000005</v>
      </c>
      <c r="DQ6">
        <v>0.61882020000000004</v>
      </c>
      <c r="DR6">
        <v>0.61096190000000006</v>
      </c>
      <c r="DS6">
        <v>0.56484220000000007</v>
      </c>
      <c r="DT6">
        <v>0.47359469999999998</v>
      </c>
      <c r="DU6">
        <v>0.59444430000000004</v>
      </c>
      <c r="DV6">
        <v>0.57113649999999994</v>
      </c>
      <c r="DW6">
        <v>0.6425476</v>
      </c>
      <c r="DX6">
        <v>0.58467859999999994</v>
      </c>
      <c r="DY6">
        <v>0.6027222000000001</v>
      </c>
      <c r="DZ6">
        <v>0.5772018000000001</v>
      </c>
      <c r="EA6">
        <v>0.54885859999999997</v>
      </c>
      <c r="EB6">
        <v>0.58692929999999999</v>
      </c>
      <c r="EC6">
        <v>0.54199220000000004</v>
      </c>
      <c r="ED6">
        <v>0.52993769999999996</v>
      </c>
      <c r="EE6">
        <v>0.50643919999999998</v>
      </c>
      <c r="EF6">
        <v>0.49720760000000003</v>
      </c>
      <c r="EG6">
        <v>0.56991579999999997</v>
      </c>
      <c r="EH6">
        <v>0.4711533</v>
      </c>
    </row>
    <row r="7" spans="1:138" x14ac:dyDescent="0.15">
      <c r="E7">
        <v>1.9955879999999999</v>
      </c>
      <c r="F7">
        <v>2.038138</v>
      </c>
      <c r="G7">
        <v>2.090716</v>
      </c>
      <c r="H7">
        <v>2.134487</v>
      </c>
      <c r="I7">
        <v>2.5014819999999998</v>
      </c>
      <c r="J7">
        <v>2.7119659999999999</v>
      </c>
      <c r="K7">
        <v>2.7004569999999997</v>
      </c>
      <c r="L7">
        <v>2.6480540000000001</v>
      </c>
      <c r="M7">
        <v>2.5982669999999999</v>
      </c>
      <c r="N7">
        <v>2.5870189999999997</v>
      </c>
      <c r="O7">
        <v>2.6271269999999998</v>
      </c>
      <c r="P7">
        <v>2.5925120000000001</v>
      </c>
      <c r="Q7">
        <v>2.5534490000000001</v>
      </c>
      <c r="R7">
        <v>2.5027029999999999</v>
      </c>
      <c r="S7">
        <v>2.4890140000000001</v>
      </c>
      <c r="T7">
        <v>2.4575369999999999</v>
      </c>
      <c r="U7">
        <v>2.4502130000000002</v>
      </c>
      <c r="V7">
        <v>2.4339079999999997</v>
      </c>
      <c r="W7">
        <v>2.4257109999999997</v>
      </c>
      <c r="X7">
        <v>2.4091450000000001</v>
      </c>
      <c r="Y7">
        <v>2.3638919999999999</v>
      </c>
      <c r="Z7">
        <v>2.3907469999999997</v>
      </c>
      <c r="AA7">
        <v>2.4203049999999999</v>
      </c>
      <c r="AB7">
        <v>2.317418</v>
      </c>
      <c r="AC7">
        <v>2.2760010000000004</v>
      </c>
      <c r="AD7">
        <v>2.2635320000000001</v>
      </c>
      <c r="AE7">
        <v>2.303118</v>
      </c>
      <c r="AF7">
        <v>2.245047</v>
      </c>
      <c r="AG7">
        <v>2.2199360000000001</v>
      </c>
      <c r="AH7">
        <v>2.2691129999999999</v>
      </c>
      <c r="AI7">
        <v>2.2619630000000002</v>
      </c>
      <c r="AJ7">
        <v>2.2335379999999998</v>
      </c>
      <c r="AK7">
        <v>2.1996199999999999</v>
      </c>
      <c r="AL7">
        <v>2.221244</v>
      </c>
      <c r="AM7">
        <v>2.138236</v>
      </c>
      <c r="AN7">
        <v>2.2245569999999999</v>
      </c>
      <c r="AO7">
        <v>2.1476529999999996</v>
      </c>
      <c r="AP7">
        <v>2.160819</v>
      </c>
      <c r="AQ7">
        <v>2.1159149999999998</v>
      </c>
      <c r="AR7">
        <v>2.0951629999999999</v>
      </c>
      <c r="AS7">
        <v>2.151402</v>
      </c>
      <c r="AT7">
        <v>2.1890700000000001</v>
      </c>
      <c r="AU7">
        <v>2.1819199999999999</v>
      </c>
      <c r="AV7">
        <v>2.2126990000000002</v>
      </c>
      <c r="AW7">
        <v>2.3543000000000003</v>
      </c>
      <c r="AX7">
        <v>2.3415700000000004</v>
      </c>
      <c r="AY7">
        <v>2.2955320000000001</v>
      </c>
      <c r="AZ7">
        <v>2.2725999999999997</v>
      </c>
      <c r="BA7">
        <v>2.2512379999999999</v>
      </c>
      <c r="BB7">
        <v>2.2760880000000001</v>
      </c>
      <c r="BC7">
        <v>2.2685019999999998</v>
      </c>
      <c r="BD7">
        <v>2.2603930000000001</v>
      </c>
      <c r="BE7">
        <v>2.2672820000000002</v>
      </c>
      <c r="BF7">
        <v>2.233276</v>
      </c>
      <c r="BG7">
        <v>2.2047639999999999</v>
      </c>
      <c r="BH7">
        <v>2.1679690000000003</v>
      </c>
      <c r="BI7">
        <v>2.1676199999999999</v>
      </c>
      <c r="BJ7">
        <v>2.1475659999999999</v>
      </c>
      <c r="BK7">
        <v>2.171805</v>
      </c>
      <c r="BL7">
        <v>2.174334</v>
      </c>
      <c r="BM7">
        <v>2.2606550000000003</v>
      </c>
      <c r="BN7">
        <v>2.0831300000000001</v>
      </c>
      <c r="BO7">
        <v>2.098563</v>
      </c>
      <c r="BP7">
        <v>2.0746720000000001</v>
      </c>
      <c r="BQ7">
        <v>2.0821709999999998</v>
      </c>
      <c r="BR7">
        <v>2.1036199999999998</v>
      </c>
      <c r="BS7">
        <v>2.1153040000000001</v>
      </c>
      <c r="BT7">
        <v>2.0967319999999998</v>
      </c>
      <c r="BU7">
        <v>2.0254949999999998</v>
      </c>
      <c r="BV7">
        <v>2.0490369999999998</v>
      </c>
      <c r="BW7">
        <v>2.0343019999999998</v>
      </c>
      <c r="BX7">
        <v>2.0731899999999999</v>
      </c>
      <c r="BY7">
        <v>2.0165139999999999</v>
      </c>
      <c r="BZ7">
        <v>2.0602849999999999</v>
      </c>
      <c r="CA7">
        <v>2.0275880000000002</v>
      </c>
      <c r="CB7">
        <v>1.9810270000000001</v>
      </c>
      <c r="CC7">
        <v>2.028111</v>
      </c>
      <c r="CD7">
        <v>2.0003839999999999</v>
      </c>
      <c r="CE7">
        <v>2.1290810000000002</v>
      </c>
      <c r="CF7">
        <v>1.967163</v>
      </c>
      <c r="CG7">
        <v>2.0264539999999998</v>
      </c>
      <c r="CH7">
        <v>1.9921</v>
      </c>
      <c r="CI7">
        <v>2.0293320000000001</v>
      </c>
      <c r="CJ7">
        <v>1.9990760000000001</v>
      </c>
      <c r="CK7">
        <v>2.0001220000000002</v>
      </c>
      <c r="CL7">
        <v>2.0637730000000003</v>
      </c>
      <c r="CM7">
        <v>2.1334400000000002</v>
      </c>
      <c r="CN7">
        <v>2.2065949999999996</v>
      </c>
      <c r="CO7">
        <v>2.3096570000000001</v>
      </c>
      <c r="CP7">
        <v>2.3239570000000001</v>
      </c>
      <c r="CQ7">
        <v>2.4691339999999999</v>
      </c>
      <c r="CR7">
        <v>2.4080979999999998</v>
      </c>
      <c r="CS7">
        <v>2.5088939999999997</v>
      </c>
      <c r="CT7">
        <v>2.4415810000000002</v>
      </c>
      <c r="CU7">
        <v>2.4423649999999997</v>
      </c>
      <c r="CV7">
        <v>2.3786269999999998</v>
      </c>
      <c r="CW7">
        <v>2.4172539999999998</v>
      </c>
      <c r="CX7">
        <v>2.3562189999999998</v>
      </c>
      <c r="CY7">
        <v>2.385777</v>
      </c>
      <c r="CZ7">
        <v>2.2912600000000003</v>
      </c>
      <c r="DA7">
        <v>2.1235870000000001</v>
      </c>
      <c r="DB7">
        <v>2.211042</v>
      </c>
      <c r="DC7">
        <v>2.130563</v>
      </c>
      <c r="DD7">
        <v>2.1554129999999998</v>
      </c>
      <c r="DE7">
        <v>2.1891570000000002</v>
      </c>
      <c r="DF7">
        <v>2.1084160000000001</v>
      </c>
      <c r="DG7">
        <v>2.1216689999999998</v>
      </c>
      <c r="DH7">
        <v>2.1347480000000001</v>
      </c>
      <c r="DI7">
        <v>2.1115549999999996</v>
      </c>
      <c r="DJ7">
        <v>2.1017890000000001</v>
      </c>
      <c r="DK7">
        <v>1.998553</v>
      </c>
      <c r="DL7">
        <v>2.0589770000000001</v>
      </c>
      <c r="DM7">
        <v>2.0329069999999998</v>
      </c>
      <c r="DN7">
        <v>1.959141</v>
      </c>
      <c r="DO7">
        <v>1.950509</v>
      </c>
      <c r="DP7">
        <v>1.9071739999999999</v>
      </c>
      <c r="DQ7">
        <v>1.8755229999999998</v>
      </c>
      <c r="DR7">
        <v>1.851807</v>
      </c>
      <c r="DS7">
        <v>1.8814519999999999</v>
      </c>
      <c r="DT7">
        <v>1.8641880000000002</v>
      </c>
      <c r="DU7">
        <v>1.865496</v>
      </c>
      <c r="DV7">
        <v>1.8423900000000002</v>
      </c>
      <c r="DW7">
        <v>1.787633</v>
      </c>
      <c r="DX7">
        <v>1.79766</v>
      </c>
      <c r="DY7">
        <v>1.7978340000000002</v>
      </c>
      <c r="DZ7">
        <v>1.8725589999999999</v>
      </c>
      <c r="EA7">
        <v>1.801671</v>
      </c>
      <c r="EB7">
        <v>1.810041</v>
      </c>
      <c r="EC7">
        <v>1.7964390000000001</v>
      </c>
      <c r="ED7">
        <v>1.8075999999999999</v>
      </c>
      <c r="EE7">
        <v>1.8127439999999999</v>
      </c>
      <c r="EF7">
        <v>1.8250379999999999</v>
      </c>
      <c r="EG7">
        <v>1.868722</v>
      </c>
      <c r="EH7">
        <v>1.8301829999999999</v>
      </c>
    </row>
    <row r="8" spans="1:138" x14ac:dyDescent="0.15">
      <c r="E8">
        <v>4.7726629999999997</v>
      </c>
      <c r="F8">
        <v>4.665241</v>
      </c>
      <c r="G8">
        <v>4.7500990000000005</v>
      </c>
      <c r="H8">
        <v>4.7409440000000007</v>
      </c>
      <c r="I8">
        <v>4.6274759999999997</v>
      </c>
      <c r="J8">
        <v>4.5926090000000004</v>
      </c>
      <c r="K8">
        <v>4.6731569999999998</v>
      </c>
      <c r="L8">
        <v>4.7189709999999998</v>
      </c>
      <c r="M8">
        <v>4.7901530000000001</v>
      </c>
      <c r="N8">
        <v>4.7284129999999998</v>
      </c>
      <c r="O8">
        <v>4.7113040000000002</v>
      </c>
      <c r="P8">
        <v>4.5291709999999998</v>
      </c>
      <c r="Q8">
        <v>4.7381019999999996</v>
      </c>
      <c r="R8">
        <v>4.631062</v>
      </c>
      <c r="S8">
        <v>4.6924210000000004</v>
      </c>
      <c r="T8">
        <v>4.7610089999999996</v>
      </c>
      <c r="U8">
        <v>4.5898059999999994</v>
      </c>
      <c r="V8">
        <v>4.7228430000000001</v>
      </c>
      <c r="W8">
        <v>4.5205120000000001</v>
      </c>
      <c r="X8">
        <v>4.7036930000000003</v>
      </c>
      <c r="Y8">
        <v>4.4491389999999997</v>
      </c>
      <c r="Z8">
        <v>4.4582179999999996</v>
      </c>
      <c r="AA8">
        <v>4.6017079999999995</v>
      </c>
      <c r="AB8">
        <v>4.2364309999999996</v>
      </c>
      <c r="AC8">
        <v>4.4234470000000004</v>
      </c>
      <c r="AD8">
        <v>4.5053860000000006</v>
      </c>
      <c r="AE8">
        <v>4.5159530000000006</v>
      </c>
      <c r="AF8">
        <v>4.5611379999999997</v>
      </c>
      <c r="AG8">
        <v>4.3653300000000002</v>
      </c>
      <c r="AH8">
        <v>4.4165420000000006</v>
      </c>
      <c r="AI8">
        <v>4.3667980000000002</v>
      </c>
      <c r="AJ8">
        <v>4.5705219999999995</v>
      </c>
      <c r="AK8">
        <v>4.6200559999999999</v>
      </c>
      <c r="AL8">
        <v>4.6373940000000005</v>
      </c>
      <c r="AM8">
        <v>4.4057079999999997</v>
      </c>
      <c r="AN8">
        <v>4.6187399999999998</v>
      </c>
      <c r="AO8">
        <v>4.5697399999999995</v>
      </c>
      <c r="AP8">
        <v>4.6907039999999993</v>
      </c>
      <c r="AQ8">
        <v>4.5029070000000004</v>
      </c>
      <c r="AR8">
        <v>4.6294210000000007</v>
      </c>
      <c r="AS8">
        <v>4.6400640000000006</v>
      </c>
      <c r="AT8">
        <v>4.6996120000000001</v>
      </c>
      <c r="AU8">
        <v>4.7394369999999997</v>
      </c>
      <c r="AV8">
        <v>4.442215</v>
      </c>
      <c r="AW8">
        <v>4.6624759999999998</v>
      </c>
      <c r="AX8">
        <v>4.6920590000000004</v>
      </c>
      <c r="AY8">
        <v>4.6250919999999995</v>
      </c>
      <c r="AZ8">
        <v>4.6354100000000003</v>
      </c>
      <c r="BA8">
        <v>4.586659</v>
      </c>
      <c r="BB8">
        <v>4.6481890000000003</v>
      </c>
      <c r="BC8">
        <v>4.6476549999999994</v>
      </c>
      <c r="BD8">
        <v>4.6988300000000001</v>
      </c>
      <c r="BE8">
        <v>4.6870039999999999</v>
      </c>
      <c r="BF8">
        <v>4.6701239999999995</v>
      </c>
      <c r="BG8">
        <v>4.6327590000000001</v>
      </c>
      <c r="BH8">
        <v>4.6265979999999995</v>
      </c>
      <c r="BI8">
        <v>4.4678880000000003</v>
      </c>
      <c r="BJ8">
        <v>4.5512009999999998</v>
      </c>
      <c r="BK8">
        <v>4.6433070000000001</v>
      </c>
      <c r="BL8">
        <v>4.6296499999999998</v>
      </c>
      <c r="BM8">
        <v>4.5582770000000004</v>
      </c>
      <c r="BN8">
        <v>4.5809170000000003</v>
      </c>
      <c r="BO8">
        <v>4.6750259999999999</v>
      </c>
      <c r="BP8">
        <v>4.7338109999999993</v>
      </c>
      <c r="BQ8">
        <v>4.777622</v>
      </c>
      <c r="BR8">
        <v>4.6982759999999999</v>
      </c>
      <c r="BS8">
        <v>4.6348379999999993</v>
      </c>
      <c r="BT8">
        <v>4.6358300000000003</v>
      </c>
      <c r="BU8">
        <v>4.6286580000000006</v>
      </c>
      <c r="BV8">
        <v>4.5375630000000005</v>
      </c>
      <c r="BW8">
        <v>4.6495060000000006</v>
      </c>
      <c r="BX8">
        <v>4.7020150000000003</v>
      </c>
      <c r="BY8">
        <v>4.6908760000000003</v>
      </c>
      <c r="BZ8">
        <v>4.6223260000000002</v>
      </c>
      <c r="CA8">
        <v>4.6151540000000004</v>
      </c>
      <c r="CB8">
        <v>4.6904950000000003</v>
      </c>
      <c r="CC8">
        <v>4.6212770000000001</v>
      </c>
      <c r="CD8">
        <v>4.6524239999999999</v>
      </c>
      <c r="CE8">
        <v>4.5915029999999994</v>
      </c>
      <c r="CF8">
        <v>4.5413399999999999</v>
      </c>
      <c r="CG8">
        <v>4.5830159999999998</v>
      </c>
      <c r="CH8">
        <v>4.5331570000000001</v>
      </c>
      <c r="CI8">
        <v>4.5609849999999996</v>
      </c>
      <c r="CJ8">
        <v>4.5108790000000001</v>
      </c>
      <c r="CK8">
        <v>4.6073529999999998</v>
      </c>
      <c r="CL8">
        <v>4.5968819999999999</v>
      </c>
      <c r="CM8">
        <v>4.518662</v>
      </c>
      <c r="CN8">
        <v>4.6735569999999997</v>
      </c>
      <c r="CO8">
        <v>4.5737269999999999</v>
      </c>
      <c r="CP8">
        <v>4.5639989999999999</v>
      </c>
      <c r="CQ8">
        <v>4.7108080000000001</v>
      </c>
      <c r="CR8">
        <v>4.6144870000000004</v>
      </c>
      <c r="CS8">
        <v>4.608765</v>
      </c>
      <c r="CT8">
        <v>4.6818540000000004</v>
      </c>
      <c r="CU8">
        <v>4.5769120000000001</v>
      </c>
      <c r="CV8">
        <v>4.5568469999999994</v>
      </c>
      <c r="CW8">
        <v>4.397983</v>
      </c>
      <c r="CX8">
        <v>4.4499970000000006</v>
      </c>
      <c r="CY8">
        <v>4.5430190000000001</v>
      </c>
      <c r="CZ8">
        <v>4.5639419999999999</v>
      </c>
      <c r="DA8">
        <v>4.5815850000000005</v>
      </c>
      <c r="DB8">
        <v>4.5373149999999995</v>
      </c>
      <c r="DC8">
        <v>4.5883560000000001</v>
      </c>
      <c r="DD8">
        <v>4.5492359999999996</v>
      </c>
      <c r="DE8">
        <v>4.586449</v>
      </c>
      <c r="DF8">
        <v>4.4022939999999995</v>
      </c>
      <c r="DG8">
        <v>4.496308</v>
      </c>
      <c r="DH8">
        <v>4.6951670000000005</v>
      </c>
      <c r="DI8">
        <v>4.4445990000000002</v>
      </c>
      <c r="DJ8">
        <v>4.5054629999999998</v>
      </c>
      <c r="DK8">
        <v>4.4784170000000003</v>
      </c>
      <c r="DL8">
        <v>4.5679089999999993</v>
      </c>
      <c r="DM8">
        <v>4.3497849999999998</v>
      </c>
      <c r="DN8">
        <v>4.5249939999999995</v>
      </c>
      <c r="DO8">
        <v>4.2453570000000003</v>
      </c>
      <c r="DP8">
        <v>4.4808389999999996</v>
      </c>
      <c r="DQ8">
        <v>4.4942089999999997</v>
      </c>
      <c r="DR8">
        <v>4.4058039999999998</v>
      </c>
      <c r="DS8">
        <v>4.4164849999999998</v>
      </c>
      <c r="DT8">
        <v>4.5587920000000004</v>
      </c>
      <c r="DU8">
        <v>4.4585420000000004</v>
      </c>
      <c r="DV8">
        <v>4.4201090000000001</v>
      </c>
      <c r="DW8">
        <v>4.3096350000000001</v>
      </c>
      <c r="DX8">
        <v>4.4819070000000005</v>
      </c>
      <c r="DY8">
        <v>4.3767929999999993</v>
      </c>
      <c r="DZ8">
        <v>4.4332889999999994</v>
      </c>
      <c r="EA8">
        <v>4.4432830000000001</v>
      </c>
      <c r="EB8">
        <v>4.3538480000000002</v>
      </c>
      <c r="EC8">
        <v>4.2988970000000002</v>
      </c>
      <c r="ED8">
        <v>4.2893790000000003</v>
      </c>
      <c r="EE8">
        <v>4.3898010000000003</v>
      </c>
      <c r="EF8">
        <v>4.4667439999999994</v>
      </c>
      <c r="EG8">
        <v>4.4919970000000005</v>
      </c>
      <c r="EH8">
        <v>4.4601059999999997</v>
      </c>
    </row>
    <row r="9" spans="1:138" x14ac:dyDescent="0.15">
      <c r="E9">
        <v>3.7301840000000004</v>
      </c>
      <c r="F9">
        <v>3.7205400000000002</v>
      </c>
      <c r="G9">
        <v>3.6954349999999998</v>
      </c>
      <c r="H9">
        <v>3.6679279999999999</v>
      </c>
      <c r="I9">
        <v>3.6737469999999997</v>
      </c>
      <c r="J9">
        <v>3.6581619999999999</v>
      </c>
      <c r="K9">
        <v>3.7209059999999998</v>
      </c>
      <c r="L9">
        <v>3.3980709999999998</v>
      </c>
      <c r="M9">
        <v>3.7019859999999998</v>
      </c>
      <c r="N9">
        <v>3.5965979999999997</v>
      </c>
      <c r="O9">
        <v>3.6565349999999999</v>
      </c>
      <c r="P9">
        <v>3.6405030000000003</v>
      </c>
      <c r="Q9">
        <v>3.4971520000000003</v>
      </c>
      <c r="R9">
        <v>3.627319</v>
      </c>
      <c r="S9">
        <v>3.6464439999999998</v>
      </c>
      <c r="T9">
        <v>3.5914709999999999</v>
      </c>
      <c r="U9">
        <v>3.5824789999999997</v>
      </c>
      <c r="V9">
        <v>3.678833</v>
      </c>
      <c r="W9">
        <v>3.5841469999999997</v>
      </c>
      <c r="X9">
        <v>3.5631919999999999</v>
      </c>
      <c r="Y9">
        <v>3.5898440000000003</v>
      </c>
      <c r="Z9">
        <v>3.5173749999999999</v>
      </c>
      <c r="AA9">
        <v>3.5286050000000002</v>
      </c>
      <c r="AB9">
        <v>3.5357669999999999</v>
      </c>
      <c r="AC9">
        <v>3.4629310000000002</v>
      </c>
      <c r="AD9">
        <v>3.440674</v>
      </c>
      <c r="AE9">
        <v>3.423136</v>
      </c>
      <c r="AF9">
        <v>3.4739180000000003</v>
      </c>
      <c r="AG9">
        <v>3.427165</v>
      </c>
      <c r="AH9">
        <v>3.4500320000000002</v>
      </c>
      <c r="AI9">
        <v>3.406657</v>
      </c>
      <c r="AJ9">
        <v>3.4654949999999998</v>
      </c>
      <c r="AK9">
        <v>3.413208</v>
      </c>
      <c r="AL9">
        <v>3.3914789999999999</v>
      </c>
      <c r="AM9">
        <v>3.368449</v>
      </c>
      <c r="AN9">
        <v>3.3862299999999999</v>
      </c>
      <c r="AO9">
        <v>3.4567459999999999</v>
      </c>
      <c r="AP9">
        <v>3.3115230000000002</v>
      </c>
      <c r="AQ9">
        <v>3.3505859999999998</v>
      </c>
      <c r="AR9">
        <v>3.358358</v>
      </c>
      <c r="AS9">
        <v>3.3784179999999999</v>
      </c>
      <c r="AT9">
        <v>3.3423660000000002</v>
      </c>
      <c r="AU9">
        <v>3.358276</v>
      </c>
      <c r="AV9">
        <v>3.3482259999999999</v>
      </c>
      <c r="AW9">
        <v>3.3864340000000004</v>
      </c>
      <c r="AX9">
        <v>3.3482669999999999</v>
      </c>
      <c r="AY9">
        <v>3.367839</v>
      </c>
      <c r="AZ9">
        <v>3.3659669999999999</v>
      </c>
      <c r="BA9">
        <v>3.312459</v>
      </c>
      <c r="BB9">
        <v>3.363607</v>
      </c>
      <c r="BC9">
        <v>3.3302809999999998</v>
      </c>
      <c r="BD9">
        <v>3.388306</v>
      </c>
      <c r="BE9">
        <v>3.330444</v>
      </c>
      <c r="BF9">
        <v>3.327515</v>
      </c>
      <c r="BG9">
        <v>3.3463539999999998</v>
      </c>
      <c r="BH9">
        <v>3.3305659999999997</v>
      </c>
      <c r="BI9">
        <v>3.3088790000000001</v>
      </c>
      <c r="BJ9">
        <v>3.315715</v>
      </c>
      <c r="BK9">
        <v>3.3703609999999999</v>
      </c>
      <c r="BL9">
        <v>3.3501379999999998</v>
      </c>
      <c r="BM9">
        <v>3.4042159999999999</v>
      </c>
      <c r="BN9">
        <v>3.3966469999999997</v>
      </c>
      <c r="BO9">
        <v>3.291585</v>
      </c>
      <c r="BP9">
        <v>3.3697919999999999</v>
      </c>
      <c r="BQ9">
        <v>3.3951819999999997</v>
      </c>
      <c r="BR9">
        <v>3.3689780000000003</v>
      </c>
      <c r="BS9">
        <v>3.3404129999999999</v>
      </c>
      <c r="BT9">
        <v>3.3326419999999999</v>
      </c>
      <c r="BU9">
        <v>3.3933110000000002</v>
      </c>
      <c r="BV9">
        <v>3.3649089999999999</v>
      </c>
      <c r="BW9">
        <v>3.435994</v>
      </c>
      <c r="BX9">
        <v>3.401367</v>
      </c>
      <c r="BY9">
        <v>3.4393310000000001</v>
      </c>
      <c r="BZ9">
        <v>3.514364</v>
      </c>
      <c r="CA9">
        <v>3.473185</v>
      </c>
      <c r="CB9">
        <v>3.505452</v>
      </c>
      <c r="CC9">
        <v>3.483968</v>
      </c>
      <c r="CD9">
        <v>3.421468</v>
      </c>
      <c r="CE9">
        <v>3.459025</v>
      </c>
      <c r="CF9">
        <v>3.4257</v>
      </c>
      <c r="CG9">
        <v>3.3601070000000002</v>
      </c>
      <c r="CH9">
        <v>3.4167069999999997</v>
      </c>
      <c r="CI9">
        <v>3.296265</v>
      </c>
      <c r="CJ9">
        <v>3.2113850000000004</v>
      </c>
      <c r="CK9">
        <v>3.4052730000000002</v>
      </c>
      <c r="CL9">
        <v>3.432048</v>
      </c>
      <c r="CM9">
        <v>3.435832</v>
      </c>
      <c r="CN9">
        <v>3.2478029999999998</v>
      </c>
      <c r="CO9">
        <v>3.2773850000000002</v>
      </c>
      <c r="CP9">
        <v>3.4355880000000001</v>
      </c>
      <c r="CQ9">
        <v>3.3535560000000002</v>
      </c>
      <c r="CR9">
        <v>3.3928629999999997</v>
      </c>
      <c r="CS9">
        <v>3.4106450000000001</v>
      </c>
      <c r="CT9">
        <v>3.2285560000000002</v>
      </c>
      <c r="CU9">
        <v>3.2552489999999996</v>
      </c>
      <c r="CV9">
        <v>3.2449140000000001</v>
      </c>
      <c r="CW9">
        <v>3.270508</v>
      </c>
      <c r="CX9">
        <v>3.2858890000000001</v>
      </c>
      <c r="CY9">
        <v>3.241536</v>
      </c>
      <c r="CZ9">
        <v>3.251506</v>
      </c>
      <c r="DA9">
        <v>3.3632809999999997</v>
      </c>
      <c r="DB9">
        <v>3.4203290000000002</v>
      </c>
      <c r="DC9">
        <v>3.3375650000000001</v>
      </c>
      <c r="DD9">
        <v>3.4412430000000001</v>
      </c>
      <c r="DE9">
        <v>3.4422609999999998</v>
      </c>
      <c r="DF9">
        <v>3.3162029999999998</v>
      </c>
      <c r="DG9">
        <v>3.40035</v>
      </c>
      <c r="DH9">
        <v>3.3813879999999998</v>
      </c>
      <c r="DI9">
        <v>3.5</v>
      </c>
      <c r="DJ9">
        <v>3.475708</v>
      </c>
      <c r="DK9">
        <v>3.510335</v>
      </c>
      <c r="DL9">
        <v>3.5044759999999999</v>
      </c>
      <c r="DM9">
        <v>3.4810379999999999</v>
      </c>
      <c r="DN9">
        <v>3.423543</v>
      </c>
      <c r="DO9">
        <v>3.455892</v>
      </c>
      <c r="DP9">
        <v>3.4291990000000001</v>
      </c>
      <c r="DQ9">
        <v>3.4109289999999999</v>
      </c>
      <c r="DR9">
        <v>3.409017</v>
      </c>
      <c r="DS9">
        <v>3.3658040000000002</v>
      </c>
      <c r="DT9">
        <v>3.3406979999999997</v>
      </c>
      <c r="DU9">
        <v>3.40564</v>
      </c>
      <c r="DV9">
        <v>3.3565270000000003</v>
      </c>
      <c r="DW9">
        <v>3.3844810000000001</v>
      </c>
      <c r="DX9">
        <v>3.437093</v>
      </c>
      <c r="DY9">
        <v>3.438517</v>
      </c>
      <c r="DZ9">
        <v>3.4597979999999997</v>
      </c>
      <c r="EA9">
        <v>3.4785970000000002</v>
      </c>
      <c r="EB9">
        <v>3.4104409999999996</v>
      </c>
      <c r="EC9">
        <v>3.3785810000000001</v>
      </c>
      <c r="ED9">
        <v>3.426758</v>
      </c>
      <c r="EE9">
        <v>3.4737139999999997</v>
      </c>
      <c r="EF9">
        <v>3.3784589999999999</v>
      </c>
      <c r="EG9">
        <v>3.4174799999999999</v>
      </c>
      <c r="EH9">
        <v>3.3961990000000002</v>
      </c>
    </row>
    <row r="11" spans="1:138" x14ac:dyDescent="0.15">
      <c r="B11" t="s">
        <v>1</v>
      </c>
      <c r="E11">
        <v>0.92306449999999995</v>
      </c>
      <c r="F11">
        <v>0.9754269000000001</v>
      </c>
      <c r="G11">
        <v>0.92930990000000002</v>
      </c>
      <c r="H11">
        <v>0.90485329999999997</v>
      </c>
      <c r="I11">
        <v>0.91226269999999998</v>
      </c>
      <c r="J11">
        <v>0.85501739999999993</v>
      </c>
      <c r="K11">
        <v>0.92361800000000005</v>
      </c>
      <c r="L11">
        <v>0.77555809999999992</v>
      </c>
      <c r="M11">
        <v>0.87568409999999997</v>
      </c>
      <c r="N11">
        <v>0.83804109999999998</v>
      </c>
      <c r="O11">
        <v>0.95774099999999995</v>
      </c>
      <c r="P11">
        <v>0.92502329999999999</v>
      </c>
      <c r="Q11">
        <v>0.84532270000000009</v>
      </c>
      <c r="R11">
        <v>0.97216229999999992</v>
      </c>
      <c r="S11">
        <v>0.80978039999999996</v>
      </c>
      <c r="T11">
        <v>0.86239840000000001</v>
      </c>
      <c r="U11">
        <v>0.8259476</v>
      </c>
      <c r="V11">
        <v>0.80144839999999995</v>
      </c>
      <c r="W11">
        <v>0.85019129999999998</v>
      </c>
      <c r="X11">
        <v>0.83420860000000008</v>
      </c>
      <c r="Y11">
        <v>0.78790709999999997</v>
      </c>
      <c r="Z11">
        <v>0.80259810000000009</v>
      </c>
      <c r="AA11">
        <v>0.68817850000000003</v>
      </c>
      <c r="AB11">
        <v>0.86002800000000001</v>
      </c>
      <c r="AC11">
        <v>0.90404420000000008</v>
      </c>
      <c r="AD11">
        <v>0.9054068999999999</v>
      </c>
      <c r="AE11">
        <v>0.73580010000000007</v>
      </c>
      <c r="AF11">
        <v>0.88569109999999995</v>
      </c>
      <c r="AG11">
        <v>0.76081029999999994</v>
      </c>
      <c r="AH11">
        <v>0.79470609999999997</v>
      </c>
      <c r="AI11">
        <v>0.91402279999999991</v>
      </c>
      <c r="AJ11">
        <v>0.78959619999999997</v>
      </c>
      <c r="AK11">
        <v>0.83683459999999998</v>
      </c>
      <c r="AL11">
        <v>0.81676389999999999</v>
      </c>
      <c r="AM11">
        <v>0.87548540000000008</v>
      </c>
      <c r="AN11">
        <v>0.88885639999999999</v>
      </c>
      <c r="AO11">
        <v>0.86261130000000008</v>
      </c>
      <c r="AP11">
        <v>0.8703187</v>
      </c>
      <c r="AQ11">
        <v>0.7783544</v>
      </c>
      <c r="AR11">
        <v>0.73730470000000004</v>
      </c>
      <c r="AS11">
        <v>0.85700460000000001</v>
      </c>
      <c r="AT11">
        <v>0.73046310000000003</v>
      </c>
      <c r="AU11">
        <v>0.92550589999999999</v>
      </c>
      <c r="AV11">
        <v>0.76952560000000003</v>
      </c>
      <c r="AW11">
        <v>0.71605589999999997</v>
      </c>
      <c r="AX11">
        <v>0.82851679999999994</v>
      </c>
      <c r="AY11">
        <v>0.72160590000000002</v>
      </c>
      <c r="AZ11">
        <v>0.83090140000000001</v>
      </c>
      <c r="BA11">
        <v>0.80088059999999994</v>
      </c>
      <c r="BB11">
        <v>0.73639620000000006</v>
      </c>
      <c r="BC11">
        <v>0.74455789999999999</v>
      </c>
      <c r="BD11">
        <v>0.64323960000000002</v>
      </c>
      <c r="BE11">
        <v>0.7826552</v>
      </c>
      <c r="BF11">
        <v>0.71394100000000005</v>
      </c>
      <c r="BG11">
        <v>0.7761827</v>
      </c>
      <c r="BH11">
        <v>0.78319460000000007</v>
      </c>
      <c r="BI11">
        <v>0.68213179999999995</v>
      </c>
      <c r="BJ11">
        <v>0.69675180000000003</v>
      </c>
      <c r="BK11">
        <v>0.71077570000000001</v>
      </c>
      <c r="BL11">
        <v>0.7304773</v>
      </c>
      <c r="BM11">
        <v>0.70560900000000004</v>
      </c>
      <c r="BN11">
        <v>0.80855969999999999</v>
      </c>
      <c r="BO11">
        <v>0.76018580000000002</v>
      </c>
      <c r="BP11">
        <v>0.67986069999999998</v>
      </c>
      <c r="BQ11">
        <v>0.77639559999999996</v>
      </c>
      <c r="BR11">
        <v>0.78242809999999996</v>
      </c>
      <c r="BS11">
        <v>0.76322330000000005</v>
      </c>
      <c r="BT11">
        <v>0.76908560000000004</v>
      </c>
      <c r="BU11">
        <v>0.77352829999999995</v>
      </c>
      <c r="BV11">
        <v>0.74739679999999997</v>
      </c>
      <c r="BW11">
        <v>0.71416809999999997</v>
      </c>
      <c r="BX11">
        <v>0.67980390000000002</v>
      </c>
      <c r="BY11">
        <v>0.67591470000000009</v>
      </c>
      <c r="BZ11">
        <v>0.74018609999999996</v>
      </c>
      <c r="CA11">
        <v>0.65688019999999991</v>
      </c>
      <c r="CB11">
        <v>0.63303390000000004</v>
      </c>
      <c r="CC11">
        <v>0.55808839999999993</v>
      </c>
      <c r="CD11">
        <v>0.71364290000000008</v>
      </c>
      <c r="CE11">
        <v>0.7217193999999999</v>
      </c>
      <c r="CF11">
        <v>0.75027820000000001</v>
      </c>
      <c r="CG11">
        <v>0.61431179999999996</v>
      </c>
      <c r="CH11">
        <v>0.84804800000000002</v>
      </c>
      <c r="CI11">
        <v>0.61272199999999999</v>
      </c>
      <c r="CJ11">
        <v>0.6907335</v>
      </c>
      <c r="CK11">
        <v>0.69019410000000003</v>
      </c>
      <c r="CL11">
        <v>0.75805659999999997</v>
      </c>
      <c r="CM11">
        <v>0.75665139999999997</v>
      </c>
      <c r="CN11">
        <v>0.59932259999999993</v>
      </c>
      <c r="CO11">
        <v>0.74349330000000002</v>
      </c>
      <c r="CP11">
        <v>0.76770870000000002</v>
      </c>
      <c r="CQ11">
        <v>0.63243769999999999</v>
      </c>
      <c r="CR11">
        <v>0.5990955</v>
      </c>
      <c r="CS11">
        <v>0.59529150000000008</v>
      </c>
      <c r="CT11">
        <v>0.67459460000000004</v>
      </c>
      <c r="CU11">
        <v>0.58737109999999992</v>
      </c>
      <c r="CV11">
        <v>0.61585889999999999</v>
      </c>
      <c r="CW11">
        <v>0.61483690000000002</v>
      </c>
      <c r="CX11">
        <v>0.65465170000000006</v>
      </c>
      <c r="CY11">
        <v>0.63091900000000001</v>
      </c>
      <c r="CZ11">
        <v>0.53892620000000002</v>
      </c>
      <c r="DA11">
        <v>0.56156600000000001</v>
      </c>
      <c r="DB11">
        <v>0.64558159999999998</v>
      </c>
      <c r="DC11">
        <v>0.61225359999999995</v>
      </c>
      <c r="DD11">
        <v>0.43851630000000003</v>
      </c>
      <c r="DE11">
        <v>0.4995656</v>
      </c>
      <c r="DF11">
        <v>0.64179169999999996</v>
      </c>
      <c r="DG11">
        <v>0.50951579999999996</v>
      </c>
      <c r="DH11">
        <v>0.59516380000000002</v>
      </c>
      <c r="DI11">
        <v>0.51455470000000003</v>
      </c>
      <c r="DJ11">
        <v>0.61391430000000002</v>
      </c>
      <c r="DK11">
        <v>0.41901350000000004</v>
      </c>
      <c r="DL11">
        <v>0.60606490000000002</v>
      </c>
      <c r="DM11">
        <v>0.55865620000000005</v>
      </c>
      <c r="DN11">
        <v>0.54632140000000007</v>
      </c>
      <c r="DO11">
        <v>0.71781600000000001</v>
      </c>
      <c r="DP11">
        <v>0.567187</v>
      </c>
      <c r="DQ11">
        <v>0.6654677</v>
      </c>
      <c r="DR11">
        <v>0.56518550000000001</v>
      </c>
      <c r="DS11">
        <v>0.54388000000000003</v>
      </c>
      <c r="DT11">
        <v>0.64593650000000002</v>
      </c>
      <c r="DU11">
        <v>0.59602959999999994</v>
      </c>
      <c r="DV11">
        <v>0.52818120000000002</v>
      </c>
      <c r="DW11">
        <v>0.56231830000000005</v>
      </c>
      <c r="DX11">
        <v>0.54376649999999993</v>
      </c>
      <c r="DY11">
        <v>0.62976930000000009</v>
      </c>
      <c r="DZ11">
        <v>0.54385159999999999</v>
      </c>
      <c r="EA11">
        <v>0.45387450000000001</v>
      </c>
      <c r="EB11">
        <v>0.50528590000000007</v>
      </c>
      <c r="EC11">
        <v>0.54588139999999996</v>
      </c>
      <c r="ED11">
        <v>0.71308939999999998</v>
      </c>
      <c r="EE11">
        <v>0.5570522</v>
      </c>
      <c r="EF11">
        <v>0.60214729999999994</v>
      </c>
      <c r="EG11">
        <v>0.55394370000000004</v>
      </c>
      <c r="EH11">
        <v>0.62653300000000001</v>
      </c>
    </row>
    <row r="12" spans="1:138" x14ac:dyDescent="0.15">
      <c r="E12">
        <v>1.6004320000000001</v>
      </c>
      <c r="F12">
        <v>1.5825740000000001</v>
      </c>
      <c r="G12">
        <v>1.538222</v>
      </c>
      <c r="H12">
        <v>1.4343939999999999</v>
      </c>
      <c r="I12">
        <v>1.28149</v>
      </c>
      <c r="J12">
        <v>1.8150500000000001</v>
      </c>
      <c r="K12">
        <v>1.482928</v>
      </c>
      <c r="L12">
        <v>1.5223979999999999</v>
      </c>
      <c r="M12">
        <v>1.7116069999999999</v>
      </c>
      <c r="N12">
        <v>1.705141</v>
      </c>
      <c r="O12">
        <v>1.858385</v>
      </c>
      <c r="P12">
        <v>1.6694249999999999</v>
      </c>
      <c r="Q12">
        <v>1.7530429999999999</v>
      </c>
      <c r="R12">
        <v>1.6932960000000001</v>
      </c>
      <c r="S12">
        <v>1.698043</v>
      </c>
      <c r="T12">
        <v>1.504991</v>
      </c>
      <c r="U12">
        <v>1.486229</v>
      </c>
      <c r="V12">
        <v>1.6810440000000002</v>
      </c>
      <c r="W12">
        <v>1.676455</v>
      </c>
      <c r="X12">
        <v>1.4292400000000001</v>
      </c>
      <c r="Y12">
        <v>1.3319909999999999</v>
      </c>
      <c r="Z12">
        <v>1.583116</v>
      </c>
      <c r="AA12">
        <v>1.4607070000000002</v>
      </c>
      <c r="AB12">
        <v>1.4921289999999998</v>
      </c>
      <c r="AC12">
        <v>1.494299</v>
      </c>
      <c r="AD12">
        <v>1.515277</v>
      </c>
      <c r="AE12">
        <v>1.626293</v>
      </c>
      <c r="AF12">
        <v>1.6365560000000001</v>
      </c>
      <c r="AG12">
        <v>1.594238</v>
      </c>
      <c r="AH12">
        <v>1.661219</v>
      </c>
      <c r="AI12">
        <v>1.529315</v>
      </c>
      <c r="AJ12">
        <v>1.491541</v>
      </c>
      <c r="AK12">
        <v>1.301925</v>
      </c>
      <c r="AL12">
        <v>1.233927</v>
      </c>
      <c r="AM12">
        <v>1.424628</v>
      </c>
      <c r="AN12">
        <v>1.08152</v>
      </c>
      <c r="AO12">
        <v>1.2041330000000001</v>
      </c>
      <c r="AP12">
        <v>1.201827</v>
      </c>
      <c r="AQ12">
        <v>1.1856640000000001</v>
      </c>
      <c r="AR12">
        <v>1.117848</v>
      </c>
      <c r="AS12">
        <v>1.059615</v>
      </c>
      <c r="AT12">
        <v>1.017773</v>
      </c>
      <c r="AU12">
        <v>1.1400920000000001</v>
      </c>
      <c r="AV12">
        <v>1.15743</v>
      </c>
      <c r="AW12">
        <v>1.219166</v>
      </c>
      <c r="AX12">
        <v>0.99503129999999995</v>
      </c>
      <c r="AY12">
        <v>1.1482289999999999</v>
      </c>
      <c r="AZ12">
        <v>1.249118</v>
      </c>
      <c r="BA12">
        <v>1.1252170000000001</v>
      </c>
      <c r="BB12">
        <v>1.062848</v>
      </c>
      <c r="BC12">
        <v>0.87049690000000002</v>
      </c>
      <c r="BD12">
        <v>1.0997399999999999</v>
      </c>
      <c r="BE12">
        <v>0.95913349999999997</v>
      </c>
      <c r="BF12">
        <v>1.0381400000000001</v>
      </c>
      <c r="BG12">
        <v>1.2025509999999999</v>
      </c>
      <c r="BH12">
        <v>1.105934</v>
      </c>
      <c r="BI12">
        <v>0.9125434</v>
      </c>
      <c r="BJ12">
        <v>1.2955050000000001</v>
      </c>
      <c r="BK12">
        <v>1.082854</v>
      </c>
      <c r="BL12">
        <v>0.98612469999999997</v>
      </c>
      <c r="BM12">
        <v>1.0310650000000001</v>
      </c>
      <c r="BN12">
        <v>1.1200399999999999</v>
      </c>
      <c r="BO12">
        <v>1.154898</v>
      </c>
      <c r="BP12">
        <v>0.90705020000000003</v>
      </c>
      <c r="BQ12">
        <v>1.076751</v>
      </c>
      <c r="BR12">
        <v>0.98915380000000008</v>
      </c>
      <c r="BS12">
        <v>0.72966399999999998</v>
      </c>
      <c r="BT12">
        <v>0.86043740000000002</v>
      </c>
      <c r="BU12">
        <v>1.15856</v>
      </c>
      <c r="BV12">
        <v>1.2952790000000001</v>
      </c>
      <c r="BW12">
        <v>1.0813170000000001</v>
      </c>
      <c r="BX12">
        <v>1.16333</v>
      </c>
      <c r="BY12">
        <v>0.89066120000000004</v>
      </c>
      <c r="BZ12">
        <v>0.99295159999999993</v>
      </c>
      <c r="CA12">
        <v>1.0005470000000001</v>
      </c>
      <c r="CB12">
        <v>0.89798540000000004</v>
      </c>
      <c r="CC12">
        <v>0.43463810000000003</v>
      </c>
      <c r="CD12">
        <v>0.87266710000000003</v>
      </c>
      <c r="CE12">
        <v>0.76199000000000006</v>
      </c>
      <c r="CF12">
        <v>0.82444929999999994</v>
      </c>
      <c r="CG12">
        <v>0.73126900000000006</v>
      </c>
      <c r="CH12">
        <v>0.96996169999999993</v>
      </c>
      <c r="CI12">
        <v>0.94398780000000004</v>
      </c>
      <c r="CJ12">
        <v>0.90454100000000004</v>
      </c>
      <c r="CK12">
        <v>0.94509549999999998</v>
      </c>
      <c r="CL12">
        <v>0.80494069999999995</v>
      </c>
      <c r="CM12">
        <v>0.92524770000000001</v>
      </c>
      <c r="CN12">
        <v>0.97210920000000001</v>
      </c>
      <c r="CO12">
        <v>0.72923450000000001</v>
      </c>
      <c r="CP12">
        <v>0.79384130000000008</v>
      </c>
      <c r="CQ12">
        <v>0.89095500000000005</v>
      </c>
      <c r="CR12">
        <v>0.70701320000000001</v>
      </c>
      <c r="CS12">
        <v>0.76938210000000007</v>
      </c>
      <c r="CT12">
        <v>0.74033389999999999</v>
      </c>
      <c r="CU12">
        <v>0.7187907</v>
      </c>
      <c r="CV12">
        <v>0.76881690000000003</v>
      </c>
      <c r="CW12">
        <v>0.77923810000000004</v>
      </c>
      <c r="CX12">
        <v>0.9441235</v>
      </c>
      <c r="CY12">
        <v>0.64310709999999993</v>
      </c>
      <c r="CZ12">
        <v>0.65782339999999995</v>
      </c>
      <c r="DA12">
        <v>1.0614919999999999</v>
      </c>
      <c r="DB12">
        <v>0.93641489999999994</v>
      </c>
      <c r="DC12">
        <v>0.79630539999999994</v>
      </c>
      <c r="DD12">
        <v>0.93542029999999998</v>
      </c>
      <c r="DE12">
        <v>0.83459919999999999</v>
      </c>
      <c r="DF12">
        <v>0.83584249999999993</v>
      </c>
      <c r="DG12">
        <v>0.73065859999999994</v>
      </c>
      <c r="DH12">
        <v>0.63309280000000001</v>
      </c>
      <c r="DI12">
        <v>0.75159140000000002</v>
      </c>
      <c r="DJ12">
        <v>0.91317629999999994</v>
      </c>
      <c r="DK12">
        <v>0.74245870000000003</v>
      </c>
      <c r="DL12">
        <v>0.63411000000000006</v>
      </c>
      <c r="DM12">
        <v>0.91514309999999999</v>
      </c>
      <c r="DN12">
        <v>0.61826350000000008</v>
      </c>
      <c r="DO12">
        <v>0.839256</v>
      </c>
      <c r="DP12">
        <v>0.74695730000000005</v>
      </c>
      <c r="DQ12">
        <v>0.77747490000000008</v>
      </c>
      <c r="DR12">
        <v>0.84454570000000007</v>
      </c>
      <c r="DS12">
        <v>0.72640880000000008</v>
      </c>
      <c r="DT12">
        <v>0.70945460000000005</v>
      </c>
      <c r="DU12">
        <v>0.70520470000000002</v>
      </c>
      <c r="DV12">
        <v>0.76140229999999998</v>
      </c>
      <c r="DW12">
        <v>1.0844369999999999</v>
      </c>
      <c r="DX12">
        <v>0.62228740000000005</v>
      </c>
      <c r="DY12">
        <v>0.76822919999999995</v>
      </c>
      <c r="DZ12">
        <v>0.56421349999999992</v>
      </c>
      <c r="EA12">
        <v>0.77476219999999996</v>
      </c>
      <c r="EB12">
        <v>0.72787820000000003</v>
      </c>
      <c r="EC12">
        <v>0.83371770000000001</v>
      </c>
      <c r="ED12">
        <v>0.5296495</v>
      </c>
      <c r="EE12">
        <v>0.64358180000000009</v>
      </c>
      <c r="EF12">
        <v>0.85682060000000004</v>
      </c>
      <c r="EG12">
        <v>0.66306790000000004</v>
      </c>
      <c r="EH12">
        <v>0.76099539999999999</v>
      </c>
    </row>
    <row r="13" spans="1:138" x14ac:dyDescent="0.15">
      <c r="E13">
        <v>3.4482900000000001</v>
      </c>
      <c r="F13">
        <v>3.5387530000000003</v>
      </c>
      <c r="G13">
        <v>3.4463719999999998</v>
      </c>
      <c r="H13">
        <v>3.5861640000000001</v>
      </c>
      <c r="I13">
        <v>3.3540779999999999</v>
      </c>
      <c r="J13">
        <v>3.1142530000000002</v>
      </c>
      <c r="K13">
        <v>3.3288570000000002</v>
      </c>
      <c r="L13">
        <v>3.3369879999999998</v>
      </c>
      <c r="M13">
        <v>3.3182199999999997</v>
      </c>
      <c r="N13">
        <v>3.4046940000000001</v>
      </c>
      <c r="O13">
        <v>3.4198870000000001</v>
      </c>
      <c r="P13">
        <v>3.4980560000000001</v>
      </c>
      <c r="Q13">
        <v>3.2987100000000003</v>
      </c>
      <c r="R13">
        <v>3.1042480000000001</v>
      </c>
      <c r="S13">
        <v>3.042799</v>
      </c>
      <c r="T13">
        <v>2.9270719999999999</v>
      </c>
      <c r="U13">
        <v>3.0802480000000001</v>
      </c>
      <c r="V13">
        <v>2.955911</v>
      </c>
      <c r="W13">
        <v>2.9735670000000001</v>
      </c>
      <c r="X13">
        <v>2.8886630000000002</v>
      </c>
      <c r="Y13">
        <v>3.0836489999999999</v>
      </c>
      <c r="Z13">
        <v>3.074646</v>
      </c>
      <c r="AA13">
        <v>2.9141019999999997</v>
      </c>
      <c r="AB13">
        <v>2.8116060000000003</v>
      </c>
      <c r="AC13">
        <v>2.9598780000000002</v>
      </c>
      <c r="AD13">
        <v>2.767639</v>
      </c>
      <c r="AE13">
        <v>2.8744510000000001</v>
      </c>
      <c r="AF13">
        <v>2.6197600000000003</v>
      </c>
      <c r="AG13">
        <v>2.7889360000000001</v>
      </c>
      <c r="AH13">
        <v>2.4383110000000001</v>
      </c>
      <c r="AI13">
        <v>2.4737990000000001</v>
      </c>
      <c r="AJ13">
        <v>2.7070829999999999</v>
      </c>
      <c r="AK13">
        <v>2.4641640000000002</v>
      </c>
      <c r="AL13">
        <v>2.5001529999999996</v>
      </c>
      <c r="AM13">
        <v>2.50061</v>
      </c>
      <c r="AN13">
        <v>2.5491770000000002</v>
      </c>
      <c r="AO13">
        <v>2.2856359999999998</v>
      </c>
      <c r="AP13">
        <v>2.8580799999999997</v>
      </c>
      <c r="AQ13">
        <v>2.8238349999999999</v>
      </c>
      <c r="AR13">
        <v>2.9570439999999998</v>
      </c>
      <c r="AS13">
        <v>2.834276</v>
      </c>
      <c r="AT13">
        <v>2.8042600000000002</v>
      </c>
      <c r="AU13">
        <v>2.6328819999999999</v>
      </c>
      <c r="AV13">
        <v>2.5502009999999999</v>
      </c>
      <c r="AW13">
        <v>2.6823429999999999</v>
      </c>
      <c r="AX13">
        <v>2.7394099999999999</v>
      </c>
      <c r="AY13">
        <v>2.2673909999999999</v>
      </c>
      <c r="AZ13">
        <v>2.5278800000000001</v>
      </c>
      <c r="BA13">
        <v>2.4236409999999999</v>
      </c>
      <c r="BB13">
        <v>2.466583</v>
      </c>
      <c r="BC13">
        <v>2.7542330000000002</v>
      </c>
      <c r="BD13">
        <v>2.5328059999999999</v>
      </c>
      <c r="BE13">
        <v>2.667084</v>
      </c>
      <c r="BF13">
        <v>2.6512359999999999</v>
      </c>
      <c r="BG13">
        <v>2.4494499999999997</v>
      </c>
      <c r="BH13">
        <v>2.4508449999999997</v>
      </c>
      <c r="BI13">
        <v>2.468807</v>
      </c>
      <c r="BJ13">
        <v>2.415009</v>
      </c>
      <c r="BK13">
        <v>2.4260390000000003</v>
      </c>
      <c r="BL13">
        <v>2.3582020000000004</v>
      </c>
      <c r="BM13">
        <v>2.2943989999999999</v>
      </c>
      <c r="BN13">
        <v>2.3557170000000003</v>
      </c>
      <c r="BO13">
        <v>2.5622559999999996</v>
      </c>
      <c r="BP13">
        <v>2.3568069999999999</v>
      </c>
      <c r="BQ13">
        <v>2.5126210000000002</v>
      </c>
      <c r="BR13">
        <v>2.3725450000000001</v>
      </c>
      <c r="BS13">
        <v>2.422682</v>
      </c>
      <c r="BT13">
        <v>2.5754000000000001</v>
      </c>
      <c r="BU13">
        <v>2.2697449999999999</v>
      </c>
      <c r="BV13">
        <v>2.3721970000000003</v>
      </c>
      <c r="BW13">
        <v>2.6116509999999997</v>
      </c>
      <c r="BX13">
        <v>2.2831939999999999</v>
      </c>
      <c r="BY13">
        <v>2.544054</v>
      </c>
      <c r="BZ13">
        <v>2.5204250000000004</v>
      </c>
      <c r="CA13">
        <v>2.428938</v>
      </c>
      <c r="CB13">
        <v>2.1003069999999999</v>
      </c>
      <c r="CC13">
        <v>2.3123609999999997</v>
      </c>
      <c r="CD13">
        <v>2.5381689999999999</v>
      </c>
      <c r="CE13">
        <v>2.4425400000000002</v>
      </c>
      <c r="CF13">
        <v>2.4743439999999999</v>
      </c>
      <c r="CG13">
        <v>2.4506700000000001</v>
      </c>
      <c r="CH13">
        <v>2.361189</v>
      </c>
      <c r="CI13">
        <v>2.5773839999999999</v>
      </c>
      <c r="CJ13">
        <v>2.5614490000000001</v>
      </c>
      <c r="CK13">
        <v>2.3244370000000001</v>
      </c>
      <c r="CL13">
        <v>2.466736</v>
      </c>
      <c r="CM13">
        <v>2.3910309999999999</v>
      </c>
      <c r="CN13">
        <v>2.4795529999999997</v>
      </c>
      <c r="CO13">
        <v>2.327445</v>
      </c>
      <c r="CP13">
        <v>2.0942689999999997</v>
      </c>
      <c r="CQ13">
        <v>2.332306</v>
      </c>
      <c r="CR13">
        <v>2.10798</v>
      </c>
      <c r="CS13">
        <v>2.1015279999999996</v>
      </c>
      <c r="CT13">
        <v>2.4744090000000001</v>
      </c>
      <c r="CU13">
        <v>2.4286759999999998</v>
      </c>
      <c r="CV13">
        <v>2.3554119999999998</v>
      </c>
      <c r="CW13">
        <v>2.5742449999999999</v>
      </c>
      <c r="CX13">
        <v>2.2800549999999999</v>
      </c>
      <c r="CY13">
        <v>2.3650470000000001</v>
      </c>
      <c r="CZ13">
        <v>2.2601970000000002</v>
      </c>
      <c r="DA13">
        <v>2.5381469999999999</v>
      </c>
      <c r="DB13">
        <v>2.4034769999999996</v>
      </c>
      <c r="DC13">
        <v>2.4713130000000003</v>
      </c>
      <c r="DD13">
        <v>2.3468020000000003</v>
      </c>
      <c r="DE13">
        <v>2.2810799999999998</v>
      </c>
      <c r="DF13">
        <v>2.0666720000000001</v>
      </c>
      <c r="DG13">
        <v>2.0453749999999999</v>
      </c>
      <c r="DH13">
        <v>2.2734510000000001</v>
      </c>
      <c r="DI13">
        <v>2.0331900000000003</v>
      </c>
      <c r="DJ13">
        <v>1.8240139999999998</v>
      </c>
      <c r="DK13">
        <v>1.9199040000000001</v>
      </c>
      <c r="DL13">
        <v>2.2400120000000001</v>
      </c>
      <c r="DM13">
        <v>2.4480110000000002</v>
      </c>
      <c r="DN13">
        <v>2.1132770000000001</v>
      </c>
      <c r="DO13">
        <v>2.120514</v>
      </c>
      <c r="DP13">
        <v>2.3172429999999999</v>
      </c>
      <c r="DQ13">
        <v>2.4140279999999996</v>
      </c>
      <c r="DR13">
        <v>2.0377019999999999</v>
      </c>
      <c r="DS13">
        <v>2.0065309999999998</v>
      </c>
      <c r="DT13">
        <v>2.1641539999999999</v>
      </c>
      <c r="DU13">
        <v>1.9635450000000001</v>
      </c>
      <c r="DV13">
        <v>2.0202200000000001</v>
      </c>
      <c r="DW13">
        <v>1.7671199999999998</v>
      </c>
      <c r="DX13">
        <v>2.1640230000000003</v>
      </c>
      <c r="DY13">
        <v>2.1446010000000002</v>
      </c>
      <c r="DZ13">
        <v>1.7672950000000001</v>
      </c>
      <c r="EA13">
        <v>1.922172</v>
      </c>
      <c r="EB13">
        <v>1.76372</v>
      </c>
      <c r="EC13">
        <v>2.0967759999999998</v>
      </c>
      <c r="ED13">
        <v>2.1858219999999999</v>
      </c>
      <c r="EE13">
        <v>2.0715770000000004</v>
      </c>
      <c r="EF13">
        <v>2.013506</v>
      </c>
      <c r="EG13">
        <v>2.134007</v>
      </c>
      <c r="EH13">
        <v>1.8920899999999998</v>
      </c>
    </row>
    <row r="14" spans="1:138" x14ac:dyDescent="0.15">
      <c r="E14">
        <v>0.56452639999999998</v>
      </c>
      <c r="F14">
        <v>0.45861819999999998</v>
      </c>
      <c r="G14">
        <v>0.52048339999999993</v>
      </c>
      <c r="H14">
        <v>0.57853999999999994</v>
      </c>
      <c r="I14">
        <v>0.55559079999999994</v>
      </c>
      <c r="J14">
        <v>0.61345209999999994</v>
      </c>
      <c r="K14">
        <v>0.59643550000000001</v>
      </c>
      <c r="L14">
        <v>0.51159670000000002</v>
      </c>
      <c r="M14">
        <v>0.51752930000000008</v>
      </c>
      <c r="N14">
        <v>0.48759769999999997</v>
      </c>
      <c r="O14">
        <v>0.64052730000000002</v>
      </c>
      <c r="P14">
        <v>0.56711429999999996</v>
      </c>
      <c r="Q14">
        <v>0.47961429999999999</v>
      </c>
      <c r="R14">
        <v>0.45183109999999999</v>
      </c>
      <c r="S14">
        <v>0.5143799</v>
      </c>
      <c r="T14">
        <v>0.52438960000000001</v>
      </c>
      <c r="U14">
        <v>0.46728519999999996</v>
      </c>
      <c r="V14">
        <v>0.46860350000000001</v>
      </c>
      <c r="W14">
        <v>0.560083</v>
      </c>
      <c r="X14">
        <v>0.47077640000000004</v>
      </c>
      <c r="Y14">
        <v>0.48749999999999999</v>
      </c>
      <c r="Z14">
        <v>0.43847659999999999</v>
      </c>
      <c r="AA14">
        <v>0.47910160000000002</v>
      </c>
      <c r="AB14">
        <v>0.54865719999999996</v>
      </c>
      <c r="AC14">
        <v>0.45666500000000004</v>
      </c>
      <c r="AD14">
        <v>0.50307619999999997</v>
      </c>
      <c r="AE14">
        <v>0.63579100000000011</v>
      </c>
      <c r="AF14">
        <v>0.5313232</v>
      </c>
      <c r="AG14">
        <v>0.51672360000000006</v>
      </c>
      <c r="AH14">
        <v>0.50444339999999999</v>
      </c>
      <c r="AI14">
        <v>0.53403319999999999</v>
      </c>
      <c r="AJ14">
        <v>0.49855959999999999</v>
      </c>
      <c r="AK14">
        <v>0.47104489999999999</v>
      </c>
      <c r="AL14">
        <v>0.50661619999999996</v>
      </c>
      <c r="AM14">
        <v>0.44841310000000001</v>
      </c>
      <c r="AN14">
        <v>0.54133299999999995</v>
      </c>
      <c r="AO14">
        <v>0.51542969999999999</v>
      </c>
      <c r="AP14">
        <v>0.51640629999999998</v>
      </c>
      <c r="AQ14">
        <v>0.43273929999999999</v>
      </c>
      <c r="AR14">
        <v>0.47185060000000001</v>
      </c>
      <c r="AS14">
        <v>0.5139648</v>
      </c>
      <c r="AT14">
        <v>0.50429690000000005</v>
      </c>
      <c r="AU14">
        <v>0.44182130000000003</v>
      </c>
      <c r="AV14">
        <v>0.39565429999999996</v>
      </c>
      <c r="AW14">
        <v>0.49106450000000001</v>
      </c>
      <c r="AX14">
        <v>0.479541</v>
      </c>
      <c r="AY14">
        <v>0.5</v>
      </c>
      <c r="AZ14">
        <v>0.38583980000000001</v>
      </c>
      <c r="BA14">
        <v>0.4133057</v>
      </c>
      <c r="BB14">
        <v>0.48996580000000001</v>
      </c>
      <c r="BC14">
        <v>0.40988770000000002</v>
      </c>
      <c r="BD14">
        <v>0.44152829999999998</v>
      </c>
      <c r="BE14">
        <v>0.45502929999999997</v>
      </c>
      <c r="BF14">
        <v>0.42998049999999999</v>
      </c>
      <c r="BG14">
        <v>0.36350099999999996</v>
      </c>
      <c r="BH14">
        <v>0.49001459999999997</v>
      </c>
      <c r="BI14">
        <v>0.46020510000000003</v>
      </c>
      <c r="BJ14">
        <v>0.51157229999999998</v>
      </c>
      <c r="BK14">
        <v>0.48749999999999999</v>
      </c>
      <c r="BL14">
        <v>0.4918457</v>
      </c>
      <c r="BM14">
        <v>0.45949709999999999</v>
      </c>
      <c r="BN14">
        <v>0.4296875</v>
      </c>
      <c r="BO14">
        <v>0.41411130000000002</v>
      </c>
      <c r="BP14">
        <v>0.3832275</v>
      </c>
      <c r="BQ14">
        <v>0.42011720000000002</v>
      </c>
      <c r="BR14">
        <v>0.51489260000000003</v>
      </c>
      <c r="BS14">
        <v>0.39716800000000002</v>
      </c>
      <c r="BT14">
        <v>0.41010740000000001</v>
      </c>
      <c r="BU14">
        <v>0.39868160000000002</v>
      </c>
      <c r="BV14">
        <v>0.49072269999999996</v>
      </c>
      <c r="BW14">
        <v>0.46198729999999999</v>
      </c>
      <c r="BX14">
        <v>0.46286620000000001</v>
      </c>
      <c r="BY14">
        <v>0.50258789999999998</v>
      </c>
      <c r="BZ14">
        <v>0.4692383</v>
      </c>
      <c r="CA14">
        <v>0.46633300000000005</v>
      </c>
      <c r="CB14">
        <v>0.45571289999999998</v>
      </c>
      <c r="CC14">
        <v>0.4995117</v>
      </c>
      <c r="CD14">
        <v>0.41789550000000003</v>
      </c>
      <c r="CE14">
        <v>0.49382319999999996</v>
      </c>
      <c r="CF14">
        <v>0.40581049999999996</v>
      </c>
      <c r="CG14">
        <v>0.41010740000000001</v>
      </c>
      <c r="CH14">
        <v>0.4140625</v>
      </c>
      <c r="CI14">
        <v>0.44975589999999999</v>
      </c>
      <c r="CJ14">
        <v>0.40419920000000004</v>
      </c>
      <c r="CK14">
        <v>0.40839839999999999</v>
      </c>
      <c r="CL14">
        <v>0.3786621</v>
      </c>
      <c r="CM14">
        <v>0.35332029999999998</v>
      </c>
      <c r="CN14">
        <v>0.41701659999999996</v>
      </c>
      <c r="CO14">
        <v>0.32834469999999999</v>
      </c>
      <c r="CP14">
        <v>0.37363279999999999</v>
      </c>
      <c r="CQ14">
        <v>0.28120119999999998</v>
      </c>
      <c r="CR14">
        <v>0.35795900000000003</v>
      </c>
      <c r="CS14">
        <v>0.25388179999999999</v>
      </c>
      <c r="CT14">
        <v>0.31496580000000002</v>
      </c>
      <c r="CU14">
        <v>0.33239749999999996</v>
      </c>
      <c r="CV14">
        <v>0.32512209999999997</v>
      </c>
      <c r="CW14">
        <v>0.3235596</v>
      </c>
      <c r="CX14">
        <v>0.38515630000000001</v>
      </c>
      <c r="CY14">
        <v>0.3688477</v>
      </c>
      <c r="CZ14">
        <v>0.36022949999999998</v>
      </c>
      <c r="DA14">
        <v>0.30156250000000001</v>
      </c>
      <c r="DB14">
        <v>0.40163569999999998</v>
      </c>
      <c r="DC14">
        <v>0.31328129999999998</v>
      </c>
      <c r="DD14">
        <v>0.34433589999999997</v>
      </c>
      <c r="DE14">
        <v>0.30737300000000001</v>
      </c>
      <c r="DF14">
        <v>0.27131349999999999</v>
      </c>
      <c r="DG14">
        <v>0.29711910000000002</v>
      </c>
      <c r="DH14">
        <v>0.2623047</v>
      </c>
      <c r="DI14">
        <v>0.26689449999999998</v>
      </c>
      <c r="DJ14">
        <v>0.31074220000000002</v>
      </c>
      <c r="DK14">
        <v>0.33779300000000001</v>
      </c>
      <c r="DL14">
        <v>0.32597660000000001</v>
      </c>
      <c r="DM14">
        <v>0.31140140000000005</v>
      </c>
      <c r="DN14">
        <v>0.23156739999999998</v>
      </c>
      <c r="DO14">
        <v>0.33164060000000001</v>
      </c>
      <c r="DP14">
        <v>0.24355469999999999</v>
      </c>
      <c r="DQ14">
        <v>0.24782709999999999</v>
      </c>
      <c r="DR14">
        <v>0.24641109999999999</v>
      </c>
      <c r="DS14">
        <v>0.25202639999999998</v>
      </c>
      <c r="DT14">
        <v>0.20466309999999999</v>
      </c>
      <c r="DU14">
        <v>0.25319820000000004</v>
      </c>
      <c r="DV14">
        <v>0.22961429999999999</v>
      </c>
      <c r="DW14">
        <v>0.2303955</v>
      </c>
      <c r="DX14">
        <v>0.25268550000000001</v>
      </c>
      <c r="DY14">
        <v>0.31772460000000002</v>
      </c>
      <c r="DZ14">
        <v>0.2377686</v>
      </c>
      <c r="EA14">
        <v>0.23500980000000002</v>
      </c>
      <c r="EB14">
        <v>0.2562256</v>
      </c>
      <c r="EC14">
        <v>0.20534669999999999</v>
      </c>
      <c r="ED14">
        <v>0.23090819999999998</v>
      </c>
      <c r="EE14">
        <v>0.1001465</v>
      </c>
      <c r="EF14">
        <v>0.17954100000000001</v>
      </c>
      <c r="EG14">
        <v>0.2263916</v>
      </c>
      <c r="EH14">
        <v>0.18337399999999998</v>
      </c>
    </row>
    <row r="15" spans="1:138" x14ac:dyDescent="0.15">
      <c r="E15">
        <v>2.4083249999999996</v>
      </c>
      <c r="F15">
        <v>2.369348</v>
      </c>
      <c r="G15">
        <v>2.407422</v>
      </c>
      <c r="H15">
        <v>2.3922849999999998</v>
      </c>
      <c r="I15">
        <v>2.2230219999999998</v>
      </c>
      <c r="J15">
        <v>2.4613400000000003</v>
      </c>
      <c r="K15">
        <v>2.4370970000000001</v>
      </c>
      <c r="L15">
        <v>2.433411</v>
      </c>
      <c r="M15">
        <v>2.477881</v>
      </c>
      <c r="N15">
        <v>2.4591430000000001</v>
      </c>
      <c r="O15">
        <v>2.6422240000000001</v>
      </c>
      <c r="P15">
        <v>2.232837</v>
      </c>
      <c r="Q15">
        <v>2.6677119999999999</v>
      </c>
      <c r="R15">
        <v>2.8183719999999997</v>
      </c>
      <c r="S15">
        <v>2.4751219999999998</v>
      </c>
      <c r="T15">
        <v>2.6209229999999999</v>
      </c>
      <c r="U15">
        <v>2.3048950000000001</v>
      </c>
      <c r="V15">
        <v>2.13374</v>
      </c>
      <c r="W15">
        <v>2.1989259999999997</v>
      </c>
      <c r="X15">
        <v>2.0810300000000002</v>
      </c>
      <c r="Y15">
        <v>1.9116820000000001</v>
      </c>
      <c r="Z15">
        <v>1.9058349999999999</v>
      </c>
      <c r="AA15">
        <v>1.9385859999999999</v>
      </c>
      <c r="AB15">
        <v>1.880676</v>
      </c>
      <c r="AC15">
        <v>1.8222660000000002</v>
      </c>
      <c r="AD15">
        <v>1.6260859999999999</v>
      </c>
      <c r="AE15">
        <v>1.5201169999999999</v>
      </c>
      <c r="AF15">
        <v>1.7228520000000001</v>
      </c>
      <c r="AG15">
        <v>1.542859</v>
      </c>
      <c r="AH15">
        <v>1.5680050000000001</v>
      </c>
      <c r="AI15">
        <v>1.4140010000000001</v>
      </c>
      <c r="AJ15">
        <v>1.610657</v>
      </c>
      <c r="AK15">
        <v>1.3794919999999999</v>
      </c>
      <c r="AL15">
        <v>1.6993040000000001</v>
      </c>
      <c r="AM15">
        <v>1.5814330000000001</v>
      </c>
      <c r="AN15">
        <v>1.4675050000000001</v>
      </c>
      <c r="AO15">
        <v>1.330859</v>
      </c>
      <c r="AP15">
        <v>1.372217</v>
      </c>
      <c r="AQ15">
        <v>1.4076780000000002</v>
      </c>
      <c r="AR15">
        <v>1.5771120000000001</v>
      </c>
      <c r="AS15">
        <v>1.6821410000000001</v>
      </c>
      <c r="AT15">
        <v>1.741614</v>
      </c>
      <c r="AU15">
        <v>1.6827030000000001</v>
      </c>
      <c r="AV15">
        <v>1.9901249999999999</v>
      </c>
      <c r="AW15">
        <v>1.6503050000000001</v>
      </c>
      <c r="AX15">
        <v>1.6227049999999998</v>
      </c>
      <c r="AY15">
        <v>1.589404</v>
      </c>
      <c r="AZ15">
        <v>1.6971559999999999</v>
      </c>
      <c r="BA15">
        <v>1.5103150000000001</v>
      </c>
      <c r="BB15">
        <v>1.326306</v>
      </c>
      <c r="BC15">
        <v>1.31803</v>
      </c>
      <c r="BD15">
        <v>1.278467</v>
      </c>
      <c r="BE15">
        <v>1.3247310000000001</v>
      </c>
      <c r="BF15">
        <v>1.3146359999999999</v>
      </c>
      <c r="BG15">
        <v>1.267798</v>
      </c>
      <c r="BH15">
        <v>1.1779790000000001</v>
      </c>
      <c r="BI15">
        <v>1.1801269999999999</v>
      </c>
      <c r="BJ15">
        <v>1.3094359999999998</v>
      </c>
      <c r="BK15">
        <v>1.1077760000000001</v>
      </c>
      <c r="BL15">
        <v>1.113599</v>
      </c>
      <c r="BM15">
        <v>1.2963750000000001</v>
      </c>
      <c r="BN15">
        <v>1.218127</v>
      </c>
      <c r="BO15">
        <v>1.1382080000000001</v>
      </c>
      <c r="BP15">
        <v>1.203479</v>
      </c>
      <c r="BQ15">
        <v>1.129761</v>
      </c>
      <c r="BR15">
        <v>1.1797</v>
      </c>
      <c r="BS15">
        <v>1.1611449999999999</v>
      </c>
      <c r="BT15">
        <v>1.214221</v>
      </c>
      <c r="BU15">
        <v>1.124231</v>
      </c>
      <c r="BV15">
        <v>1.1882929999999998</v>
      </c>
      <c r="BW15">
        <v>1.1636230000000001</v>
      </c>
      <c r="BX15">
        <v>1.153821</v>
      </c>
      <c r="BY15">
        <v>1.2165039999999998</v>
      </c>
      <c r="BZ15">
        <v>1.05321</v>
      </c>
      <c r="CA15">
        <v>1.039148</v>
      </c>
      <c r="CB15">
        <v>1.0729980000000001</v>
      </c>
      <c r="CC15">
        <v>1.1710820000000002</v>
      </c>
      <c r="CD15">
        <v>1.104114</v>
      </c>
      <c r="CE15">
        <v>1.1647460000000001</v>
      </c>
      <c r="CF15">
        <v>1.1481320000000002</v>
      </c>
      <c r="CG15">
        <v>1.1929810000000001</v>
      </c>
      <c r="CH15">
        <v>1.0797729999999999</v>
      </c>
      <c r="CI15">
        <v>1.0855589999999999</v>
      </c>
      <c r="CJ15">
        <v>1.107837</v>
      </c>
      <c r="CK15">
        <v>1.054163</v>
      </c>
      <c r="CL15">
        <v>1.1315550000000001</v>
      </c>
      <c r="CM15">
        <v>1.1048830000000001</v>
      </c>
      <c r="CN15">
        <v>1.084155</v>
      </c>
      <c r="CO15">
        <v>1.096204</v>
      </c>
      <c r="CP15">
        <v>1.073828</v>
      </c>
      <c r="CQ15">
        <v>1.0744259999999999</v>
      </c>
      <c r="CR15">
        <v>1.124438</v>
      </c>
      <c r="CS15">
        <v>1.081299</v>
      </c>
      <c r="CT15">
        <v>1.0782100000000001</v>
      </c>
      <c r="CU15">
        <v>1.18042</v>
      </c>
      <c r="CV15">
        <v>1.1845699999999999</v>
      </c>
      <c r="CW15">
        <v>1.0908199999999999</v>
      </c>
      <c r="CX15">
        <v>1.058948</v>
      </c>
      <c r="CY15">
        <v>1.0197020000000001</v>
      </c>
      <c r="CZ15">
        <v>0.98073730000000003</v>
      </c>
      <c r="DA15">
        <v>1.0252439999999998</v>
      </c>
      <c r="DB15">
        <v>1.028125</v>
      </c>
      <c r="DC15">
        <v>0.98902590000000001</v>
      </c>
      <c r="DD15">
        <v>0.98148190000000002</v>
      </c>
      <c r="DE15">
        <v>0.99265139999999996</v>
      </c>
      <c r="DF15">
        <v>0.96606449999999999</v>
      </c>
      <c r="DG15">
        <v>1.0408569999999999</v>
      </c>
      <c r="DH15">
        <v>0.9982666</v>
      </c>
      <c r="DI15">
        <v>1.012988</v>
      </c>
      <c r="DJ15">
        <v>1.019604</v>
      </c>
      <c r="DK15">
        <v>1.102209</v>
      </c>
      <c r="DL15">
        <v>1.0170650000000001</v>
      </c>
      <c r="DM15">
        <v>1.061328</v>
      </c>
      <c r="DN15">
        <v>1.023938</v>
      </c>
      <c r="DO15">
        <v>1.023096</v>
      </c>
      <c r="DP15">
        <v>1.040222</v>
      </c>
      <c r="DQ15">
        <v>1.0122070000000001</v>
      </c>
      <c r="DR15">
        <v>1.000964</v>
      </c>
      <c r="DS15">
        <v>0.98372799999999994</v>
      </c>
      <c r="DT15">
        <v>0.97967530000000003</v>
      </c>
      <c r="DU15">
        <v>0.89788820000000003</v>
      </c>
      <c r="DV15">
        <v>0.99742430000000004</v>
      </c>
      <c r="DW15">
        <v>0.99675289999999994</v>
      </c>
      <c r="DX15">
        <v>0.97448730000000006</v>
      </c>
      <c r="DY15">
        <v>0.93070069999999994</v>
      </c>
      <c r="DZ15">
        <v>0.98947750000000001</v>
      </c>
      <c r="EA15">
        <v>0.88776860000000002</v>
      </c>
      <c r="EB15">
        <v>1.0010620000000001</v>
      </c>
      <c r="EC15">
        <v>0.98520510000000006</v>
      </c>
      <c r="ED15">
        <v>1.0003299999999999</v>
      </c>
      <c r="EE15">
        <v>0.98748780000000003</v>
      </c>
      <c r="EF15">
        <v>0.9750854000000001</v>
      </c>
      <c r="EG15">
        <v>0.97891850000000002</v>
      </c>
      <c r="EH15">
        <v>0.95484619999999998</v>
      </c>
    </row>
    <row r="16" spans="1:138" x14ac:dyDescent="0.15">
      <c r="E16">
        <v>0.48608400000000002</v>
      </c>
      <c r="F16">
        <v>0.45060220000000001</v>
      </c>
      <c r="G16">
        <v>0.4755045</v>
      </c>
      <c r="H16">
        <v>0.50044759999999999</v>
      </c>
      <c r="I16">
        <v>0.4661458</v>
      </c>
      <c r="J16">
        <v>0.49576819999999999</v>
      </c>
      <c r="K16">
        <v>0.40234379999999997</v>
      </c>
      <c r="L16">
        <v>0.46101889999999995</v>
      </c>
      <c r="M16">
        <v>0.46818029999999999</v>
      </c>
      <c r="N16">
        <v>0.45926919999999999</v>
      </c>
      <c r="O16">
        <v>0.4729004</v>
      </c>
      <c r="P16">
        <v>0.4479167</v>
      </c>
      <c r="Q16">
        <v>0.4911295</v>
      </c>
      <c r="R16">
        <v>0.4286703</v>
      </c>
      <c r="S16">
        <v>0.43216959999999999</v>
      </c>
      <c r="T16">
        <v>0.42049149999999996</v>
      </c>
      <c r="U16">
        <v>0.4416911</v>
      </c>
      <c r="V16">
        <v>0.42517090000000002</v>
      </c>
      <c r="W16">
        <v>0.391154</v>
      </c>
      <c r="X16">
        <v>0.43945309999999999</v>
      </c>
      <c r="Y16">
        <v>0.41569009999999995</v>
      </c>
      <c r="Z16">
        <v>0.39188639999999997</v>
      </c>
      <c r="AA16">
        <v>0.37935390000000002</v>
      </c>
      <c r="AB16">
        <v>0.39990230000000004</v>
      </c>
      <c r="AC16">
        <v>0.37792970000000004</v>
      </c>
      <c r="AD16">
        <v>0.41516109999999995</v>
      </c>
      <c r="AE16">
        <v>0.3958333</v>
      </c>
      <c r="AF16">
        <v>0.39721679999999998</v>
      </c>
      <c r="AG16">
        <v>0.40852870000000002</v>
      </c>
      <c r="AH16">
        <v>0.35323080000000001</v>
      </c>
      <c r="AI16">
        <v>0.3775635</v>
      </c>
      <c r="AJ16">
        <v>0.35172530000000002</v>
      </c>
      <c r="AK16">
        <v>0.33736169999999999</v>
      </c>
      <c r="AL16">
        <v>0.358846</v>
      </c>
      <c r="AM16">
        <v>0.32088220000000001</v>
      </c>
      <c r="AN16">
        <v>0.34020999999999996</v>
      </c>
      <c r="AO16">
        <v>0.307251</v>
      </c>
      <c r="AP16">
        <v>0.34395350000000002</v>
      </c>
      <c r="AQ16">
        <v>0.35555009999999998</v>
      </c>
      <c r="AR16">
        <v>0.33459469999999997</v>
      </c>
      <c r="AS16">
        <v>0.32832850000000002</v>
      </c>
      <c r="AT16">
        <v>0.32519529999999996</v>
      </c>
      <c r="AU16">
        <v>0.33471679999999998</v>
      </c>
      <c r="AV16">
        <v>0.29085289999999997</v>
      </c>
      <c r="AW16">
        <v>0.32661950000000001</v>
      </c>
      <c r="AX16">
        <v>0.3202718</v>
      </c>
      <c r="AY16">
        <v>0.30301919999999999</v>
      </c>
      <c r="AZ16">
        <v>0.3323161</v>
      </c>
      <c r="BA16">
        <v>0.2989502</v>
      </c>
      <c r="BB16">
        <v>0.31026209999999999</v>
      </c>
      <c r="BC16">
        <v>0.33772789999999997</v>
      </c>
      <c r="BD16">
        <v>0.35180660000000002</v>
      </c>
      <c r="BE16">
        <v>0.3317871</v>
      </c>
      <c r="BF16">
        <v>0.35750330000000002</v>
      </c>
      <c r="BG16">
        <v>0.30533850000000001</v>
      </c>
      <c r="BH16">
        <v>0.26778160000000001</v>
      </c>
      <c r="BI16">
        <v>0.29130040000000001</v>
      </c>
      <c r="BJ16">
        <v>0.3400879</v>
      </c>
      <c r="BK16">
        <v>0.28987630000000003</v>
      </c>
      <c r="BL16">
        <v>0.29418949999999999</v>
      </c>
      <c r="BM16">
        <v>0.37048340000000002</v>
      </c>
      <c r="BN16">
        <v>0.28723140000000003</v>
      </c>
      <c r="BO16">
        <v>0.29406740000000003</v>
      </c>
      <c r="BP16">
        <v>0.29825850000000004</v>
      </c>
      <c r="BQ16">
        <v>0.32332359999999999</v>
      </c>
      <c r="BR16">
        <v>0.3531494</v>
      </c>
      <c r="BS16">
        <v>0.32853189999999999</v>
      </c>
      <c r="BT16">
        <v>0.3166911</v>
      </c>
      <c r="BU16">
        <v>0.36291500000000004</v>
      </c>
      <c r="BV16">
        <v>0.37300619999999995</v>
      </c>
      <c r="BW16">
        <v>0.36983240000000001</v>
      </c>
      <c r="BX16">
        <v>0.31685390000000002</v>
      </c>
      <c r="BY16">
        <v>0.32840980000000003</v>
      </c>
      <c r="BZ16">
        <v>0.32076010000000005</v>
      </c>
      <c r="CA16">
        <v>0.32385250000000004</v>
      </c>
      <c r="CB16">
        <v>0.3098958</v>
      </c>
      <c r="CC16">
        <v>0.2900797</v>
      </c>
      <c r="CD16">
        <v>0.32983400000000002</v>
      </c>
      <c r="CE16">
        <v>0.28556310000000001</v>
      </c>
      <c r="CF16">
        <v>0.3047282</v>
      </c>
      <c r="CG16">
        <v>0.34411619999999998</v>
      </c>
      <c r="CH16">
        <v>0.30122890000000002</v>
      </c>
      <c r="CI16">
        <v>0.38008629999999999</v>
      </c>
      <c r="CJ16">
        <v>0.32486979999999999</v>
      </c>
      <c r="CK16">
        <v>0.35481770000000001</v>
      </c>
      <c r="CL16">
        <v>0.37935390000000002</v>
      </c>
      <c r="CM16">
        <v>0.28808590000000001</v>
      </c>
      <c r="CN16">
        <v>0.31225589999999998</v>
      </c>
      <c r="CO16">
        <v>0.3083089</v>
      </c>
      <c r="CP16">
        <v>0.32686360000000003</v>
      </c>
      <c r="CQ16">
        <v>0.32381189999999999</v>
      </c>
      <c r="CR16">
        <v>0.29610189999999997</v>
      </c>
      <c r="CS16">
        <v>0.26896159999999997</v>
      </c>
      <c r="CT16">
        <v>0.32625330000000002</v>
      </c>
      <c r="CU16">
        <v>0.36995440000000002</v>
      </c>
      <c r="CV16">
        <v>0.311442</v>
      </c>
      <c r="CW16">
        <v>0.34745280000000001</v>
      </c>
      <c r="CX16">
        <v>0.3489583</v>
      </c>
      <c r="CY16">
        <v>0.35587560000000001</v>
      </c>
      <c r="CZ16">
        <v>0.33923340000000002</v>
      </c>
      <c r="DA16">
        <v>0.33247890000000002</v>
      </c>
      <c r="DB16">
        <v>0.35648599999999997</v>
      </c>
      <c r="DC16">
        <v>0.37272129999999998</v>
      </c>
      <c r="DD16">
        <v>0.30371090000000001</v>
      </c>
      <c r="DE16">
        <v>0.34558109999999997</v>
      </c>
      <c r="DF16">
        <v>0.35579430000000001</v>
      </c>
      <c r="DG16">
        <v>0.31213380000000002</v>
      </c>
      <c r="DH16">
        <v>0.3374837</v>
      </c>
      <c r="DI16">
        <v>0.3739828</v>
      </c>
      <c r="DJ16">
        <v>0.30981449999999999</v>
      </c>
      <c r="DK16">
        <v>0.33943689999999999</v>
      </c>
      <c r="DL16">
        <v>0.33471679999999998</v>
      </c>
      <c r="DM16">
        <v>0.30700680000000002</v>
      </c>
      <c r="DN16">
        <v>0.28873700000000002</v>
      </c>
      <c r="DO16">
        <v>0.24178059999999998</v>
      </c>
      <c r="DP16">
        <v>0.30741370000000001</v>
      </c>
      <c r="DQ16">
        <v>0.3192953</v>
      </c>
      <c r="DR16">
        <v>0.27730309999999997</v>
      </c>
      <c r="DS16">
        <v>0.35925289999999999</v>
      </c>
      <c r="DT16">
        <v>0.31571450000000001</v>
      </c>
      <c r="DU16">
        <v>0.26448569999999999</v>
      </c>
      <c r="DV16">
        <v>0.23140459999999999</v>
      </c>
      <c r="DW16">
        <v>0.30948890000000001</v>
      </c>
      <c r="DX16">
        <v>0.33235680000000001</v>
      </c>
      <c r="DY16">
        <v>0.29451499999999997</v>
      </c>
      <c r="DZ16">
        <v>0.2828369</v>
      </c>
      <c r="EA16">
        <v>0.29805500000000001</v>
      </c>
      <c r="EB16">
        <v>0.27018229999999999</v>
      </c>
      <c r="EC16">
        <v>0.29276530000000001</v>
      </c>
      <c r="ED16">
        <v>0.31538900000000003</v>
      </c>
      <c r="EE16">
        <v>0.29650880000000002</v>
      </c>
      <c r="EF16">
        <v>0.24857589999999999</v>
      </c>
      <c r="EG16">
        <v>0.28352870000000002</v>
      </c>
      <c r="EH16">
        <v>0.3161214</v>
      </c>
    </row>
    <row r="17" spans="5:138" x14ac:dyDescent="0.15">
      <c r="E17">
        <v>0.80761720000000004</v>
      </c>
      <c r="F17">
        <v>0.71386720000000004</v>
      </c>
      <c r="G17">
        <v>0.71862789999999999</v>
      </c>
      <c r="H17">
        <v>0.68717450000000002</v>
      </c>
      <c r="I17">
        <v>0.57470699999999997</v>
      </c>
      <c r="J17">
        <v>0.56844070000000002</v>
      </c>
      <c r="K17">
        <v>0.61149090000000006</v>
      </c>
      <c r="L17">
        <v>0.66451009999999999</v>
      </c>
      <c r="M17">
        <v>0.52775070000000002</v>
      </c>
      <c r="N17">
        <v>0.73783370000000004</v>
      </c>
      <c r="O17">
        <v>0.7786052</v>
      </c>
      <c r="P17">
        <v>0.59883619999999993</v>
      </c>
      <c r="Q17">
        <v>0.67045090000000007</v>
      </c>
      <c r="R17">
        <v>0.54060870000000005</v>
      </c>
      <c r="S17">
        <v>0.72814940000000006</v>
      </c>
      <c r="T17">
        <v>0.4828288</v>
      </c>
      <c r="U17">
        <v>0.65332029999999996</v>
      </c>
      <c r="V17">
        <v>0.56966139999999998</v>
      </c>
      <c r="W17">
        <v>0.59798180000000001</v>
      </c>
      <c r="X17">
        <v>0.56913250000000004</v>
      </c>
      <c r="Y17">
        <v>0.4791667</v>
      </c>
      <c r="Z17">
        <v>0.61922199999999994</v>
      </c>
      <c r="AA17">
        <v>0.6448161</v>
      </c>
      <c r="AB17">
        <v>0.51595049999999998</v>
      </c>
      <c r="AC17">
        <v>0.55643719999999997</v>
      </c>
      <c r="AD17">
        <v>0.39497890000000002</v>
      </c>
      <c r="AE17">
        <v>0.57714840000000001</v>
      </c>
      <c r="AF17">
        <v>0.36779790000000001</v>
      </c>
      <c r="AG17">
        <v>0.50687660000000001</v>
      </c>
      <c r="AH17">
        <v>0.45943200000000001</v>
      </c>
      <c r="AI17">
        <v>0.48832190000000003</v>
      </c>
      <c r="AJ17">
        <v>0.41471350000000001</v>
      </c>
      <c r="AK17">
        <v>0.44962560000000001</v>
      </c>
      <c r="AL17">
        <v>0.31884769999999996</v>
      </c>
      <c r="AM17">
        <v>0.26806639999999998</v>
      </c>
      <c r="AN17">
        <v>0.37556970000000001</v>
      </c>
      <c r="AO17">
        <v>0.48669430000000002</v>
      </c>
      <c r="AP17">
        <v>0.37101240000000002</v>
      </c>
      <c r="AQ17">
        <v>0.19421389999999999</v>
      </c>
      <c r="AR17">
        <v>0.34334310000000001</v>
      </c>
      <c r="AS17">
        <v>0.22562659999999998</v>
      </c>
      <c r="AT17">
        <v>0.43041989999999997</v>
      </c>
      <c r="AU17">
        <v>0.26700850000000004</v>
      </c>
      <c r="AV17">
        <v>0.41691079999999997</v>
      </c>
      <c r="AW17">
        <v>0.26184079999999998</v>
      </c>
      <c r="AX17">
        <v>0.4177246</v>
      </c>
      <c r="AY17">
        <v>0.18115229999999999</v>
      </c>
      <c r="AZ17">
        <v>0.32963049999999999</v>
      </c>
      <c r="BA17">
        <v>0.18953449999999999</v>
      </c>
      <c r="BB17">
        <v>0.26582850000000002</v>
      </c>
      <c r="BC17">
        <v>0.35847980000000002</v>
      </c>
      <c r="BD17">
        <v>0.19051109999999999</v>
      </c>
      <c r="BE17">
        <v>0.24568680000000001</v>
      </c>
      <c r="BF17">
        <v>0.28112789999999999</v>
      </c>
      <c r="BG17">
        <v>0.2440592</v>
      </c>
      <c r="BH17">
        <v>0.39868160000000002</v>
      </c>
      <c r="BI17">
        <v>0.33829750000000003</v>
      </c>
      <c r="BJ17">
        <v>0.28503420000000002</v>
      </c>
      <c r="BK17">
        <v>0.29329430000000001</v>
      </c>
      <c r="BL17">
        <v>0.24959309999999998</v>
      </c>
      <c r="BM17">
        <v>0.38736979999999999</v>
      </c>
      <c r="BN17">
        <v>0.34773759999999998</v>
      </c>
      <c r="BO17">
        <v>0.30501299999999998</v>
      </c>
      <c r="BP17">
        <v>0.31498209999999999</v>
      </c>
      <c r="BQ17">
        <v>0.36551919999999999</v>
      </c>
      <c r="BR17">
        <v>0.22904460000000001</v>
      </c>
      <c r="BS17">
        <v>0.31530759999999997</v>
      </c>
      <c r="BT17">
        <v>0.40661619999999998</v>
      </c>
      <c r="BU17">
        <v>0.26570639999999995</v>
      </c>
      <c r="BV17">
        <v>0.30318200000000001</v>
      </c>
      <c r="BW17">
        <v>0.34236649999999996</v>
      </c>
      <c r="BX17">
        <v>0.2362467</v>
      </c>
      <c r="BY17">
        <v>0.22566730000000002</v>
      </c>
      <c r="BZ17">
        <v>0.22676589999999999</v>
      </c>
      <c r="CA17">
        <v>0.18375649999999999</v>
      </c>
      <c r="CB17">
        <v>0.1872152</v>
      </c>
      <c r="CC17">
        <v>0.1567383</v>
      </c>
      <c r="CD17">
        <v>0.2541504</v>
      </c>
      <c r="CE17">
        <v>0.18652340000000001</v>
      </c>
      <c r="CF17">
        <v>0.30114749999999996</v>
      </c>
      <c r="CG17">
        <v>0.1528727</v>
      </c>
      <c r="CH17">
        <v>0.2121989</v>
      </c>
      <c r="CI17">
        <v>0.24890139999999999</v>
      </c>
      <c r="CJ17">
        <v>0.2142741</v>
      </c>
      <c r="CK17">
        <v>0.19238279999999999</v>
      </c>
      <c r="CL17">
        <v>0.2541504</v>
      </c>
      <c r="CM17">
        <v>0.21346029999999999</v>
      </c>
      <c r="CN17">
        <v>0.27254230000000002</v>
      </c>
      <c r="CO17">
        <v>0.19449870000000002</v>
      </c>
      <c r="CP17">
        <v>0.24938959999999999</v>
      </c>
      <c r="CQ17">
        <v>0.12243649999999999</v>
      </c>
      <c r="CR17">
        <v>0.20983889999999999</v>
      </c>
      <c r="CS17">
        <v>0.16097</v>
      </c>
      <c r="CT17">
        <v>0.25858560000000003</v>
      </c>
      <c r="CU17">
        <v>0.1887614</v>
      </c>
      <c r="CV17">
        <v>0.18371580000000001</v>
      </c>
      <c r="CW17">
        <v>0.22428389999999998</v>
      </c>
      <c r="CX17">
        <v>0.25907389999999997</v>
      </c>
      <c r="CY17">
        <v>0.230957</v>
      </c>
      <c r="CZ17">
        <v>0.1760661</v>
      </c>
      <c r="DA17">
        <v>0.21500649999999999</v>
      </c>
      <c r="DB17">
        <v>0.21606450000000002</v>
      </c>
      <c r="DC17">
        <v>0.24332679999999998</v>
      </c>
      <c r="DD17">
        <v>0.17118330000000001</v>
      </c>
      <c r="DE17">
        <v>5.440267E-2</v>
      </c>
      <c r="DF17">
        <v>0.21211750000000001</v>
      </c>
      <c r="DG17">
        <v>3.6010739999999999E-2</v>
      </c>
      <c r="DH17">
        <v>5.2449539999999996E-2</v>
      </c>
      <c r="DI17">
        <v>0.18607589999999999</v>
      </c>
      <c r="DJ17">
        <v>0.2140706</v>
      </c>
      <c r="DK17">
        <v>0.14624019999999999</v>
      </c>
      <c r="DL17">
        <v>0.1040039</v>
      </c>
      <c r="DM17">
        <v>0.18892410000000001</v>
      </c>
      <c r="DN17">
        <v>9.0860999999999997E-2</v>
      </c>
      <c r="DO17">
        <v>0.15710450000000001</v>
      </c>
      <c r="DP17">
        <v>0.16805009999999998</v>
      </c>
      <c r="DQ17">
        <v>0.1299642</v>
      </c>
      <c r="DR17">
        <v>3.100586E-2</v>
      </c>
      <c r="DS17">
        <v>4.1992189999999999E-2</v>
      </c>
      <c r="DT17">
        <v>5.1432289999999999E-2</v>
      </c>
      <c r="DU17">
        <v>5.6762699999999999E-2</v>
      </c>
      <c r="DV17">
        <v>0.12052410000000001</v>
      </c>
      <c r="DW17">
        <v>0.1630452</v>
      </c>
      <c r="DX17">
        <v>0.26387529999999998</v>
      </c>
      <c r="DY17">
        <v>7.2062169999999995E-2</v>
      </c>
      <c r="DZ17">
        <v>0.16105140000000001</v>
      </c>
      <c r="EA17">
        <v>0.1567383</v>
      </c>
      <c r="EB17">
        <v>0.18770339999999999</v>
      </c>
      <c r="EC17">
        <v>0.11112470000000001</v>
      </c>
      <c r="ED17">
        <v>0.23083500000000001</v>
      </c>
      <c r="EE17">
        <v>0.19930009999999998</v>
      </c>
      <c r="EF17">
        <v>0.1518148</v>
      </c>
      <c r="EG17">
        <v>9.3302409999999988E-2</v>
      </c>
      <c r="EH17">
        <v>0.12377930000000001</v>
      </c>
    </row>
  </sheetData>
  <mergeCells count="2">
    <mergeCell ref="E1:T1"/>
    <mergeCell ref="U1:EH1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Figure 1</vt:lpstr>
      <vt:lpstr>Figure 2</vt:lpstr>
      <vt:lpstr>Figure 2-S1</vt:lpstr>
      <vt:lpstr>Figure 2-S2</vt:lpstr>
      <vt:lpstr>Figure3</vt:lpstr>
      <vt:lpstr>Figure 4</vt:lpstr>
      <vt:lpstr>Figure 4-S1</vt:lpstr>
      <vt:lpstr>Figure 5</vt:lpstr>
      <vt:lpstr>Figure 5-S1</vt:lpstr>
    </vt:vector>
  </TitlesOfParts>
  <Company>Springer-SBM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Gillespie</dc:creator>
  <cp:lastModifiedBy>gzzs</cp:lastModifiedBy>
  <dcterms:created xsi:type="dcterms:W3CDTF">2017-11-15T12:34:53Z</dcterms:created>
  <dcterms:modified xsi:type="dcterms:W3CDTF">2024-05-05T01:52:58Z</dcterms:modified>
</cp:coreProperties>
</file>