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nakatakahiro/Desktop/VoR/"/>
    </mc:Choice>
  </mc:AlternateContent>
  <xr:revisionPtr revIDLastSave="0" documentId="8_{D8AE0430-7BC3-9749-9683-A541D63F4CDF}" xr6:coauthVersionLast="47" xr6:coauthVersionMax="47" xr10:uidLastSave="{00000000-0000-0000-0000-000000000000}"/>
  <bookViews>
    <workbookView xWindow="13560" yWindow="5720" windowWidth="23500" windowHeight="11360" xr2:uid="{729CDC61-70C3-9341-9CC2-ED48E554F10A}"/>
  </bookViews>
  <sheets>
    <sheet name="Supplementary Figure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8" i="1"/>
  <c r="C28" i="1"/>
  <c r="D27" i="1"/>
  <c r="C27" i="1"/>
  <c r="D26" i="1"/>
  <c r="C26" i="1"/>
  <c r="B26" i="1"/>
  <c r="D25" i="1"/>
  <c r="C25" i="1"/>
  <c r="B25" i="1"/>
  <c r="D24" i="1"/>
  <c r="C24" i="1"/>
  <c r="B24" i="1"/>
  <c r="E8" i="1"/>
</calcChain>
</file>

<file path=xl/sharedStrings.xml><?xml version="1.0" encoding="utf-8"?>
<sst xmlns="http://schemas.openxmlformats.org/spreadsheetml/2006/main" count="22" uniqueCount="20">
  <si>
    <t>Figure S1</t>
    <phoneticPr fontId="1"/>
  </si>
  <si>
    <t>Figure S1 A</t>
    <phoneticPr fontId="1"/>
  </si>
  <si>
    <t>Average</t>
    <phoneticPr fontId="1"/>
  </si>
  <si>
    <t>Motility (%)</t>
  </si>
  <si>
    <t>Progressive motile (%)</t>
  </si>
  <si>
    <t>VCL (µm/sec)</t>
  </si>
  <si>
    <t>VSL (µm/sec)</t>
  </si>
  <si>
    <t>LIN (%)</t>
  </si>
  <si>
    <t>Viscosity of HTF (mPa∙s)</t>
  </si>
  <si>
    <t>Figure S1 B</t>
    <phoneticPr fontId="1"/>
  </si>
  <si>
    <t>Ctrl</t>
  </si>
  <si>
    <t>Flu</t>
  </si>
  <si>
    <t>Figure S1 D</t>
    <phoneticPr fontId="1"/>
  </si>
  <si>
    <t>HTF</t>
    <phoneticPr fontId="1"/>
  </si>
  <si>
    <t>Oligomycin</t>
    <phoneticPr fontId="1"/>
  </si>
  <si>
    <t>FCCP</t>
    <phoneticPr fontId="1"/>
  </si>
  <si>
    <t>Antimycin</t>
    <phoneticPr fontId="1"/>
  </si>
  <si>
    <t>Figure S1 E</t>
    <phoneticPr fontId="1"/>
  </si>
  <si>
    <t>HTF</t>
  </si>
  <si>
    <t>(Cleavage /MⅡ oocytes)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</si>
</sst>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6C7B-21B0-AD4B-88E4-1C91EFC545A9}">
  <dimension ref="A1:K30"/>
  <sheetViews>
    <sheetView tabSelected="1" workbookViewId="0">
      <selection activeCell="J32" sqref="J32"/>
    </sheetView>
  </sheetViews>
  <sheetFormatPr baseColWidth="10" defaultRowHeight="20"/>
  <cols>
    <col min="1" max="1" width="23" customWidth="1"/>
  </cols>
  <sheetData>
    <row r="1" spans="1:11">
      <c r="A1" t="s">
        <v>0</v>
      </c>
    </row>
    <row r="2" spans="1:11">
      <c r="A2" t="s">
        <v>1</v>
      </c>
      <c r="B2" t="s">
        <v>2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</row>
    <row r="3" spans="1:11">
      <c r="A3" t="s">
        <v>3</v>
      </c>
      <c r="B3">
        <v>91.5</v>
      </c>
      <c r="C3">
        <v>96.9</v>
      </c>
      <c r="D3">
        <v>77.8</v>
      </c>
      <c r="E3">
        <v>98.7</v>
      </c>
      <c r="F3">
        <v>94.6</v>
      </c>
      <c r="G3">
        <v>89.8</v>
      </c>
      <c r="H3">
        <v>91.2</v>
      </c>
    </row>
    <row r="4" spans="1:11">
      <c r="A4" t="s">
        <v>4</v>
      </c>
      <c r="B4">
        <v>57.5</v>
      </c>
      <c r="C4">
        <v>60.5</v>
      </c>
      <c r="D4">
        <v>46.7</v>
      </c>
      <c r="E4">
        <v>60.4</v>
      </c>
      <c r="F4">
        <v>55.1</v>
      </c>
      <c r="G4">
        <v>56.2</v>
      </c>
      <c r="H4">
        <v>66.2</v>
      </c>
    </row>
    <row r="5" spans="1:11">
      <c r="A5" t="s">
        <v>5</v>
      </c>
      <c r="B5">
        <v>190.8</v>
      </c>
      <c r="C5">
        <v>221.35796972</v>
      </c>
      <c r="D5">
        <v>236.32307746000001</v>
      </c>
      <c r="E5">
        <v>207.37145083999999</v>
      </c>
      <c r="F5">
        <v>156.03762542999999</v>
      </c>
      <c r="G5">
        <v>160.22121988999999</v>
      </c>
      <c r="H5">
        <v>161.20470544</v>
      </c>
      <c r="I5">
        <v>183.44363903000001</v>
      </c>
      <c r="J5">
        <v>198.32843005000001</v>
      </c>
      <c r="K5">
        <v>192.78290203</v>
      </c>
    </row>
    <row r="6" spans="1:11">
      <c r="A6" t="s">
        <v>6</v>
      </c>
      <c r="B6">
        <v>74.7</v>
      </c>
      <c r="C6">
        <v>78.126830920000003</v>
      </c>
      <c r="D6">
        <v>51.095579809999997</v>
      </c>
      <c r="E6">
        <v>78.415018470000007</v>
      </c>
      <c r="F6">
        <v>84.849644720000001</v>
      </c>
      <c r="G6">
        <v>69.306786040000006</v>
      </c>
      <c r="H6">
        <v>68.639289829999996</v>
      </c>
      <c r="I6">
        <v>81.970485159999996</v>
      </c>
      <c r="J6">
        <v>76.105430609999999</v>
      </c>
      <c r="K6">
        <v>84.118225330000001</v>
      </c>
    </row>
    <row r="7" spans="1:11">
      <c r="A7" t="s">
        <v>7</v>
      </c>
      <c r="B7">
        <v>38</v>
      </c>
      <c r="C7">
        <v>32.3777355</v>
      </c>
      <c r="D7">
        <v>18.66869904</v>
      </c>
      <c r="E7">
        <v>25.647898059999999</v>
      </c>
      <c r="F7">
        <v>53.789938880000001</v>
      </c>
      <c r="G7">
        <v>46.057613949999997</v>
      </c>
      <c r="H7">
        <v>43.826309639999998</v>
      </c>
      <c r="I7">
        <v>42.404338860000003</v>
      </c>
      <c r="J7">
        <v>36.887475619999996</v>
      </c>
      <c r="K7">
        <v>42.073942289999998</v>
      </c>
    </row>
    <row r="8" spans="1:11">
      <c r="A8" t="s">
        <v>8</v>
      </c>
      <c r="B8">
        <v>0.8</v>
      </c>
      <c r="C8">
        <v>0.83</v>
      </c>
      <c r="D8">
        <v>0.82</v>
      </c>
      <c r="E8" s="1">
        <f>AVERAGE(B8:D8)</f>
        <v>0.81666666666666654</v>
      </c>
    </row>
    <row r="10" spans="1:11">
      <c r="A10" t="s">
        <v>9</v>
      </c>
      <c r="B10" t="s">
        <v>10</v>
      </c>
      <c r="C10" t="s">
        <v>11</v>
      </c>
    </row>
    <row r="11" spans="1:11">
      <c r="A11">
        <v>1</v>
      </c>
      <c r="B11">
        <v>6.3653535876762319</v>
      </c>
      <c r="C11">
        <v>1.2976404272330058</v>
      </c>
    </row>
    <row r="12" spans="1:11">
      <c r="A12">
        <v>2</v>
      </c>
      <c r="B12">
        <v>3.3224243152210384</v>
      </c>
      <c r="C12">
        <v>3.891665690734655</v>
      </c>
    </row>
    <row r="13" spans="1:11">
      <c r="A13">
        <v>3</v>
      </c>
      <c r="B13">
        <v>1.4077189146885303</v>
      </c>
      <c r="C13">
        <v>3.6006377121400988</v>
      </c>
    </row>
    <row r="14" spans="1:11">
      <c r="A14">
        <v>4</v>
      </c>
      <c r="B14">
        <v>5.109135510784597</v>
      </c>
      <c r="C14">
        <v>4.838910366586866</v>
      </c>
    </row>
    <row r="15" spans="1:11">
      <c r="A15">
        <v>5</v>
      </c>
      <c r="B15">
        <v>2.2548058181263819</v>
      </c>
      <c r="C15">
        <v>5.6511591560349217</v>
      </c>
    </row>
    <row r="16" spans="1:11">
      <c r="A16">
        <v>6</v>
      </c>
      <c r="B16">
        <v>4.385191201830775</v>
      </c>
      <c r="C16">
        <v>2.7124099565545734</v>
      </c>
    </row>
    <row r="18" spans="1:5">
      <c r="A18" t="s">
        <v>12</v>
      </c>
      <c r="B18" t="s">
        <v>13</v>
      </c>
      <c r="C18" t="s">
        <v>14</v>
      </c>
      <c r="D18" t="s">
        <v>15</v>
      </c>
      <c r="E18" t="s">
        <v>16</v>
      </c>
    </row>
    <row r="19" spans="1:5">
      <c r="A19">
        <v>1</v>
      </c>
      <c r="B19" s="2">
        <v>67.206000000000003</v>
      </c>
      <c r="C19">
        <v>55.762</v>
      </c>
      <c r="D19">
        <v>50.527000000000001</v>
      </c>
      <c r="E19" s="2">
        <v>12.651999999999999</v>
      </c>
    </row>
    <row r="20" spans="1:5">
      <c r="A20">
        <v>2</v>
      </c>
      <c r="B20" s="2">
        <v>65.988</v>
      </c>
      <c r="C20">
        <v>53.704999999999998</v>
      </c>
      <c r="D20">
        <v>56.368000000000002</v>
      </c>
      <c r="E20" s="2">
        <v>16.306000000000001</v>
      </c>
    </row>
    <row r="21" spans="1:5">
      <c r="A21">
        <v>3</v>
      </c>
      <c r="B21" s="2">
        <v>68.638000000000005</v>
      </c>
      <c r="C21">
        <v>56.886000000000003</v>
      </c>
      <c r="D21">
        <v>51.563000000000002</v>
      </c>
      <c r="E21" s="2">
        <v>16.577999999999999</v>
      </c>
    </row>
    <row r="23" spans="1:5">
      <c r="A23" t="s">
        <v>17</v>
      </c>
      <c r="B23" t="s">
        <v>18</v>
      </c>
      <c r="C23" t="s">
        <v>10</v>
      </c>
      <c r="D23" t="s">
        <v>11</v>
      </c>
    </row>
    <row r="24" spans="1:5">
      <c r="B24">
        <f>105/120</f>
        <v>0.875</v>
      </c>
      <c r="C24">
        <f>4/16</f>
        <v>0.25</v>
      </c>
      <c r="D24">
        <f>5/21</f>
        <v>0.23809523809523808</v>
      </c>
    </row>
    <row r="25" spans="1:5">
      <c r="B25">
        <f>89/109</f>
        <v>0.8165137614678899</v>
      </c>
      <c r="C25">
        <f>3/16</f>
        <v>0.1875</v>
      </c>
      <c r="D25">
        <f>1/15</f>
        <v>6.6666666666666666E-2</v>
      </c>
    </row>
    <row r="26" spans="1:5">
      <c r="B26">
        <f>119/120</f>
        <v>0.9916666666666667</v>
      </c>
      <c r="C26">
        <f>3/18</f>
        <v>0.16666666666666666</v>
      </c>
      <c r="D26">
        <f>3/21</f>
        <v>0.14285714285714285</v>
      </c>
    </row>
    <row r="27" spans="1:5">
      <c r="C27">
        <f>1/8</f>
        <v>0.125</v>
      </c>
      <c r="D27">
        <f>2/21</f>
        <v>9.5238095238095233E-2</v>
      </c>
    </row>
    <row r="28" spans="1:5">
      <c r="C28">
        <f>5/12</f>
        <v>0.41666666666666669</v>
      </c>
      <c r="D28">
        <f>2/16</f>
        <v>0.125</v>
      </c>
    </row>
    <row r="29" spans="1:5">
      <c r="C29">
        <f>7/16</f>
        <v>0.4375</v>
      </c>
    </row>
    <row r="30" spans="1:5">
      <c r="D30" t="s">
        <v>19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Supplementary 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貴寛</dc:creator>
  <cp:lastModifiedBy>山中　貴寛</cp:lastModifiedBy>
  <dcterms:created xsi:type="dcterms:W3CDTF">2025-11-14T09:04:08Z</dcterms:created>
  <dcterms:modified xsi:type="dcterms:W3CDTF">2025-11-14T09:04:32Z</dcterms:modified>
</cp:coreProperties>
</file>