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apers &amp; Publications\In Preparation\2011 TitinGFPRFPSkeletal_woTripleline\2023-12 eLife\Revision\Final for revision\"/>
    </mc:Choice>
  </mc:AlternateContent>
  <xr:revisionPtr revIDLastSave="0" documentId="13_ncr:1_{0449B2CC-9372-4859-86AB-982A9484DEAD}" xr6:coauthVersionLast="47" xr6:coauthVersionMax="47" xr10:uidLastSave="{00000000-0000-0000-0000-000000000000}"/>
  <bookViews>
    <workbookView xWindow="14190" yWindow="1600" windowWidth="21420" windowHeight="15370" xr2:uid="{FF530839-0189-4828-B0D0-32143732F272}"/>
  </bookViews>
  <sheets>
    <sheet name="Figure5S1b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5" i="1" l="1"/>
  <c r="T45" i="1"/>
  <c r="Z43" i="1"/>
  <c r="Z44" i="1" s="1"/>
  <c r="Y43" i="1"/>
  <c r="Y44" i="1" s="1"/>
  <c r="X43" i="1"/>
  <c r="X44" i="1" s="1"/>
  <c r="V43" i="1"/>
  <c r="V44" i="1" s="1"/>
  <c r="U43" i="1"/>
  <c r="U44" i="1" s="1"/>
  <c r="T43" i="1"/>
  <c r="T44" i="1" s="1"/>
  <c r="Z42" i="1"/>
  <c r="Y42" i="1"/>
  <c r="X42" i="1"/>
  <c r="V42" i="1"/>
  <c r="U42" i="1"/>
  <c r="T42" i="1"/>
  <c r="X41" i="1"/>
  <c r="T41" i="1"/>
  <c r="Z39" i="1"/>
  <c r="Z40" i="1" s="1"/>
  <c r="Y39" i="1"/>
  <c r="Y40" i="1" s="1"/>
  <c r="X39" i="1"/>
  <c r="X40" i="1" s="1"/>
  <c r="V39" i="1"/>
  <c r="V40" i="1" s="1"/>
  <c r="U39" i="1"/>
  <c r="U40" i="1" s="1"/>
  <c r="T39" i="1"/>
  <c r="T40" i="1" s="1"/>
  <c r="Z38" i="1"/>
  <c r="Y38" i="1"/>
  <c r="X38" i="1"/>
  <c r="V38" i="1"/>
  <c r="U38" i="1"/>
  <c r="T38" i="1"/>
  <c r="P25" i="1"/>
  <c r="O25" i="1"/>
  <c r="N25" i="1"/>
  <c r="H25" i="1"/>
  <c r="G25" i="1"/>
  <c r="F25" i="1"/>
  <c r="P24" i="1"/>
  <c r="O24" i="1"/>
  <c r="N24" i="1"/>
  <c r="H24" i="1"/>
  <c r="G24" i="1"/>
  <c r="F24" i="1"/>
  <c r="P23" i="1"/>
  <c r="O23" i="1"/>
  <c r="N23" i="1"/>
  <c r="H23" i="1"/>
  <c r="G23" i="1"/>
  <c r="F23" i="1"/>
  <c r="AC4" i="1" s="1"/>
  <c r="P22" i="1"/>
  <c r="O22" i="1"/>
  <c r="N22" i="1"/>
  <c r="H22" i="1"/>
  <c r="G22" i="1"/>
  <c r="F22" i="1"/>
  <c r="AC3" i="1" s="1"/>
  <c r="AC6" i="1" s="1"/>
  <c r="P21" i="1"/>
  <c r="O21" i="1"/>
  <c r="N21" i="1"/>
  <c r="H21" i="1"/>
  <c r="G21" i="1"/>
  <c r="F21" i="1"/>
  <c r="P20" i="1"/>
  <c r="O20" i="1"/>
  <c r="N20" i="1"/>
  <c r="H20" i="1"/>
  <c r="G20" i="1"/>
  <c r="F20" i="1"/>
  <c r="P19" i="1"/>
  <c r="O19" i="1"/>
  <c r="N19" i="1"/>
  <c r="H19" i="1"/>
  <c r="G19" i="1"/>
  <c r="F19" i="1"/>
  <c r="P18" i="1"/>
  <c r="O18" i="1"/>
  <c r="N18" i="1"/>
  <c r="H18" i="1"/>
  <c r="G18" i="1"/>
  <c r="F18" i="1"/>
  <c r="AA3" i="1" s="1"/>
  <c r="AA6" i="1" s="1"/>
  <c r="P17" i="1"/>
  <c r="O17" i="1"/>
  <c r="N17" i="1"/>
  <c r="H17" i="1"/>
  <c r="G17" i="1"/>
  <c r="F17" i="1"/>
  <c r="Z4" i="1" s="1"/>
  <c r="P16" i="1"/>
  <c r="O16" i="1"/>
  <c r="N16" i="1"/>
  <c r="H16" i="1"/>
  <c r="G16" i="1"/>
  <c r="F16" i="1"/>
  <c r="P15" i="1"/>
  <c r="O15" i="1"/>
  <c r="N15" i="1"/>
  <c r="H15" i="1"/>
  <c r="G15" i="1"/>
  <c r="F15" i="1"/>
  <c r="P14" i="1"/>
  <c r="O14" i="1"/>
  <c r="N14" i="1"/>
  <c r="H14" i="1"/>
  <c r="G14" i="1"/>
  <c r="F14" i="1"/>
  <c r="Y3" i="1" s="1"/>
  <c r="Y6" i="1" s="1"/>
  <c r="P13" i="1"/>
  <c r="O13" i="1"/>
  <c r="N13" i="1"/>
  <c r="H13" i="1"/>
  <c r="G13" i="1"/>
  <c r="F13" i="1"/>
  <c r="P12" i="1"/>
  <c r="O12" i="1"/>
  <c r="N12" i="1"/>
  <c r="H12" i="1"/>
  <c r="G12" i="1"/>
  <c r="F12" i="1"/>
  <c r="X3" i="1" s="1"/>
  <c r="X6" i="1" s="1"/>
  <c r="P11" i="1"/>
  <c r="O11" i="1"/>
  <c r="N11" i="1"/>
  <c r="H11" i="1"/>
  <c r="G11" i="1"/>
  <c r="F11" i="1"/>
  <c r="W4" i="1" s="1"/>
  <c r="P10" i="1"/>
  <c r="O10" i="1"/>
  <c r="N10" i="1"/>
  <c r="H10" i="1"/>
  <c r="G10" i="1"/>
  <c r="F10" i="1"/>
  <c r="P9" i="1"/>
  <c r="O9" i="1"/>
  <c r="N9" i="1"/>
  <c r="H9" i="1"/>
  <c r="G9" i="1"/>
  <c r="F9" i="1"/>
  <c r="P8" i="1"/>
  <c r="O8" i="1"/>
  <c r="N8" i="1"/>
  <c r="H8" i="1"/>
  <c r="G8" i="1"/>
  <c r="F8" i="1"/>
  <c r="V3" i="1" s="1"/>
  <c r="V6" i="1" s="1"/>
  <c r="H7" i="1"/>
  <c r="G7" i="1"/>
  <c r="F7" i="1"/>
  <c r="U4" i="1" s="1"/>
  <c r="AD6" i="1"/>
  <c r="H6" i="1"/>
  <c r="G6" i="1"/>
  <c r="F6" i="1"/>
  <c r="U3" i="1" s="1"/>
  <c r="U6" i="1" s="1"/>
  <c r="H5" i="1"/>
  <c r="G5" i="1"/>
  <c r="F5" i="1"/>
  <c r="AD4" i="1"/>
  <c r="AB4" i="1"/>
  <c r="AA4" i="1"/>
  <c r="Y4" i="1"/>
  <c r="X4" i="1"/>
  <c r="V4" i="1"/>
  <c r="T4" i="1"/>
  <c r="H4" i="1"/>
  <c r="G4" i="1"/>
  <c r="F4" i="1"/>
  <c r="T3" i="1" s="1"/>
  <c r="T6" i="1" s="1"/>
  <c r="AD3" i="1"/>
  <c r="AB3" i="1"/>
  <c r="AB6" i="1" s="1"/>
  <c r="Z3" i="1"/>
  <c r="Z6" i="1" s="1"/>
  <c r="W3" i="1"/>
  <c r="W6" i="1" s="1"/>
  <c r="U7" i="1" l="1"/>
  <c r="U8" i="1"/>
  <c r="U9" i="1" s="1"/>
  <c r="V7" i="1"/>
  <c r="V8" i="1"/>
  <c r="V9" i="1" s="1"/>
  <c r="T8" i="1"/>
  <c r="T9" i="1" s="1"/>
  <c r="T7" i="1"/>
</calcChain>
</file>

<file path=xl/sharedStrings.xml><?xml version="1.0" encoding="utf-8"?>
<sst xmlns="http://schemas.openxmlformats.org/spreadsheetml/2006/main" count="133" uniqueCount="36">
  <si>
    <t>Sample</t>
  </si>
  <si>
    <t>overlap</t>
  </si>
  <si>
    <t>only GFP</t>
  </si>
  <si>
    <t>only mCh</t>
  </si>
  <si>
    <t>only RNA</t>
  </si>
  <si>
    <t>only Protein</t>
  </si>
  <si>
    <t>RNA overlap</t>
  </si>
  <si>
    <t>cell1(20-09)</t>
  </si>
  <si>
    <t>RNA region</t>
  </si>
  <si>
    <t>GFP</t>
  </si>
  <si>
    <t>Protein overlap</t>
  </si>
  <si>
    <t>completedFusion</t>
  </si>
  <si>
    <t>Protein region</t>
  </si>
  <si>
    <t>mCh</t>
  </si>
  <si>
    <t>pointlist2-cell3(20-09)</t>
  </si>
  <si>
    <t>ratio</t>
  </si>
  <si>
    <t>mean</t>
  </si>
  <si>
    <t>pointlist2-cell6(20-09)</t>
  </si>
  <si>
    <t>stdev</t>
  </si>
  <si>
    <t>ongoingFusion</t>
  </si>
  <si>
    <t>sem</t>
  </si>
  <si>
    <t>pointlist2-cell13(20-09)</t>
  </si>
  <si>
    <t>all</t>
  </si>
  <si>
    <t>only ongoing</t>
  </si>
  <si>
    <t>only complete</t>
  </si>
  <si>
    <t>pointlist2-cell14(20-09)</t>
  </si>
  <si>
    <t>pointlist3-cell4(20-09)</t>
  </si>
  <si>
    <t>pointlist3-cell5(20-09)</t>
  </si>
  <si>
    <t>pointlist4-cell3(20-09)</t>
  </si>
  <si>
    <t>pointlist4-cell4(20-09)</t>
  </si>
  <si>
    <t>pointlist1-cell4</t>
  </si>
  <si>
    <t>RNA</t>
  </si>
  <si>
    <t>Protein</t>
  </si>
  <si>
    <t>t-test RNA vs protein</t>
  </si>
  <si>
    <t>Figure 5 S1b</t>
  </si>
  <si>
    <t>Figure 5 S1c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</si>
</sst>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2" fillId="6" borderId="2" xfId="4" applyBorder="1"/>
    <xf numFmtId="0" fontId="2" fillId="6" borderId="3" xfId="4" applyBorder="1"/>
    <xf numFmtId="0" fontId="2" fillId="5" borderId="2" xfId="3" applyBorder="1"/>
    <xf numFmtId="0" fontId="2" fillId="5" borderId="3" xfId="3" applyBorder="1"/>
    <xf numFmtId="0" fontId="2" fillId="4" borderId="2" xfId="5" applyBorder="1"/>
    <xf numFmtId="0" fontId="2" fillId="4" borderId="3" xfId="5" applyBorder="1"/>
    <xf numFmtId="0" fontId="2" fillId="3" borderId="2" xfId="2" applyBorder="1"/>
    <xf numFmtId="0" fontId="2" fillId="3" borderId="3" xfId="2" applyBorder="1"/>
    <xf numFmtId="0" fontId="1" fillId="2" borderId="0" xfId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6" xfId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0" xfId="0" applyFont="1"/>
  </cellXfs>
  <cellStyles count="6">
    <cellStyle name="60% - Accent2 2" xfId="5" xr:uid="{7F176AD7-7A4F-483E-87B8-7FC30179C9F0}"/>
    <cellStyle name="60% - Accent4 2" xfId="4" xr:uid="{2D5D4397-DB6B-4251-A60B-4BFAC84B44D7}"/>
    <cellStyle name="Accent2" xfId="2" builtinId="33"/>
    <cellStyle name="Accent4" xfId="3" builtinId="41"/>
    <cellStyle name="Good" xfId="1" builtinId="26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Figure5S1bc!$S$4</c:f>
              <c:strCache>
                <c:ptCount val="1"/>
                <c:pt idx="0">
                  <c:v>Protein overlap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155272558439228"/>
                  <c:y val="0.160400977182961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Figure5S1bc!$T$3:$AD$3</c:f>
              <c:numCache>
                <c:formatCode>General</c:formatCode>
                <c:ptCount val="11"/>
                <c:pt idx="0">
                  <c:v>1</c:v>
                </c:pt>
                <c:pt idx="1">
                  <c:v>0.77984636043667099</c:v>
                </c:pt>
                <c:pt idx="2">
                  <c:v>0.1953388213511513</c:v>
                </c:pt>
                <c:pt idx="3">
                  <c:v>0.25286119393528644</c:v>
                </c:pt>
                <c:pt idx="4">
                  <c:v>0.72570408748919368</c:v>
                </c:pt>
                <c:pt idx="5">
                  <c:v>0.76210326426671127</c:v>
                </c:pt>
                <c:pt idx="6">
                  <c:v>0.38158436627137182</c:v>
                </c:pt>
                <c:pt idx="7">
                  <c:v>0.44558721153668357</c:v>
                </c:pt>
                <c:pt idx="8">
                  <c:v>0.81013355690156563</c:v>
                </c:pt>
                <c:pt idx="9">
                  <c:v>0.19378377983936484</c:v>
                </c:pt>
                <c:pt idx="10">
                  <c:v>0.44610656217253497</c:v>
                </c:pt>
              </c:numCache>
            </c:numRef>
          </c:xVal>
          <c:yVal>
            <c:numRef>
              <c:f>Figure5S1bc!$T$4:$AD$4</c:f>
              <c:numCache>
                <c:formatCode>General</c:formatCode>
                <c:ptCount val="11"/>
                <c:pt idx="0">
                  <c:v>0.88331506489847544</c:v>
                </c:pt>
                <c:pt idx="1">
                  <c:v>0.71252461821800828</c:v>
                </c:pt>
                <c:pt idx="2">
                  <c:v>0.39887749422393692</c:v>
                </c:pt>
                <c:pt idx="3">
                  <c:v>0.85651991947914929</c:v>
                </c:pt>
                <c:pt idx="4">
                  <c:v>0.94634228893631933</c:v>
                </c:pt>
                <c:pt idx="5">
                  <c:v>0.79895879764946875</c:v>
                </c:pt>
                <c:pt idx="6">
                  <c:v>0.51389888626783409</c:v>
                </c:pt>
                <c:pt idx="7">
                  <c:v>0.64993051160580195</c:v>
                </c:pt>
                <c:pt idx="8">
                  <c:v>0.9142907355827381</c:v>
                </c:pt>
                <c:pt idx="9">
                  <c:v>0.31991610067918491</c:v>
                </c:pt>
                <c:pt idx="10">
                  <c:v>0.43352209857022034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9E4-48D9-AB59-D46BB66F6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3641352"/>
        <c:axId val="723642528"/>
      </c:scatterChart>
      <c:valAx>
        <c:axId val="723641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RNA overlap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642528"/>
        <c:crosses val="autoZero"/>
        <c:crossBetween val="midCat"/>
      </c:valAx>
      <c:valAx>
        <c:axId val="72364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Protein overlap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641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GFP - all</a:t>
            </a:r>
          </a:p>
        </c:rich>
      </c:tx>
      <c:layout>
        <c:manualLayout>
          <c:xMode val="edge"/>
          <c:yMode val="edge"/>
          <c:x val="0.33402861066207784"/>
          <c:y val="2.6092634193184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Figure5S1bc!$T$40:$V$40</c:f>
                <c:numCache>
                  <c:formatCode>General</c:formatCode>
                  <c:ptCount val="3"/>
                  <c:pt idx="0">
                    <c:v>5.868696927035031E-2</c:v>
                  </c:pt>
                  <c:pt idx="1">
                    <c:v>6.9157676676043972E-2</c:v>
                  </c:pt>
                  <c:pt idx="2">
                    <c:v>7.2236125197065029E-2</c:v>
                  </c:pt>
                </c:numCache>
              </c:numRef>
            </c:plus>
            <c:minus>
              <c:numRef>
                <c:f>Figure5S1bc!$T$40:$V$40</c:f>
                <c:numCache>
                  <c:formatCode>General</c:formatCode>
                  <c:ptCount val="3"/>
                  <c:pt idx="0">
                    <c:v>5.868696927035031E-2</c:v>
                  </c:pt>
                  <c:pt idx="1">
                    <c:v>6.9157676676043972E-2</c:v>
                  </c:pt>
                  <c:pt idx="2">
                    <c:v>7.2236125197065029E-2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Figure5S1bc!$T$29:$V$29</c:f>
              <c:strCache>
                <c:ptCount val="3"/>
                <c:pt idx="0">
                  <c:v>overlap</c:v>
                </c:pt>
                <c:pt idx="1">
                  <c:v>only RNA</c:v>
                </c:pt>
                <c:pt idx="2">
                  <c:v>only Protein</c:v>
                </c:pt>
              </c:strCache>
            </c:strRef>
          </c:cat>
          <c:val>
            <c:numRef>
              <c:f>Figure5S1bc!$T$38:$V$38</c:f>
              <c:numCache>
                <c:formatCode>General</c:formatCode>
                <c:ptCount val="3"/>
                <c:pt idx="0">
                  <c:v>0.58671412963501413</c:v>
                </c:pt>
                <c:pt idx="1">
                  <c:v>0.22940082858458744</c:v>
                </c:pt>
                <c:pt idx="2">
                  <c:v>0.18388504178039838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F-46BD-BFC8-49E1FD58F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23643312"/>
        <c:axId val="723627632"/>
      </c:barChart>
      <c:catAx>
        <c:axId val="72364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627632"/>
        <c:crosses val="autoZero"/>
        <c:auto val="1"/>
        <c:lblAlgn val="ctr"/>
        <c:lblOffset val="100"/>
        <c:noMultiLvlLbl val="0"/>
      </c:catAx>
      <c:valAx>
        <c:axId val="72362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64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GFP - only ongoing Fusion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Figure5S1bc!$T$44:$V$44</c:f>
                <c:numCache>
                  <c:formatCode>General</c:formatCode>
                  <c:ptCount val="3"/>
                  <c:pt idx="0">
                    <c:v>4.9766804596698015E-2</c:v>
                  </c:pt>
                  <c:pt idx="1">
                    <c:v>6.8812473016093653E-2</c:v>
                  </c:pt>
                  <c:pt idx="2">
                    <c:v>6.2401104697693693E-2</c:v>
                  </c:pt>
                </c:numCache>
              </c:numRef>
            </c:plus>
            <c:minus>
              <c:numRef>
                <c:f>Figure5S1bc!$T$44:$V$44</c:f>
                <c:numCache>
                  <c:formatCode>General</c:formatCode>
                  <c:ptCount val="3"/>
                  <c:pt idx="0">
                    <c:v>4.9766804596698015E-2</c:v>
                  </c:pt>
                  <c:pt idx="1">
                    <c:v>6.8812473016093653E-2</c:v>
                  </c:pt>
                  <c:pt idx="2">
                    <c:v>6.2401104697693693E-2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Figure5S1bc!$T$29:$V$29</c:f>
              <c:strCache>
                <c:ptCount val="3"/>
                <c:pt idx="0">
                  <c:v>overlap</c:v>
                </c:pt>
                <c:pt idx="1">
                  <c:v>only RNA</c:v>
                </c:pt>
                <c:pt idx="2">
                  <c:v>only Protein</c:v>
                </c:pt>
              </c:strCache>
            </c:strRef>
          </c:cat>
          <c:val>
            <c:numRef>
              <c:f>Figure5S1bc!$T$42:$V$42</c:f>
              <c:numCache>
                <c:formatCode>General</c:formatCode>
                <c:ptCount val="3"/>
                <c:pt idx="0">
                  <c:v>0.52902127236930996</c:v>
                </c:pt>
                <c:pt idx="1">
                  <c:v>0.15118853905900559</c:v>
                </c:pt>
                <c:pt idx="2">
                  <c:v>0.31979018857168429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B-4F71-ACBA-56C6F259F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93630376"/>
        <c:axId val="593627240"/>
      </c:barChart>
      <c:catAx>
        <c:axId val="593630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627240"/>
        <c:crosses val="autoZero"/>
        <c:auto val="1"/>
        <c:lblAlgn val="ctr"/>
        <c:lblOffset val="100"/>
        <c:noMultiLvlLbl val="0"/>
      </c:catAx>
      <c:valAx>
        <c:axId val="593627240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630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mCh - all</a:t>
            </a:r>
          </a:p>
        </c:rich>
      </c:tx>
      <c:layout>
        <c:manualLayout>
          <c:xMode val="edge"/>
          <c:yMode val="edge"/>
          <c:x val="0.33402861066207784"/>
          <c:y val="2.6092634193184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Figure5S1bc!$X$40:$Z$40</c:f>
                <c:numCache>
                  <c:formatCode>General</c:formatCode>
                  <c:ptCount val="3"/>
                  <c:pt idx="0">
                    <c:v>3.8434187531292352E-2</c:v>
                  </c:pt>
                  <c:pt idx="1">
                    <c:v>5.487919844387637E-2</c:v>
                  </c:pt>
                  <c:pt idx="2">
                    <c:v>5.827239457033561E-2</c:v>
                  </c:pt>
                </c:numCache>
              </c:numRef>
            </c:plus>
            <c:minus>
              <c:numRef>
                <c:f>Figure5S1bc!$X$40:$Z$40</c:f>
                <c:numCache>
                  <c:formatCode>General</c:formatCode>
                  <c:ptCount val="3"/>
                  <c:pt idx="0">
                    <c:v>3.8434187531292352E-2</c:v>
                  </c:pt>
                  <c:pt idx="1">
                    <c:v>5.487919844387637E-2</c:v>
                  </c:pt>
                  <c:pt idx="2">
                    <c:v>5.827239457033561E-2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Figure5S1bc!$X$29:$Z$29</c:f>
              <c:strCache>
                <c:ptCount val="3"/>
                <c:pt idx="0">
                  <c:v>overlap</c:v>
                </c:pt>
                <c:pt idx="1">
                  <c:v>only RNA</c:v>
                </c:pt>
                <c:pt idx="2">
                  <c:v>only Protein</c:v>
                </c:pt>
              </c:strCache>
            </c:strRef>
          </c:cat>
          <c:val>
            <c:numRef>
              <c:f>Figure5S1bc!$X$38:$Z$38</c:f>
              <c:numCache>
                <c:formatCode>General</c:formatCode>
                <c:ptCount val="3"/>
                <c:pt idx="0">
                  <c:v>0.67059605268359701</c:v>
                </c:pt>
                <c:pt idx="1">
                  <c:v>0.14464020491285065</c:v>
                </c:pt>
                <c:pt idx="2">
                  <c:v>0.18476374240355226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8-490E-B651-F05BE0062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12749416"/>
        <c:axId val="588779728"/>
      </c:barChart>
      <c:catAx>
        <c:axId val="71274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779728"/>
        <c:crosses val="autoZero"/>
        <c:auto val="1"/>
        <c:lblAlgn val="ctr"/>
        <c:lblOffset val="100"/>
        <c:noMultiLvlLbl val="0"/>
      </c:catAx>
      <c:valAx>
        <c:axId val="58877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749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mCh - only ongoing Fusion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Figure5S1bc!$X$44:$Z$44</c:f>
                <c:numCache>
                  <c:formatCode>General</c:formatCode>
                  <c:ptCount val="3"/>
                  <c:pt idx="0">
                    <c:v>5.2129760020188778E-2</c:v>
                  </c:pt>
                  <c:pt idx="1">
                    <c:v>4.4017479487470958E-2</c:v>
                  </c:pt>
                  <c:pt idx="2">
                    <c:v>9.3174268842625432E-2</c:v>
                  </c:pt>
                </c:numCache>
              </c:numRef>
            </c:plus>
            <c:minus>
              <c:numRef>
                <c:f>Figure5S1bc!$X$44:$Z$44</c:f>
                <c:numCache>
                  <c:formatCode>General</c:formatCode>
                  <c:ptCount val="3"/>
                  <c:pt idx="0">
                    <c:v>5.2129760020188778E-2</c:v>
                  </c:pt>
                  <c:pt idx="1">
                    <c:v>4.4017479487470958E-2</c:v>
                  </c:pt>
                  <c:pt idx="2">
                    <c:v>9.3174268842625432E-2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Figure5S1bc!$X$29:$Z$29</c:f>
              <c:strCache>
                <c:ptCount val="3"/>
                <c:pt idx="0">
                  <c:v>overlap</c:v>
                </c:pt>
                <c:pt idx="1">
                  <c:v>only RNA</c:v>
                </c:pt>
                <c:pt idx="2">
                  <c:v>only Protein</c:v>
                </c:pt>
              </c:strCache>
            </c:strRef>
          </c:cat>
          <c:val>
            <c:numRef>
              <c:f>Figure5S1bc!$X$42:$Z$42</c:f>
              <c:numCache>
                <c:formatCode>General</c:formatCode>
                <c:ptCount val="3"/>
                <c:pt idx="0">
                  <c:v>0.65413210830396307</c:v>
                </c:pt>
                <c:pt idx="1">
                  <c:v>0.1189082342699419</c:v>
                </c:pt>
                <c:pt idx="2">
                  <c:v>0.22695965742609495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B-4AB0-83BF-B47A780FC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66092784"/>
        <c:axId val="769671712"/>
      </c:barChart>
      <c:catAx>
        <c:axId val="76609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671712"/>
        <c:crosses val="autoZero"/>
        <c:auto val="1"/>
        <c:lblAlgn val="ctr"/>
        <c:lblOffset val="100"/>
        <c:noMultiLvlLbl val="0"/>
      </c:catAx>
      <c:valAx>
        <c:axId val="76967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092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GB" sz="1400"/>
              <a:t>RNA overlap/ Protein overlap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Figure5S1bc!$T$9:$V$9</c:f>
                <c:numCache>
                  <c:formatCode>General</c:formatCode>
                  <c:ptCount val="3"/>
                  <c:pt idx="0">
                    <c:v>7.8946125000775857E-2</c:v>
                  </c:pt>
                  <c:pt idx="1">
                    <c:v>0.10108663051087946</c:v>
                  </c:pt>
                  <c:pt idx="2">
                    <c:v>6.7189715774569891E-2</c:v>
                  </c:pt>
                </c:numCache>
              </c:numRef>
            </c:plus>
            <c:minus>
              <c:numRef>
                <c:f>Figure5S1bc!$T$9:$V$9</c:f>
                <c:numCache>
                  <c:formatCode>General</c:formatCode>
                  <c:ptCount val="3"/>
                  <c:pt idx="0">
                    <c:v>7.8946125000775857E-2</c:v>
                  </c:pt>
                  <c:pt idx="1">
                    <c:v>0.10108663051087946</c:v>
                  </c:pt>
                  <c:pt idx="2">
                    <c:v>6.7189715774569891E-2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Figure5S1bc!$T$10:$V$10</c:f>
              <c:strCache>
                <c:ptCount val="3"/>
                <c:pt idx="0">
                  <c:v>all</c:v>
                </c:pt>
                <c:pt idx="1">
                  <c:v>only ongoing</c:v>
                </c:pt>
                <c:pt idx="2">
                  <c:v>only complete</c:v>
                </c:pt>
              </c:strCache>
            </c:strRef>
          </c:cat>
          <c:val>
            <c:numRef>
              <c:f>Figure5S1bc!$T$7:$V$7</c:f>
              <c:numCache>
                <c:formatCode>General</c:formatCode>
                <c:ptCount val="3"/>
                <c:pt idx="0">
                  <c:v>0.78920049811247361</c:v>
                </c:pt>
                <c:pt idx="1">
                  <c:v>0.6413037262626381</c:v>
                </c:pt>
                <c:pt idx="2">
                  <c:v>0.96667662433227652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3-4F83-8E62-BB7139228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69674456"/>
        <c:axId val="769668968"/>
      </c:barChart>
      <c:catAx>
        <c:axId val="76967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668968"/>
        <c:crosses val="autoZero"/>
        <c:auto val="1"/>
        <c:lblAlgn val="ctr"/>
        <c:lblOffset val="100"/>
        <c:noMultiLvlLbl val="0"/>
      </c:catAx>
      <c:valAx>
        <c:axId val="76966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674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276225</xdr:colOff>
      <xdr:row>10</xdr:row>
      <xdr:rowOff>138112</xdr:rowOff>
    </xdr:from>
    <xdr:to>
      <xdr:col>26</xdr:col>
      <xdr:colOff>47625</xdr:colOff>
      <xdr:row>26</xdr:row>
      <xdr:rowOff>79376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268775-0811-4089-B5ED-2BD222048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104775</xdr:colOff>
      <xdr:row>46</xdr:row>
      <xdr:rowOff>104774</xdr:rowOff>
    </xdr:from>
    <xdr:to>
      <xdr:col>22</xdr:col>
      <xdr:colOff>38100</xdr:colOff>
      <xdr:row>59</xdr:row>
      <xdr:rowOff>61911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32CA8E-28C8-4CA2-AD1C-9B49B0EE7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104775</xdr:colOff>
      <xdr:row>59</xdr:row>
      <xdr:rowOff>57150</xdr:rowOff>
    </xdr:from>
    <xdr:to>
      <xdr:col>22</xdr:col>
      <xdr:colOff>38100</xdr:colOff>
      <xdr:row>72</xdr:row>
      <xdr:rowOff>14287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85040C-FD3C-47CA-8C37-6BE436AD3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180975</xdr:colOff>
      <xdr:row>46</xdr:row>
      <xdr:rowOff>133350</xdr:rowOff>
    </xdr:from>
    <xdr:to>
      <xdr:col>27</xdr:col>
      <xdr:colOff>9525</xdr:colOff>
      <xdr:row>59</xdr:row>
      <xdr:rowOff>90487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125576-5B21-4062-AB8D-FFA6806A6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180975</xdr:colOff>
      <xdr:row>59</xdr:row>
      <xdr:rowOff>47626</xdr:rowOff>
    </xdr:from>
    <xdr:to>
      <xdr:col>27</xdr:col>
      <xdr:colOff>9525</xdr:colOff>
      <xdr:row>72</xdr:row>
      <xdr:rowOff>4763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D592CF9-F10C-4D58-9E11-48F737B72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323850</xdr:colOff>
      <xdr:row>10</xdr:row>
      <xdr:rowOff>147637</xdr:rowOff>
    </xdr:from>
    <xdr:to>
      <xdr:col>31</xdr:col>
      <xdr:colOff>390525</xdr:colOff>
      <xdr:row>25</xdr:row>
      <xdr:rowOff>33337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57EC7F1-EA2C-4463-A4BD-82B54E364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DD09A-5CDB-4795-83AC-B5E2D00A5CF1}">
  <sheetPr codeName="Sheet9"/>
  <dimension ref="A2:AH1080"/>
  <sheetViews>
    <sheetView tabSelected="1" zoomScale="40" zoomScaleNormal="40" workbookViewId="0">
      <selection activeCell="AP27" sqref="AP27"/>
    </sheetView>
  </sheetViews>
  <sheetFormatPr defaultColWidth="9.1796875" defaultRowHeight="14.5" x14ac:dyDescent="0.35"/>
  <cols>
    <col min="1" max="1" width="22" customWidth="1"/>
    <col min="2" max="2" width="14.81640625" customWidth="1"/>
    <col min="13" max="13" width="12" customWidth="1"/>
    <col min="16" max="16" width="13.453125" customWidth="1"/>
    <col min="19" max="19" width="14.7265625" customWidth="1"/>
  </cols>
  <sheetData>
    <row r="2" spans="1:30" ht="15" thickBot="1" x14ac:dyDescent="0.4">
      <c r="R2" s="26" t="s">
        <v>34</v>
      </c>
    </row>
    <row r="3" spans="1:30" x14ac:dyDescent="0.35">
      <c r="A3" s="1" t="s">
        <v>0</v>
      </c>
      <c r="B3" s="2"/>
      <c r="C3" s="3" t="s">
        <v>1</v>
      </c>
      <c r="D3" s="3" t="s">
        <v>2</v>
      </c>
      <c r="E3" s="4" t="s">
        <v>3</v>
      </c>
      <c r="F3" s="5" t="s">
        <v>1</v>
      </c>
      <c r="G3" s="5" t="s">
        <v>2</v>
      </c>
      <c r="H3" s="6" t="s">
        <v>3</v>
      </c>
      <c r="I3" s="2"/>
      <c r="J3" s="2"/>
      <c r="K3" s="7" t="s">
        <v>1</v>
      </c>
      <c r="L3" s="7" t="s">
        <v>4</v>
      </c>
      <c r="M3" s="8" t="s">
        <v>5</v>
      </c>
      <c r="N3" s="9" t="s">
        <v>1</v>
      </c>
      <c r="O3" s="9" t="s">
        <v>4</v>
      </c>
      <c r="P3" s="10" t="s">
        <v>5</v>
      </c>
      <c r="S3" t="s">
        <v>6</v>
      </c>
      <c r="T3">
        <f>F4</f>
        <v>1</v>
      </c>
      <c r="U3">
        <f>F6</f>
        <v>0.77984636043667099</v>
      </c>
      <c r="V3" s="11">
        <f>F8</f>
        <v>0.1953388213511513</v>
      </c>
      <c r="W3" s="11">
        <f>F10</f>
        <v>0.25286119393528644</v>
      </c>
      <c r="X3">
        <f>F12</f>
        <v>0.72570408748919368</v>
      </c>
      <c r="Y3">
        <f>F14</f>
        <v>0.76210326426671127</v>
      </c>
      <c r="Z3" s="11">
        <f>F16</f>
        <v>0.38158436627137182</v>
      </c>
      <c r="AA3" s="11">
        <f>F18</f>
        <v>0.44558721153668357</v>
      </c>
      <c r="AB3" s="11">
        <f>F20</f>
        <v>0.81013355690156563</v>
      </c>
      <c r="AC3" s="11">
        <f>F22</f>
        <v>0.19378377983936484</v>
      </c>
      <c r="AD3" s="11">
        <f>F24</f>
        <v>0.44610656217253497</v>
      </c>
    </row>
    <row r="4" spans="1:30" x14ac:dyDescent="0.35">
      <c r="A4" s="12" t="s">
        <v>7</v>
      </c>
      <c r="B4" s="13" t="s">
        <v>8</v>
      </c>
      <c r="C4" s="14">
        <v>8071.299</v>
      </c>
      <c r="D4" s="14">
        <v>0</v>
      </c>
      <c r="E4" s="14">
        <v>0</v>
      </c>
      <c r="F4" s="14">
        <f>C4/($C4+$D4+$E4)</f>
        <v>1</v>
      </c>
      <c r="G4" s="14">
        <f t="shared" ref="G4:H16" si="0">D4/($C4+$D4+$E4)</f>
        <v>0</v>
      </c>
      <c r="H4" s="14">
        <f t="shared" si="0"/>
        <v>0</v>
      </c>
      <c r="I4" s="14"/>
      <c r="J4" s="14" t="s">
        <v>9</v>
      </c>
      <c r="K4" s="14"/>
      <c r="L4" s="14"/>
      <c r="M4" s="14"/>
      <c r="N4" s="14"/>
      <c r="O4" s="14"/>
      <c r="P4" s="15"/>
      <c r="S4" t="s">
        <v>10</v>
      </c>
      <c r="T4">
        <f>F5</f>
        <v>0.88331506489847544</v>
      </c>
      <c r="U4">
        <f>F7</f>
        <v>0.71252461821800828</v>
      </c>
      <c r="V4" s="11">
        <f>F9</f>
        <v>0.39887749422393692</v>
      </c>
      <c r="W4" s="11">
        <f>F11</f>
        <v>0.85651991947914929</v>
      </c>
      <c r="X4">
        <f>F13</f>
        <v>0.94634228893631933</v>
      </c>
      <c r="Y4">
        <f>F15</f>
        <v>0.79895879764946875</v>
      </c>
      <c r="Z4" s="11">
        <f>F17</f>
        <v>0.51389888626783409</v>
      </c>
      <c r="AA4" s="11">
        <f>F19</f>
        <v>0.64993051160580195</v>
      </c>
      <c r="AB4" s="11">
        <f>F21</f>
        <v>0.9142907355827381</v>
      </c>
      <c r="AC4" s="11">
        <f>F23</f>
        <v>0.31991610067918491</v>
      </c>
      <c r="AD4" s="11">
        <f>F25</f>
        <v>0.43352209857022034</v>
      </c>
    </row>
    <row r="5" spans="1:30" x14ac:dyDescent="0.35">
      <c r="A5" s="16" t="s">
        <v>11</v>
      </c>
      <c r="B5" s="17" t="s">
        <v>12</v>
      </c>
      <c r="C5" s="14">
        <v>7129.5</v>
      </c>
      <c r="D5" s="14">
        <v>0</v>
      </c>
      <c r="E5" s="14">
        <v>941.79899999999998</v>
      </c>
      <c r="F5" s="14">
        <f t="shared" ref="F5:F16" si="1">C5/($C5+$D5+$E5)</f>
        <v>0.88331506489847544</v>
      </c>
      <c r="G5" s="14">
        <f t="shared" si="0"/>
        <v>0</v>
      </c>
      <c r="H5" s="14">
        <f t="shared" si="0"/>
        <v>0.11668493510152454</v>
      </c>
      <c r="I5" s="18"/>
      <c r="J5" s="18" t="s">
        <v>13</v>
      </c>
      <c r="K5" s="18"/>
      <c r="L5" s="18"/>
      <c r="M5" s="18"/>
      <c r="N5" s="18"/>
      <c r="O5" s="18"/>
      <c r="P5" s="19"/>
    </row>
    <row r="6" spans="1:30" x14ac:dyDescent="0.35">
      <c r="A6" s="12" t="s">
        <v>14</v>
      </c>
      <c r="B6" s="13" t="s">
        <v>8</v>
      </c>
      <c r="C6" s="14">
        <v>9529.4410000000007</v>
      </c>
      <c r="D6" s="14">
        <v>1386.6449999999986</v>
      </c>
      <c r="E6" s="14">
        <v>1303.5529999999999</v>
      </c>
      <c r="F6" s="14">
        <f t="shared" si="1"/>
        <v>0.77984636043667099</v>
      </c>
      <c r="G6" s="14">
        <f t="shared" si="0"/>
        <v>0.11347675655557408</v>
      </c>
      <c r="H6" s="14">
        <f t="shared" si="0"/>
        <v>0.10667688300775498</v>
      </c>
      <c r="I6" s="14"/>
      <c r="J6" s="14" t="s">
        <v>9</v>
      </c>
      <c r="K6" s="14"/>
      <c r="L6" s="14"/>
      <c r="M6" s="14"/>
      <c r="N6" s="14"/>
      <c r="O6" s="14"/>
      <c r="P6" s="15"/>
      <c r="S6" t="s">
        <v>15</v>
      </c>
      <c r="T6">
        <f>T3/T4</f>
        <v>1.1320988849147906</v>
      </c>
      <c r="U6">
        <f t="shared" ref="U6:Z6" si="2">U3/U4</f>
        <v>1.0944833911662328</v>
      </c>
      <c r="V6">
        <f t="shared" si="2"/>
        <v>0.48972134096260794</v>
      </c>
      <c r="W6">
        <f t="shared" si="2"/>
        <v>0.29521928000116054</v>
      </c>
      <c r="X6">
        <f t="shared" si="2"/>
        <v>0.7668515884510233</v>
      </c>
      <c r="Y6">
        <f t="shared" si="2"/>
        <v>0.95387054565118223</v>
      </c>
      <c r="Z6">
        <f t="shared" si="2"/>
        <v>0.7425281051737822</v>
      </c>
      <c r="AA6">
        <f>AA3/AA4</f>
        <v>0.68559208035295727</v>
      </c>
      <c r="AB6">
        <f>AB3/AB4</f>
        <v>0.88607871147815342</v>
      </c>
      <c r="AC6">
        <f>AC3/AC4</f>
        <v>0.60573312636644439</v>
      </c>
      <c r="AD6">
        <f>AD3/AD4</f>
        <v>1.0290284247188757</v>
      </c>
    </row>
    <row r="7" spans="1:30" x14ac:dyDescent="0.35">
      <c r="A7" s="16" t="s">
        <v>11</v>
      </c>
      <c r="B7" s="17" t="s">
        <v>12</v>
      </c>
      <c r="C7" s="14">
        <v>8856.9140000000007</v>
      </c>
      <c r="D7" s="14">
        <v>1881.7690000000002</v>
      </c>
      <c r="E7" s="14">
        <v>1691.6440000000002</v>
      </c>
      <c r="F7" s="14">
        <f t="shared" si="1"/>
        <v>0.71252461821800828</v>
      </c>
      <c r="G7" s="14">
        <f t="shared" si="0"/>
        <v>0.15138531753830772</v>
      </c>
      <c r="H7" s="14">
        <f t="shared" si="0"/>
        <v>0.13609006424368403</v>
      </c>
      <c r="I7" s="18"/>
      <c r="J7" s="18" t="s">
        <v>13</v>
      </c>
      <c r="K7" s="18"/>
      <c r="L7" s="18"/>
      <c r="M7" s="18"/>
      <c r="N7" s="18"/>
      <c r="O7" s="18"/>
      <c r="P7" s="19"/>
      <c r="S7" t="s">
        <v>16</v>
      </c>
      <c r="T7">
        <f>AVERAGE(T6:AD6)</f>
        <v>0.78920049811247361</v>
      </c>
      <c r="U7">
        <f>AVERAGE(V6:W6,Z6:AA6,AC6:AD6)</f>
        <v>0.6413037262626381</v>
      </c>
      <c r="V7">
        <f>AVERAGE(T6:U6,X6:Y6,AB6)</f>
        <v>0.96667662433227652</v>
      </c>
    </row>
    <row r="8" spans="1:30" x14ac:dyDescent="0.35">
      <c r="A8" s="12" t="s">
        <v>17</v>
      </c>
      <c r="B8" s="13" t="s">
        <v>8</v>
      </c>
      <c r="C8" s="14">
        <v>884.52700000000004</v>
      </c>
      <c r="D8" s="14">
        <v>2277.7449999999999</v>
      </c>
      <c r="E8" s="14">
        <v>1365.8959999999997</v>
      </c>
      <c r="F8" s="14">
        <f t="shared" si="1"/>
        <v>0.1953388213511513</v>
      </c>
      <c r="G8" s="14">
        <f t="shared" si="0"/>
        <v>0.50301689336614719</v>
      </c>
      <c r="H8" s="14">
        <f t="shared" si="0"/>
        <v>0.30164428528270149</v>
      </c>
      <c r="I8" s="14"/>
      <c r="J8" s="14" t="s">
        <v>9</v>
      </c>
      <c r="K8" s="14">
        <v>2702.1689999999999</v>
      </c>
      <c r="L8" s="14">
        <v>460.10300000000007</v>
      </c>
      <c r="M8" s="14">
        <v>1681.2690000000002</v>
      </c>
      <c r="N8" s="14">
        <f>K8/($K8+$L8+$M8)</f>
        <v>0.55789122049343642</v>
      </c>
      <c r="O8" s="14">
        <f>L8/($K8+$L8+$M8)</f>
        <v>9.4993105250889803E-2</v>
      </c>
      <c r="P8" s="14">
        <f>M8/($K8+$L8+$M8)</f>
        <v>0.34711567425567375</v>
      </c>
      <c r="Q8" s="20"/>
      <c r="S8" t="s">
        <v>18</v>
      </c>
      <c r="T8">
        <f>STDEV(T6:AD6)</f>
        <v>0.26183467528006943</v>
      </c>
      <c r="U8">
        <f>STDEV(V6:W6,Z6:AA6,AC6:AD6)</f>
        <v>0.24761066456891226</v>
      </c>
      <c r="V8">
        <f>STDEV(T6:U6,X6:Y6,AB6)</f>
        <v>0.15024077186082821</v>
      </c>
    </row>
    <row r="9" spans="1:30" x14ac:dyDescent="0.35">
      <c r="A9" s="16" t="s">
        <v>19</v>
      </c>
      <c r="B9" s="17" t="s">
        <v>12</v>
      </c>
      <c r="C9" s="14">
        <v>1828.1110000000001</v>
      </c>
      <c r="D9" s="14">
        <v>2555.3270000000002</v>
      </c>
      <c r="E9" s="14">
        <v>199.70099999999979</v>
      </c>
      <c r="F9" s="14">
        <f>C9/($C9+$D9+$E9)</f>
        <v>0.39887749422393692</v>
      </c>
      <c r="G9" s="14">
        <f t="shared" si="0"/>
        <v>0.55754953100920568</v>
      </c>
      <c r="H9" s="14">
        <f t="shared" si="0"/>
        <v>4.3572974766857342E-2</v>
      </c>
      <c r="I9" s="18"/>
      <c r="J9" s="18" t="s">
        <v>13</v>
      </c>
      <c r="K9" s="14">
        <v>1819.7539999999999</v>
      </c>
      <c r="L9" s="14">
        <v>430.66899999999987</v>
      </c>
      <c r="M9" s="14">
        <v>208.05799999999999</v>
      </c>
      <c r="N9" s="14">
        <f t="shared" ref="N9:P23" si="3">K9/($K9+$L9+$M9)</f>
        <v>0.7401944534043583</v>
      </c>
      <c r="O9" s="14">
        <f t="shared" si="3"/>
        <v>0.17517686734207014</v>
      </c>
      <c r="P9" s="14">
        <f t="shared" si="3"/>
        <v>8.462867925357162E-2</v>
      </c>
      <c r="Q9" s="20"/>
      <c r="S9" t="s">
        <v>20</v>
      </c>
      <c r="T9">
        <f>T8/SQRT(11)</f>
        <v>7.8946125000775857E-2</v>
      </c>
      <c r="U9">
        <f>U8/SQRT(6)</f>
        <v>0.10108663051087946</v>
      </c>
      <c r="V9">
        <f>V8/SQRT(5)</f>
        <v>6.7189715774569891E-2</v>
      </c>
    </row>
    <row r="10" spans="1:30" x14ac:dyDescent="0.35">
      <c r="A10" s="12" t="s">
        <v>21</v>
      </c>
      <c r="B10" s="13" t="s">
        <v>8</v>
      </c>
      <c r="C10" s="14">
        <v>263.40499999999997</v>
      </c>
      <c r="D10" s="14">
        <v>415.50599999999997</v>
      </c>
      <c r="E10" s="14">
        <v>362.78700000000003</v>
      </c>
      <c r="F10" s="14">
        <f t="shared" si="1"/>
        <v>0.25286119393528644</v>
      </c>
      <c r="G10" s="14">
        <f t="shared" si="0"/>
        <v>0.39887376187724277</v>
      </c>
      <c r="H10" s="14">
        <f t="shared" si="0"/>
        <v>0.3482650441874709</v>
      </c>
      <c r="I10" s="14"/>
      <c r="J10" s="14" t="s">
        <v>9</v>
      </c>
      <c r="K10" s="14">
        <v>677.31399999999996</v>
      </c>
      <c r="L10" s="14">
        <v>1.59699999999998</v>
      </c>
      <c r="M10" s="14">
        <v>616.28700000000015</v>
      </c>
      <c r="N10" s="14">
        <f t="shared" si="3"/>
        <v>0.52294243814459251</v>
      </c>
      <c r="O10" s="14">
        <f t="shared" si="3"/>
        <v>1.2330161102781041E-3</v>
      </c>
      <c r="P10" s="14">
        <f t="shared" si="3"/>
        <v>0.47582454574512939</v>
      </c>
      <c r="Q10" s="20"/>
      <c r="T10" t="s">
        <v>22</v>
      </c>
      <c r="U10" t="s">
        <v>23</v>
      </c>
      <c r="V10" t="s">
        <v>24</v>
      </c>
    </row>
    <row r="11" spans="1:30" x14ac:dyDescent="0.35">
      <c r="A11" s="16" t="s">
        <v>19</v>
      </c>
      <c r="B11" s="17" t="s">
        <v>12</v>
      </c>
      <c r="C11" s="14">
        <v>1162.4380000000001</v>
      </c>
      <c r="D11" s="14">
        <v>131.16300000000001</v>
      </c>
      <c r="E11" s="14">
        <v>63.562999999999874</v>
      </c>
      <c r="F11" s="14">
        <f t="shared" si="1"/>
        <v>0.85651991947914929</v>
      </c>
      <c r="G11" s="14">
        <f t="shared" si="0"/>
        <v>9.6644915426580727E-2</v>
      </c>
      <c r="H11" s="14">
        <f t="shared" si="0"/>
        <v>4.683516509427002E-2</v>
      </c>
      <c r="I11" s="18"/>
      <c r="J11" s="18" t="s">
        <v>13</v>
      </c>
      <c r="K11" s="14">
        <v>619.33799999999997</v>
      </c>
      <c r="L11" s="14">
        <v>6.8540000000000418</v>
      </c>
      <c r="M11" s="14">
        <v>606.66300000000001</v>
      </c>
      <c r="N11" s="14">
        <f t="shared" si="3"/>
        <v>0.50236078046485588</v>
      </c>
      <c r="O11" s="14">
        <f t="shared" si="3"/>
        <v>5.5594534637082556E-3</v>
      </c>
      <c r="P11" s="14">
        <f t="shared" si="3"/>
        <v>0.49207976607143583</v>
      </c>
      <c r="Q11" s="20"/>
    </row>
    <row r="12" spans="1:30" x14ac:dyDescent="0.35">
      <c r="A12" s="12" t="s">
        <v>25</v>
      </c>
      <c r="B12" s="13" t="s">
        <v>8</v>
      </c>
      <c r="C12" s="14">
        <v>4455.826</v>
      </c>
      <c r="D12" s="14">
        <v>1560.3860000000004</v>
      </c>
      <c r="E12" s="14">
        <v>123.79200000000037</v>
      </c>
      <c r="F12" s="14">
        <f t="shared" si="1"/>
        <v>0.72570408748919368</v>
      </c>
      <c r="G12" s="14">
        <f t="shared" si="0"/>
        <v>0.25413436212745144</v>
      </c>
      <c r="H12" s="14">
        <f t="shared" si="0"/>
        <v>2.0161550383354859E-2</v>
      </c>
      <c r="I12" s="14"/>
      <c r="J12" s="14" t="s">
        <v>9</v>
      </c>
      <c r="K12" s="14">
        <v>5176.1880000000001</v>
      </c>
      <c r="L12" s="14">
        <v>840.02400000000034</v>
      </c>
      <c r="M12" s="14">
        <v>48.729000000000269</v>
      </c>
      <c r="N12" s="14">
        <f t="shared" si="3"/>
        <v>0.85346056952573812</v>
      </c>
      <c r="O12" s="14">
        <f t="shared" si="3"/>
        <v>0.13850489229821036</v>
      </c>
      <c r="P12" s="14">
        <f t="shared" si="3"/>
        <v>8.0345381760515491E-3</v>
      </c>
      <c r="Q12" s="20"/>
    </row>
    <row r="13" spans="1:30" x14ac:dyDescent="0.35">
      <c r="A13" s="16" t="s">
        <v>11</v>
      </c>
      <c r="B13" s="17" t="s">
        <v>12</v>
      </c>
      <c r="C13" s="14">
        <v>5161.4009999999998</v>
      </c>
      <c r="D13" s="14">
        <v>63.516000000000531</v>
      </c>
      <c r="E13" s="14">
        <v>229.13600000000042</v>
      </c>
      <c r="F13" s="14">
        <f t="shared" si="1"/>
        <v>0.94634228893631933</v>
      </c>
      <c r="G13" s="14">
        <f t="shared" si="0"/>
        <v>1.1645651408228069E-2</v>
      </c>
      <c r="H13" s="14">
        <f t="shared" si="0"/>
        <v>4.2012059655452634E-2</v>
      </c>
      <c r="I13" s="18"/>
      <c r="J13" s="18" t="s">
        <v>13</v>
      </c>
      <c r="K13" s="14">
        <v>4293.3040000000001</v>
      </c>
      <c r="L13" s="14">
        <v>286.31400000000031</v>
      </c>
      <c r="M13" s="14">
        <v>1097.2330000000002</v>
      </c>
      <c r="N13" s="14">
        <f t="shared" si="3"/>
        <v>0.75628266445605141</v>
      </c>
      <c r="O13" s="14">
        <f t="shared" si="3"/>
        <v>5.0435355798487624E-2</v>
      </c>
      <c r="P13" s="14">
        <f t="shared" si="3"/>
        <v>0.19328197974546102</v>
      </c>
      <c r="Q13" s="20"/>
    </row>
    <row r="14" spans="1:30" x14ac:dyDescent="0.35">
      <c r="A14" s="12" t="s">
        <v>26</v>
      </c>
      <c r="B14" s="13" t="s">
        <v>8</v>
      </c>
      <c r="C14" s="14">
        <v>1285.057</v>
      </c>
      <c r="D14" s="14">
        <v>401.14100000000008</v>
      </c>
      <c r="E14" s="14">
        <v>0</v>
      </c>
      <c r="F14" s="14">
        <f t="shared" si="1"/>
        <v>0.76210326426671127</v>
      </c>
      <c r="G14" s="14">
        <f t="shared" si="0"/>
        <v>0.23789673573328876</v>
      </c>
      <c r="H14" s="14">
        <f t="shared" si="0"/>
        <v>0</v>
      </c>
      <c r="I14" s="14"/>
      <c r="J14" s="14" t="s">
        <v>9</v>
      </c>
      <c r="K14" s="14">
        <v>1164.8789999999999</v>
      </c>
      <c r="L14" s="14">
        <v>521.31900000000019</v>
      </c>
      <c r="M14" s="14">
        <v>0</v>
      </c>
      <c r="N14" s="14">
        <f t="shared" si="3"/>
        <v>0.69083168168862719</v>
      </c>
      <c r="O14" s="14">
        <f t="shared" si="3"/>
        <v>0.30916831831137276</v>
      </c>
      <c r="P14" s="14">
        <f t="shared" si="3"/>
        <v>0</v>
      </c>
      <c r="Q14" s="20"/>
    </row>
    <row r="15" spans="1:30" x14ac:dyDescent="0.35">
      <c r="A15" s="16" t="s">
        <v>11</v>
      </c>
      <c r="B15" s="17" t="s">
        <v>12</v>
      </c>
      <c r="C15" s="14">
        <v>1174.0340000000001</v>
      </c>
      <c r="D15" s="14">
        <v>0</v>
      </c>
      <c r="E15" s="14">
        <v>295.42099999999982</v>
      </c>
      <c r="F15" s="14">
        <f t="shared" si="1"/>
        <v>0.79895879764946875</v>
      </c>
      <c r="G15" s="14">
        <f t="shared" si="0"/>
        <v>0</v>
      </c>
      <c r="H15" s="14">
        <f t="shared" si="0"/>
        <v>0.20104120235053122</v>
      </c>
      <c r="I15" s="18"/>
      <c r="J15" s="18" t="s">
        <v>13</v>
      </c>
      <c r="K15" s="14">
        <v>1183.5630000000001</v>
      </c>
      <c r="L15" s="14">
        <v>82.38799999999992</v>
      </c>
      <c r="M15" s="14">
        <v>285.89199999999983</v>
      </c>
      <c r="N15" s="14">
        <f>K15/($K15+$L15+$M15)</f>
        <v>0.76268217854512355</v>
      </c>
      <c r="O15" s="14">
        <f t="shared" si="3"/>
        <v>5.3090422162551193E-2</v>
      </c>
      <c r="P15" s="14">
        <f t="shared" si="3"/>
        <v>0.18422739929232523</v>
      </c>
      <c r="Q15" s="20"/>
    </row>
    <row r="16" spans="1:30" x14ac:dyDescent="0.35">
      <c r="A16" s="12" t="s">
        <v>27</v>
      </c>
      <c r="B16" s="13" t="s">
        <v>8</v>
      </c>
      <c r="C16" s="14">
        <v>2603.5859999999998</v>
      </c>
      <c r="D16" s="14">
        <v>1914.9580000000001</v>
      </c>
      <c r="E16" s="14">
        <v>2304.5500000000006</v>
      </c>
      <c r="F16" s="14">
        <f t="shared" si="1"/>
        <v>0.38158436627137182</v>
      </c>
      <c r="G16" s="14">
        <f t="shared" si="0"/>
        <v>0.28065830545497394</v>
      </c>
      <c r="H16" s="14">
        <f t="shared" si="0"/>
        <v>0.33775732827365418</v>
      </c>
      <c r="I16" s="14"/>
      <c r="J16" s="14" t="s">
        <v>9</v>
      </c>
      <c r="K16" s="14">
        <v>2488.5250000000001</v>
      </c>
      <c r="L16" s="14">
        <v>2030.0189999999998</v>
      </c>
      <c r="M16" s="14">
        <v>1733.0480000000002</v>
      </c>
      <c r="N16" s="14">
        <f t="shared" si="3"/>
        <v>0.39806260549312877</v>
      </c>
      <c r="O16" s="14">
        <f t="shared" si="3"/>
        <v>0.32472032723824579</v>
      </c>
      <c r="P16" s="14">
        <f t="shared" si="3"/>
        <v>0.27721706726862533</v>
      </c>
      <c r="Q16" s="20"/>
    </row>
    <row r="17" spans="1:34" x14ac:dyDescent="0.35">
      <c r="A17" s="16" t="s">
        <v>19</v>
      </c>
      <c r="B17" s="17" t="s">
        <v>12</v>
      </c>
      <c r="C17" s="14">
        <v>3369.0619999999999</v>
      </c>
      <c r="D17" s="14">
        <v>852.51100000000042</v>
      </c>
      <c r="E17" s="14">
        <v>2334.3119999999999</v>
      </c>
      <c r="F17" s="14">
        <f>C17/($C17+$D17+$E17)</f>
        <v>0.51389888626783409</v>
      </c>
      <c r="G17" s="14">
        <f>D17/($C17+$D17+$E17)</f>
        <v>0.13003751591127671</v>
      </c>
      <c r="H17" s="14">
        <f>E17/($C17+$D17+$E17)</f>
        <v>0.35606359782088914</v>
      </c>
      <c r="I17" s="18"/>
      <c r="J17" s="18" t="s">
        <v>13</v>
      </c>
      <c r="K17" s="14">
        <v>4312.9269999999997</v>
      </c>
      <c r="L17" s="14">
        <v>595.20900000000074</v>
      </c>
      <c r="M17" s="14">
        <v>1390.4470000000001</v>
      </c>
      <c r="N17" s="14">
        <f>K17/($K17+$L17+$M17)</f>
        <v>0.68474560071685953</v>
      </c>
      <c r="O17" s="14">
        <f t="shared" si="3"/>
        <v>9.4498873794312266E-2</v>
      </c>
      <c r="P17" s="14">
        <f>M17/($K17+$L17+$M17)</f>
        <v>0.22075552548882821</v>
      </c>
      <c r="Q17" s="20"/>
    </row>
    <row r="18" spans="1:34" x14ac:dyDescent="0.35">
      <c r="A18" s="12" t="s">
        <v>28</v>
      </c>
      <c r="B18" s="13" t="s">
        <v>8</v>
      </c>
      <c r="C18" s="14">
        <v>2674.848</v>
      </c>
      <c r="D18" s="14">
        <v>2034.1959999999999</v>
      </c>
      <c r="E18" s="14">
        <v>1293.9290000000001</v>
      </c>
      <c r="F18" s="14">
        <f t="shared" ref="F18:H25" si="4">C18/($C18+$D18+$E18)</f>
        <v>0.44558721153668357</v>
      </c>
      <c r="G18" s="14">
        <f t="shared" si="4"/>
        <v>0.33886475917849374</v>
      </c>
      <c r="H18" s="14">
        <f t="shared" si="4"/>
        <v>0.21554802928482272</v>
      </c>
      <c r="I18" s="14"/>
      <c r="J18" s="14" t="s">
        <v>9</v>
      </c>
      <c r="K18" s="14">
        <v>3654.7660000000001</v>
      </c>
      <c r="L18" s="14">
        <v>1054.2779999999998</v>
      </c>
      <c r="M18" s="14">
        <v>1026.7220000000002</v>
      </c>
      <c r="N18" s="14">
        <f>K18/($K18+$L18+$M18)</f>
        <v>0.6371888253460829</v>
      </c>
      <c r="O18" s="14">
        <f t="shared" si="3"/>
        <v>0.18380770763660859</v>
      </c>
      <c r="P18" s="14">
        <f t="shared" si="3"/>
        <v>0.17900346701730863</v>
      </c>
      <c r="Q18" s="20"/>
    </row>
    <row r="19" spans="1:34" x14ac:dyDescent="0.35">
      <c r="A19" s="16" t="s">
        <v>19</v>
      </c>
      <c r="B19" s="17" t="s">
        <v>12</v>
      </c>
      <c r="C19" s="14">
        <v>3249.26</v>
      </c>
      <c r="D19" s="14">
        <v>1432.2280000000001</v>
      </c>
      <c r="E19" s="14">
        <v>317.9079999999999</v>
      </c>
      <c r="F19" s="14">
        <f t="shared" si="4"/>
        <v>0.64993051160580195</v>
      </c>
      <c r="G19" s="14">
        <f t="shared" si="4"/>
        <v>0.28648020680898251</v>
      </c>
      <c r="H19" s="14">
        <f t="shared" si="4"/>
        <v>6.3589281585215471E-2</v>
      </c>
      <c r="I19" s="18"/>
      <c r="J19" s="18" t="s">
        <v>13</v>
      </c>
      <c r="K19" s="14">
        <v>3074.7669999999998</v>
      </c>
      <c r="L19" s="14">
        <v>894.01000000000022</v>
      </c>
      <c r="M19" s="14">
        <v>492.40100000000029</v>
      </c>
      <c r="N19" s="14">
        <f>K19/($K19+$L19+$M19)</f>
        <v>0.68922759862977889</v>
      </c>
      <c r="O19" s="14">
        <f t="shared" si="3"/>
        <v>0.20039774247967695</v>
      </c>
      <c r="P19" s="14">
        <f t="shared" si="3"/>
        <v>0.11037465889054422</v>
      </c>
      <c r="Q19" s="20"/>
    </row>
    <row r="20" spans="1:34" x14ac:dyDescent="0.35">
      <c r="A20" s="12" t="s">
        <v>29</v>
      </c>
      <c r="B20" s="13" t="s">
        <v>8</v>
      </c>
      <c r="C20" s="14">
        <v>6644.3289999999997</v>
      </c>
      <c r="D20" s="14">
        <v>1360.1210000000001</v>
      </c>
      <c r="E20" s="14">
        <v>197.07300000000032</v>
      </c>
      <c r="F20" s="14">
        <f t="shared" si="4"/>
        <v>0.81013355690156563</v>
      </c>
      <c r="G20" s="14">
        <f t="shared" si="4"/>
        <v>0.16583761333108496</v>
      </c>
      <c r="H20" s="14">
        <f t="shared" si="4"/>
        <v>2.4028829767349345E-2</v>
      </c>
      <c r="I20" s="14"/>
      <c r="J20" s="14" t="s">
        <v>9</v>
      </c>
      <c r="K20" s="14">
        <v>3574.96</v>
      </c>
      <c r="L20" s="14">
        <v>4429.49</v>
      </c>
      <c r="M20" s="14">
        <v>0</v>
      </c>
      <c r="N20" s="14">
        <f t="shared" ref="N20:N21" si="5">K20/($K20+$L20+$M20)</f>
        <v>0.4466215667534934</v>
      </c>
      <c r="O20" s="14">
        <f t="shared" si="3"/>
        <v>0.5533784332465066</v>
      </c>
      <c r="P20" s="14">
        <f t="shared" si="3"/>
        <v>0</v>
      </c>
      <c r="Q20" s="20"/>
    </row>
    <row r="21" spans="1:34" x14ac:dyDescent="0.35">
      <c r="A21" s="16" t="s">
        <v>11</v>
      </c>
      <c r="B21" s="17" t="s">
        <v>12</v>
      </c>
      <c r="C21" s="14">
        <v>3574.0210000000002</v>
      </c>
      <c r="D21" s="14">
        <v>0.93899999999985084</v>
      </c>
      <c r="E21" s="14">
        <v>334.10399999999981</v>
      </c>
      <c r="F21" s="14">
        <f t="shared" si="4"/>
        <v>0.9142907355827381</v>
      </c>
      <c r="G21" s="14">
        <f t="shared" si="4"/>
        <v>2.4021095587072784E-4</v>
      </c>
      <c r="H21" s="14">
        <f t="shared" si="4"/>
        <v>8.546905346139122E-2</v>
      </c>
      <c r="I21" s="18"/>
      <c r="J21" s="18" t="s">
        <v>13</v>
      </c>
      <c r="K21" s="14">
        <v>3852.9650000000001</v>
      </c>
      <c r="L21" s="14">
        <v>2988.4369999999999</v>
      </c>
      <c r="M21" s="14">
        <v>55.159999999999854</v>
      </c>
      <c r="N21" s="14">
        <f t="shared" si="5"/>
        <v>0.55867909256815207</v>
      </c>
      <c r="O21" s="14">
        <f t="shared" si="3"/>
        <v>0.43332271934914818</v>
      </c>
      <c r="P21" s="14">
        <f>M21/($K21+$L21+$M21)</f>
        <v>7.9981880826997358E-3</v>
      </c>
      <c r="Q21" s="20"/>
    </row>
    <row r="22" spans="1:34" x14ac:dyDescent="0.35">
      <c r="A22" s="12" t="s">
        <v>30</v>
      </c>
      <c r="B22" s="13" t="s">
        <v>8</v>
      </c>
      <c r="C22" s="14">
        <v>39.834000000000003</v>
      </c>
      <c r="D22" s="14">
        <v>103.697</v>
      </c>
      <c r="E22" s="14">
        <v>62.028000000000006</v>
      </c>
      <c r="F22" s="14">
        <f t="shared" si="4"/>
        <v>0.19378377983936484</v>
      </c>
      <c r="G22" s="14">
        <f t="shared" si="4"/>
        <v>0.5044634387207565</v>
      </c>
      <c r="H22" s="14">
        <f t="shared" si="4"/>
        <v>0.30175278143987855</v>
      </c>
      <c r="I22" s="14"/>
      <c r="J22" s="14" t="s">
        <v>9</v>
      </c>
      <c r="K22" s="14">
        <v>118.83000000000001</v>
      </c>
      <c r="L22" s="14">
        <v>20.329999999999998</v>
      </c>
      <c r="M22" s="14">
        <v>80.615000000000009</v>
      </c>
      <c r="N22" s="14">
        <f>K22/($K22+$L22+$M22)</f>
        <v>0.54068934137185753</v>
      </c>
      <c r="O22" s="14">
        <f t="shared" si="3"/>
        <v>9.2503696962802848E-2</v>
      </c>
      <c r="P22" s="14">
        <f t="shared" si="3"/>
        <v>0.36680696166533955</v>
      </c>
      <c r="Q22" s="20"/>
    </row>
    <row r="23" spans="1:34" x14ac:dyDescent="0.35">
      <c r="A23" s="16"/>
      <c r="B23" s="17" t="s">
        <v>12</v>
      </c>
      <c r="C23" s="14">
        <v>70.465999999999994</v>
      </c>
      <c r="D23" s="14">
        <v>134.14600000000002</v>
      </c>
      <c r="E23" s="14">
        <v>15.652000000000001</v>
      </c>
      <c r="F23" s="14">
        <f t="shared" si="4"/>
        <v>0.31991610067918491</v>
      </c>
      <c r="G23" s="14">
        <f t="shared" si="4"/>
        <v>0.60902371699415248</v>
      </c>
      <c r="H23" s="14">
        <f>E23/($C23+$D23+$E23)</f>
        <v>7.1060182326662558E-2</v>
      </c>
      <c r="I23" s="18"/>
      <c r="J23" s="18" t="s">
        <v>13</v>
      </c>
      <c r="K23" s="14">
        <v>28.706</v>
      </c>
      <c r="L23" s="14">
        <v>77.986999999999995</v>
      </c>
      <c r="M23" s="14">
        <v>57.076000000000001</v>
      </c>
      <c r="N23" s="14">
        <f t="shared" ref="N23" si="6">K23/($K23+$L23+$M23)</f>
        <v>0.17528347855821308</v>
      </c>
      <c r="O23" s="14">
        <f t="shared" si="3"/>
        <v>0.47620123466590131</v>
      </c>
      <c r="P23" s="14">
        <f>M23/($K23+$L23+$M23)</f>
        <v>0.34851528677588556</v>
      </c>
      <c r="Q23" s="20"/>
    </row>
    <row r="24" spans="1:34" x14ac:dyDescent="0.35">
      <c r="A24" s="12"/>
      <c r="B24" s="13" t="s">
        <v>8</v>
      </c>
      <c r="C24" s="14">
        <v>171.565</v>
      </c>
      <c r="D24" s="14">
        <v>84.313999999999993</v>
      </c>
      <c r="E24" s="14">
        <v>128.70400000000001</v>
      </c>
      <c r="F24" s="14">
        <f t="shared" si="4"/>
        <v>0.44610656217253497</v>
      </c>
      <c r="G24" s="14">
        <f t="shared" si="4"/>
        <v>0.21923485957517622</v>
      </c>
      <c r="H24" s="14">
        <f t="shared" si="4"/>
        <v>0.3346585782522889</v>
      </c>
      <c r="I24" s="14"/>
      <c r="J24" s="14" t="s">
        <v>9</v>
      </c>
      <c r="K24" s="14">
        <v>241.786</v>
      </c>
      <c r="L24" s="14">
        <v>9.202</v>
      </c>
      <c r="M24" s="14">
        <v>180.125</v>
      </c>
      <c r="N24" s="14">
        <f>K24/($K24+$L24+$M24)</f>
        <v>0.56084135713838368</v>
      </c>
      <c r="O24" s="14">
        <f>L24/($K24+$L24+$M24)</f>
        <v>2.1344751840004825E-2</v>
      </c>
      <c r="P24" s="14">
        <f>M24/($K24+$L24+$M24)</f>
        <v>0.41781389102161148</v>
      </c>
      <c r="Q24" s="20"/>
    </row>
    <row r="25" spans="1:34" x14ac:dyDescent="0.35">
      <c r="A25" s="16"/>
      <c r="B25" s="17" t="s">
        <v>12</v>
      </c>
      <c r="C25" s="14">
        <v>259.36500000000001</v>
      </c>
      <c r="D25" s="14">
        <v>178.83999999999997</v>
      </c>
      <c r="E25" s="14">
        <v>160.06900000000002</v>
      </c>
      <c r="F25" s="14">
        <f t="shared" si="4"/>
        <v>0.43352209857022034</v>
      </c>
      <c r="G25" s="14">
        <f t="shared" si="4"/>
        <v>0.29892657879165729</v>
      </c>
      <c r="H25" s="14">
        <f>E25/($C25+$D25+$E25)</f>
        <v>0.26755132263812237</v>
      </c>
      <c r="I25" s="18"/>
      <c r="J25" s="18" t="s">
        <v>13</v>
      </c>
      <c r="K25" s="14">
        <v>300.26900000000001</v>
      </c>
      <c r="L25" s="14">
        <v>0</v>
      </c>
      <c r="M25" s="14">
        <v>99.111000000000004</v>
      </c>
      <c r="N25" s="14">
        <f>K25/($K25+$L25+$M25)</f>
        <v>0.75183784866543146</v>
      </c>
      <c r="O25" s="14">
        <f t="shared" ref="O25" si="7">L25/($K25+$L25+$M25)</f>
        <v>0</v>
      </c>
      <c r="P25" s="14">
        <f>M25/($K25+$L25+$M25)</f>
        <v>0.24816215133456859</v>
      </c>
      <c r="Q25" s="20"/>
    </row>
    <row r="26" spans="1:34" x14ac:dyDescent="0.35">
      <c r="A26" s="12"/>
      <c r="B26" s="13" t="s">
        <v>8</v>
      </c>
      <c r="C26" s="14"/>
      <c r="D26" s="14"/>
      <c r="E26" s="14"/>
      <c r="F26" s="14"/>
      <c r="G26" s="14"/>
      <c r="H26" s="14"/>
      <c r="I26" s="14"/>
      <c r="J26" s="14" t="s">
        <v>9</v>
      </c>
      <c r="K26" s="14"/>
      <c r="L26" s="14"/>
      <c r="M26" s="14"/>
      <c r="N26" s="14"/>
      <c r="O26" s="14"/>
      <c r="P26" s="15"/>
    </row>
    <row r="27" spans="1:34" x14ac:dyDescent="0.35">
      <c r="A27" s="16"/>
      <c r="B27" s="17" t="s">
        <v>12</v>
      </c>
      <c r="C27" s="18"/>
      <c r="D27" s="18"/>
      <c r="E27" s="18"/>
      <c r="F27" s="18"/>
      <c r="G27" s="18"/>
      <c r="H27" s="18"/>
      <c r="I27" s="18"/>
      <c r="J27" s="18" t="s">
        <v>13</v>
      </c>
      <c r="K27" s="18"/>
      <c r="L27" s="18"/>
      <c r="M27" s="18"/>
      <c r="N27" s="18"/>
      <c r="O27" s="18"/>
      <c r="P27" s="19"/>
    </row>
    <row r="28" spans="1:34" ht="15" thickBot="1" x14ac:dyDescent="0.4">
      <c r="A28" s="12"/>
      <c r="B28" s="13" t="s">
        <v>8</v>
      </c>
      <c r="C28" s="14"/>
      <c r="D28" s="14"/>
      <c r="E28" s="14"/>
      <c r="F28" s="14"/>
      <c r="G28" s="14"/>
      <c r="H28" s="14"/>
      <c r="I28" s="14"/>
      <c r="J28" s="14" t="s">
        <v>9</v>
      </c>
      <c r="K28" s="14"/>
      <c r="L28" s="14"/>
      <c r="M28" s="14"/>
      <c r="N28" s="14"/>
      <c r="O28" s="14"/>
      <c r="P28" s="15"/>
      <c r="R28" s="26" t="s">
        <v>35</v>
      </c>
    </row>
    <row r="29" spans="1:34" x14ac:dyDescent="0.35">
      <c r="A29" s="16"/>
      <c r="B29" s="17" t="s">
        <v>12</v>
      </c>
      <c r="C29" s="18"/>
      <c r="D29" s="18"/>
      <c r="E29" s="18"/>
      <c r="F29" s="18"/>
      <c r="G29" s="18"/>
      <c r="H29" s="18"/>
      <c r="I29" s="18"/>
      <c r="J29" s="18" t="s">
        <v>13</v>
      </c>
      <c r="K29" s="18"/>
      <c r="L29" s="18"/>
      <c r="M29" s="18"/>
      <c r="N29" s="18"/>
      <c r="O29" s="18"/>
      <c r="P29" s="19"/>
      <c r="T29" s="9" t="s">
        <v>1</v>
      </c>
      <c r="U29" s="9" t="s">
        <v>4</v>
      </c>
      <c r="V29" s="10" t="s">
        <v>5</v>
      </c>
      <c r="X29" s="9" t="s">
        <v>1</v>
      </c>
      <c r="Y29" s="9" t="s">
        <v>4</v>
      </c>
      <c r="Z29" s="10" t="s">
        <v>5</v>
      </c>
      <c r="AB29" s="5" t="s">
        <v>1</v>
      </c>
      <c r="AC29" s="5" t="s">
        <v>2</v>
      </c>
      <c r="AD29" s="6" t="s">
        <v>3</v>
      </c>
      <c r="AF29" s="5" t="s">
        <v>1</v>
      </c>
      <c r="AG29" s="5" t="s">
        <v>2</v>
      </c>
      <c r="AH29" s="6" t="s">
        <v>3</v>
      </c>
    </row>
    <row r="30" spans="1:34" x14ac:dyDescent="0.35">
      <c r="A30" s="12"/>
      <c r="B30" s="13" t="s">
        <v>8</v>
      </c>
      <c r="C30" s="14"/>
      <c r="D30" s="14"/>
      <c r="E30" s="14"/>
      <c r="F30" s="14"/>
      <c r="G30" s="14"/>
      <c r="H30" s="14"/>
      <c r="I30" s="14"/>
      <c r="J30" s="14" t="s">
        <v>9</v>
      </c>
      <c r="K30" s="14"/>
      <c r="L30" s="14"/>
      <c r="M30" s="14"/>
      <c r="N30" s="14"/>
      <c r="O30" s="14"/>
      <c r="P30" s="15"/>
      <c r="S30" t="s">
        <v>9</v>
      </c>
      <c r="T30" s="21">
        <v>0.55789122049343598</v>
      </c>
      <c r="U30" s="21">
        <v>9.4993105250889803E-2</v>
      </c>
      <c r="V30" s="21">
        <v>0.34711567425567375</v>
      </c>
      <c r="W30" t="s">
        <v>13</v>
      </c>
      <c r="X30" s="21">
        <v>0.7401944534043583</v>
      </c>
      <c r="Y30" s="21">
        <v>0.17517686734207014</v>
      </c>
      <c r="Z30" s="21">
        <v>8.462867925357162E-2</v>
      </c>
      <c r="AA30" t="s">
        <v>31</v>
      </c>
      <c r="AB30" s="14">
        <v>1</v>
      </c>
      <c r="AC30" s="14">
        <v>0</v>
      </c>
      <c r="AD30" s="14">
        <v>0</v>
      </c>
      <c r="AE30" t="s">
        <v>32</v>
      </c>
      <c r="AF30" s="14">
        <v>0.88331506489847544</v>
      </c>
      <c r="AG30" s="14">
        <v>0</v>
      </c>
      <c r="AH30" s="14">
        <v>0.11668493510152454</v>
      </c>
    </row>
    <row r="31" spans="1:34" x14ac:dyDescent="0.35">
      <c r="A31" s="16"/>
      <c r="B31" s="17" t="s">
        <v>12</v>
      </c>
      <c r="C31" s="18"/>
      <c r="D31" s="18"/>
      <c r="E31" s="18"/>
      <c r="F31" s="18"/>
      <c r="G31" s="18"/>
      <c r="H31" s="18"/>
      <c r="I31" s="18"/>
      <c r="J31" s="18" t="s">
        <v>13</v>
      </c>
      <c r="K31" s="18"/>
      <c r="L31" s="18"/>
      <c r="M31" s="18"/>
      <c r="N31" s="18"/>
      <c r="O31" s="18"/>
      <c r="P31" s="19"/>
      <c r="T31" s="21">
        <v>0.52294243814459251</v>
      </c>
      <c r="U31" s="21">
        <v>1.2330161102781041E-3</v>
      </c>
      <c r="V31" s="21">
        <v>0.47582454574512939</v>
      </c>
      <c r="X31" s="21">
        <v>0.50236078046485588</v>
      </c>
      <c r="Y31" s="21">
        <v>5.5594534637082556E-3</v>
      </c>
      <c r="Z31" s="21">
        <v>0.49207976607143583</v>
      </c>
      <c r="AB31" s="14">
        <v>0.77984636043667099</v>
      </c>
      <c r="AC31" s="14">
        <v>0.11347675655557408</v>
      </c>
      <c r="AD31" s="14">
        <v>0.10667688300775498</v>
      </c>
      <c r="AF31" s="14">
        <v>0.71252461821800828</v>
      </c>
      <c r="AG31" s="14">
        <v>0.15138531753830772</v>
      </c>
      <c r="AH31" s="14">
        <v>0.13609006424368403</v>
      </c>
    </row>
    <row r="32" spans="1:34" x14ac:dyDescent="0.35">
      <c r="A32" s="12"/>
      <c r="B32" s="13" t="s">
        <v>8</v>
      </c>
      <c r="C32" s="14"/>
      <c r="D32" s="14"/>
      <c r="E32" s="14"/>
      <c r="F32" s="14"/>
      <c r="G32" s="14"/>
      <c r="H32" s="14"/>
      <c r="I32" s="14"/>
      <c r="J32" s="14" t="s">
        <v>9</v>
      </c>
      <c r="K32" s="14"/>
      <c r="L32" s="14"/>
      <c r="M32" s="14"/>
      <c r="N32" s="14"/>
      <c r="O32" s="14"/>
      <c r="P32" s="15"/>
      <c r="T32" s="21">
        <v>0.39806260549312877</v>
      </c>
      <c r="U32" s="21">
        <v>0.32472032723824579</v>
      </c>
      <c r="V32" s="21">
        <v>0.27721706726862533</v>
      </c>
      <c r="X32" s="21">
        <v>0.68474560071685953</v>
      </c>
      <c r="Y32" s="21">
        <v>9.4498873794312266E-2</v>
      </c>
      <c r="Z32" s="21">
        <v>0.22075552548882821</v>
      </c>
      <c r="AB32" s="14">
        <v>0.1953388213511513</v>
      </c>
      <c r="AC32" s="14">
        <v>0.50301689336614719</v>
      </c>
      <c r="AD32" s="14">
        <v>0.30164428528270149</v>
      </c>
      <c r="AF32" s="14">
        <v>0.39887749422393692</v>
      </c>
      <c r="AG32" s="14">
        <v>0.55754953100920568</v>
      </c>
      <c r="AH32" s="14">
        <v>4.3572974766857342E-2</v>
      </c>
    </row>
    <row r="33" spans="1:34" x14ac:dyDescent="0.35">
      <c r="A33" s="16"/>
      <c r="B33" s="17" t="s">
        <v>12</v>
      </c>
      <c r="C33" s="18"/>
      <c r="D33" s="18"/>
      <c r="E33" s="18"/>
      <c r="F33" s="18"/>
      <c r="G33" s="18"/>
      <c r="H33" s="18"/>
      <c r="I33" s="18"/>
      <c r="J33" s="18" t="s">
        <v>13</v>
      </c>
      <c r="K33" s="18"/>
      <c r="L33" s="18"/>
      <c r="M33" s="18"/>
      <c r="N33" s="18"/>
      <c r="O33" s="18"/>
      <c r="P33" s="19"/>
      <c r="T33" s="11">
        <v>0.6371888253460829</v>
      </c>
      <c r="U33" s="11">
        <v>0.18380770763660859</v>
      </c>
      <c r="V33" s="11">
        <v>0.17900346701730863</v>
      </c>
      <c r="X33" s="11">
        <v>0.68922759862977889</v>
      </c>
      <c r="Y33" s="11">
        <v>0.20039774247967695</v>
      </c>
      <c r="Z33" s="11">
        <v>0.11037465889054422</v>
      </c>
      <c r="AB33" s="14">
        <v>0.25286119393528644</v>
      </c>
      <c r="AC33" s="14">
        <v>0.39887376187724277</v>
      </c>
      <c r="AD33" s="14">
        <v>0.3482650441874709</v>
      </c>
      <c r="AF33" s="14">
        <v>0.85651991947914929</v>
      </c>
      <c r="AG33" s="14">
        <v>9.6644915426580727E-2</v>
      </c>
      <c r="AH33" s="14">
        <v>4.683516509427002E-2</v>
      </c>
    </row>
    <row r="34" spans="1:34" x14ac:dyDescent="0.35">
      <c r="A34" s="12"/>
      <c r="B34" s="13" t="s">
        <v>8</v>
      </c>
      <c r="C34" s="14"/>
      <c r="D34" s="14"/>
      <c r="E34" s="14"/>
      <c r="F34" s="14"/>
      <c r="G34" s="14"/>
      <c r="H34" s="14"/>
      <c r="I34" s="14"/>
      <c r="J34" s="14" t="s">
        <v>9</v>
      </c>
      <c r="K34" s="14"/>
      <c r="L34" s="14"/>
      <c r="M34" s="14"/>
      <c r="N34" s="14"/>
      <c r="O34" s="14"/>
      <c r="P34" s="15"/>
      <c r="T34" s="14">
        <v>0.85346056952573812</v>
      </c>
      <c r="U34" s="14">
        <v>0.13850489229821036</v>
      </c>
      <c r="V34" s="14">
        <v>8.0345381760515491E-3</v>
      </c>
      <c r="X34" s="14">
        <v>0.75628266445605141</v>
      </c>
      <c r="Y34" s="14">
        <v>5.0435355798487624E-2</v>
      </c>
      <c r="Z34" s="14">
        <v>0.19328197974546102</v>
      </c>
      <c r="AB34" s="14">
        <v>0.72570408748919368</v>
      </c>
      <c r="AC34" s="14">
        <v>0.25413436212745144</v>
      </c>
      <c r="AD34" s="14">
        <v>2.0161550383354859E-2</v>
      </c>
      <c r="AF34" s="14">
        <v>0.94634228893631933</v>
      </c>
      <c r="AG34" s="14">
        <v>1.1645651408228069E-2</v>
      </c>
      <c r="AH34" s="14">
        <v>4.2012059655452634E-2</v>
      </c>
    </row>
    <row r="35" spans="1:34" x14ac:dyDescent="0.35">
      <c r="A35" s="16"/>
      <c r="B35" s="17" t="s">
        <v>12</v>
      </c>
      <c r="C35" s="18"/>
      <c r="D35" s="18"/>
      <c r="E35" s="18"/>
      <c r="F35" s="18"/>
      <c r="G35" s="18"/>
      <c r="H35" s="18"/>
      <c r="I35" s="18"/>
      <c r="J35" s="18" t="s">
        <v>13</v>
      </c>
      <c r="K35" s="18"/>
      <c r="L35" s="18"/>
      <c r="M35" s="18"/>
      <c r="N35" s="18"/>
      <c r="O35" s="18"/>
      <c r="P35" s="19"/>
      <c r="T35" s="14">
        <v>0.69083168168862719</v>
      </c>
      <c r="U35" s="14">
        <v>0.30916831831137276</v>
      </c>
      <c r="V35" s="14">
        <v>0</v>
      </c>
      <c r="X35" s="14">
        <v>0.76268217854512355</v>
      </c>
      <c r="Y35" s="14">
        <v>5.3090422162551193E-2</v>
      </c>
      <c r="Z35" s="14">
        <v>0.18422739929232523</v>
      </c>
      <c r="AB35" s="14">
        <v>0.76210326426671127</v>
      </c>
      <c r="AC35" s="14">
        <v>0.23789673573328876</v>
      </c>
      <c r="AD35" s="14">
        <v>0</v>
      </c>
      <c r="AF35" s="14">
        <v>0.79895879764946875</v>
      </c>
      <c r="AG35" s="14">
        <v>0</v>
      </c>
      <c r="AH35" s="14">
        <v>0.20104120235053122</v>
      </c>
    </row>
    <row r="36" spans="1:34" x14ac:dyDescent="0.35">
      <c r="A36" s="20"/>
      <c r="P36" s="22"/>
      <c r="T36">
        <v>0.4466215667534934</v>
      </c>
      <c r="U36">
        <v>0.5533784332465066</v>
      </c>
      <c r="V36">
        <v>0</v>
      </c>
      <c r="X36">
        <v>0.55867909256815207</v>
      </c>
      <c r="Y36">
        <v>0.43332271934914818</v>
      </c>
      <c r="Z36">
        <v>7.9981880826997358E-3</v>
      </c>
      <c r="AB36" s="14">
        <v>0.38158436627137182</v>
      </c>
      <c r="AC36" s="14">
        <v>0.28065830545497394</v>
      </c>
      <c r="AD36" s="14">
        <v>0.33775732827365418</v>
      </c>
      <c r="AF36" s="14">
        <v>0.51389888626783409</v>
      </c>
      <c r="AG36" s="14">
        <v>0.13003751591127671</v>
      </c>
      <c r="AH36" s="14">
        <v>0.35606359782088914</v>
      </c>
    </row>
    <row r="37" spans="1:34" x14ac:dyDescent="0.35">
      <c r="A37" s="20"/>
      <c r="P37" s="22"/>
      <c r="AB37" s="14">
        <v>0.44558721153668357</v>
      </c>
      <c r="AC37" s="14">
        <v>0.33886475917849374</v>
      </c>
      <c r="AD37" s="14">
        <v>0.21554802928482272</v>
      </c>
      <c r="AF37" s="14">
        <v>0.64993051160580195</v>
      </c>
      <c r="AG37" s="14">
        <v>0.28648020680898251</v>
      </c>
      <c r="AH37" s="14">
        <v>6.3589281585215471E-2</v>
      </c>
    </row>
    <row r="38" spans="1:34" x14ac:dyDescent="0.35">
      <c r="A38" s="20"/>
      <c r="P38" s="22"/>
      <c r="R38" t="s">
        <v>22</v>
      </c>
      <c r="S38" t="s">
        <v>16</v>
      </c>
      <c r="T38">
        <f>AVERAGE(T30:T36)</f>
        <v>0.58671412963501413</v>
      </c>
      <c r="U38">
        <f t="shared" ref="U38:V38" si="8">AVERAGE(U30:U36)</f>
        <v>0.22940082858458744</v>
      </c>
      <c r="V38">
        <f t="shared" si="8"/>
        <v>0.18388504178039838</v>
      </c>
      <c r="X38">
        <f>AVERAGE(X30:X36)</f>
        <v>0.67059605268359701</v>
      </c>
      <c r="Y38">
        <f t="shared" ref="Y38:Z38" si="9">AVERAGE(Y30:Y36)</f>
        <v>0.14464020491285065</v>
      </c>
      <c r="Z38">
        <f t="shared" si="9"/>
        <v>0.18476374240355226</v>
      </c>
      <c r="AB38" s="14">
        <v>0.81013355690156563</v>
      </c>
      <c r="AC38" s="14">
        <v>0.16583761333108496</v>
      </c>
      <c r="AD38" s="14">
        <v>2.4028829767349345E-2</v>
      </c>
      <c r="AF38" s="14">
        <v>0.9142907355827381</v>
      </c>
      <c r="AG38" s="14">
        <v>2.4021095587072784E-4</v>
      </c>
      <c r="AH38" s="14">
        <v>8.546905346139122E-2</v>
      </c>
    </row>
    <row r="39" spans="1:34" x14ac:dyDescent="0.35">
      <c r="A39" s="20"/>
      <c r="P39" s="22"/>
      <c r="S39" t="s">
        <v>18</v>
      </c>
      <c r="T39">
        <f>STDEV(T30:T36)</f>
        <v>0.15527112588943667</v>
      </c>
      <c r="U39">
        <f t="shared" ref="U39:V39" si="10">STDEV(U30:U36)</f>
        <v>0.18297401373582439</v>
      </c>
      <c r="V39">
        <f t="shared" si="10"/>
        <v>0.19111882294636073</v>
      </c>
      <c r="X39">
        <f>STDEV(X30:X36)</f>
        <v>0.10168730205061909</v>
      </c>
      <c r="Y39">
        <f t="shared" ref="Y39:Z39" si="11">STDEV(Y30:Y36)</f>
        <v>0.14519671123305974</v>
      </c>
      <c r="Z39">
        <f t="shared" si="11"/>
        <v>0.15417426433333858</v>
      </c>
      <c r="AB39" s="14">
        <v>0.19378377983936484</v>
      </c>
      <c r="AC39" s="14">
        <v>0.5044634387207565</v>
      </c>
      <c r="AD39" s="14">
        <v>0.30175278143987855</v>
      </c>
      <c r="AF39" s="14">
        <v>0.31991610067918491</v>
      </c>
      <c r="AG39" s="14">
        <v>0.60902371699415248</v>
      </c>
      <c r="AH39" s="14">
        <v>7.1060182326662558E-2</v>
      </c>
    </row>
    <row r="40" spans="1:34" x14ac:dyDescent="0.35">
      <c r="A40" s="20"/>
      <c r="P40" s="22"/>
      <c r="S40" t="s">
        <v>20</v>
      </c>
      <c r="T40">
        <f>T39/SQRT(7)</f>
        <v>5.868696927035031E-2</v>
      </c>
      <c r="U40">
        <f t="shared" ref="U40:V40" si="12">U39/SQRT(7)</f>
        <v>6.9157676676043972E-2</v>
      </c>
      <c r="V40">
        <f t="shared" si="12"/>
        <v>7.2236125197065029E-2</v>
      </c>
      <c r="X40">
        <f>X39/SQRT(7)</f>
        <v>3.8434187531292352E-2</v>
      </c>
      <c r="Y40">
        <f t="shared" ref="Y40:Z40" si="13">Y39/SQRT(7)</f>
        <v>5.487919844387637E-2</v>
      </c>
      <c r="Z40">
        <f t="shared" si="13"/>
        <v>5.827239457033561E-2</v>
      </c>
      <c r="AB40" s="14">
        <v>0.44610656217253497</v>
      </c>
      <c r="AC40" s="14">
        <v>0.21923485957517622</v>
      </c>
      <c r="AD40" s="14">
        <v>0.3346585782522889</v>
      </c>
      <c r="AF40" s="14">
        <v>0.43352209857022034</v>
      </c>
      <c r="AG40" s="14">
        <v>0.29892657879165729</v>
      </c>
      <c r="AH40" s="14">
        <v>0.26755132263812237</v>
      </c>
    </row>
    <row r="41" spans="1:34" x14ac:dyDescent="0.35">
      <c r="A41" s="20"/>
      <c r="P41" s="22"/>
      <c r="S41" t="s">
        <v>33</v>
      </c>
      <c r="T41">
        <f>TTEST(U30:U36,V30:V36,2,2)</f>
        <v>0.65713432147527095</v>
      </c>
      <c r="X41">
        <f>TTEST(Y30:Y36,Z30:Z36,2,2)</f>
        <v>0.62526034165350453</v>
      </c>
    </row>
    <row r="42" spans="1:34" x14ac:dyDescent="0.35">
      <c r="A42" s="20"/>
      <c r="P42" s="22"/>
      <c r="R42" t="s">
        <v>23</v>
      </c>
      <c r="S42" t="s">
        <v>16</v>
      </c>
      <c r="T42">
        <f>AVERAGE(T30:T31,T32:T33)</f>
        <v>0.52902127236930996</v>
      </c>
      <c r="U42">
        <f t="shared" ref="U42:V42" si="14">AVERAGE(U30:U31,U32:U33)</f>
        <v>0.15118853905900559</v>
      </c>
      <c r="V42">
        <f t="shared" si="14"/>
        <v>0.31979018857168429</v>
      </c>
      <c r="X42">
        <f>AVERAGE(X30:X31,X32:X33)</f>
        <v>0.65413210830396307</v>
      </c>
      <c r="Y42">
        <f>AVERAGE(Y30:Y31,Y32:Y33)</f>
        <v>0.1189082342699419</v>
      </c>
      <c r="Z42">
        <f>AVERAGE(Z30:Z31,Z32:Z33)</f>
        <v>0.22695965742609495</v>
      </c>
    </row>
    <row r="43" spans="1:34" x14ac:dyDescent="0.35">
      <c r="A43" s="20"/>
      <c r="P43" s="22"/>
      <c r="S43" t="s">
        <v>18</v>
      </c>
      <c r="T43">
        <f>STDEV(T30:T31,T32:T33)</f>
        <v>9.953360919339603E-2</v>
      </c>
      <c r="U43">
        <f t="shared" ref="U43:V43" si="15">STDEV(U30:U31,U32:U33)</f>
        <v>0.13762494603218731</v>
      </c>
      <c r="V43">
        <f t="shared" si="15"/>
        <v>0.12480220939538739</v>
      </c>
      <c r="X43">
        <f>STDEV(X30:X31,X32:X33)</f>
        <v>0.10425952004037756</v>
      </c>
      <c r="Y43">
        <f>STDEV(Y30:Y31,Y32:Y33)</f>
        <v>8.8034958974941915E-2</v>
      </c>
      <c r="Z43">
        <f>STDEV(Z30:Z31,Z32:Z33)</f>
        <v>0.18634853768525086</v>
      </c>
    </row>
    <row r="44" spans="1:34" x14ac:dyDescent="0.35">
      <c r="A44" s="20"/>
      <c r="P44" s="22"/>
      <c r="S44" t="s">
        <v>20</v>
      </c>
      <c r="T44">
        <f>T43/SQRT(4)</f>
        <v>4.9766804596698015E-2</v>
      </c>
      <c r="U44">
        <f t="shared" ref="U44:V44" si="16">U43/SQRT(4)</f>
        <v>6.8812473016093653E-2</v>
      </c>
      <c r="V44">
        <f t="shared" si="16"/>
        <v>6.2401104697693693E-2</v>
      </c>
      <c r="X44">
        <f>X43/SQRT(4)</f>
        <v>5.2129760020188778E-2</v>
      </c>
      <c r="Y44">
        <f t="shared" ref="Y44:Z44" si="17">Y43/SQRT(4)</f>
        <v>4.4017479487470958E-2</v>
      </c>
      <c r="Z44">
        <f t="shared" si="17"/>
        <v>9.3174268842625432E-2</v>
      </c>
    </row>
    <row r="45" spans="1:34" x14ac:dyDescent="0.35">
      <c r="A45" s="20"/>
      <c r="P45" s="22"/>
      <c r="S45" t="s">
        <v>33</v>
      </c>
      <c r="T45">
        <f>TTEST(U30:U33,V30:V33,2,2)</f>
        <v>0.11944234898888782</v>
      </c>
      <c r="X45">
        <f>TTEST(Y30:Y33,Z30:Z33,2,2)</f>
        <v>0.33477403564338415</v>
      </c>
    </row>
    <row r="46" spans="1:34" x14ac:dyDescent="0.35">
      <c r="A46" s="20"/>
      <c r="P46" s="22"/>
    </row>
    <row r="47" spans="1:34" x14ac:dyDescent="0.35">
      <c r="A47" s="20"/>
      <c r="P47" s="22"/>
    </row>
    <row r="48" spans="1:34" x14ac:dyDescent="0.35">
      <c r="A48" s="20"/>
      <c r="P48" s="22"/>
    </row>
    <row r="49" spans="1:16" x14ac:dyDescent="0.35">
      <c r="A49" s="20"/>
      <c r="P49" s="22"/>
    </row>
    <row r="50" spans="1:16" x14ac:dyDescent="0.35">
      <c r="A50" s="20"/>
      <c r="P50" s="22"/>
    </row>
    <row r="51" spans="1:16" x14ac:dyDescent="0.35">
      <c r="A51" s="20"/>
      <c r="P51" s="22"/>
    </row>
    <row r="52" spans="1:16" x14ac:dyDescent="0.35">
      <c r="A52" s="20"/>
      <c r="P52" s="22"/>
    </row>
    <row r="53" spans="1:16" x14ac:dyDescent="0.35">
      <c r="A53" s="20"/>
      <c r="P53" s="22"/>
    </row>
    <row r="54" spans="1:16" x14ac:dyDescent="0.35">
      <c r="A54" s="20"/>
      <c r="P54" s="22"/>
    </row>
    <row r="55" spans="1:16" x14ac:dyDescent="0.35">
      <c r="A55" s="20"/>
      <c r="P55" s="22"/>
    </row>
    <row r="56" spans="1:16" x14ac:dyDescent="0.35">
      <c r="A56" s="20"/>
      <c r="P56" s="22"/>
    </row>
    <row r="57" spans="1:16" x14ac:dyDescent="0.35">
      <c r="A57" s="20"/>
      <c r="P57" s="22"/>
    </row>
    <row r="58" spans="1:16" x14ac:dyDescent="0.35">
      <c r="A58" s="20"/>
      <c r="P58" s="22"/>
    </row>
    <row r="59" spans="1:16" x14ac:dyDescent="0.35">
      <c r="A59" s="20"/>
      <c r="P59" s="22"/>
    </row>
    <row r="60" spans="1:16" x14ac:dyDescent="0.35">
      <c r="A60" s="20"/>
      <c r="P60" s="22"/>
    </row>
    <row r="61" spans="1:16" x14ac:dyDescent="0.35">
      <c r="A61" s="20"/>
      <c r="P61" s="22"/>
    </row>
    <row r="62" spans="1:16" x14ac:dyDescent="0.35">
      <c r="A62" s="20"/>
      <c r="P62" s="22"/>
    </row>
    <row r="63" spans="1:16" x14ac:dyDescent="0.35">
      <c r="A63" s="20"/>
      <c r="P63" s="22"/>
    </row>
    <row r="64" spans="1:16" x14ac:dyDescent="0.35">
      <c r="A64" s="20"/>
      <c r="P64" s="22"/>
    </row>
    <row r="65" spans="1:16" x14ac:dyDescent="0.35">
      <c r="A65" s="20"/>
      <c r="P65" s="22"/>
    </row>
    <row r="66" spans="1:16" x14ac:dyDescent="0.35">
      <c r="A66" s="20"/>
      <c r="P66" s="22"/>
    </row>
    <row r="67" spans="1:16" x14ac:dyDescent="0.35">
      <c r="A67" s="20"/>
      <c r="P67" s="22"/>
    </row>
    <row r="68" spans="1:16" x14ac:dyDescent="0.35">
      <c r="A68" s="20"/>
      <c r="P68" s="22"/>
    </row>
    <row r="69" spans="1:16" x14ac:dyDescent="0.35">
      <c r="A69" s="20"/>
      <c r="P69" s="22"/>
    </row>
    <row r="70" spans="1:16" x14ac:dyDescent="0.35">
      <c r="A70" s="20"/>
      <c r="P70" s="22"/>
    </row>
    <row r="71" spans="1:16" x14ac:dyDescent="0.35">
      <c r="A71" s="20"/>
      <c r="P71" s="22"/>
    </row>
    <row r="72" spans="1:16" x14ac:dyDescent="0.35">
      <c r="A72" s="20"/>
      <c r="P72" s="22"/>
    </row>
    <row r="73" spans="1:16" x14ac:dyDescent="0.35">
      <c r="A73" s="20"/>
      <c r="P73" s="22"/>
    </row>
    <row r="74" spans="1:16" x14ac:dyDescent="0.35">
      <c r="A74" s="20"/>
      <c r="P74" s="22"/>
    </row>
    <row r="75" spans="1:16" x14ac:dyDescent="0.35">
      <c r="A75" s="20"/>
      <c r="P75" s="22"/>
    </row>
    <row r="76" spans="1:16" x14ac:dyDescent="0.35">
      <c r="A76" s="20"/>
      <c r="P76" s="22"/>
    </row>
    <row r="77" spans="1:16" x14ac:dyDescent="0.35">
      <c r="A77" s="20"/>
      <c r="P77" s="22"/>
    </row>
    <row r="78" spans="1:16" x14ac:dyDescent="0.35">
      <c r="A78" s="20"/>
      <c r="P78" s="22"/>
    </row>
    <row r="79" spans="1:16" x14ac:dyDescent="0.35">
      <c r="A79" s="20"/>
      <c r="P79" s="22"/>
    </row>
    <row r="80" spans="1:16" x14ac:dyDescent="0.35">
      <c r="A80" s="20"/>
      <c r="P80" s="22"/>
    </row>
    <row r="81" spans="1:16" x14ac:dyDescent="0.35">
      <c r="A81" s="20"/>
      <c r="P81" s="22"/>
    </row>
    <row r="82" spans="1:16" x14ac:dyDescent="0.35">
      <c r="A82" s="20"/>
      <c r="P82" s="22"/>
    </row>
    <row r="83" spans="1:16" x14ac:dyDescent="0.35">
      <c r="A83" s="20"/>
      <c r="P83" s="22"/>
    </row>
    <row r="84" spans="1:16" x14ac:dyDescent="0.35">
      <c r="A84" s="20"/>
      <c r="P84" s="22"/>
    </row>
    <row r="85" spans="1:16" x14ac:dyDescent="0.35">
      <c r="A85" s="20"/>
      <c r="P85" s="22"/>
    </row>
    <row r="86" spans="1:16" x14ac:dyDescent="0.35">
      <c r="A86" s="20"/>
      <c r="P86" s="22"/>
    </row>
    <row r="87" spans="1:16" x14ac:dyDescent="0.35">
      <c r="A87" s="20"/>
      <c r="P87" s="22"/>
    </row>
    <row r="88" spans="1:16" x14ac:dyDescent="0.35">
      <c r="A88" s="20"/>
      <c r="P88" s="22"/>
    </row>
    <row r="89" spans="1:16" x14ac:dyDescent="0.35">
      <c r="A89" s="20"/>
      <c r="P89" s="22"/>
    </row>
    <row r="90" spans="1:16" x14ac:dyDescent="0.35">
      <c r="A90" s="20"/>
      <c r="P90" s="22"/>
    </row>
    <row r="91" spans="1:16" x14ac:dyDescent="0.35">
      <c r="A91" s="20"/>
      <c r="P91" s="22"/>
    </row>
    <row r="92" spans="1:16" x14ac:dyDescent="0.35">
      <c r="A92" s="20"/>
      <c r="P92" s="22"/>
    </row>
    <row r="93" spans="1:16" x14ac:dyDescent="0.35">
      <c r="A93" s="20"/>
      <c r="P93" s="22"/>
    </row>
    <row r="94" spans="1:16" x14ac:dyDescent="0.35">
      <c r="A94" s="20"/>
      <c r="P94" s="22"/>
    </row>
    <row r="95" spans="1:16" x14ac:dyDescent="0.35">
      <c r="A95" s="20"/>
      <c r="P95" s="22"/>
    </row>
    <row r="96" spans="1:16" x14ac:dyDescent="0.35">
      <c r="A96" s="20"/>
      <c r="P96" s="22"/>
    </row>
    <row r="97" spans="1:16" x14ac:dyDescent="0.35">
      <c r="A97" s="20"/>
      <c r="P97" s="22"/>
    </row>
    <row r="98" spans="1:16" x14ac:dyDescent="0.35">
      <c r="A98" s="20"/>
      <c r="P98" s="22"/>
    </row>
    <row r="99" spans="1:16" x14ac:dyDescent="0.35">
      <c r="A99" s="20"/>
      <c r="P99" s="22"/>
    </row>
    <row r="100" spans="1:16" x14ac:dyDescent="0.35">
      <c r="A100" s="20"/>
      <c r="P100" s="22"/>
    </row>
    <row r="101" spans="1:16" x14ac:dyDescent="0.35">
      <c r="A101" s="20"/>
      <c r="P101" s="22"/>
    </row>
    <row r="102" spans="1:16" x14ac:dyDescent="0.35">
      <c r="A102" s="20"/>
      <c r="P102" s="22"/>
    </row>
    <row r="103" spans="1:16" x14ac:dyDescent="0.35">
      <c r="A103" s="20"/>
      <c r="P103" s="22"/>
    </row>
    <row r="104" spans="1:16" x14ac:dyDescent="0.35">
      <c r="A104" s="20"/>
      <c r="P104" s="22"/>
    </row>
    <row r="105" spans="1:16" x14ac:dyDescent="0.35">
      <c r="A105" s="20"/>
      <c r="P105" s="22"/>
    </row>
    <row r="106" spans="1:16" x14ac:dyDescent="0.35">
      <c r="A106" s="20"/>
      <c r="P106" s="22"/>
    </row>
    <row r="107" spans="1:16" x14ac:dyDescent="0.35">
      <c r="A107" s="20"/>
      <c r="P107" s="22"/>
    </row>
    <row r="108" spans="1:16" x14ac:dyDescent="0.35">
      <c r="A108" s="20"/>
      <c r="P108" s="22"/>
    </row>
    <row r="109" spans="1:16" x14ac:dyDescent="0.35">
      <c r="A109" s="20"/>
      <c r="P109" s="22"/>
    </row>
    <row r="110" spans="1:16" x14ac:dyDescent="0.35">
      <c r="A110" s="20"/>
      <c r="P110" s="22"/>
    </row>
    <row r="111" spans="1:16" x14ac:dyDescent="0.35">
      <c r="A111" s="20"/>
      <c r="P111" s="22"/>
    </row>
    <row r="112" spans="1:16" x14ac:dyDescent="0.35">
      <c r="A112" s="20"/>
      <c r="P112" s="22"/>
    </row>
    <row r="113" spans="1:16" x14ac:dyDescent="0.35">
      <c r="A113" s="20"/>
      <c r="P113" s="22"/>
    </row>
    <row r="114" spans="1:16" x14ac:dyDescent="0.35">
      <c r="A114" s="20"/>
      <c r="P114" s="22"/>
    </row>
    <row r="115" spans="1:16" x14ac:dyDescent="0.35">
      <c r="A115" s="20"/>
      <c r="P115" s="22"/>
    </row>
    <row r="116" spans="1:16" x14ac:dyDescent="0.35">
      <c r="A116" s="20"/>
      <c r="P116" s="22"/>
    </row>
    <row r="117" spans="1:16" x14ac:dyDescent="0.35">
      <c r="A117" s="20"/>
      <c r="P117" s="22"/>
    </row>
    <row r="118" spans="1:16" x14ac:dyDescent="0.35">
      <c r="A118" s="20"/>
      <c r="P118" s="22"/>
    </row>
    <row r="119" spans="1:16" x14ac:dyDescent="0.35">
      <c r="A119" s="20"/>
      <c r="P119" s="22"/>
    </row>
    <row r="120" spans="1:16" x14ac:dyDescent="0.35">
      <c r="A120" s="20"/>
      <c r="P120" s="22"/>
    </row>
    <row r="121" spans="1:16" x14ac:dyDescent="0.35">
      <c r="A121" s="20"/>
      <c r="P121" s="22"/>
    </row>
    <row r="122" spans="1:16" x14ac:dyDescent="0.35">
      <c r="A122" s="20"/>
      <c r="P122" s="22"/>
    </row>
    <row r="123" spans="1:16" x14ac:dyDescent="0.35">
      <c r="A123" s="20"/>
      <c r="P123" s="22"/>
    </row>
    <row r="124" spans="1:16" x14ac:dyDescent="0.35">
      <c r="A124" s="20"/>
      <c r="P124" s="22"/>
    </row>
    <row r="125" spans="1:16" x14ac:dyDescent="0.35">
      <c r="A125" s="20"/>
      <c r="P125" s="22"/>
    </row>
    <row r="126" spans="1:16" x14ac:dyDescent="0.35">
      <c r="A126" s="20"/>
      <c r="P126" s="22"/>
    </row>
    <row r="127" spans="1:16" x14ac:dyDescent="0.35">
      <c r="A127" s="20"/>
      <c r="P127" s="22"/>
    </row>
    <row r="128" spans="1:16" x14ac:dyDescent="0.35">
      <c r="A128" s="20"/>
      <c r="P128" s="22"/>
    </row>
    <row r="129" spans="1:16" x14ac:dyDescent="0.35">
      <c r="A129" s="20"/>
      <c r="P129" s="22"/>
    </row>
    <row r="130" spans="1:16" x14ac:dyDescent="0.35">
      <c r="A130" s="20"/>
      <c r="P130" s="22"/>
    </row>
    <row r="131" spans="1:16" x14ac:dyDescent="0.35">
      <c r="A131" s="20"/>
      <c r="P131" s="22"/>
    </row>
    <row r="132" spans="1:16" x14ac:dyDescent="0.35">
      <c r="A132" s="20"/>
      <c r="P132" s="22"/>
    </row>
    <row r="133" spans="1:16" x14ac:dyDescent="0.35">
      <c r="A133" s="20"/>
      <c r="P133" s="22"/>
    </row>
    <row r="134" spans="1:16" x14ac:dyDescent="0.35">
      <c r="A134" s="20"/>
      <c r="P134" s="22"/>
    </row>
    <row r="135" spans="1:16" x14ac:dyDescent="0.35">
      <c r="A135" s="20"/>
      <c r="P135" s="22"/>
    </row>
    <row r="136" spans="1:16" x14ac:dyDescent="0.35">
      <c r="A136" s="20"/>
      <c r="P136" s="22"/>
    </row>
    <row r="137" spans="1:16" x14ac:dyDescent="0.35">
      <c r="A137" s="20"/>
      <c r="P137" s="22"/>
    </row>
    <row r="138" spans="1:16" x14ac:dyDescent="0.35">
      <c r="A138" s="20"/>
      <c r="P138" s="22"/>
    </row>
    <row r="139" spans="1:16" x14ac:dyDescent="0.35">
      <c r="A139" s="20"/>
      <c r="P139" s="22"/>
    </row>
    <row r="140" spans="1:16" x14ac:dyDescent="0.35">
      <c r="A140" s="20"/>
      <c r="P140" s="22"/>
    </row>
    <row r="141" spans="1:16" x14ac:dyDescent="0.35">
      <c r="A141" s="20"/>
      <c r="P141" s="22"/>
    </row>
    <row r="142" spans="1:16" x14ac:dyDescent="0.35">
      <c r="A142" s="20"/>
      <c r="P142" s="22"/>
    </row>
    <row r="143" spans="1:16" x14ac:dyDescent="0.35">
      <c r="A143" s="20"/>
      <c r="P143" s="22"/>
    </row>
    <row r="144" spans="1:16" x14ac:dyDescent="0.35">
      <c r="A144" s="20"/>
      <c r="P144" s="22"/>
    </row>
    <row r="145" spans="1:16" x14ac:dyDescent="0.35">
      <c r="A145" s="20"/>
      <c r="P145" s="22"/>
    </row>
    <row r="146" spans="1:16" x14ac:dyDescent="0.35">
      <c r="A146" s="20"/>
      <c r="P146" s="22"/>
    </row>
    <row r="147" spans="1:16" x14ac:dyDescent="0.35">
      <c r="A147" s="20"/>
      <c r="P147" s="22"/>
    </row>
    <row r="148" spans="1:16" x14ac:dyDescent="0.35">
      <c r="A148" s="20"/>
      <c r="P148" s="22"/>
    </row>
    <row r="149" spans="1:16" x14ac:dyDescent="0.35">
      <c r="A149" s="20"/>
      <c r="P149" s="22"/>
    </row>
    <row r="150" spans="1:16" x14ac:dyDescent="0.35">
      <c r="A150" s="20"/>
      <c r="P150" s="22"/>
    </row>
    <row r="151" spans="1:16" x14ac:dyDescent="0.35">
      <c r="A151" s="20"/>
      <c r="P151" s="22"/>
    </row>
    <row r="152" spans="1:16" x14ac:dyDescent="0.35">
      <c r="A152" s="20"/>
      <c r="P152" s="22"/>
    </row>
    <row r="153" spans="1:16" x14ac:dyDescent="0.35">
      <c r="A153" s="20"/>
      <c r="P153" s="22"/>
    </row>
    <row r="154" spans="1:16" x14ac:dyDescent="0.35">
      <c r="A154" s="20"/>
      <c r="P154" s="22"/>
    </row>
    <row r="155" spans="1:16" x14ac:dyDescent="0.35">
      <c r="A155" s="20"/>
      <c r="P155" s="22"/>
    </row>
    <row r="156" spans="1:16" x14ac:dyDescent="0.35">
      <c r="A156" s="20"/>
      <c r="P156" s="22"/>
    </row>
    <row r="157" spans="1:16" x14ac:dyDescent="0.35">
      <c r="A157" s="20"/>
      <c r="P157" s="22"/>
    </row>
    <row r="158" spans="1:16" x14ac:dyDescent="0.35">
      <c r="A158" s="20"/>
      <c r="P158" s="22"/>
    </row>
    <row r="159" spans="1:16" x14ac:dyDescent="0.35">
      <c r="A159" s="20"/>
      <c r="P159" s="22"/>
    </row>
    <row r="160" spans="1:16" x14ac:dyDescent="0.35">
      <c r="A160" s="20"/>
      <c r="P160" s="22"/>
    </row>
    <row r="161" spans="1:16" x14ac:dyDescent="0.35">
      <c r="A161" s="20"/>
      <c r="P161" s="22"/>
    </row>
    <row r="162" spans="1:16" x14ac:dyDescent="0.35">
      <c r="A162" s="20"/>
      <c r="P162" s="22"/>
    </row>
    <row r="163" spans="1:16" x14ac:dyDescent="0.35">
      <c r="A163" s="20"/>
      <c r="P163" s="22"/>
    </row>
    <row r="164" spans="1:16" x14ac:dyDescent="0.35">
      <c r="A164" s="20"/>
      <c r="P164" s="22"/>
    </row>
    <row r="165" spans="1:16" x14ac:dyDescent="0.35">
      <c r="A165" s="20"/>
      <c r="P165" s="22"/>
    </row>
    <row r="166" spans="1:16" x14ac:dyDescent="0.35">
      <c r="A166" s="20"/>
      <c r="P166" s="22"/>
    </row>
    <row r="167" spans="1:16" x14ac:dyDescent="0.35">
      <c r="A167" s="20"/>
      <c r="P167" s="22"/>
    </row>
    <row r="168" spans="1:16" x14ac:dyDescent="0.35">
      <c r="A168" s="20"/>
      <c r="P168" s="22"/>
    </row>
    <row r="169" spans="1:16" x14ac:dyDescent="0.35">
      <c r="A169" s="20"/>
      <c r="P169" s="22"/>
    </row>
    <row r="170" spans="1:16" x14ac:dyDescent="0.35">
      <c r="A170" s="20"/>
      <c r="P170" s="22"/>
    </row>
    <row r="171" spans="1:16" x14ac:dyDescent="0.35">
      <c r="A171" s="20"/>
      <c r="P171" s="22"/>
    </row>
    <row r="172" spans="1:16" x14ac:dyDescent="0.35">
      <c r="A172" s="20"/>
      <c r="P172" s="22"/>
    </row>
    <row r="173" spans="1:16" x14ac:dyDescent="0.35">
      <c r="A173" s="20"/>
      <c r="P173" s="22"/>
    </row>
    <row r="174" spans="1:16" x14ac:dyDescent="0.35">
      <c r="A174" s="20"/>
      <c r="P174" s="22"/>
    </row>
    <row r="175" spans="1:16" x14ac:dyDescent="0.35">
      <c r="A175" s="20"/>
      <c r="P175" s="22"/>
    </row>
    <row r="176" spans="1:16" x14ac:dyDescent="0.35">
      <c r="A176" s="20"/>
      <c r="P176" s="22"/>
    </row>
    <row r="177" spans="1:16" x14ac:dyDescent="0.35">
      <c r="A177" s="20"/>
      <c r="P177" s="22"/>
    </row>
    <row r="178" spans="1:16" x14ac:dyDescent="0.35">
      <c r="A178" s="20"/>
      <c r="P178" s="22"/>
    </row>
    <row r="179" spans="1:16" x14ac:dyDescent="0.35">
      <c r="A179" s="20"/>
      <c r="P179" s="22"/>
    </row>
    <row r="180" spans="1:16" x14ac:dyDescent="0.35">
      <c r="A180" s="20"/>
      <c r="P180" s="22"/>
    </row>
    <row r="181" spans="1:16" x14ac:dyDescent="0.35">
      <c r="A181" s="20"/>
      <c r="P181" s="22"/>
    </row>
    <row r="182" spans="1:16" x14ac:dyDescent="0.35">
      <c r="A182" s="20"/>
      <c r="P182" s="22"/>
    </row>
    <row r="183" spans="1:16" x14ac:dyDescent="0.35">
      <c r="A183" s="20"/>
      <c r="P183" s="22"/>
    </row>
    <row r="184" spans="1:16" x14ac:dyDescent="0.35">
      <c r="A184" s="20"/>
      <c r="P184" s="22"/>
    </row>
    <row r="185" spans="1:16" x14ac:dyDescent="0.35">
      <c r="A185" s="20"/>
      <c r="P185" s="22"/>
    </row>
    <row r="186" spans="1:16" x14ac:dyDescent="0.35">
      <c r="A186" s="20"/>
      <c r="P186" s="22"/>
    </row>
    <row r="187" spans="1:16" x14ac:dyDescent="0.35">
      <c r="A187" s="20"/>
      <c r="P187" s="22"/>
    </row>
    <row r="188" spans="1:16" x14ac:dyDescent="0.35">
      <c r="A188" s="20"/>
      <c r="P188" s="22"/>
    </row>
    <row r="189" spans="1:16" x14ac:dyDescent="0.35">
      <c r="A189" s="20"/>
      <c r="P189" s="22"/>
    </row>
    <row r="190" spans="1:16" x14ac:dyDescent="0.35">
      <c r="A190" s="20"/>
      <c r="P190" s="22"/>
    </row>
    <row r="191" spans="1:16" x14ac:dyDescent="0.35">
      <c r="A191" s="20"/>
      <c r="P191" s="22"/>
    </row>
    <row r="192" spans="1:16" x14ac:dyDescent="0.35">
      <c r="A192" s="20"/>
      <c r="P192" s="22"/>
    </row>
    <row r="193" spans="1:16" x14ac:dyDescent="0.35">
      <c r="A193" s="20"/>
      <c r="P193" s="22"/>
    </row>
    <row r="194" spans="1:16" x14ac:dyDescent="0.35">
      <c r="A194" s="20"/>
      <c r="P194" s="22"/>
    </row>
    <row r="195" spans="1:16" x14ac:dyDescent="0.35">
      <c r="A195" s="20"/>
      <c r="P195" s="22"/>
    </row>
    <row r="196" spans="1:16" x14ac:dyDescent="0.35">
      <c r="A196" s="20"/>
      <c r="P196" s="22"/>
    </row>
    <row r="197" spans="1:16" x14ac:dyDescent="0.35">
      <c r="A197" s="20"/>
      <c r="P197" s="22"/>
    </row>
    <row r="198" spans="1:16" x14ac:dyDescent="0.35">
      <c r="A198" s="20"/>
      <c r="P198" s="22"/>
    </row>
    <row r="199" spans="1:16" x14ac:dyDescent="0.35">
      <c r="A199" s="20"/>
      <c r="P199" s="22"/>
    </row>
    <row r="200" spans="1:16" x14ac:dyDescent="0.35">
      <c r="A200" s="20"/>
      <c r="P200" s="22"/>
    </row>
    <row r="201" spans="1:16" x14ac:dyDescent="0.35">
      <c r="A201" s="20"/>
      <c r="P201" s="22"/>
    </row>
    <row r="202" spans="1:16" x14ac:dyDescent="0.35">
      <c r="A202" s="20"/>
      <c r="P202" s="22"/>
    </row>
    <row r="203" spans="1:16" x14ac:dyDescent="0.35">
      <c r="A203" s="20"/>
      <c r="P203" s="22"/>
    </row>
    <row r="204" spans="1:16" x14ac:dyDescent="0.35">
      <c r="A204" s="20"/>
      <c r="P204" s="22"/>
    </row>
    <row r="205" spans="1:16" x14ac:dyDescent="0.35">
      <c r="A205" s="20"/>
      <c r="P205" s="22"/>
    </row>
    <row r="206" spans="1:16" x14ac:dyDescent="0.35">
      <c r="A206" s="20"/>
      <c r="P206" s="22"/>
    </row>
    <row r="207" spans="1:16" x14ac:dyDescent="0.35">
      <c r="A207" s="20"/>
      <c r="P207" s="22"/>
    </row>
    <row r="208" spans="1:16" x14ac:dyDescent="0.35">
      <c r="A208" s="20"/>
      <c r="P208" s="22"/>
    </row>
    <row r="209" spans="1:16" x14ac:dyDescent="0.35">
      <c r="A209" s="20"/>
      <c r="P209" s="22"/>
    </row>
    <row r="210" spans="1:16" x14ac:dyDescent="0.35">
      <c r="A210" s="20"/>
      <c r="P210" s="22"/>
    </row>
    <row r="211" spans="1:16" x14ac:dyDescent="0.35">
      <c r="A211" s="20"/>
      <c r="P211" s="22"/>
    </row>
    <row r="212" spans="1:16" x14ac:dyDescent="0.35">
      <c r="A212" s="20"/>
      <c r="P212" s="22"/>
    </row>
    <row r="213" spans="1:16" x14ac:dyDescent="0.35">
      <c r="A213" s="20"/>
      <c r="P213" s="22"/>
    </row>
    <row r="214" spans="1:16" x14ac:dyDescent="0.35">
      <c r="A214" s="20"/>
      <c r="P214" s="22"/>
    </row>
    <row r="215" spans="1:16" x14ac:dyDescent="0.35">
      <c r="A215" s="20"/>
      <c r="P215" s="22"/>
    </row>
    <row r="216" spans="1:16" x14ac:dyDescent="0.35">
      <c r="A216" s="20"/>
      <c r="P216" s="22"/>
    </row>
    <row r="217" spans="1:16" x14ac:dyDescent="0.35">
      <c r="A217" s="20"/>
      <c r="P217" s="22"/>
    </row>
    <row r="218" spans="1:16" x14ac:dyDescent="0.35">
      <c r="A218" s="20"/>
      <c r="P218" s="22"/>
    </row>
    <row r="219" spans="1:16" x14ac:dyDescent="0.35">
      <c r="A219" s="20"/>
      <c r="P219" s="22"/>
    </row>
    <row r="220" spans="1:16" x14ac:dyDescent="0.35">
      <c r="A220" s="20"/>
      <c r="P220" s="22"/>
    </row>
    <row r="221" spans="1:16" x14ac:dyDescent="0.35">
      <c r="A221" s="20"/>
      <c r="P221" s="22"/>
    </row>
    <row r="222" spans="1:16" x14ac:dyDescent="0.35">
      <c r="A222" s="20"/>
      <c r="P222" s="22"/>
    </row>
    <row r="223" spans="1:16" x14ac:dyDescent="0.35">
      <c r="A223" s="20"/>
      <c r="P223" s="22"/>
    </row>
    <row r="224" spans="1:16" x14ac:dyDescent="0.35">
      <c r="A224" s="20"/>
      <c r="P224" s="22"/>
    </row>
    <row r="225" spans="1:16" x14ac:dyDescent="0.35">
      <c r="A225" s="20"/>
      <c r="P225" s="22"/>
    </row>
    <row r="226" spans="1:16" x14ac:dyDescent="0.35">
      <c r="A226" s="20"/>
      <c r="P226" s="22"/>
    </row>
    <row r="227" spans="1:16" x14ac:dyDescent="0.35">
      <c r="A227" s="20"/>
      <c r="P227" s="22"/>
    </row>
    <row r="228" spans="1:16" x14ac:dyDescent="0.35">
      <c r="A228" s="20"/>
      <c r="P228" s="22"/>
    </row>
    <row r="229" spans="1:16" x14ac:dyDescent="0.35">
      <c r="A229" s="20"/>
      <c r="P229" s="22"/>
    </row>
    <row r="230" spans="1:16" x14ac:dyDescent="0.35">
      <c r="A230" s="20"/>
      <c r="P230" s="22"/>
    </row>
    <row r="231" spans="1:16" x14ac:dyDescent="0.35">
      <c r="A231" s="20"/>
      <c r="P231" s="22"/>
    </row>
    <row r="232" spans="1:16" x14ac:dyDescent="0.35">
      <c r="A232" s="20"/>
      <c r="P232" s="22"/>
    </row>
    <row r="233" spans="1:16" x14ac:dyDescent="0.35">
      <c r="A233" s="20"/>
      <c r="P233" s="22"/>
    </row>
    <row r="234" spans="1:16" x14ac:dyDescent="0.35">
      <c r="A234" s="20"/>
      <c r="P234" s="22"/>
    </row>
    <row r="235" spans="1:16" x14ac:dyDescent="0.35">
      <c r="A235" s="20"/>
      <c r="P235" s="22"/>
    </row>
    <row r="236" spans="1:16" x14ac:dyDescent="0.35">
      <c r="A236" s="20"/>
      <c r="P236" s="22"/>
    </row>
    <row r="237" spans="1:16" x14ac:dyDescent="0.35">
      <c r="A237" s="20"/>
      <c r="P237" s="22"/>
    </row>
    <row r="238" spans="1:16" x14ac:dyDescent="0.35">
      <c r="A238" s="20"/>
      <c r="P238" s="22"/>
    </row>
    <row r="239" spans="1:16" x14ac:dyDescent="0.35">
      <c r="A239" s="20"/>
      <c r="P239" s="22"/>
    </row>
    <row r="240" spans="1:16" x14ac:dyDescent="0.35">
      <c r="A240" s="20"/>
      <c r="P240" s="22"/>
    </row>
    <row r="241" spans="1:16" x14ac:dyDescent="0.35">
      <c r="A241" s="20"/>
      <c r="P241" s="22"/>
    </row>
    <row r="242" spans="1:16" x14ac:dyDescent="0.35">
      <c r="A242" s="20"/>
      <c r="P242" s="22"/>
    </row>
    <row r="243" spans="1:16" x14ac:dyDescent="0.35">
      <c r="A243" s="20"/>
      <c r="P243" s="22"/>
    </row>
    <row r="244" spans="1:16" x14ac:dyDescent="0.35">
      <c r="A244" s="20"/>
      <c r="P244" s="22"/>
    </row>
    <row r="245" spans="1:16" x14ac:dyDescent="0.35">
      <c r="A245" s="20"/>
      <c r="P245" s="22"/>
    </row>
    <row r="246" spans="1:16" x14ac:dyDescent="0.35">
      <c r="A246" s="20"/>
      <c r="P246" s="22"/>
    </row>
    <row r="247" spans="1:16" x14ac:dyDescent="0.35">
      <c r="A247" s="20"/>
      <c r="P247" s="22"/>
    </row>
    <row r="248" spans="1:16" x14ac:dyDescent="0.35">
      <c r="A248" s="20"/>
      <c r="P248" s="22"/>
    </row>
    <row r="249" spans="1:16" x14ac:dyDescent="0.35">
      <c r="A249" s="20"/>
      <c r="P249" s="22"/>
    </row>
    <row r="250" spans="1:16" x14ac:dyDescent="0.35">
      <c r="A250" s="20"/>
      <c r="P250" s="22"/>
    </row>
    <row r="251" spans="1:16" x14ac:dyDescent="0.35">
      <c r="A251" s="20"/>
      <c r="P251" s="22"/>
    </row>
    <row r="252" spans="1:16" x14ac:dyDescent="0.35">
      <c r="A252" s="20"/>
      <c r="P252" s="22"/>
    </row>
    <row r="253" spans="1:16" x14ac:dyDescent="0.35">
      <c r="A253" s="20"/>
      <c r="P253" s="22"/>
    </row>
    <row r="254" spans="1:16" x14ac:dyDescent="0.35">
      <c r="A254" s="20"/>
      <c r="P254" s="22"/>
    </row>
    <row r="255" spans="1:16" x14ac:dyDescent="0.35">
      <c r="A255" s="20"/>
      <c r="P255" s="22"/>
    </row>
    <row r="256" spans="1:16" x14ac:dyDescent="0.35">
      <c r="A256" s="20"/>
      <c r="P256" s="22"/>
    </row>
    <row r="257" spans="1:16" x14ac:dyDescent="0.35">
      <c r="A257" s="20"/>
      <c r="P257" s="22"/>
    </row>
    <row r="258" spans="1:16" x14ac:dyDescent="0.35">
      <c r="A258" s="20"/>
      <c r="P258" s="22"/>
    </row>
    <row r="259" spans="1:16" x14ac:dyDescent="0.35">
      <c r="A259" s="20"/>
      <c r="P259" s="22"/>
    </row>
    <row r="260" spans="1:16" x14ac:dyDescent="0.35">
      <c r="A260" s="20"/>
      <c r="P260" s="22"/>
    </row>
    <row r="261" spans="1:16" x14ac:dyDescent="0.35">
      <c r="A261" s="20"/>
      <c r="P261" s="22"/>
    </row>
    <row r="262" spans="1:16" x14ac:dyDescent="0.35">
      <c r="A262" s="20"/>
      <c r="P262" s="22"/>
    </row>
    <row r="263" spans="1:16" x14ac:dyDescent="0.35">
      <c r="A263" s="20"/>
      <c r="P263" s="22"/>
    </row>
    <row r="264" spans="1:16" x14ac:dyDescent="0.35">
      <c r="A264" s="20"/>
      <c r="P264" s="22"/>
    </row>
    <row r="265" spans="1:16" x14ac:dyDescent="0.35">
      <c r="A265" s="20"/>
      <c r="P265" s="22"/>
    </row>
    <row r="266" spans="1:16" x14ac:dyDescent="0.35">
      <c r="A266" s="20"/>
      <c r="P266" s="22"/>
    </row>
    <row r="267" spans="1:16" x14ac:dyDescent="0.35">
      <c r="A267" s="20"/>
      <c r="P267" s="22"/>
    </row>
    <row r="268" spans="1:16" x14ac:dyDescent="0.35">
      <c r="A268" s="20"/>
      <c r="P268" s="22"/>
    </row>
    <row r="269" spans="1:16" x14ac:dyDescent="0.35">
      <c r="A269" s="20"/>
      <c r="P269" s="22"/>
    </row>
    <row r="270" spans="1:16" x14ac:dyDescent="0.35">
      <c r="A270" s="20"/>
      <c r="P270" s="22"/>
    </row>
    <row r="271" spans="1:16" x14ac:dyDescent="0.35">
      <c r="A271" s="20"/>
      <c r="P271" s="22"/>
    </row>
    <row r="272" spans="1:16" x14ac:dyDescent="0.35">
      <c r="A272" s="20"/>
      <c r="P272" s="22"/>
    </row>
    <row r="273" spans="1:16" x14ac:dyDescent="0.35">
      <c r="A273" s="20"/>
      <c r="P273" s="22"/>
    </row>
    <row r="274" spans="1:16" x14ac:dyDescent="0.35">
      <c r="A274" s="20"/>
      <c r="P274" s="22"/>
    </row>
    <row r="275" spans="1:16" x14ac:dyDescent="0.35">
      <c r="A275" s="20"/>
      <c r="P275" s="22"/>
    </row>
    <row r="276" spans="1:16" x14ac:dyDescent="0.35">
      <c r="A276" s="20"/>
      <c r="P276" s="22"/>
    </row>
    <row r="277" spans="1:16" x14ac:dyDescent="0.35">
      <c r="A277" s="20"/>
      <c r="P277" s="22"/>
    </row>
    <row r="278" spans="1:16" x14ac:dyDescent="0.35">
      <c r="A278" s="20"/>
      <c r="P278" s="22"/>
    </row>
    <row r="279" spans="1:16" x14ac:dyDescent="0.35">
      <c r="A279" s="20"/>
      <c r="P279" s="22"/>
    </row>
    <row r="280" spans="1:16" x14ac:dyDescent="0.35">
      <c r="A280" s="20"/>
      <c r="P280" s="22"/>
    </row>
    <row r="281" spans="1:16" x14ac:dyDescent="0.35">
      <c r="A281" s="20"/>
      <c r="P281" s="22"/>
    </row>
    <row r="282" spans="1:16" x14ac:dyDescent="0.35">
      <c r="A282" s="20"/>
      <c r="P282" s="22"/>
    </row>
    <row r="283" spans="1:16" x14ac:dyDescent="0.35">
      <c r="A283" s="20"/>
      <c r="P283" s="22"/>
    </row>
    <row r="284" spans="1:16" x14ac:dyDescent="0.35">
      <c r="A284" s="20"/>
      <c r="P284" s="22"/>
    </row>
    <row r="285" spans="1:16" x14ac:dyDescent="0.35">
      <c r="A285" s="20"/>
      <c r="P285" s="22"/>
    </row>
    <row r="286" spans="1:16" x14ac:dyDescent="0.35">
      <c r="A286" s="20"/>
      <c r="P286" s="22"/>
    </row>
    <row r="287" spans="1:16" x14ac:dyDescent="0.35">
      <c r="A287" s="20"/>
      <c r="P287" s="22"/>
    </row>
    <row r="288" spans="1:16" x14ac:dyDescent="0.35">
      <c r="A288" s="20"/>
      <c r="P288" s="22"/>
    </row>
    <row r="289" spans="1:16" x14ac:dyDescent="0.35">
      <c r="A289" s="20"/>
      <c r="P289" s="22"/>
    </row>
    <row r="290" spans="1:16" x14ac:dyDescent="0.35">
      <c r="A290" s="20"/>
      <c r="P290" s="22"/>
    </row>
    <row r="291" spans="1:16" x14ac:dyDescent="0.35">
      <c r="A291" s="20"/>
      <c r="P291" s="22"/>
    </row>
    <row r="292" spans="1:16" x14ac:dyDescent="0.35">
      <c r="A292" s="20"/>
      <c r="P292" s="22"/>
    </row>
    <row r="293" spans="1:16" x14ac:dyDescent="0.35">
      <c r="A293" s="20"/>
      <c r="P293" s="22"/>
    </row>
    <row r="294" spans="1:16" x14ac:dyDescent="0.35">
      <c r="A294" s="20"/>
      <c r="P294" s="22"/>
    </row>
    <row r="295" spans="1:16" x14ac:dyDescent="0.35">
      <c r="A295" s="20"/>
      <c r="P295" s="22"/>
    </row>
    <row r="296" spans="1:16" x14ac:dyDescent="0.35">
      <c r="A296" s="20"/>
      <c r="P296" s="22"/>
    </row>
    <row r="297" spans="1:16" x14ac:dyDescent="0.35">
      <c r="A297" s="20"/>
      <c r="P297" s="22"/>
    </row>
    <row r="298" spans="1:16" x14ac:dyDescent="0.35">
      <c r="A298" s="20"/>
      <c r="P298" s="22"/>
    </row>
    <row r="299" spans="1:16" x14ac:dyDescent="0.35">
      <c r="A299" s="20"/>
      <c r="P299" s="22"/>
    </row>
    <row r="300" spans="1:16" x14ac:dyDescent="0.35">
      <c r="A300" s="20"/>
      <c r="P300" s="22"/>
    </row>
    <row r="301" spans="1:16" x14ac:dyDescent="0.35">
      <c r="A301" s="20"/>
      <c r="P301" s="22"/>
    </row>
    <row r="302" spans="1:16" x14ac:dyDescent="0.35">
      <c r="A302" s="20"/>
      <c r="P302" s="22"/>
    </row>
    <row r="303" spans="1:16" x14ac:dyDescent="0.35">
      <c r="A303" s="20"/>
      <c r="P303" s="22"/>
    </row>
    <row r="304" spans="1:16" x14ac:dyDescent="0.35">
      <c r="A304" s="20"/>
      <c r="P304" s="22"/>
    </row>
    <row r="305" spans="1:16" x14ac:dyDescent="0.35">
      <c r="A305" s="20"/>
      <c r="P305" s="22"/>
    </row>
    <row r="306" spans="1:16" x14ac:dyDescent="0.35">
      <c r="A306" s="20"/>
      <c r="P306" s="22"/>
    </row>
    <row r="307" spans="1:16" x14ac:dyDescent="0.35">
      <c r="A307" s="20"/>
      <c r="P307" s="22"/>
    </row>
    <row r="308" spans="1:16" x14ac:dyDescent="0.35">
      <c r="A308" s="20"/>
      <c r="P308" s="22"/>
    </row>
    <row r="309" spans="1:16" x14ac:dyDescent="0.35">
      <c r="A309" s="20"/>
      <c r="P309" s="22"/>
    </row>
    <row r="310" spans="1:16" x14ac:dyDescent="0.35">
      <c r="A310" s="20"/>
      <c r="P310" s="22"/>
    </row>
    <row r="311" spans="1:16" x14ac:dyDescent="0.35">
      <c r="A311" s="20"/>
      <c r="P311" s="22"/>
    </row>
    <row r="312" spans="1:16" x14ac:dyDescent="0.35">
      <c r="A312" s="20"/>
      <c r="P312" s="22"/>
    </row>
    <row r="313" spans="1:16" x14ac:dyDescent="0.35">
      <c r="A313" s="20"/>
      <c r="P313" s="22"/>
    </row>
    <row r="314" spans="1:16" x14ac:dyDescent="0.35">
      <c r="A314" s="20"/>
      <c r="P314" s="22"/>
    </row>
    <row r="315" spans="1:16" x14ac:dyDescent="0.35">
      <c r="A315" s="20"/>
      <c r="P315" s="22"/>
    </row>
    <row r="316" spans="1:16" x14ac:dyDescent="0.35">
      <c r="A316" s="20"/>
      <c r="P316" s="22"/>
    </row>
    <row r="317" spans="1:16" x14ac:dyDescent="0.35">
      <c r="A317" s="20"/>
      <c r="P317" s="22"/>
    </row>
    <row r="318" spans="1:16" x14ac:dyDescent="0.35">
      <c r="A318" s="20"/>
      <c r="P318" s="22"/>
    </row>
    <row r="319" spans="1:16" x14ac:dyDescent="0.35">
      <c r="A319" s="20"/>
      <c r="P319" s="22"/>
    </row>
    <row r="320" spans="1:16" x14ac:dyDescent="0.35">
      <c r="A320" s="20"/>
      <c r="P320" s="22"/>
    </row>
    <row r="321" spans="1:16" x14ac:dyDescent="0.35">
      <c r="A321" s="20"/>
      <c r="P321" s="22"/>
    </row>
    <row r="322" spans="1:16" x14ac:dyDescent="0.35">
      <c r="A322" s="20"/>
      <c r="P322" s="22"/>
    </row>
    <row r="323" spans="1:16" x14ac:dyDescent="0.35">
      <c r="A323" s="20"/>
      <c r="P323" s="22"/>
    </row>
    <row r="324" spans="1:16" x14ac:dyDescent="0.35">
      <c r="A324" s="20"/>
      <c r="P324" s="22"/>
    </row>
    <row r="325" spans="1:16" x14ac:dyDescent="0.35">
      <c r="A325" s="20"/>
      <c r="P325" s="22"/>
    </row>
    <row r="326" spans="1:16" x14ac:dyDescent="0.35">
      <c r="A326" s="20"/>
      <c r="P326" s="22"/>
    </row>
    <row r="327" spans="1:16" x14ac:dyDescent="0.35">
      <c r="A327" s="20"/>
      <c r="P327" s="22"/>
    </row>
    <row r="328" spans="1:16" x14ac:dyDescent="0.35">
      <c r="A328" s="20"/>
      <c r="P328" s="22"/>
    </row>
    <row r="329" spans="1:16" x14ac:dyDescent="0.35">
      <c r="A329" s="20"/>
      <c r="P329" s="22"/>
    </row>
    <row r="330" spans="1:16" x14ac:dyDescent="0.35">
      <c r="A330" s="20"/>
      <c r="P330" s="22"/>
    </row>
    <row r="331" spans="1:16" x14ac:dyDescent="0.35">
      <c r="A331" s="20"/>
      <c r="P331" s="22"/>
    </row>
    <row r="332" spans="1:16" x14ac:dyDescent="0.35">
      <c r="A332" s="20"/>
      <c r="P332" s="22"/>
    </row>
    <row r="333" spans="1:16" x14ac:dyDescent="0.35">
      <c r="A333" s="20"/>
      <c r="P333" s="22"/>
    </row>
    <row r="334" spans="1:16" x14ac:dyDescent="0.35">
      <c r="A334" s="20"/>
      <c r="P334" s="22"/>
    </row>
    <row r="335" spans="1:16" x14ac:dyDescent="0.35">
      <c r="A335" s="20"/>
      <c r="P335" s="22"/>
    </row>
    <row r="336" spans="1:16" x14ac:dyDescent="0.35">
      <c r="A336" s="20"/>
      <c r="P336" s="22"/>
    </row>
    <row r="337" spans="1:16" x14ac:dyDescent="0.35">
      <c r="A337" s="20"/>
      <c r="P337" s="22"/>
    </row>
    <row r="338" spans="1:16" x14ac:dyDescent="0.35">
      <c r="A338" s="20"/>
      <c r="P338" s="22"/>
    </row>
    <row r="339" spans="1:16" x14ac:dyDescent="0.35">
      <c r="A339" s="20"/>
      <c r="P339" s="22"/>
    </row>
    <row r="340" spans="1:16" x14ac:dyDescent="0.35">
      <c r="A340" s="20"/>
      <c r="P340" s="22"/>
    </row>
    <row r="341" spans="1:16" x14ac:dyDescent="0.35">
      <c r="A341" s="20"/>
      <c r="P341" s="22"/>
    </row>
    <row r="342" spans="1:16" x14ac:dyDescent="0.35">
      <c r="A342" s="20"/>
      <c r="P342" s="22"/>
    </row>
    <row r="343" spans="1:16" x14ac:dyDescent="0.35">
      <c r="A343" s="20"/>
      <c r="P343" s="22"/>
    </row>
    <row r="344" spans="1:16" x14ac:dyDescent="0.35">
      <c r="A344" s="20"/>
      <c r="P344" s="22"/>
    </row>
    <row r="345" spans="1:16" x14ac:dyDescent="0.35">
      <c r="A345" s="20"/>
      <c r="P345" s="22"/>
    </row>
    <row r="346" spans="1:16" x14ac:dyDescent="0.35">
      <c r="A346" s="20"/>
      <c r="P346" s="22"/>
    </row>
    <row r="347" spans="1:16" x14ac:dyDescent="0.35">
      <c r="A347" s="20"/>
      <c r="P347" s="22"/>
    </row>
    <row r="348" spans="1:16" x14ac:dyDescent="0.35">
      <c r="A348" s="20"/>
      <c r="P348" s="22"/>
    </row>
    <row r="349" spans="1:16" x14ac:dyDescent="0.35">
      <c r="A349" s="20"/>
      <c r="P349" s="22"/>
    </row>
    <row r="350" spans="1:16" x14ac:dyDescent="0.35">
      <c r="A350" s="20"/>
      <c r="P350" s="22"/>
    </row>
    <row r="351" spans="1:16" x14ac:dyDescent="0.35">
      <c r="A351" s="20"/>
      <c r="P351" s="22"/>
    </row>
    <row r="352" spans="1:16" x14ac:dyDescent="0.35">
      <c r="A352" s="20"/>
      <c r="P352" s="22"/>
    </row>
    <row r="353" spans="1:16" x14ac:dyDescent="0.35">
      <c r="A353" s="20"/>
      <c r="P353" s="22"/>
    </row>
    <row r="354" spans="1:16" x14ac:dyDescent="0.35">
      <c r="A354" s="20"/>
      <c r="P354" s="22"/>
    </row>
    <row r="355" spans="1:16" x14ac:dyDescent="0.35">
      <c r="A355" s="20"/>
      <c r="P355" s="22"/>
    </row>
    <row r="356" spans="1:16" x14ac:dyDescent="0.35">
      <c r="A356" s="20"/>
      <c r="P356" s="22"/>
    </row>
    <row r="357" spans="1:16" x14ac:dyDescent="0.35">
      <c r="A357" s="20"/>
      <c r="P357" s="22"/>
    </row>
    <row r="358" spans="1:16" x14ac:dyDescent="0.35">
      <c r="A358" s="20"/>
      <c r="P358" s="22"/>
    </row>
    <row r="359" spans="1:16" x14ac:dyDescent="0.35">
      <c r="A359" s="20"/>
      <c r="P359" s="22"/>
    </row>
    <row r="360" spans="1:16" x14ac:dyDescent="0.35">
      <c r="A360" s="20"/>
      <c r="P360" s="22"/>
    </row>
    <row r="361" spans="1:16" x14ac:dyDescent="0.35">
      <c r="A361" s="20"/>
      <c r="P361" s="22"/>
    </row>
    <row r="362" spans="1:16" x14ac:dyDescent="0.35">
      <c r="A362" s="20"/>
      <c r="P362" s="22"/>
    </row>
    <row r="363" spans="1:16" x14ac:dyDescent="0.35">
      <c r="A363" s="20"/>
      <c r="P363" s="22"/>
    </row>
    <row r="364" spans="1:16" x14ac:dyDescent="0.35">
      <c r="A364" s="20"/>
      <c r="P364" s="22"/>
    </row>
    <row r="365" spans="1:16" x14ac:dyDescent="0.35">
      <c r="A365" s="20"/>
      <c r="P365" s="22"/>
    </row>
    <row r="366" spans="1:16" x14ac:dyDescent="0.35">
      <c r="A366" s="20"/>
      <c r="P366" s="22"/>
    </row>
    <row r="367" spans="1:16" x14ac:dyDescent="0.35">
      <c r="A367" s="20"/>
      <c r="P367" s="22"/>
    </row>
    <row r="368" spans="1:16" x14ac:dyDescent="0.35">
      <c r="A368" s="20"/>
      <c r="P368" s="22"/>
    </row>
    <row r="369" spans="1:16" x14ac:dyDescent="0.35">
      <c r="A369" s="20"/>
      <c r="P369" s="22"/>
    </row>
    <row r="370" spans="1:16" x14ac:dyDescent="0.35">
      <c r="A370" s="20"/>
      <c r="P370" s="22"/>
    </row>
    <row r="371" spans="1:16" x14ac:dyDescent="0.35">
      <c r="A371" s="20"/>
      <c r="P371" s="22"/>
    </row>
    <row r="372" spans="1:16" x14ac:dyDescent="0.35">
      <c r="A372" s="20"/>
      <c r="P372" s="22"/>
    </row>
    <row r="373" spans="1:16" x14ac:dyDescent="0.35">
      <c r="A373" s="20"/>
      <c r="P373" s="22"/>
    </row>
    <row r="374" spans="1:16" x14ac:dyDescent="0.35">
      <c r="A374" s="20"/>
      <c r="P374" s="22"/>
    </row>
    <row r="375" spans="1:16" x14ac:dyDescent="0.35">
      <c r="A375" s="20"/>
      <c r="P375" s="22"/>
    </row>
    <row r="376" spans="1:16" x14ac:dyDescent="0.35">
      <c r="A376" s="20"/>
      <c r="P376" s="22"/>
    </row>
    <row r="377" spans="1:16" x14ac:dyDescent="0.35">
      <c r="A377" s="20"/>
      <c r="P377" s="22"/>
    </row>
    <row r="378" spans="1:16" x14ac:dyDescent="0.35">
      <c r="A378" s="20"/>
      <c r="P378" s="22"/>
    </row>
    <row r="379" spans="1:16" x14ac:dyDescent="0.35">
      <c r="A379" s="20"/>
      <c r="P379" s="22"/>
    </row>
    <row r="380" spans="1:16" x14ac:dyDescent="0.35">
      <c r="A380" s="20"/>
      <c r="P380" s="22"/>
    </row>
    <row r="381" spans="1:16" x14ac:dyDescent="0.35">
      <c r="A381" s="20"/>
      <c r="P381" s="22"/>
    </row>
    <row r="382" spans="1:16" x14ac:dyDescent="0.35">
      <c r="A382" s="20"/>
      <c r="P382" s="22"/>
    </row>
    <row r="383" spans="1:16" x14ac:dyDescent="0.35">
      <c r="A383" s="20"/>
      <c r="P383" s="22"/>
    </row>
    <row r="384" spans="1:16" x14ac:dyDescent="0.35">
      <c r="A384" s="20"/>
      <c r="P384" s="22"/>
    </row>
    <row r="385" spans="1:16" x14ac:dyDescent="0.35">
      <c r="A385" s="20"/>
      <c r="P385" s="22"/>
    </row>
    <row r="386" spans="1:16" x14ac:dyDescent="0.35">
      <c r="A386" s="20"/>
      <c r="P386" s="22"/>
    </row>
    <row r="387" spans="1:16" x14ac:dyDescent="0.35">
      <c r="A387" s="20"/>
      <c r="P387" s="22"/>
    </row>
    <row r="388" spans="1:16" x14ac:dyDescent="0.35">
      <c r="A388" s="20"/>
      <c r="P388" s="22"/>
    </row>
    <row r="389" spans="1:16" x14ac:dyDescent="0.35">
      <c r="A389" s="20"/>
      <c r="P389" s="22"/>
    </row>
    <row r="390" spans="1:16" x14ac:dyDescent="0.35">
      <c r="A390" s="20"/>
      <c r="P390" s="22"/>
    </row>
    <row r="391" spans="1:16" x14ac:dyDescent="0.35">
      <c r="A391" s="20"/>
      <c r="P391" s="22"/>
    </row>
    <row r="392" spans="1:16" x14ac:dyDescent="0.35">
      <c r="A392" s="20"/>
      <c r="P392" s="22"/>
    </row>
    <row r="393" spans="1:16" x14ac:dyDescent="0.35">
      <c r="A393" s="20"/>
      <c r="P393" s="22"/>
    </row>
    <row r="394" spans="1:16" x14ac:dyDescent="0.35">
      <c r="A394" s="20"/>
      <c r="P394" s="22"/>
    </row>
    <row r="395" spans="1:16" x14ac:dyDescent="0.35">
      <c r="A395" s="20"/>
      <c r="P395" s="22"/>
    </row>
    <row r="396" spans="1:16" x14ac:dyDescent="0.35">
      <c r="A396" s="20"/>
      <c r="P396" s="22"/>
    </row>
    <row r="397" spans="1:16" x14ac:dyDescent="0.35">
      <c r="A397" s="20"/>
      <c r="P397" s="22"/>
    </row>
    <row r="398" spans="1:16" x14ac:dyDescent="0.35">
      <c r="A398" s="20"/>
      <c r="P398" s="22"/>
    </row>
    <row r="399" spans="1:16" x14ac:dyDescent="0.35">
      <c r="A399" s="20"/>
      <c r="P399" s="22"/>
    </row>
    <row r="400" spans="1:16" x14ac:dyDescent="0.35">
      <c r="A400" s="20"/>
      <c r="P400" s="22"/>
    </row>
    <row r="401" spans="1:16" x14ac:dyDescent="0.35">
      <c r="A401" s="20"/>
      <c r="P401" s="22"/>
    </row>
    <row r="402" spans="1:16" x14ac:dyDescent="0.35">
      <c r="A402" s="20"/>
      <c r="P402" s="22"/>
    </row>
    <row r="403" spans="1:16" x14ac:dyDescent="0.35">
      <c r="A403" s="20"/>
      <c r="P403" s="22"/>
    </row>
    <row r="404" spans="1:16" x14ac:dyDescent="0.35">
      <c r="A404" s="20"/>
      <c r="P404" s="22"/>
    </row>
    <row r="405" spans="1:16" x14ac:dyDescent="0.35">
      <c r="A405" s="20"/>
      <c r="P405" s="22"/>
    </row>
    <row r="406" spans="1:16" x14ac:dyDescent="0.35">
      <c r="A406" s="20"/>
      <c r="P406" s="22"/>
    </row>
    <row r="407" spans="1:16" x14ac:dyDescent="0.35">
      <c r="A407" s="20"/>
      <c r="P407" s="22"/>
    </row>
    <row r="408" spans="1:16" x14ac:dyDescent="0.35">
      <c r="A408" s="20"/>
      <c r="P408" s="22"/>
    </row>
    <row r="409" spans="1:16" x14ac:dyDescent="0.35">
      <c r="A409" s="20"/>
      <c r="P409" s="22"/>
    </row>
    <row r="410" spans="1:16" x14ac:dyDescent="0.35">
      <c r="A410" s="20"/>
      <c r="P410" s="22"/>
    </row>
    <row r="411" spans="1:16" x14ac:dyDescent="0.35">
      <c r="A411" s="20"/>
      <c r="P411" s="22"/>
    </row>
    <row r="412" spans="1:16" x14ac:dyDescent="0.35">
      <c r="A412" s="20"/>
      <c r="P412" s="22"/>
    </row>
    <row r="413" spans="1:16" x14ac:dyDescent="0.35">
      <c r="A413" s="20"/>
      <c r="P413" s="22"/>
    </row>
    <row r="414" spans="1:16" x14ac:dyDescent="0.35">
      <c r="A414" s="20"/>
      <c r="P414" s="22"/>
    </row>
    <row r="415" spans="1:16" x14ac:dyDescent="0.35">
      <c r="A415" s="20"/>
      <c r="P415" s="22"/>
    </row>
    <row r="416" spans="1:16" x14ac:dyDescent="0.35">
      <c r="A416" s="20"/>
      <c r="P416" s="22"/>
    </row>
    <row r="417" spans="1:16" x14ac:dyDescent="0.35">
      <c r="A417" s="20"/>
      <c r="P417" s="22"/>
    </row>
    <row r="418" spans="1:16" x14ac:dyDescent="0.35">
      <c r="A418" s="20"/>
      <c r="P418" s="22"/>
    </row>
    <row r="419" spans="1:16" x14ac:dyDescent="0.35">
      <c r="A419" s="20"/>
      <c r="P419" s="22"/>
    </row>
    <row r="420" spans="1:16" x14ac:dyDescent="0.35">
      <c r="A420" s="20"/>
      <c r="P420" s="22"/>
    </row>
    <row r="421" spans="1:16" x14ac:dyDescent="0.35">
      <c r="A421" s="20"/>
      <c r="P421" s="22"/>
    </row>
    <row r="422" spans="1:16" x14ac:dyDescent="0.35">
      <c r="A422" s="20"/>
      <c r="P422" s="22"/>
    </row>
    <row r="423" spans="1:16" x14ac:dyDescent="0.35">
      <c r="A423" s="20"/>
      <c r="P423" s="22"/>
    </row>
    <row r="424" spans="1:16" x14ac:dyDescent="0.35">
      <c r="A424" s="20"/>
      <c r="P424" s="22"/>
    </row>
    <row r="425" spans="1:16" x14ac:dyDescent="0.35">
      <c r="A425" s="20"/>
      <c r="P425" s="22"/>
    </row>
    <row r="426" spans="1:16" x14ac:dyDescent="0.35">
      <c r="A426" s="20"/>
      <c r="P426" s="22"/>
    </row>
    <row r="427" spans="1:16" x14ac:dyDescent="0.35">
      <c r="A427" s="20"/>
      <c r="P427" s="22"/>
    </row>
    <row r="428" spans="1:16" x14ac:dyDescent="0.35">
      <c r="A428" s="20"/>
      <c r="P428" s="22"/>
    </row>
    <row r="429" spans="1:16" x14ac:dyDescent="0.35">
      <c r="A429" s="20"/>
      <c r="P429" s="22"/>
    </row>
    <row r="430" spans="1:16" x14ac:dyDescent="0.35">
      <c r="A430" s="20"/>
      <c r="P430" s="22"/>
    </row>
    <row r="431" spans="1:16" x14ac:dyDescent="0.35">
      <c r="A431" s="20"/>
      <c r="P431" s="22"/>
    </row>
    <row r="432" spans="1:16" x14ac:dyDescent="0.35">
      <c r="A432" s="20"/>
      <c r="P432" s="22"/>
    </row>
    <row r="433" spans="1:16" x14ac:dyDescent="0.35">
      <c r="A433" s="20"/>
      <c r="P433" s="22"/>
    </row>
    <row r="434" spans="1:16" x14ac:dyDescent="0.35">
      <c r="A434" s="20"/>
      <c r="P434" s="22"/>
    </row>
    <row r="435" spans="1:16" x14ac:dyDescent="0.35">
      <c r="A435" s="20"/>
      <c r="P435" s="22"/>
    </row>
    <row r="436" spans="1:16" x14ac:dyDescent="0.35">
      <c r="A436" s="20"/>
      <c r="P436" s="22"/>
    </row>
    <row r="437" spans="1:16" x14ac:dyDescent="0.35">
      <c r="A437" s="20"/>
      <c r="P437" s="22"/>
    </row>
    <row r="438" spans="1:16" x14ac:dyDescent="0.35">
      <c r="A438" s="20"/>
      <c r="P438" s="22"/>
    </row>
    <row r="439" spans="1:16" x14ac:dyDescent="0.35">
      <c r="A439" s="20"/>
      <c r="P439" s="22"/>
    </row>
    <row r="440" spans="1:16" x14ac:dyDescent="0.35">
      <c r="A440" s="20"/>
      <c r="P440" s="22"/>
    </row>
    <row r="441" spans="1:16" x14ac:dyDescent="0.35">
      <c r="A441" s="20"/>
      <c r="P441" s="22"/>
    </row>
    <row r="442" spans="1:16" x14ac:dyDescent="0.35">
      <c r="A442" s="20"/>
      <c r="P442" s="22"/>
    </row>
    <row r="443" spans="1:16" x14ac:dyDescent="0.35">
      <c r="A443" s="20"/>
      <c r="P443" s="22"/>
    </row>
    <row r="444" spans="1:16" x14ac:dyDescent="0.35">
      <c r="A444" s="20"/>
      <c r="P444" s="22"/>
    </row>
    <row r="445" spans="1:16" x14ac:dyDescent="0.35">
      <c r="A445" s="20"/>
      <c r="P445" s="22"/>
    </row>
    <row r="446" spans="1:16" x14ac:dyDescent="0.35">
      <c r="A446" s="20"/>
      <c r="P446" s="22"/>
    </row>
    <row r="447" spans="1:16" x14ac:dyDescent="0.35">
      <c r="A447" s="20"/>
      <c r="P447" s="22"/>
    </row>
    <row r="448" spans="1:16" x14ac:dyDescent="0.35">
      <c r="A448" s="20"/>
      <c r="P448" s="22"/>
    </row>
    <row r="449" spans="1:16" x14ac:dyDescent="0.35">
      <c r="A449" s="20"/>
      <c r="P449" s="22"/>
    </row>
    <row r="450" spans="1:16" x14ac:dyDescent="0.35">
      <c r="A450" s="20"/>
      <c r="P450" s="22"/>
    </row>
    <row r="451" spans="1:16" x14ac:dyDescent="0.35">
      <c r="A451" s="20"/>
      <c r="P451" s="22"/>
    </row>
    <row r="452" spans="1:16" x14ac:dyDescent="0.35">
      <c r="A452" s="20"/>
      <c r="P452" s="22"/>
    </row>
    <row r="453" spans="1:16" x14ac:dyDescent="0.35">
      <c r="A453" s="20"/>
      <c r="P453" s="22"/>
    </row>
    <row r="454" spans="1:16" x14ac:dyDescent="0.35">
      <c r="A454" s="20"/>
      <c r="P454" s="22"/>
    </row>
    <row r="455" spans="1:16" x14ac:dyDescent="0.35">
      <c r="A455" s="20"/>
      <c r="P455" s="22"/>
    </row>
    <row r="456" spans="1:16" x14ac:dyDescent="0.35">
      <c r="A456" s="20"/>
      <c r="P456" s="22"/>
    </row>
    <row r="457" spans="1:16" x14ac:dyDescent="0.35">
      <c r="A457" s="20"/>
      <c r="P457" s="22"/>
    </row>
    <row r="458" spans="1:16" x14ac:dyDescent="0.35">
      <c r="A458" s="20"/>
      <c r="P458" s="22"/>
    </row>
    <row r="459" spans="1:16" x14ac:dyDescent="0.35">
      <c r="A459" s="20"/>
      <c r="P459" s="22"/>
    </row>
    <row r="460" spans="1:16" x14ac:dyDescent="0.35">
      <c r="A460" s="20"/>
      <c r="P460" s="22"/>
    </row>
    <row r="461" spans="1:16" x14ac:dyDescent="0.35">
      <c r="A461" s="20"/>
      <c r="P461" s="22"/>
    </row>
    <row r="462" spans="1:16" x14ac:dyDescent="0.35">
      <c r="A462" s="20"/>
      <c r="P462" s="22"/>
    </row>
    <row r="463" spans="1:16" x14ac:dyDescent="0.35">
      <c r="A463" s="20"/>
      <c r="P463" s="22"/>
    </row>
    <row r="464" spans="1:16" x14ac:dyDescent="0.35">
      <c r="A464" s="20"/>
      <c r="P464" s="22"/>
    </row>
    <row r="465" spans="1:16" x14ac:dyDescent="0.35">
      <c r="A465" s="20"/>
      <c r="P465" s="22"/>
    </row>
    <row r="466" spans="1:16" x14ac:dyDescent="0.35">
      <c r="A466" s="20"/>
      <c r="P466" s="22"/>
    </row>
    <row r="467" spans="1:16" x14ac:dyDescent="0.35">
      <c r="A467" s="20"/>
      <c r="P467" s="22"/>
    </row>
    <row r="468" spans="1:16" x14ac:dyDescent="0.35">
      <c r="A468" s="20"/>
      <c r="P468" s="22"/>
    </row>
    <row r="469" spans="1:16" x14ac:dyDescent="0.35">
      <c r="A469" s="20"/>
      <c r="P469" s="22"/>
    </row>
    <row r="470" spans="1:16" x14ac:dyDescent="0.35">
      <c r="A470" s="20"/>
      <c r="P470" s="22"/>
    </row>
    <row r="471" spans="1:16" x14ac:dyDescent="0.35">
      <c r="A471" s="20"/>
      <c r="P471" s="22"/>
    </row>
    <row r="472" spans="1:16" x14ac:dyDescent="0.35">
      <c r="A472" s="20"/>
      <c r="P472" s="22"/>
    </row>
    <row r="473" spans="1:16" x14ac:dyDescent="0.35">
      <c r="A473" s="20"/>
      <c r="P473" s="22"/>
    </row>
    <row r="474" spans="1:16" x14ac:dyDescent="0.35">
      <c r="A474" s="20"/>
      <c r="P474" s="22"/>
    </row>
    <row r="475" spans="1:16" x14ac:dyDescent="0.35">
      <c r="A475" s="20"/>
      <c r="P475" s="22"/>
    </row>
    <row r="476" spans="1:16" x14ac:dyDescent="0.35">
      <c r="A476" s="20"/>
      <c r="P476" s="22"/>
    </row>
    <row r="477" spans="1:16" x14ac:dyDescent="0.35">
      <c r="A477" s="20"/>
      <c r="P477" s="22"/>
    </row>
    <row r="478" spans="1:16" x14ac:dyDescent="0.35">
      <c r="A478" s="20"/>
      <c r="P478" s="22"/>
    </row>
    <row r="479" spans="1:16" x14ac:dyDescent="0.35">
      <c r="A479" s="20"/>
      <c r="P479" s="22"/>
    </row>
    <row r="480" spans="1:16" x14ac:dyDescent="0.35">
      <c r="A480" s="20"/>
      <c r="P480" s="22"/>
    </row>
    <row r="481" spans="1:16" x14ac:dyDescent="0.35">
      <c r="A481" s="20"/>
      <c r="P481" s="22"/>
    </row>
    <row r="482" spans="1:16" x14ac:dyDescent="0.35">
      <c r="A482" s="20"/>
      <c r="P482" s="22"/>
    </row>
    <row r="483" spans="1:16" x14ac:dyDescent="0.35">
      <c r="A483" s="20"/>
      <c r="P483" s="22"/>
    </row>
    <row r="484" spans="1:16" x14ac:dyDescent="0.35">
      <c r="A484" s="20"/>
      <c r="P484" s="22"/>
    </row>
    <row r="485" spans="1:16" x14ac:dyDescent="0.35">
      <c r="A485" s="20"/>
      <c r="P485" s="22"/>
    </row>
    <row r="486" spans="1:16" x14ac:dyDescent="0.35">
      <c r="A486" s="20"/>
      <c r="P486" s="22"/>
    </row>
    <row r="487" spans="1:16" x14ac:dyDescent="0.35">
      <c r="A487" s="20"/>
      <c r="P487" s="22"/>
    </row>
    <row r="488" spans="1:16" x14ac:dyDescent="0.35">
      <c r="A488" s="20"/>
      <c r="P488" s="22"/>
    </row>
    <row r="489" spans="1:16" x14ac:dyDescent="0.35">
      <c r="A489" s="20"/>
      <c r="P489" s="22"/>
    </row>
    <row r="490" spans="1:16" x14ac:dyDescent="0.35">
      <c r="A490" s="20"/>
      <c r="P490" s="22"/>
    </row>
    <row r="491" spans="1:16" x14ac:dyDescent="0.35">
      <c r="A491" s="20"/>
      <c r="P491" s="22"/>
    </row>
    <row r="492" spans="1:16" x14ac:dyDescent="0.35">
      <c r="A492" s="20"/>
      <c r="P492" s="22"/>
    </row>
    <row r="493" spans="1:16" x14ac:dyDescent="0.35">
      <c r="A493" s="20"/>
      <c r="P493" s="22"/>
    </row>
    <row r="494" spans="1:16" x14ac:dyDescent="0.35">
      <c r="A494" s="20"/>
      <c r="P494" s="22"/>
    </row>
    <row r="495" spans="1:16" x14ac:dyDescent="0.35">
      <c r="A495" s="20"/>
      <c r="P495" s="22"/>
    </row>
    <row r="496" spans="1:16" x14ac:dyDescent="0.35">
      <c r="A496" s="20"/>
      <c r="P496" s="22"/>
    </row>
    <row r="497" spans="1:16" x14ac:dyDescent="0.35">
      <c r="A497" s="20"/>
      <c r="P497" s="22"/>
    </row>
    <row r="498" spans="1:16" x14ac:dyDescent="0.35">
      <c r="A498" s="20"/>
      <c r="P498" s="22"/>
    </row>
    <row r="499" spans="1:16" x14ac:dyDescent="0.35">
      <c r="A499" s="20"/>
      <c r="P499" s="22"/>
    </row>
    <row r="500" spans="1:16" x14ac:dyDescent="0.35">
      <c r="A500" s="20"/>
      <c r="P500" s="22"/>
    </row>
    <row r="501" spans="1:16" x14ac:dyDescent="0.35">
      <c r="A501" s="20"/>
      <c r="P501" s="22"/>
    </row>
    <row r="502" spans="1:16" x14ac:dyDescent="0.35">
      <c r="A502" s="20"/>
      <c r="P502" s="22"/>
    </row>
    <row r="503" spans="1:16" x14ac:dyDescent="0.35">
      <c r="A503" s="20"/>
      <c r="P503" s="22"/>
    </row>
    <row r="504" spans="1:16" x14ac:dyDescent="0.35">
      <c r="A504" s="20"/>
      <c r="P504" s="22"/>
    </row>
    <row r="505" spans="1:16" x14ac:dyDescent="0.35">
      <c r="A505" s="20"/>
      <c r="P505" s="22"/>
    </row>
    <row r="506" spans="1:16" x14ac:dyDescent="0.35">
      <c r="A506" s="20"/>
      <c r="P506" s="22"/>
    </row>
    <row r="507" spans="1:16" x14ac:dyDescent="0.35">
      <c r="A507" s="20"/>
      <c r="P507" s="22"/>
    </row>
    <row r="508" spans="1:16" x14ac:dyDescent="0.35">
      <c r="A508" s="20"/>
      <c r="P508" s="22"/>
    </row>
    <row r="509" spans="1:16" x14ac:dyDescent="0.35">
      <c r="A509" s="20"/>
      <c r="P509" s="22"/>
    </row>
    <row r="510" spans="1:16" x14ac:dyDescent="0.35">
      <c r="A510" s="20"/>
      <c r="P510" s="22"/>
    </row>
    <row r="511" spans="1:16" x14ac:dyDescent="0.35">
      <c r="A511" s="20"/>
      <c r="P511" s="22"/>
    </row>
    <row r="512" spans="1:16" x14ac:dyDescent="0.35">
      <c r="A512" s="20"/>
      <c r="P512" s="22"/>
    </row>
    <row r="513" spans="1:16" x14ac:dyDescent="0.35">
      <c r="A513" s="20"/>
      <c r="P513" s="22"/>
    </row>
    <row r="514" spans="1:16" x14ac:dyDescent="0.35">
      <c r="A514" s="20"/>
      <c r="P514" s="22"/>
    </row>
    <row r="515" spans="1:16" x14ac:dyDescent="0.35">
      <c r="A515" s="20"/>
      <c r="P515" s="22"/>
    </row>
    <row r="516" spans="1:16" x14ac:dyDescent="0.35">
      <c r="A516" s="20"/>
      <c r="P516" s="22"/>
    </row>
    <row r="517" spans="1:16" x14ac:dyDescent="0.35">
      <c r="A517" s="20"/>
      <c r="P517" s="22"/>
    </row>
    <row r="518" spans="1:16" x14ac:dyDescent="0.35">
      <c r="A518" s="20"/>
      <c r="P518" s="22"/>
    </row>
    <row r="519" spans="1:16" x14ac:dyDescent="0.35">
      <c r="A519" s="20"/>
      <c r="P519" s="22"/>
    </row>
    <row r="520" spans="1:16" x14ac:dyDescent="0.35">
      <c r="A520" s="20"/>
      <c r="P520" s="22"/>
    </row>
    <row r="521" spans="1:16" x14ac:dyDescent="0.35">
      <c r="A521" s="20"/>
      <c r="P521" s="22"/>
    </row>
    <row r="522" spans="1:16" x14ac:dyDescent="0.35">
      <c r="A522" s="20"/>
      <c r="P522" s="22"/>
    </row>
    <row r="523" spans="1:16" x14ac:dyDescent="0.35">
      <c r="A523" s="20"/>
      <c r="P523" s="22"/>
    </row>
    <row r="524" spans="1:16" x14ac:dyDescent="0.35">
      <c r="A524" s="20"/>
      <c r="P524" s="22"/>
    </row>
    <row r="525" spans="1:16" x14ac:dyDescent="0.35">
      <c r="A525" s="20"/>
      <c r="P525" s="22"/>
    </row>
    <row r="526" spans="1:16" x14ac:dyDescent="0.35">
      <c r="A526" s="20"/>
      <c r="P526" s="22"/>
    </row>
    <row r="527" spans="1:16" x14ac:dyDescent="0.35">
      <c r="A527" s="20"/>
      <c r="P527" s="22"/>
    </row>
    <row r="528" spans="1:16" x14ac:dyDescent="0.35">
      <c r="A528" s="20"/>
      <c r="P528" s="22"/>
    </row>
    <row r="529" spans="1:16" x14ac:dyDescent="0.35">
      <c r="A529" s="20"/>
      <c r="P529" s="22"/>
    </row>
    <row r="530" spans="1:16" x14ac:dyDescent="0.35">
      <c r="A530" s="20"/>
      <c r="P530" s="22"/>
    </row>
    <row r="531" spans="1:16" x14ac:dyDescent="0.35">
      <c r="A531" s="20"/>
      <c r="P531" s="22"/>
    </row>
    <row r="532" spans="1:16" x14ac:dyDescent="0.35">
      <c r="A532" s="20"/>
      <c r="P532" s="22"/>
    </row>
    <row r="533" spans="1:16" x14ac:dyDescent="0.35">
      <c r="A533" s="20"/>
      <c r="P533" s="22"/>
    </row>
    <row r="534" spans="1:16" x14ac:dyDescent="0.35">
      <c r="A534" s="20"/>
      <c r="P534" s="22"/>
    </row>
    <row r="535" spans="1:16" x14ac:dyDescent="0.35">
      <c r="A535" s="20"/>
      <c r="P535" s="22"/>
    </row>
    <row r="536" spans="1:16" x14ac:dyDescent="0.35">
      <c r="A536" s="20"/>
      <c r="P536" s="22"/>
    </row>
    <row r="537" spans="1:16" x14ac:dyDescent="0.35">
      <c r="A537" s="20"/>
      <c r="P537" s="22"/>
    </row>
    <row r="538" spans="1:16" x14ac:dyDescent="0.35">
      <c r="A538" s="20"/>
      <c r="P538" s="22"/>
    </row>
    <row r="539" spans="1:16" x14ac:dyDescent="0.35">
      <c r="A539" s="20"/>
      <c r="P539" s="22"/>
    </row>
    <row r="540" spans="1:16" x14ac:dyDescent="0.35">
      <c r="A540" s="20"/>
      <c r="P540" s="22"/>
    </row>
    <row r="541" spans="1:16" x14ac:dyDescent="0.35">
      <c r="A541" s="20"/>
      <c r="P541" s="22"/>
    </row>
    <row r="542" spans="1:16" x14ac:dyDescent="0.35">
      <c r="A542" s="20"/>
      <c r="P542" s="22"/>
    </row>
    <row r="543" spans="1:16" x14ac:dyDescent="0.35">
      <c r="A543" s="20"/>
      <c r="P543" s="22"/>
    </row>
    <row r="544" spans="1:16" x14ac:dyDescent="0.35">
      <c r="A544" s="20"/>
      <c r="P544" s="22"/>
    </row>
    <row r="545" spans="1:16" x14ac:dyDescent="0.35">
      <c r="A545" s="20"/>
      <c r="P545" s="22"/>
    </row>
    <row r="546" spans="1:16" x14ac:dyDescent="0.35">
      <c r="A546" s="20"/>
      <c r="P546" s="22"/>
    </row>
    <row r="547" spans="1:16" x14ac:dyDescent="0.35">
      <c r="A547" s="20"/>
      <c r="P547" s="22"/>
    </row>
    <row r="548" spans="1:16" x14ac:dyDescent="0.35">
      <c r="A548" s="20"/>
      <c r="P548" s="22"/>
    </row>
    <row r="549" spans="1:16" x14ac:dyDescent="0.35">
      <c r="A549" s="20"/>
      <c r="P549" s="22"/>
    </row>
    <row r="550" spans="1:16" x14ac:dyDescent="0.35">
      <c r="A550" s="20"/>
      <c r="P550" s="22"/>
    </row>
    <row r="551" spans="1:16" x14ac:dyDescent="0.35">
      <c r="A551" s="20"/>
      <c r="P551" s="22"/>
    </row>
    <row r="552" spans="1:16" x14ac:dyDescent="0.35">
      <c r="A552" s="20"/>
      <c r="P552" s="22"/>
    </row>
    <row r="553" spans="1:16" x14ac:dyDescent="0.35">
      <c r="A553" s="20"/>
      <c r="P553" s="22"/>
    </row>
    <row r="554" spans="1:16" x14ac:dyDescent="0.35">
      <c r="A554" s="20"/>
      <c r="P554" s="22"/>
    </row>
    <row r="555" spans="1:16" x14ac:dyDescent="0.35">
      <c r="A555" s="20"/>
      <c r="P555" s="22"/>
    </row>
    <row r="556" spans="1:16" x14ac:dyDescent="0.35">
      <c r="A556" s="20"/>
      <c r="P556" s="22"/>
    </row>
    <row r="557" spans="1:16" x14ac:dyDescent="0.35">
      <c r="A557" s="20"/>
      <c r="P557" s="22"/>
    </row>
    <row r="558" spans="1:16" x14ac:dyDescent="0.35">
      <c r="A558" s="20"/>
      <c r="P558" s="22"/>
    </row>
    <row r="559" spans="1:16" x14ac:dyDescent="0.35">
      <c r="A559" s="20"/>
      <c r="P559" s="22"/>
    </row>
    <row r="560" spans="1:16" x14ac:dyDescent="0.35">
      <c r="A560" s="20"/>
      <c r="P560" s="22"/>
    </row>
    <row r="561" spans="1:16" x14ac:dyDescent="0.35">
      <c r="A561" s="20"/>
      <c r="P561" s="22"/>
    </row>
    <row r="562" spans="1:16" x14ac:dyDescent="0.35">
      <c r="A562" s="20"/>
      <c r="P562" s="22"/>
    </row>
    <row r="563" spans="1:16" x14ac:dyDescent="0.35">
      <c r="A563" s="20"/>
      <c r="P563" s="22"/>
    </row>
    <row r="564" spans="1:16" x14ac:dyDescent="0.35">
      <c r="A564" s="20"/>
      <c r="P564" s="22"/>
    </row>
    <row r="565" spans="1:16" x14ac:dyDescent="0.35">
      <c r="A565" s="20"/>
      <c r="P565" s="22"/>
    </row>
    <row r="566" spans="1:16" x14ac:dyDescent="0.35">
      <c r="A566" s="20"/>
      <c r="P566" s="22"/>
    </row>
    <row r="567" spans="1:16" x14ac:dyDescent="0.35">
      <c r="A567" s="20"/>
      <c r="P567" s="22"/>
    </row>
    <row r="568" spans="1:16" x14ac:dyDescent="0.35">
      <c r="A568" s="20"/>
      <c r="P568" s="22"/>
    </row>
    <row r="569" spans="1:16" x14ac:dyDescent="0.35">
      <c r="A569" s="20"/>
      <c r="P569" s="22"/>
    </row>
    <row r="570" spans="1:16" x14ac:dyDescent="0.35">
      <c r="A570" s="20"/>
      <c r="P570" s="22"/>
    </row>
    <row r="571" spans="1:16" x14ac:dyDescent="0.35">
      <c r="A571" s="20"/>
      <c r="P571" s="22"/>
    </row>
    <row r="572" spans="1:16" x14ac:dyDescent="0.35">
      <c r="A572" s="20"/>
      <c r="P572" s="22"/>
    </row>
    <row r="573" spans="1:16" x14ac:dyDescent="0.35">
      <c r="A573" s="20"/>
      <c r="P573" s="22"/>
    </row>
    <row r="574" spans="1:16" x14ac:dyDescent="0.35">
      <c r="A574" s="20"/>
      <c r="P574" s="22"/>
    </row>
    <row r="575" spans="1:16" x14ac:dyDescent="0.35">
      <c r="A575" s="20"/>
      <c r="P575" s="22"/>
    </row>
    <row r="576" spans="1:16" x14ac:dyDescent="0.35">
      <c r="A576" s="20"/>
      <c r="P576" s="22"/>
    </row>
    <row r="577" spans="1:16" x14ac:dyDescent="0.35">
      <c r="A577" s="20"/>
      <c r="P577" s="22"/>
    </row>
    <row r="578" spans="1:16" x14ac:dyDescent="0.35">
      <c r="A578" s="20"/>
      <c r="P578" s="22"/>
    </row>
    <row r="579" spans="1:16" x14ac:dyDescent="0.35">
      <c r="A579" s="20"/>
      <c r="P579" s="22"/>
    </row>
    <row r="580" spans="1:16" x14ac:dyDescent="0.35">
      <c r="A580" s="20"/>
      <c r="P580" s="22"/>
    </row>
    <row r="581" spans="1:16" x14ac:dyDescent="0.35">
      <c r="A581" s="20"/>
      <c r="P581" s="22"/>
    </row>
    <row r="582" spans="1:16" x14ac:dyDescent="0.35">
      <c r="A582" s="20"/>
      <c r="P582" s="22"/>
    </row>
    <row r="583" spans="1:16" x14ac:dyDescent="0.35">
      <c r="A583" s="20"/>
      <c r="P583" s="22"/>
    </row>
    <row r="584" spans="1:16" x14ac:dyDescent="0.35">
      <c r="A584" s="20"/>
      <c r="P584" s="22"/>
    </row>
    <row r="585" spans="1:16" x14ac:dyDescent="0.35">
      <c r="A585" s="20"/>
      <c r="P585" s="22"/>
    </row>
    <row r="586" spans="1:16" x14ac:dyDescent="0.35">
      <c r="A586" s="20"/>
      <c r="P586" s="22"/>
    </row>
    <row r="587" spans="1:16" x14ac:dyDescent="0.35">
      <c r="A587" s="20"/>
      <c r="P587" s="22"/>
    </row>
    <row r="588" spans="1:16" x14ac:dyDescent="0.35">
      <c r="A588" s="20"/>
      <c r="P588" s="22"/>
    </row>
    <row r="589" spans="1:16" x14ac:dyDescent="0.35">
      <c r="A589" s="20"/>
      <c r="P589" s="22"/>
    </row>
    <row r="590" spans="1:16" x14ac:dyDescent="0.35">
      <c r="A590" s="20"/>
      <c r="P590" s="22"/>
    </row>
    <row r="591" spans="1:16" x14ac:dyDescent="0.35">
      <c r="A591" s="20"/>
      <c r="P591" s="22"/>
    </row>
    <row r="592" spans="1:16" x14ac:dyDescent="0.35">
      <c r="A592" s="20"/>
      <c r="P592" s="22"/>
    </row>
    <row r="593" spans="1:16" x14ac:dyDescent="0.35">
      <c r="A593" s="20"/>
      <c r="P593" s="22"/>
    </row>
    <row r="594" spans="1:16" x14ac:dyDescent="0.35">
      <c r="A594" s="20"/>
      <c r="P594" s="22"/>
    </row>
    <row r="595" spans="1:16" x14ac:dyDescent="0.35">
      <c r="A595" s="20"/>
      <c r="P595" s="22"/>
    </row>
    <row r="596" spans="1:16" x14ac:dyDescent="0.35">
      <c r="A596" s="20"/>
      <c r="P596" s="22"/>
    </row>
    <row r="597" spans="1:16" x14ac:dyDescent="0.35">
      <c r="A597" s="20"/>
      <c r="P597" s="22"/>
    </row>
    <row r="598" spans="1:16" x14ac:dyDescent="0.35">
      <c r="A598" s="20"/>
      <c r="P598" s="22"/>
    </row>
    <row r="599" spans="1:16" x14ac:dyDescent="0.35">
      <c r="A599" s="20"/>
      <c r="P599" s="22"/>
    </row>
    <row r="600" spans="1:16" x14ac:dyDescent="0.35">
      <c r="A600" s="20"/>
      <c r="P600" s="22"/>
    </row>
    <row r="601" spans="1:16" x14ac:dyDescent="0.35">
      <c r="A601" s="20"/>
      <c r="P601" s="22"/>
    </row>
    <row r="602" spans="1:16" x14ac:dyDescent="0.35">
      <c r="A602" s="20"/>
      <c r="P602" s="22"/>
    </row>
    <row r="603" spans="1:16" x14ac:dyDescent="0.35">
      <c r="A603" s="20"/>
      <c r="P603" s="22"/>
    </row>
    <row r="604" spans="1:16" x14ac:dyDescent="0.35">
      <c r="A604" s="20"/>
      <c r="P604" s="22"/>
    </row>
    <row r="605" spans="1:16" x14ac:dyDescent="0.35">
      <c r="A605" s="20"/>
      <c r="P605" s="22"/>
    </row>
    <row r="606" spans="1:16" x14ac:dyDescent="0.35">
      <c r="A606" s="20"/>
      <c r="P606" s="22"/>
    </row>
    <row r="607" spans="1:16" x14ac:dyDescent="0.35">
      <c r="A607" s="20"/>
      <c r="P607" s="22"/>
    </row>
    <row r="608" spans="1:16" x14ac:dyDescent="0.35">
      <c r="A608" s="20"/>
      <c r="P608" s="22"/>
    </row>
    <row r="609" spans="1:16" x14ac:dyDescent="0.35">
      <c r="A609" s="20"/>
      <c r="P609" s="22"/>
    </row>
    <row r="610" spans="1:16" x14ac:dyDescent="0.35">
      <c r="A610" s="20"/>
      <c r="P610" s="22"/>
    </row>
    <row r="611" spans="1:16" x14ac:dyDescent="0.35">
      <c r="A611" s="20"/>
      <c r="P611" s="22"/>
    </row>
    <row r="612" spans="1:16" x14ac:dyDescent="0.35">
      <c r="A612" s="20"/>
      <c r="P612" s="22"/>
    </row>
    <row r="613" spans="1:16" x14ac:dyDescent="0.35">
      <c r="A613" s="20"/>
      <c r="P613" s="22"/>
    </row>
    <row r="614" spans="1:16" x14ac:dyDescent="0.35">
      <c r="A614" s="20"/>
      <c r="P614" s="22"/>
    </row>
    <row r="615" spans="1:16" x14ac:dyDescent="0.35">
      <c r="A615" s="20"/>
      <c r="P615" s="22"/>
    </row>
    <row r="616" spans="1:16" x14ac:dyDescent="0.35">
      <c r="A616" s="20"/>
      <c r="P616" s="22"/>
    </row>
    <row r="617" spans="1:16" x14ac:dyDescent="0.35">
      <c r="A617" s="20"/>
      <c r="P617" s="22"/>
    </row>
    <row r="618" spans="1:16" x14ac:dyDescent="0.35">
      <c r="A618" s="20"/>
      <c r="P618" s="22"/>
    </row>
    <row r="619" spans="1:16" x14ac:dyDescent="0.35">
      <c r="A619" s="20"/>
      <c r="P619" s="22"/>
    </row>
    <row r="620" spans="1:16" x14ac:dyDescent="0.35">
      <c r="A620" s="20"/>
      <c r="P620" s="22"/>
    </row>
    <row r="621" spans="1:16" x14ac:dyDescent="0.35">
      <c r="A621" s="20"/>
      <c r="P621" s="22"/>
    </row>
    <row r="622" spans="1:16" x14ac:dyDescent="0.35">
      <c r="A622" s="20"/>
      <c r="P622" s="22"/>
    </row>
    <row r="623" spans="1:16" x14ac:dyDescent="0.35">
      <c r="A623" s="20"/>
      <c r="P623" s="22"/>
    </row>
    <row r="624" spans="1:16" x14ac:dyDescent="0.35">
      <c r="A624" s="20"/>
      <c r="P624" s="22"/>
    </row>
    <row r="625" spans="1:16" x14ac:dyDescent="0.35">
      <c r="A625" s="20"/>
      <c r="P625" s="22"/>
    </row>
    <row r="626" spans="1:16" x14ac:dyDescent="0.35">
      <c r="A626" s="20"/>
      <c r="P626" s="22"/>
    </row>
    <row r="627" spans="1:16" x14ac:dyDescent="0.35">
      <c r="A627" s="20"/>
      <c r="P627" s="22"/>
    </row>
    <row r="628" spans="1:16" x14ac:dyDescent="0.35">
      <c r="A628" s="20"/>
      <c r="P628" s="22"/>
    </row>
    <row r="629" spans="1:16" x14ac:dyDescent="0.35">
      <c r="A629" s="20"/>
      <c r="P629" s="22"/>
    </row>
    <row r="630" spans="1:16" x14ac:dyDescent="0.35">
      <c r="A630" s="20"/>
      <c r="P630" s="22"/>
    </row>
    <row r="631" spans="1:16" x14ac:dyDescent="0.35">
      <c r="A631" s="20"/>
      <c r="P631" s="22"/>
    </row>
    <row r="632" spans="1:16" x14ac:dyDescent="0.35">
      <c r="A632" s="20"/>
      <c r="P632" s="22"/>
    </row>
    <row r="633" spans="1:16" x14ac:dyDescent="0.35">
      <c r="A633" s="20"/>
      <c r="P633" s="22"/>
    </row>
    <row r="634" spans="1:16" x14ac:dyDescent="0.35">
      <c r="A634" s="20"/>
      <c r="P634" s="22"/>
    </row>
    <row r="635" spans="1:16" x14ac:dyDescent="0.35">
      <c r="A635" s="20"/>
      <c r="P635" s="22"/>
    </row>
    <row r="636" spans="1:16" x14ac:dyDescent="0.35">
      <c r="A636" s="20"/>
      <c r="P636" s="22"/>
    </row>
    <row r="637" spans="1:16" x14ac:dyDescent="0.35">
      <c r="A637" s="20"/>
      <c r="P637" s="22"/>
    </row>
    <row r="638" spans="1:16" x14ac:dyDescent="0.35">
      <c r="A638" s="20"/>
      <c r="P638" s="22"/>
    </row>
    <row r="639" spans="1:16" x14ac:dyDescent="0.35">
      <c r="A639" s="20"/>
      <c r="P639" s="22"/>
    </row>
    <row r="640" spans="1:16" x14ac:dyDescent="0.35">
      <c r="A640" s="20"/>
      <c r="P640" s="22"/>
    </row>
    <row r="641" spans="1:16" x14ac:dyDescent="0.35">
      <c r="A641" s="20"/>
      <c r="P641" s="22"/>
    </row>
    <row r="642" spans="1:16" x14ac:dyDescent="0.35">
      <c r="A642" s="20"/>
      <c r="P642" s="22"/>
    </row>
    <row r="643" spans="1:16" x14ac:dyDescent="0.35">
      <c r="A643" s="20"/>
      <c r="P643" s="22"/>
    </row>
    <row r="644" spans="1:16" x14ac:dyDescent="0.35">
      <c r="A644" s="20"/>
      <c r="P644" s="22"/>
    </row>
    <row r="645" spans="1:16" x14ac:dyDescent="0.35">
      <c r="A645" s="20"/>
      <c r="P645" s="22"/>
    </row>
    <row r="646" spans="1:16" x14ac:dyDescent="0.35">
      <c r="A646" s="20"/>
      <c r="P646" s="22"/>
    </row>
    <row r="647" spans="1:16" x14ac:dyDescent="0.35">
      <c r="A647" s="20"/>
      <c r="P647" s="22"/>
    </row>
    <row r="648" spans="1:16" x14ac:dyDescent="0.35">
      <c r="A648" s="20"/>
      <c r="P648" s="22"/>
    </row>
    <row r="649" spans="1:16" x14ac:dyDescent="0.35">
      <c r="A649" s="20"/>
      <c r="P649" s="22"/>
    </row>
    <row r="650" spans="1:16" x14ac:dyDescent="0.35">
      <c r="A650" s="20"/>
      <c r="P650" s="22"/>
    </row>
    <row r="651" spans="1:16" x14ac:dyDescent="0.35">
      <c r="A651" s="20"/>
      <c r="P651" s="22"/>
    </row>
    <row r="652" spans="1:16" x14ac:dyDescent="0.35">
      <c r="A652" s="20"/>
      <c r="P652" s="22"/>
    </row>
    <row r="653" spans="1:16" x14ac:dyDescent="0.35">
      <c r="A653" s="20"/>
      <c r="P653" s="22"/>
    </row>
    <row r="654" spans="1:16" x14ac:dyDescent="0.35">
      <c r="A654" s="20"/>
      <c r="P654" s="22"/>
    </row>
    <row r="655" spans="1:16" x14ac:dyDescent="0.35">
      <c r="A655" s="20"/>
      <c r="P655" s="22"/>
    </row>
    <row r="656" spans="1:16" x14ac:dyDescent="0.35">
      <c r="A656" s="20"/>
      <c r="P656" s="22"/>
    </row>
    <row r="657" spans="1:16" x14ac:dyDescent="0.35">
      <c r="A657" s="20"/>
      <c r="P657" s="22"/>
    </row>
    <row r="658" spans="1:16" x14ac:dyDescent="0.35">
      <c r="A658" s="20"/>
      <c r="P658" s="22"/>
    </row>
    <row r="659" spans="1:16" x14ac:dyDescent="0.35">
      <c r="A659" s="20"/>
      <c r="P659" s="22"/>
    </row>
    <row r="660" spans="1:16" x14ac:dyDescent="0.35">
      <c r="A660" s="20"/>
      <c r="P660" s="22"/>
    </row>
    <row r="661" spans="1:16" x14ac:dyDescent="0.35">
      <c r="A661" s="20"/>
      <c r="P661" s="22"/>
    </row>
    <row r="662" spans="1:16" x14ac:dyDescent="0.35">
      <c r="A662" s="20"/>
      <c r="P662" s="22"/>
    </row>
    <row r="663" spans="1:16" x14ac:dyDescent="0.35">
      <c r="A663" s="20"/>
      <c r="P663" s="22"/>
    </row>
    <row r="664" spans="1:16" x14ac:dyDescent="0.35">
      <c r="A664" s="20"/>
      <c r="P664" s="22"/>
    </row>
    <row r="665" spans="1:16" x14ac:dyDescent="0.35">
      <c r="A665" s="20"/>
      <c r="P665" s="22"/>
    </row>
    <row r="666" spans="1:16" x14ac:dyDescent="0.35">
      <c r="A666" s="20"/>
      <c r="P666" s="22"/>
    </row>
    <row r="667" spans="1:16" x14ac:dyDescent="0.35">
      <c r="A667" s="20"/>
      <c r="P667" s="22"/>
    </row>
    <row r="668" spans="1:16" x14ac:dyDescent="0.35">
      <c r="A668" s="20"/>
      <c r="P668" s="22"/>
    </row>
    <row r="669" spans="1:16" x14ac:dyDescent="0.35">
      <c r="A669" s="20"/>
      <c r="P669" s="22"/>
    </row>
    <row r="670" spans="1:16" x14ac:dyDescent="0.35">
      <c r="A670" s="20"/>
      <c r="P670" s="22"/>
    </row>
    <row r="671" spans="1:16" x14ac:dyDescent="0.35">
      <c r="A671" s="20"/>
      <c r="P671" s="22"/>
    </row>
    <row r="672" spans="1:16" x14ac:dyDescent="0.35">
      <c r="A672" s="20"/>
      <c r="P672" s="22"/>
    </row>
    <row r="673" spans="1:16" x14ac:dyDescent="0.35">
      <c r="A673" s="20"/>
      <c r="P673" s="22"/>
    </row>
    <row r="674" spans="1:16" x14ac:dyDescent="0.35">
      <c r="A674" s="20"/>
      <c r="P674" s="22"/>
    </row>
    <row r="675" spans="1:16" x14ac:dyDescent="0.35">
      <c r="A675" s="20"/>
      <c r="P675" s="22"/>
    </row>
    <row r="676" spans="1:16" x14ac:dyDescent="0.35">
      <c r="A676" s="20"/>
      <c r="P676" s="22"/>
    </row>
    <row r="677" spans="1:16" x14ac:dyDescent="0.35">
      <c r="A677" s="20"/>
      <c r="P677" s="22"/>
    </row>
    <row r="678" spans="1:16" x14ac:dyDescent="0.35">
      <c r="A678" s="20"/>
      <c r="P678" s="22"/>
    </row>
    <row r="679" spans="1:16" x14ac:dyDescent="0.35">
      <c r="A679" s="20"/>
      <c r="P679" s="22"/>
    </row>
    <row r="680" spans="1:16" x14ac:dyDescent="0.35">
      <c r="A680" s="20"/>
      <c r="P680" s="22"/>
    </row>
    <row r="681" spans="1:16" x14ac:dyDescent="0.35">
      <c r="A681" s="20"/>
      <c r="P681" s="22"/>
    </row>
    <row r="682" spans="1:16" x14ac:dyDescent="0.35">
      <c r="A682" s="20"/>
      <c r="P682" s="22"/>
    </row>
    <row r="683" spans="1:16" x14ac:dyDescent="0.35">
      <c r="A683" s="20"/>
      <c r="P683" s="22"/>
    </row>
    <row r="684" spans="1:16" x14ac:dyDescent="0.35">
      <c r="A684" s="20"/>
      <c r="P684" s="22"/>
    </row>
    <row r="685" spans="1:16" x14ac:dyDescent="0.35">
      <c r="A685" s="20"/>
      <c r="P685" s="22"/>
    </row>
    <row r="686" spans="1:16" x14ac:dyDescent="0.35">
      <c r="A686" s="20"/>
      <c r="P686" s="22"/>
    </row>
    <row r="687" spans="1:16" x14ac:dyDescent="0.35">
      <c r="A687" s="20"/>
      <c r="P687" s="22"/>
    </row>
    <row r="688" spans="1:16" x14ac:dyDescent="0.35">
      <c r="A688" s="20"/>
      <c r="P688" s="22"/>
    </row>
    <row r="689" spans="1:16" x14ac:dyDescent="0.35">
      <c r="A689" s="20"/>
      <c r="P689" s="22"/>
    </row>
    <row r="690" spans="1:16" x14ac:dyDescent="0.35">
      <c r="A690" s="20"/>
      <c r="P690" s="22"/>
    </row>
    <row r="691" spans="1:16" x14ac:dyDescent="0.35">
      <c r="A691" s="20"/>
      <c r="P691" s="22"/>
    </row>
    <row r="692" spans="1:16" x14ac:dyDescent="0.35">
      <c r="A692" s="20"/>
      <c r="P692" s="22"/>
    </row>
    <row r="693" spans="1:16" x14ac:dyDescent="0.35">
      <c r="A693" s="20"/>
      <c r="P693" s="22"/>
    </row>
    <row r="694" spans="1:16" x14ac:dyDescent="0.35">
      <c r="A694" s="20"/>
      <c r="P694" s="22"/>
    </row>
    <row r="695" spans="1:16" x14ac:dyDescent="0.35">
      <c r="A695" s="20"/>
      <c r="P695" s="22"/>
    </row>
    <row r="696" spans="1:16" x14ac:dyDescent="0.35">
      <c r="A696" s="20"/>
      <c r="P696" s="22"/>
    </row>
    <row r="697" spans="1:16" x14ac:dyDescent="0.35">
      <c r="A697" s="20"/>
      <c r="P697" s="22"/>
    </row>
    <row r="698" spans="1:16" x14ac:dyDescent="0.35">
      <c r="A698" s="20"/>
      <c r="P698" s="22"/>
    </row>
    <row r="699" spans="1:16" x14ac:dyDescent="0.35">
      <c r="A699" s="20"/>
      <c r="P699" s="22"/>
    </row>
    <row r="700" spans="1:16" x14ac:dyDescent="0.35">
      <c r="A700" s="20"/>
      <c r="P700" s="22"/>
    </row>
    <row r="701" spans="1:16" x14ac:dyDescent="0.35">
      <c r="A701" s="20"/>
      <c r="P701" s="22"/>
    </row>
    <row r="702" spans="1:16" x14ac:dyDescent="0.35">
      <c r="A702" s="20"/>
      <c r="P702" s="22"/>
    </row>
    <row r="703" spans="1:16" x14ac:dyDescent="0.35">
      <c r="A703" s="20"/>
      <c r="P703" s="22"/>
    </row>
    <row r="704" spans="1:16" x14ac:dyDescent="0.35">
      <c r="A704" s="20"/>
      <c r="P704" s="22"/>
    </row>
    <row r="705" spans="1:16" x14ac:dyDescent="0.35">
      <c r="A705" s="20"/>
      <c r="P705" s="22"/>
    </row>
    <row r="706" spans="1:16" x14ac:dyDescent="0.35">
      <c r="A706" s="20"/>
      <c r="P706" s="22"/>
    </row>
    <row r="707" spans="1:16" x14ac:dyDescent="0.35">
      <c r="A707" s="20"/>
      <c r="P707" s="22"/>
    </row>
    <row r="708" spans="1:16" x14ac:dyDescent="0.35">
      <c r="A708" s="20"/>
      <c r="P708" s="22"/>
    </row>
    <row r="709" spans="1:16" x14ac:dyDescent="0.35">
      <c r="A709" s="20"/>
      <c r="P709" s="22"/>
    </row>
    <row r="710" spans="1:16" x14ac:dyDescent="0.35">
      <c r="A710" s="20"/>
      <c r="P710" s="22"/>
    </row>
    <row r="711" spans="1:16" x14ac:dyDescent="0.35">
      <c r="A711" s="20"/>
      <c r="P711" s="22"/>
    </row>
    <row r="712" spans="1:16" x14ac:dyDescent="0.35">
      <c r="A712" s="20"/>
      <c r="P712" s="22"/>
    </row>
    <row r="713" spans="1:16" x14ac:dyDescent="0.35">
      <c r="A713" s="20"/>
      <c r="P713" s="22"/>
    </row>
    <row r="714" spans="1:16" x14ac:dyDescent="0.35">
      <c r="A714" s="20"/>
      <c r="P714" s="22"/>
    </row>
    <row r="715" spans="1:16" x14ac:dyDescent="0.35">
      <c r="A715" s="20"/>
      <c r="P715" s="22"/>
    </row>
    <row r="716" spans="1:16" x14ac:dyDescent="0.35">
      <c r="A716" s="20"/>
      <c r="P716" s="22"/>
    </row>
    <row r="717" spans="1:16" x14ac:dyDescent="0.35">
      <c r="A717" s="20"/>
      <c r="P717" s="22"/>
    </row>
    <row r="718" spans="1:16" x14ac:dyDescent="0.35">
      <c r="A718" s="20"/>
      <c r="P718" s="22"/>
    </row>
    <row r="719" spans="1:16" x14ac:dyDescent="0.35">
      <c r="A719" s="20"/>
      <c r="P719" s="22"/>
    </row>
    <row r="720" spans="1:16" x14ac:dyDescent="0.35">
      <c r="A720" s="20"/>
      <c r="P720" s="22"/>
    </row>
    <row r="721" spans="1:16" x14ac:dyDescent="0.35">
      <c r="A721" s="20"/>
      <c r="P721" s="22"/>
    </row>
    <row r="722" spans="1:16" x14ac:dyDescent="0.35">
      <c r="A722" s="20"/>
      <c r="P722" s="22"/>
    </row>
    <row r="723" spans="1:16" x14ac:dyDescent="0.35">
      <c r="A723" s="20"/>
      <c r="P723" s="22"/>
    </row>
    <row r="724" spans="1:16" x14ac:dyDescent="0.35">
      <c r="A724" s="20"/>
      <c r="P724" s="22"/>
    </row>
    <row r="725" spans="1:16" x14ac:dyDescent="0.35">
      <c r="A725" s="20"/>
      <c r="P725" s="22"/>
    </row>
    <row r="726" spans="1:16" x14ac:dyDescent="0.35">
      <c r="A726" s="20"/>
      <c r="P726" s="22"/>
    </row>
    <row r="727" spans="1:16" x14ac:dyDescent="0.35">
      <c r="A727" s="20"/>
      <c r="P727" s="22"/>
    </row>
    <row r="728" spans="1:16" x14ac:dyDescent="0.35">
      <c r="A728" s="20"/>
      <c r="P728" s="22"/>
    </row>
    <row r="729" spans="1:16" x14ac:dyDescent="0.35">
      <c r="A729" s="20"/>
      <c r="P729" s="22"/>
    </row>
    <row r="730" spans="1:16" x14ac:dyDescent="0.35">
      <c r="A730" s="20"/>
      <c r="P730" s="22"/>
    </row>
    <row r="731" spans="1:16" x14ac:dyDescent="0.35">
      <c r="A731" s="20"/>
      <c r="P731" s="22"/>
    </row>
    <row r="732" spans="1:16" x14ac:dyDescent="0.35">
      <c r="A732" s="20"/>
      <c r="P732" s="22"/>
    </row>
    <row r="733" spans="1:16" x14ac:dyDescent="0.35">
      <c r="A733" s="20"/>
      <c r="P733" s="22"/>
    </row>
    <row r="734" spans="1:16" x14ac:dyDescent="0.35">
      <c r="A734" s="20"/>
      <c r="P734" s="22"/>
    </row>
    <row r="735" spans="1:16" x14ac:dyDescent="0.35">
      <c r="A735" s="20"/>
      <c r="P735" s="22"/>
    </row>
    <row r="736" spans="1:16" x14ac:dyDescent="0.35">
      <c r="A736" s="20"/>
      <c r="P736" s="22"/>
    </row>
    <row r="737" spans="1:16" x14ac:dyDescent="0.35">
      <c r="A737" s="20"/>
      <c r="P737" s="22"/>
    </row>
    <row r="738" spans="1:16" x14ac:dyDescent="0.35">
      <c r="A738" s="20"/>
      <c r="P738" s="22"/>
    </row>
    <row r="739" spans="1:16" x14ac:dyDescent="0.35">
      <c r="A739" s="20"/>
      <c r="P739" s="22"/>
    </row>
    <row r="740" spans="1:16" x14ac:dyDescent="0.35">
      <c r="A740" s="20"/>
      <c r="P740" s="22"/>
    </row>
    <row r="741" spans="1:16" x14ac:dyDescent="0.35">
      <c r="A741" s="20"/>
      <c r="P741" s="22"/>
    </row>
    <row r="742" spans="1:16" x14ac:dyDescent="0.35">
      <c r="A742" s="20"/>
      <c r="P742" s="22"/>
    </row>
    <row r="743" spans="1:16" x14ac:dyDescent="0.35">
      <c r="A743" s="20"/>
      <c r="P743" s="22"/>
    </row>
    <row r="744" spans="1:16" x14ac:dyDescent="0.35">
      <c r="A744" s="20"/>
      <c r="P744" s="22"/>
    </row>
    <row r="745" spans="1:16" x14ac:dyDescent="0.35">
      <c r="A745" s="20"/>
      <c r="P745" s="22"/>
    </row>
    <row r="746" spans="1:16" x14ac:dyDescent="0.35">
      <c r="A746" s="20"/>
      <c r="P746" s="22"/>
    </row>
    <row r="747" spans="1:16" x14ac:dyDescent="0.35">
      <c r="A747" s="20"/>
      <c r="P747" s="22"/>
    </row>
    <row r="748" spans="1:16" x14ac:dyDescent="0.35">
      <c r="A748" s="20"/>
      <c r="P748" s="22"/>
    </row>
    <row r="749" spans="1:16" x14ac:dyDescent="0.35">
      <c r="A749" s="20"/>
      <c r="P749" s="22"/>
    </row>
    <row r="750" spans="1:16" x14ac:dyDescent="0.35">
      <c r="A750" s="20"/>
      <c r="P750" s="22"/>
    </row>
    <row r="751" spans="1:16" x14ac:dyDescent="0.35">
      <c r="A751" s="20"/>
      <c r="P751" s="22"/>
    </row>
    <row r="752" spans="1:16" x14ac:dyDescent="0.35">
      <c r="A752" s="20"/>
      <c r="P752" s="22"/>
    </row>
    <row r="753" spans="1:16" x14ac:dyDescent="0.35">
      <c r="A753" s="20"/>
      <c r="P753" s="22"/>
    </row>
    <row r="754" spans="1:16" x14ac:dyDescent="0.35">
      <c r="A754" s="20"/>
      <c r="P754" s="22"/>
    </row>
    <row r="755" spans="1:16" x14ac:dyDescent="0.35">
      <c r="A755" s="20"/>
      <c r="P755" s="22"/>
    </row>
    <row r="756" spans="1:16" x14ac:dyDescent="0.35">
      <c r="A756" s="20"/>
      <c r="P756" s="22"/>
    </row>
    <row r="757" spans="1:16" x14ac:dyDescent="0.35">
      <c r="A757" s="20"/>
      <c r="P757" s="22"/>
    </row>
    <row r="758" spans="1:16" x14ac:dyDescent="0.35">
      <c r="A758" s="20"/>
      <c r="P758" s="22"/>
    </row>
    <row r="759" spans="1:16" x14ac:dyDescent="0.35">
      <c r="A759" s="20"/>
      <c r="P759" s="22"/>
    </row>
    <row r="760" spans="1:16" x14ac:dyDescent="0.35">
      <c r="A760" s="20"/>
      <c r="P760" s="22"/>
    </row>
    <row r="761" spans="1:16" x14ac:dyDescent="0.35">
      <c r="A761" s="20"/>
      <c r="P761" s="22"/>
    </row>
    <row r="762" spans="1:16" x14ac:dyDescent="0.35">
      <c r="A762" s="20"/>
      <c r="P762" s="22"/>
    </row>
    <row r="763" spans="1:16" x14ac:dyDescent="0.35">
      <c r="A763" s="20"/>
      <c r="P763" s="22"/>
    </row>
    <row r="764" spans="1:16" x14ac:dyDescent="0.35">
      <c r="A764" s="20"/>
      <c r="P764" s="22"/>
    </row>
    <row r="765" spans="1:16" x14ac:dyDescent="0.35">
      <c r="A765" s="20"/>
      <c r="P765" s="22"/>
    </row>
    <row r="766" spans="1:16" x14ac:dyDescent="0.35">
      <c r="A766" s="20"/>
      <c r="P766" s="22"/>
    </row>
    <row r="767" spans="1:16" x14ac:dyDescent="0.35">
      <c r="A767" s="20"/>
      <c r="P767" s="22"/>
    </row>
    <row r="768" spans="1:16" x14ac:dyDescent="0.35">
      <c r="A768" s="20"/>
      <c r="P768" s="22"/>
    </row>
    <row r="769" spans="1:16" x14ac:dyDescent="0.35">
      <c r="A769" s="20"/>
      <c r="P769" s="22"/>
    </row>
    <row r="770" spans="1:16" x14ac:dyDescent="0.35">
      <c r="A770" s="20"/>
      <c r="P770" s="22"/>
    </row>
    <row r="771" spans="1:16" x14ac:dyDescent="0.35">
      <c r="A771" s="20"/>
      <c r="P771" s="22"/>
    </row>
    <row r="772" spans="1:16" x14ac:dyDescent="0.35">
      <c r="A772" s="20"/>
      <c r="P772" s="22"/>
    </row>
    <row r="773" spans="1:16" x14ac:dyDescent="0.35">
      <c r="A773" s="20"/>
      <c r="P773" s="22"/>
    </row>
    <row r="774" spans="1:16" x14ac:dyDescent="0.35">
      <c r="A774" s="20"/>
      <c r="P774" s="22"/>
    </row>
    <row r="775" spans="1:16" x14ac:dyDescent="0.35">
      <c r="A775" s="20"/>
      <c r="P775" s="22"/>
    </row>
    <row r="776" spans="1:16" x14ac:dyDescent="0.35">
      <c r="A776" s="20"/>
      <c r="P776" s="22"/>
    </row>
    <row r="777" spans="1:16" x14ac:dyDescent="0.35">
      <c r="A777" s="20"/>
      <c r="P777" s="22"/>
    </row>
    <row r="778" spans="1:16" x14ac:dyDescent="0.35">
      <c r="A778" s="20"/>
      <c r="P778" s="22"/>
    </row>
    <row r="779" spans="1:16" x14ac:dyDescent="0.35">
      <c r="A779" s="20"/>
      <c r="P779" s="22"/>
    </row>
    <row r="780" spans="1:16" x14ac:dyDescent="0.35">
      <c r="A780" s="20"/>
      <c r="P780" s="22"/>
    </row>
    <row r="781" spans="1:16" x14ac:dyDescent="0.35">
      <c r="A781" s="20"/>
      <c r="P781" s="22"/>
    </row>
    <row r="782" spans="1:16" x14ac:dyDescent="0.35">
      <c r="A782" s="20"/>
      <c r="P782" s="22"/>
    </row>
    <row r="783" spans="1:16" x14ac:dyDescent="0.35">
      <c r="A783" s="20"/>
      <c r="P783" s="22"/>
    </row>
    <row r="784" spans="1:16" x14ac:dyDescent="0.35">
      <c r="A784" s="20"/>
      <c r="P784" s="22"/>
    </row>
    <row r="785" spans="1:16" x14ac:dyDescent="0.35">
      <c r="A785" s="20"/>
      <c r="P785" s="22"/>
    </row>
    <row r="786" spans="1:16" x14ac:dyDescent="0.35">
      <c r="A786" s="20"/>
      <c r="P786" s="22"/>
    </row>
    <row r="787" spans="1:16" x14ac:dyDescent="0.35">
      <c r="A787" s="20"/>
      <c r="P787" s="22"/>
    </row>
    <row r="788" spans="1:16" x14ac:dyDescent="0.35">
      <c r="A788" s="20"/>
      <c r="P788" s="22"/>
    </row>
    <row r="789" spans="1:16" x14ac:dyDescent="0.35">
      <c r="A789" s="20"/>
      <c r="P789" s="22"/>
    </row>
    <row r="790" spans="1:16" x14ac:dyDescent="0.35">
      <c r="A790" s="20"/>
      <c r="P790" s="22"/>
    </row>
    <row r="791" spans="1:16" x14ac:dyDescent="0.35">
      <c r="A791" s="20"/>
      <c r="P791" s="22"/>
    </row>
    <row r="792" spans="1:16" x14ac:dyDescent="0.35">
      <c r="A792" s="20"/>
      <c r="P792" s="22"/>
    </row>
    <row r="793" spans="1:16" x14ac:dyDescent="0.35">
      <c r="A793" s="20"/>
      <c r="P793" s="22"/>
    </row>
    <row r="794" spans="1:16" x14ac:dyDescent="0.35">
      <c r="A794" s="20"/>
      <c r="P794" s="22"/>
    </row>
    <row r="795" spans="1:16" x14ac:dyDescent="0.35">
      <c r="A795" s="20"/>
      <c r="P795" s="22"/>
    </row>
    <row r="796" spans="1:16" x14ac:dyDescent="0.35">
      <c r="A796" s="20"/>
      <c r="P796" s="22"/>
    </row>
    <row r="797" spans="1:16" x14ac:dyDescent="0.35">
      <c r="A797" s="20"/>
      <c r="P797" s="22"/>
    </row>
    <row r="798" spans="1:16" x14ac:dyDescent="0.35">
      <c r="A798" s="20"/>
      <c r="P798" s="22"/>
    </row>
    <row r="799" spans="1:16" x14ac:dyDescent="0.35">
      <c r="A799" s="20"/>
      <c r="P799" s="22"/>
    </row>
    <row r="800" spans="1:16" x14ac:dyDescent="0.35">
      <c r="A800" s="20"/>
      <c r="P800" s="22"/>
    </row>
    <row r="801" spans="1:16" x14ac:dyDescent="0.35">
      <c r="A801" s="20"/>
      <c r="P801" s="22"/>
    </row>
    <row r="802" spans="1:16" x14ac:dyDescent="0.35">
      <c r="A802" s="20"/>
      <c r="P802" s="22"/>
    </row>
    <row r="803" spans="1:16" x14ac:dyDescent="0.35">
      <c r="A803" s="20"/>
      <c r="P803" s="22"/>
    </row>
    <row r="804" spans="1:16" x14ac:dyDescent="0.35">
      <c r="A804" s="20"/>
      <c r="P804" s="22"/>
    </row>
    <row r="805" spans="1:16" x14ac:dyDescent="0.35">
      <c r="A805" s="20"/>
      <c r="P805" s="22"/>
    </row>
    <row r="806" spans="1:16" x14ac:dyDescent="0.35">
      <c r="A806" s="20"/>
      <c r="P806" s="22"/>
    </row>
    <row r="807" spans="1:16" x14ac:dyDescent="0.35">
      <c r="A807" s="20"/>
      <c r="P807" s="22"/>
    </row>
    <row r="808" spans="1:16" x14ac:dyDescent="0.35">
      <c r="A808" s="20"/>
      <c r="P808" s="22"/>
    </row>
    <row r="809" spans="1:16" x14ac:dyDescent="0.35">
      <c r="A809" s="20"/>
      <c r="P809" s="22"/>
    </row>
    <row r="810" spans="1:16" x14ac:dyDescent="0.35">
      <c r="A810" s="20"/>
      <c r="P810" s="22"/>
    </row>
    <row r="811" spans="1:16" x14ac:dyDescent="0.35">
      <c r="A811" s="20"/>
      <c r="P811" s="22"/>
    </row>
    <row r="812" spans="1:16" x14ac:dyDescent="0.35">
      <c r="A812" s="20"/>
      <c r="P812" s="22"/>
    </row>
    <row r="813" spans="1:16" x14ac:dyDescent="0.35">
      <c r="A813" s="20"/>
      <c r="P813" s="22"/>
    </row>
    <row r="814" spans="1:16" x14ac:dyDescent="0.35">
      <c r="A814" s="20"/>
      <c r="P814" s="22"/>
    </row>
    <row r="815" spans="1:16" x14ac:dyDescent="0.35">
      <c r="A815" s="20"/>
      <c r="P815" s="22"/>
    </row>
    <row r="816" spans="1:16" x14ac:dyDescent="0.35">
      <c r="A816" s="20"/>
      <c r="P816" s="22"/>
    </row>
    <row r="817" spans="1:16" x14ac:dyDescent="0.35">
      <c r="A817" s="20"/>
      <c r="P817" s="22"/>
    </row>
    <row r="818" spans="1:16" x14ac:dyDescent="0.35">
      <c r="A818" s="20"/>
      <c r="P818" s="22"/>
    </row>
    <row r="819" spans="1:16" x14ac:dyDescent="0.35">
      <c r="A819" s="20"/>
      <c r="P819" s="22"/>
    </row>
    <row r="820" spans="1:16" x14ac:dyDescent="0.35">
      <c r="A820" s="20"/>
      <c r="P820" s="22"/>
    </row>
    <row r="821" spans="1:16" x14ac:dyDescent="0.35">
      <c r="A821" s="20"/>
      <c r="P821" s="22"/>
    </row>
    <row r="822" spans="1:16" x14ac:dyDescent="0.35">
      <c r="A822" s="20"/>
      <c r="P822" s="22"/>
    </row>
    <row r="823" spans="1:16" x14ac:dyDescent="0.35">
      <c r="A823" s="20"/>
      <c r="P823" s="22"/>
    </row>
    <row r="824" spans="1:16" x14ac:dyDescent="0.35">
      <c r="A824" s="20"/>
      <c r="P824" s="22"/>
    </row>
    <row r="825" spans="1:16" x14ac:dyDescent="0.35">
      <c r="A825" s="20"/>
      <c r="P825" s="22"/>
    </row>
    <row r="826" spans="1:16" x14ac:dyDescent="0.35">
      <c r="A826" s="20"/>
      <c r="P826" s="22"/>
    </row>
    <row r="827" spans="1:16" x14ac:dyDescent="0.35">
      <c r="A827" s="20"/>
      <c r="P827" s="22"/>
    </row>
    <row r="828" spans="1:16" x14ac:dyDescent="0.35">
      <c r="A828" s="20"/>
      <c r="P828" s="22"/>
    </row>
    <row r="829" spans="1:16" x14ac:dyDescent="0.35">
      <c r="A829" s="20"/>
      <c r="P829" s="22"/>
    </row>
    <row r="830" spans="1:16" x14ac:dyDescent="0.35">
      <c r="A830" s="20"/>
      <c r="P830" s="22"/>
    </row>
    <row r="831" spans="1:16" x14ac:dyDescent="0.35">
      <c r="A831" s="20"/>
      <c r="P831" s="22"/>
    </row>
    <row r="832" spans="1:16" x14ac:dyDescent="0.35">
      <c r="A832" s="20"/>
      <c r="P832" s="22"/>
    </row>
    <row r="833" spans="1:16" x14ac:dyDescent="0.35">
      <c r="A833" s="20"/>
      <c r="P833" s="22"/>
    </row>
    <row r="834" spans="1:16" x14ac:dyDescent="0.35">
      <c r="A834" s="20"/>
      <c r="P834" s="22"/>
    </row>
    <row r="835" spans="1:16" x14ac:dyDescent="0.35">
      <c r="A835" s="20"/>
      <c r="P835" s="22"/>
    </row>
    <row r="836" spans="1:16" x14ac:dyDescent="0.35">
      <c r="A836" s="20"/>
      <c r="P836" s="22"/>
    </row>
    <row r="837" spans="1:16" x14ac:dyDescent="0.35">
      <c r="A837" s="20"/>
      <c r="P837" s="22"/>
    </row>
    <row r="838" spans="1:16" x14ac:dyDescent="0.35">
      <c r="A838" s="20"/>
      <c r="P838" s="22"/>
    </row>
    <row r="839" spans="1:16" x14ac:dyDescent="0.35">
      <c r="A839" s="20"/>
      <c r="P839" s="22"/>
    </row>
    <row r="840" spans="1:16" x14ac:dyDescent="0.35">
      <c r="A840" s="20"/>
      <c r="P840" s="22"/>
    </row>
    <row r="841" spans="1:16" x14ac:dyDescent="0.35">
      <c r="A841" s="20"/>
      <c r="P841" s="22"/>
    </row>
    <row r="842" spans="1:16" x14ac:dyDescent="0.35">
      <c r="A842" s="20"/>
      <c r="P842" s="22"/>
    </row>
    <row r="843" spans="1:16" x14ac:dyDescent="0.35">
      <c r="A843" s="20"/>
      <c r="P843" s="22"/>
    </row>
    <row r="844" spans="1:16" x14ac:dyDescent="0.35">
      <c r="A844" s="20"/>
      <c r="P844" s="22"/>
    </row>
    <row r="845" spans="1:16" x14ac:dyDescent="0.35">
      <c r="A845" s="20"/>
      <c r="P845" s="22"/>
    </row>
    <row r="846" spans="1:16" x14ac:dyDescent="0.35">
      <c r="A846" s="20"/>
      <c r="P846" s="22"/>
    </row>
    <row r="847" spans="1:16" x14ac:dyDescent="0.35">
      <c r="A847" s="20"/>
      <c r="P847" s="22"/>
    </row>
    <row r="848" spans="1:16" x14ac:dyDescent="0.35">
      <c r="A848" s="20"/>
      <c r="P848" s="22"/>
    </row>
    <row r="849" spans="1:16" x14ac:dyDescent="0.35">
      <c r="A849" s="20"/>
      <c r="P849" s="22"/>
    </row>
    <row r="850" spans="1:16" x14ac:dyDescent="0.35">
      <c r="A850" s="20"/>
      <c r="P850" s="22"/>
    </row>
    <row r="851" spans="1:16" x14ac:dyDescent="0.35">
      <c r="A851" s="20"/>
      <c r="P851" s="22"/>
    </row>
    <row r="852" spans="1:16" x14ac:dyDescent="0.35">
      <c r="A852" s="20"/>
      <c r="P852" s="22"/>
    </row>
    <row r="853" spans="1:16" x14ac:dyDescent="0.35">
      <c r="A853" s="20"/>
      <c r="P853" s="22"/>
    </row>
    <row r="854" spans="1:16" x14ac:dyDescent="0.35">
      <c r="A854" s="20"/>
      <c r="P854" s="22"/>
    </row>
    <row r="855" spans="1:16" x14ac:dyDescent="0.35">
      <c r="A855" s="20"/>
      <c r="P855" s="22"/>
    </row>
    <row r="856" spans="1:16" x14ac:dyDescent="0.35">
      <c r="A856" s="20"/>
      <c r="P856" s="22"/>
    </row>
    <row r="857" spans="1:16" x14ac:dyDescent="0.35">
      <c r="A857" s="20"/>
      <c r="P857" s="22"/>
    </row>
    <row r="858" spans="1:16" x14ac:dyDescent="0.35">
      <c r="A858" s="20"/>
      <c r="P858" s="22"/>
    </row>
    <row r="859" spans="1:16" x14ac:dyDescent="0.35">
      <c r="A859" s="20"/>
      <c r="P859" s="22"/>
    </row>
    <row r="860" spans="1:16" x14ac:dyDescent="0.35">
      <c r="A860" s="20"/>
      <c r="P860" s="22"/>
    </row>
    <row r="861" spans="1:16" x14ac:dyDescent="0.35">
      <c r="A861" s="20"/>
      <c r="P861" s="22"/>
    </row>
    <row r="862" spans="1:16" x14ac:dyDescent="0.35">
      <c r="A862" s="20"/>
      <c r="P862" s="22"/>
    </row>
    <row r="863" spans="1:16" x14ac:dyDescent="0.35">
      <c r="A863" s="20"/>
      <c r="P863" s="22"/>
    </row>
    <row r="864" spans="1:16" x14ac:dyDescent="0.35">
      <c r="A864" s="20"/>
      <c r="P864" s="22"/>
    </row>
    <row r="865" spans="1:16" x14ac:dyDescent="0.35">
      <c r="A865" s="20"/>
      <c r="P865" s="22"/>
    </row>
    <row r="866" spans="1:16" x14ac:dyDescent="0.35">
      <c r="A866" s="20"/>
      <c r="P866" s="22"/>
    </row>
    <row r="867" spans="1:16" x14ac:dyDescent="0.35">
      <c r="A867" s="20"/>
      <c r="P867" s="22"/>
    </row>
    <row r="868" spans="1:16" x14ac:dyDescent="0.35">
      <c r="A868" s="20"/>
      <c r="P868" s="22"/>
    </row>
    <row r="869" spans="1:16" x14ac:dyDescent="0.35">
      <c r="A869" s="20"/>
      <c r="P869" s="22"/>
    </row>
    <row r="870" spans="1:16" x14ac:dyDescent="0.35">
      <c r="A870" s="20"/>
      <c r="P870" s="22"/>
    </row>
    <row r="871" spans="1:16" x14ac:dyDescent="0.35">
      <c r="A871" s="20"/>
      <c r="P871" s="22"/>
    </row>
    <row r="872" spans="1:16" x14ac:dyDescent="0.35">
      <c r="A872" s="20"/>
      <c r="P872" s="22"/>
    </row>
    <row r="873" spans="1:16" x14ac:dyDescent="0.35">
      <c r="A873" s="20"/>
      <c r="P873" s="22"/>
    </row>
    <row r="874" spans="1:16" x14ac:dyDescent="0.35">
      <c r="A874" s="20"/>
      <c r="P874" s="22"/>
    </row>
    <row r="875" spans="1:16" x14ac:dyDescent="0.35">
      <c r="A875" s="20"/>
      <c r="P875" s="22"/>
    </row>
    <row r="876" spans="1:16" x14ac:dyDescent="0.35">
      <c r="A876" s="20"/>
      <c r="P876" s="22"/>
    </row>
    <row r="877" spans="1:16" x14ac:dyDescent="0.35">
      <c r="A877" s="20"/>
      <c r="P877" s="22"/>
    </row>
    <row r="878" spans="1:16" x14ac:dyDescent="0.35">
      <c r="A878" s="20"/>
      <c r="P878" s="22"/>
    </row>
    <row r="879" spans="1:16" x14ac:dyDescent="0.35">
      <c r="A879" s="20"/>
      <c r="P879" s="22"/>
    </row>
    <row r="880" spans="1:16" x14ac:dyDescent="0.35">
      <c r="A880" s="20"/>
      <c r="P880" s="22"/>
    </row>
    <row r="881" spans="1:16" x14ac:dyDescent="0.35">
      <c r="A881" s="20"/>
      <c r="P881" s="22"/>
    </row>
    <row r="882" spans="1:16" x14ac:dyDescent="0.35">
      <c r="A882" s="20"/>
      <c r="P882" s="22"/>
    </row>
    <row r="883" spans="1:16" x14ac:dyDescent="0.35">
      <c r="A883" s="20"/>
      <c r="P883" s="22"/>
    </row>
    <row r="884" spans="1:16" x14ac:dyDescent="0.35">
      <c r="A884" s="20"/>
      <c r="P884" s="22"/>
    </row>
    <row r="885" spans="1:16" x14ac:dyDescent="0.35">
      <c r="A885" s="20"/>
      <c r="P885" s="22"/>
    </row>
    <row r="886" spans="1:16" x14ac:dyDescent="0.35">
      <c r="A886" s="20"/>
      <c r="P886" s="22"/>
    </row>
    <row r="887" spans="1:16" x14ac:dyDescent="0.35">
      <c r="A887" s="20"/>
      <c r="P887" s="22"/>
    </row>
    <row r="888" spans="1:16" x14ac:dyDescent="0.35">
      <c r="A888" s="20"/>
      <c r="P888" s="22"/>
    </row>
    <row r="889" spans="1:16" x14ac:dyDescent="0.35">
      <c r="A889" s="20"/>
      <c r="P889" s="22"/>
    </row>
    <row r="890" spans="1:16" x14ac:dyDescent="0.35">
      <c r="A890" s="20"/>
      <c r="P890" s="22"/>
    </row>
    <row r="891" spans="1:16" x14ac:dyDescent="0.35">
      <c r="A891" s="20"/>
      <c r="P891" s="22"/>
    </row>
    <row r="892" spans="1:16" x14ac:dyDescent="0.35">
      <c r="A892" s="20"/>
      <c r="P892" s="22"/>
    </row>
    <row r="893" spans="1:16" x14ac:dyDescent="0.35">
      <c r="A893" s="20"/>
      <c r="P893" s="22"/>
    </row>
    <row r="894" spans="1:16" x14ac:dyDescent="0.35">
      <c r="A894" s="20"/>
      <c r="P894" s="22"/>
    </row>
    <row r="895" spans="1:16" x14ac:dyDescent="0.35">
      <c r="A895" s="20"/>
      <c r="P895" s="22"/>
    </row>
    <row r="896" spans="1:16" x14ac:dyDescent="0.35">
      <c r="A896" s="20"/>
      <c r="P896" s="22"/>
    </row>
    <row r="897" spans="1:16" x14ac:dyDescent="0.35">
      <c r="A897" s="20"/>
      <c r="P897" s="22"/>
    </row>
    <row r="898" spans="1:16" x14ac:dyDescent="0.35">
      <c r="A898" s="20"/>
      <c r="P898" s="22"/>
    </row>
    <row r="899" spans="1:16" x14ac:dyDescent="0.35">
      <c r="A899" s="20"/>
      <c r="P899" s="22"/>
    </row>
    <row r="900" spans="1:16" x14ac:dyDescent="0.35">
      <c r="A900" s="20"/>
      <c r="P900" s="22"/>
    </row>
    <row r="901" spans="1:16" x14ac:dyDescent="0.35">
      <c r="A901" s="20"/>
      <c r="P901" s="22"/>
    </row>
    <row r="902" spans="1:16" x14ac:dyDescent="0.35">
      <c r="A902" s="20"/>
      <c r="P902" s="22"/>
    </row>
    <row r="903" spans="1:16" x14ac:dyDescent="0.35">
      <c r="A903" s="20"/>
      <c r="P903" s="22"/>
    </row>
    <row r="904" spans="1:16" x14ac:dyDescent="0.35">
      <c r="A904" s="20"/>
      <c r="P904" s="22"/>
    </row>
    <row r="905" spans="1:16" x14ac:dyDescent="0.35">
      <c r="A905" s="20"/>
      <c r="P905" s="22"/>
    </row>
    <row r="906" spans="1:16" x14ac:dyDescent="0.35">
      <c r="A906" s="20"/>
      <c r="P906" s="22"/>
    </row>
    <row r="907" spans="1:16" x14ac:dyDescent="0.35">
      <c r="A907" s="20"/>
      <c r="P907" s="22"/>
    </row>
    <row r="908" spans="1:16" x14ac:dyDescent="0.35">
      <c r="A908" s="20"/>
      <c r="P908" s="22"/>
    </row>
    <row r="909" spans="1:16" x14ac:dyDescent="0.35">
      <c r="A909" s="20"/>
      <c r="P909" s="22"/>
    </row>
    <row r="910" spans="1:16" x14ac:dyDescent="0.35">
      <c r="A910" s="20"/>
      <c r="P910" s="22"/>
    </row>
    <row r="911" spans="1:16" x14ac:dyDescent="0.35">
      <c r="A911" s="20"/>
      <c r="P911" s="22"/>
    </row>
    <row r="912" spans="1:16" x14ac:dyDescent="0.35">
      <c r="A912" s="20"/>
      <c r="P912" s="22"/>
    </row>
    <row r="913" spans="1:16" x14ac:dyDescent="0.35">
      <c r="A913" s="20"/>
      <c r="P913" s="22"/>
    </row>
    <row r="914" spans="1:16" x14ac:dyDescent="0.35">
      <c r="A914" s="20"/>
      <c r="P914" s="22"/>
    </row>
    <row r="915" spans="1:16" x14ac:dyDescent="0.35">
      <c r="A915" s="20"/>
      <c r="P915" s="22"/>
    </row>
    <row r="916" spans="1:16" x14ac:dyDescent="0.35">
      <c r="A916" s="20"/>
      <c r="P916" s="22"/>
    </row>
    <row r="917" spans="1:16" x14ac:dyDescent="0.35">
      <c r="A917" s="20"/>
      <c r="P917" s="22"/>
    </row>
    <row r="918" spans="1:16" x14ac:dyDescent="0.35">
      <c r="A918" s="20"/>
      <c r="P918" s="22"/>
    </row>
    <row r="919" spans="1:16" x14ac:dyDescent="0.35">
      <c r="A919" s="20"/>
      <c r="P919" s="22"/>
    </row>
    <row r="920" spans="1:16" x14ac:dyDescent="0.35">
      <c r="A920" s="20"/>
      <c r="P920" s="22"/>
    </row>
    <row r="921" spans="1:16" x14ac:dyDescent="0.35">
      <c r="A921" s="20"/>
      <c r="P921" s="22"/>
    </row>
    <row r="922" spans="1:16" x14ac:dyDescent="0.35">
      <c r="A922" s="20"/>
      <c r="P922" s="22"/>
    </row>
    <row r="923" spans="1:16" x14ac:dyDescent="0.35">
      <c r="A923" s="20"/>
      <c r="P923" s="22"/>
    </row>
    <row r="924" spans="1:16" x14ac:dyDescent="0.35">
      <c r="A924" s="20"/>
      <c r="P924" s="22"/>
    </row>
    <row r="925" spans="1:16" x14ac:dyDescent="0.35">
      <c r="A925" s="20"/>
      <c r="P925" s="22"/>
    </row>
    <row r="926" spans="1:16" x14ac:dyDescent="0.35">
      <c r="A926" s="20"/>
      <c r="P926" s="22"/>
    </row>
    <row r="927" spans="1:16" x14ac:dyDescent="0.35">
      <c r="A927" s="20"/>
      <c r="P927" s="22"/>
    </row>
    <row r="928" spans="1:16" x14ac:dyDescent="0.35">
      <c r="A928" s="20"/>
      <c r="P928" s="22"/>
    </row>
    <row r="929" spans="1:16" x14ac:dyDescent="0.35">
      <c r="A929" s="20"/>
      <c r="P929" s="22"/>
    </row>
    <row r="930" spans="1:16" x14ac:dyDescent="0.35">
      <c r="A930" s="20"/>
      <c r="P930" s="22"/>
    </row>
    <row r="931" spans="1:16" x14ac:dyDescent="0.35">
      <c r="A931" s="20"/>
      <c r="P931" s="22"/>
    </row>
    <row r="932" spans="1:16" x14ac:dyDescent="0.35">
      <c r="A932" s="20"/>
      <c r="P932" s="22"/>
    </row>
    <row r="933" spans="1:16" x14ac:dyDescent="0.35">
      <c r="A933" s="20"/>
      <c r="P933" s="22"/>
    </row>
    <row r="934" spans="1:16" x14ac:dyDescent="0.35">
      <c r="A934" s="20"/>
      <c r="P934" s="22"/>
    </row>
    <row r="935" spans="1:16" x14ac:dyDescent="0.35">
      <c r="A935" s="20"/>
      <c r="P935" s="22"/>
    </row>
    <row r="936" spans="1:16" x14ac:dyDescent="0.35">
      <c r="A936" s="20"/>
      <c r="P936" s="22"/>
    </row>
    <row r="937" spans="1:16" x14ac:dyDescent="0.35">
      <c r="A937" s="20"/>
      <c r="P937" s="22"/>
    </row>
    <row r="938" spans="1:16" x14ac:dyDescent="0.35">
      <c r="A938" s="20"/>
      <c r="P938" s="22"/>
    </row>
    <row r="939" spans="1:16" x14ac:dyDescent="0.35">
      <c r="A939" s="20"/>
      <c r="P939" s="22"/>
    </row>
    <row r="940" spans="1:16" x14ac:dyDescent="0.35">
      <c r="A940" s="20"/>
      <c r="P940" s="22"/>
    </row>
    <row r="941" spans="1:16" x14ac:dyDescent="0.35">
      <c r="A941" s="20"/>
      <c r="P941" s="22"/>
    </row>
    <row r="942" spans="1:16" x14ac:dyDescent="0.35">
      <c r="A942" s="20"/>
      <c r="P942" s="22"/>
    </row>
    <row r="943" spans="1:16" x14ac:dyDescent="0.35">
      <c r="A943" s="20"/>
      <c r="P943" s="22"/>
    </row>
    <row r="944" spans="1:16" x14ac:dyDescent="0.35">
      <c r="A944" s="20"/>
      <c r="P944" s="22"/>
    </row>
    <row r="945" spans="1:16" x14ac:dyDescent="0.35">
      <c r="A945" s="20"/>
      <c r="P945" s="22"/>
    </row>
    <row r="946" spans="1:16" x14ac:dyDescent="0.35">
      <c r="A946" s="20"/>
      <c r="P946" s="22"/>
    </row>
    <row r="947" spans="1:16" x14ac:dyDescent="0.35">
      <c r="A947" s="20"/>
      <c r="P947" s="22"/>
    </row>
    <row r="948" spans="1:16" x14ac:dyDescent="0.35">
      <c r="A948" s="20"/>
      <c r="P948" s="22"/>
    </row>
    <row r="949" spans="1:16" x14ac:dyDescent="0.35">
      <c r="A949" s="20"/>
      <c r="P949" s="22"/>
    </row>
    <row r="950" spans="1:16" x14ac:dyDescent="0.35">
      <c r="A950" s="20"/>
      <c r="P950" s="22"/>
    </row>
    <row r="951" spans="1:16" x14ac:dyDescent="0.35">
      <c r="A951" s="20"/>
      <c r="P951" s="22"/>
    </row>
    <row r="952" spans="1:16" x14ac:dyDescent="0.35">
      <c r="A952" s="20"/>
      <c r="P952" s="22"/>
    </row>
    <row r="953" spans="1:16" x14ac:dyDescent="0.35">
      <c r="A953" s="20"/>
      <c r="P953" s="22"/>
    </row>
    <row r="954" spans="1:16" x14ac:dyDescent="0.35">
      <c r="A954" s="20"/>
      <c r="P954" s="22"/>
    </row>
    <row r="955" spans="1:16" x14ac:dyDescent="0.35">
      <c r="A955" s="20"/>
      <c r="P955" s="22"/>
    </row>
    <row r="956" spans="1:16" x14ac:dyDescent="0.35">
      <c r="A956" s="20"/>
      <c r="P956" s="22"/>
    </row>
    <row r="957" spans="1:16" x14ac:dyDescent="0.35">
      <c r="A957" s="20"/>
      <c r="P957" s="22"/>
    </row>
    <row r="958" spans="1:16" x14ac:dyDescent="0.35">
      <c r="A958" s="20"/>
      <c r="P958" s="22"/>
    </row>
    <row r="959" spans="1:16" x14ac:dyDescent="0.35">
      <c r="A959" s="20"/>
      <c r="P959" s="22"/>
    </row>
    <row r="960" spans="1:16" x14ac:dyDescent="0.35">
      <c r="A960" s="20"/>
      <c r="P960" s="22"/>
    </row>
    <row r="961" spans="1:16" x14ac:dyDescent="0.35">
      <c r="A961" s="20"/>
      <c r="P961" s="22"/>
    </row>
    <row r="962" spans="1:16" x14ac:dyDescent="0.35">
      <c r="A962" s="20"/>
      <c r="P962" s="22"/>
    </row>
    <row r="963" spans="1:16" x14ac:dyDescent="0.35">
      <c r="A963" s="20"/>
      <c r="P963" s="22"/>
    </row>
    <row r="964" spans="1:16" x14ac:dyDescent="0.35">
      <c r="A964" s="20"/>
      <c r="P964" s="22"/>
    </row>
    <row r="965" spans="1:16" x14ac:dyDescent="0.35">
      <c r="A965" s="20"/>
      <c r="P965" s="22"/>
    </row>
    <row r="966" spans="1:16" x14ac:dyDescent="0.35">
      <c r="A966" s="20"/>
      <c r="P966" s="22"/>
    </row>
    <row r="967" spans="1:16" x14ac:dyDescent="0.35">
      <c r="A967" s="20"/>
      <c r="P967" s="22"/>
    </row>
    <row r="968" spans="1:16" x14ac:dyDescent="0.35">
      <c r="A968" s="20"/>
      <c r="P968" s="22"/>
    </row>
    <row r="969" spans="1:16" x14ac:dyDescent="0.35">
      <c r="A969" s="20"/>
      <c r="P969" s="22"/>
    </row>
    <row r="970" spans="1:16" x14ac:dyDescent="0.35">
      <c r="A970" s="20"/>
      <c r="P970" s="22"/>
    </row>
    <row r="971" spans="1:16" x14ac:dyDescent="0.35">
      <c r="A971" s="20"/>
      <c r="P971" s="22"/>
    </row>
    <row r="972" spans="1:16" x14ac:dyDescent="0.35">
      <c r="A972" s="20"/>
      <c r="P972" s="22"/>
    </row>
    <row r="973" spans="1:16" x14ac:dyDescent="0.35">
      <c r="A973" s="20"/>
      <c r="P973" s="22"/>
    </row>
    <row r="974" spans="1:16" x14ac:dyDescent="0.35">
      <c r="A974" s="20"/>
      <c r="P974" s="22"/>
    </row>
    <row r="975" spans="1:16" x14ac:dyDescent="0.35">
      <c r="A975" s="20"/>
      <c r="P975" s="22"/>
    </row>
    <row r="976" spans="1:16" x14ac:dyDescent="0.35">
      <c r="A976" s="20"/>
      <c r="P976" s="22"/>
    </row>
    <row r="977" spans="1:16" x14ac:dyDescent="0.35">
      <c r="A977" s="20"/>
      <c r="P977" s="22"/>
    </row>
    <row r="978" spans="1:16" x14ac:dyDescent="0.35">
      <c r="A978" s="20"/>
      <c r="P978" s="22"/>
    </row>
    <row r="979" spans="1:16" x14ac:dyDescent="0.35">
      <c r="A979" s="20"/>
      <c r="P979" s="22"/>
    </row>
    <row r="980" spans="1:16" x14ac:dyDescent="0.35">
      <c r="A980" s="20"/>
      <c r="P980" s="22"/>
    </row>
    <row r="981" spans="1:16" x14ac:dyDescent="0.35">
      <c r="A981" s="20"/>
      <c r="P981" s="22"/>
    </row>
    <row r="982" spans="1:16" x14ac:dyDescent="0.35">
      <c r="A982" s="20"/>
      <c r="P982" s="22"/>
    </row>
    <row r="983" spans="1:16" x14ac:dyDescent="0.35">
      <c r="A983" s="20"/>
      <c r="P983" s="22"/>
    </row>
    <row r="984" spans="1:16" x14ac:dyDescent="0.35">
      <c r="A984" s="20"/>
      <c r="P984" s="22"/>
    </row>
    <row r="985" spans="1:16" x14ac:dyDescent="0.35">
      <c r="A985" s="20"/>
      <c r="P985" s="22"/>
    </row>
    <row r="986" spans="1:16" x14ac:dyDescent="0.35">
      <c r="A986" s="20"/>
      <c r="P986" s="22"/>
    </row>
    <row r="987" spans="1:16" x14ac:dyDescent="0.35">
      <c r="A987" s="20"/>
      <c r="P987" s="22"/>
    </row>
    <row r="988" spans="1:16" x14ac:dyDescent="0.35">
      <c r="A988" s="20"/>
      <c r="P988" s="22"/>
    </row>
    <row r="989" spans="1:16" x14ac:dyDescent="0.35">
      <c r="A989" s="20"/>
      <c r="P989" s="22"/>
    </row>
    <row r="990" spans="1:16" x14ac:dyDescent="0.35">
      <c r="A990" s="20"/>
      <c r="P990" s="22"/>
    </row>
    <row r="991" spans="1:16" x14ac:dyDescent="0.35">
      <c r="A991" s="20"/>
      <c r="P991" s="22"/>
    </row>
    <row r="992" spans="1:16" x14ac:dyDescent="0.35">
      <c r="A992" s="20"/>
      <c r="P992" s="22"/>
    </row>
    <row r="993" spans="1:16" x14ac:dyDescent="0.35">
      <c r="A993" s="20"/>
      <c r="P993" s="22"/>
    </row>
    <row r="994" spans="1:16" x14ac:dyDescent="0.35">
      <c r="A994" s="20"/>
      <c r="P994" s="22"/>
    </row>
    <row r="995" spans="1:16" x14ac:dyDescent="0.35">
      <c r="A995" s="20"/>
      <c r="P995" s="22"/>
    </row>
    <row r="996" spans="1:16" x14ac:dyDescent="0.35">
      <c r="A996" s="20"/>
      <c r="P996" s="22"/>
    </row>
    <row r="997" spans="1:16" x14ac:dyDescent="0.35">
      <c r="A997" s="20"/>
      <c r="P997" s="22"/>
    </row>
    <row r="998" spans="1:16" x14ac:dyDescent="0.35">
      <c r="A998" s="20"/>
      <c r="P998" s="22"/>
    </row>
    <row r="999" spans="1:16" x14ac:dyDescent="0.35">
      <c r="A999" s="20"/>
      <c r="P999" s="22"/>
    </row>
    <row r="1000" spans="1:16" x14ac:dyDescent="0.35">
      <c r="A1000" s="20"/>
      <c r="P1000" s="22"/>
    </row>
    <row r="1001" spans="1:16" x14ac:dyDescent="0.35">
      <c r="A1001" s="20"/>
      <c r="P1001" s="22"/>
    </row>
    <row r="1002" spans="1:16" x14ac:dyDescent="0.35">
      <c r="A1002" s="20"/>
      <c r="P1002" s="22"/>
    </row>
    <row r="1003" spans="1:16" x14ac:dyDescent="0.35">
      <c r="A1003" s="20"/>
      <c r="P1003" s="22"/>
    </row>
    <row r="1004" spans="1:16" x14ac:dyDescent="0.35">
      <c r="A1004" s="20"/>
      <c r="P1004" s="22"/>
    </row>
    <row r="1005" spans="1:16" x14ac:dyDescent="0.35">
      <c r="A1005" s="20"/>
      <c r="P1005" s="22"/>
    </row>
    <row r="1006" spans="1:16" x14ac:dyDescent="0.35">
      <c r="A1006" s="20"/>
      <c r="P1006" s="22"/>
    </row>
    <row r="1007" spans="1:16" x14ac:dyDescent="0.35">
      <c r="A1007" s="20"/>
      <c r="P1007" s="22"/>
    </row>
    <row r="1008" spans="1:16" x14ac:dyDescent="0.35">
      <c r="A1008" s="20"/>
      <c r="P1008" s="22"/>
    </row>
    <row r="1009" spans="1:16" x14ac:dyDescent="0.35">
      <c r="A1009" s="20"/>
      <c r="P1009" s="22"/>
    </row>
    <row r="1010" spans="1:16" x14ac:dyDescent="0.35">
      <c r="A1010" s="20"/>
      <c r="P1010" s="22"/>
    </row>
    <row r="1011" spans="1:16" x14ac:dyDescent="0.35">
      <c r="A1011" s="20"/>
      <c r="P1011" s="22"/>
    </row>
    <row r="1012" spans="1:16" x14ac:dyDescent="0.35">
      <c r="A1012" s="20"/>
      <c r="P1012" s="22"/>
    </row>
    <row r="1013" spans="1:16" x14ac:dyDescent="0.35">
      <c r="A1013" s="20"/>
      <c r="P1013" s="22"/>
    </row>
    <row r="1014" spans="1:16" x14ac:dyDescent="0.35">
      <c r="A1014" s="20"/>
      <c r="P1014" s="22"/>
    </row>
    <row r="1015" spans="1:16" x14ac:dyDescent="0.35">
      <c r="A1015" s="20"/>
      <c r="P1015" s="22"/>
    </row>
    <row r="1016" spans="1:16" x14ac:dyDescent="0.35">
      <c r="A1016" s="20"/>
      <c r="P1016" s="22"/>
    </row>
    <row r="1017" spans="1:16" x14ac:dyDescent="0.35">
      <c r="A1017" s="20"/>
      <c r="P1017" s="22"/>
    </row>
    <row r="1018" spans="1:16" x14ac:dyDescent="0.35">
      <c r="A1018" s="20"/>
      <c r="P1018" s="22"/>
    </row>
    <row r="1019" spans="1:16" x14ac:dyDescent="0.35">
      <c r="A1019" s="20"/>
      <c r="P1019" s="22"/>
    </row>
    <row r="1020" spans="1:16" x14ac:dyDescent="0.35">
      <c r="A1020" s="20"/>
      <c r="P1020" s="22"/>
    </row>
    <row r="1021" spans="1:16" x14ac:dyDescent="0.35">
      <c r="A1021" s="20"/>
      <c r="P1021" s="22"/>
    </row>
    <row r="1022" spans="1:16" x14ac:dyDescent="0.35">
      <c r="A1022" s="20"/>
      <c r="P1022" s="22"/>
    </row>
    <row r="1023" spans="1:16" x14ac:dyDescent="0.35">
      <c r="A1023" s="20"/>
      <c r="P1023" s="22"/>
    </row>
    <row r="1024" spans="1:16" x14ac:dyDescent="0.35">
      <c r="A1024" s="20"/>
      <c r="P1024" s="22"/>
    </row>
    <row r="1025" spans="1:16" x14ac:dyDescent="0.35">
      <c r="A1025" s="20"/>
      <c r="P1025" s="22"/>
    </row>
    <row r="1026" spans="1:16" x14ac:dyDescent="0.35">
      <c r="A1026" s="20"/>
      <c r="P1026" s="22"/>
    </row>
    <row r="1027" spans="1:16" x14ac:dyDescent="0.35">
      <c r="A1027" s="20"/>
      <c r="P1027" s="22"/>
    </row>
    <row r="1028" spans="1:16" x14ac:dyDescent="0.35">
      <c r="A1028" s="20"/>
      <c r="P1028" s="22"/>
    </row>
    <row r="1029" spans="1:16" x14ac:dyDescent="0.35">
      <c r="A1029" s="20"/>
      <c r="P1029" s="22"/>
    </row>
    <row r="1030" spans="1:16" x14ac:dyDescent="0.35">
      <c r="A1030" s="20"/>
      <c r="P1030" s="22"/>
    </row>
    <row r="1031" spans="1:16" x14ac:dyDescent="0.35">
      <c r="A1031" s="20"/>
      <c r="P1031" s="22"/>
    </row>
    <row r="1032" spans="1:16" x14ac:dyDescent="0.35">
      <c r="A1032" s="20"/>
      <c r="P1032" s="22"/>
    </row>
    <row r="1033" spans="1:16" x14ac:dyDescent="0.35">
      <c r="A1033" s="20"/>
      <c r="P1033" s="22"/>
    </row>
    <row r="1034" spans="1:16" x14ac:dyDescent="0.35">
      <c r="A1034" s="20"/>
      <c r="P1034" s="22"/>
    </row>
    <row r="1035" spans="1:16" x14ac:dyDescent="0.35">
      <c r="A1035" s="20"/>
      <c r="P1035" s="22"/>
    </row>
    <row r="1036" spans="1:16" x14ac:dyDescent="0.35">
      <c r="A1036" s="20"/>
      <c r="P1036" s="22"/>
    </row>
    <row r="1037" spans="1:16" x14ac:dyDescent="0.35">
      <c r="A1037" s="20"/>
      <c r="P1037" s="22"/>
    </row>
    <row r="1038" spans="1:16" x14ac:dyDescent="0.35">
      <c r="A1038" s="20"/>
      <c r="P1038" s="22"/>
    </row>
    <row r="1039" spans="1:16" x14ac:dyDescent="0.35">
      <c r="A1039" s="20"/>
      <c r="P1039" s="22"/>
    </row>
    <row r="1040" spans="1:16" x14ac:dyDescent="0.35">
      <c r="A1040" s="20"/>
      <c r="P1040" s="22"/>
    </row>
    <row r="1041" spans="1:16" x14ac:dyDescent="0.35">
      <c r="A1041" s="20"/>
      <c r="P1041" s="22"/>
    </row>
    <row r="1042" spans="1:16" x14ac:dyDescent="0.35">
      <c r="A1042" s="20"/>
      <c r="P1042" s="22"/>
    </row>
    <row r="1043" spans="1:16" x14ac:dyDescent="0.35">
      <c r="A1043" s="20"/>
      <c r="P1043" s="22"/>
    </row>
    <row r="1044" spans="1:16" x14ac:dyDescent="0.35">
      <c r="A1044" s="20"/>
      <c r="P1044" s="22"/>
    </row>
    <row r="1045" spans="1:16" x14ac:dyDescent="0.35">
      <c r="A1045" s="20"/>
      <c r="P1045" s="22"/>
    </row>
    <row r="1046" spans="1:16" x14ac:dyDescent="0.35">
      <c r="A1046" s="20"/>
      <c r="P1046" s="22"/>
    </row>
    <row r="1047" spans="1:16" x14ac:dyDescent="0.35">
      <c r="A1047" s="20"/>
      <c r="P1047" s="22"/>
    </row>
    <row r="1048" spans="1:16" x14ac:dyDescent="0.35">
      <c r="A1048" s="20"/>
      <c r="P1048" s="22"/>
    </row>
    <row r="1049" spans="1:16" x14ac:dyDescent="0.35">
      <c r="A1049" s="20"/>
      <c r="P1049" s="22"/>
    </row>
    <row r="1050" spans="1:16" x14ac:dyDescent="0.35">
      <c r="A1050" s="20"/>
      <c r="P1050" s="22"/>
    </row>
    <row r="1051" spans="1:16" x14ac:dyDescent="0.35">
      <c r="A1051" s="20"/>
      <c r="P1051" s="22"/>
    </row>
    <row r="1052" spans="1:16" x14ac:dyDescent="0.35">
      <c r="A1052" s="20"/>
      <c r="P1052" s="22"/>
    </row>
    <row r="1053" spans="1:16" x14ac:dyDescent="0.35">
      <c r="A1053" s="20"/>
      <c r="P1053" s="22"/>
    </row>
    <row r="1054" spans="1:16" x14ac:dyDescent="0.35">
      <c r="A1054" s="20"/>
      <c r="P1054" s="22"/>
    </row>
    <row r="1055" spans="1:16" x14ac:dyDescent="0.35">
      <c r="A1055" s="20"/>
      <c r="P1055" s="22"/>
    </row>
    <row r="1056" spans="1:16" x14ac:dyDescent="0.35">
      <c r="A1056" s="20"/>
      <c r="P1056" s="22"/>
    </row>
    <row r="1057" spans="1:16" x14ac:dyDescent="0.35">
      <c r="A1057" s="20"/>
      <c r="P1057" s="22"/>
    </row>
    <row r="1058" spans="1:16" x14ac:dyDescent="0.35">
      <c r="A1058" s="20"/>
      <c r="P1058" s="22"/>
    </row>
    <row r="1059" spans="1:16" x14ac:dyDescent="0.35">
      <c r="A1059" s="20"/>
      <c r="P1059" s="22"/>
    </row>
    <row r="1060" spans="1:16" x14ac:dyDescent="0.35">
      <c r="A1060" s="20"/>
      <c r="P1060" s="22"/>
    </row>
    <row r="1061" spans="1:16" x14ac:dyDescent="0.35">
      <c r="A1061" s="20"/>
      <c r="P1061" s="22"/>
    </row>
    <row r="1062" spans="1:16" x14ac:dyDescent="0.35">
      <c r="A1062" s="20"/>
      <c r="P1062" s="22"/>
    </row>
    <row r="1063" spans="1:16" x14ac:dyDescent="0.35">
      <c r="A1063" s="20"/>
      <c r="P1063" s="22"/>
    </row>
    <row r="1064" spans="1:16" x14ac:dyDescent="0.35">
      <c r="A1064" s="20"/>
      <c r="P1064" s="22"/>
    </row>
    <row r="1065" spans="1:16" x14ac:dyDescent="0.35">
      <c r="A1065" s="20"/>
      <c r="P1065" s="22"/>
    </row>
    <row r="1066" spans="1:16" x14ac:dyDescent="0.35">
      <c r="A1066" s="20"/>
      <c r="P1066" s="22"/>
    </row>
    <row r="1067" spans="1:16" x14ac:dyDescent="0.35">
      <c r="A1067" s="20"/>
      <c r="P1067" s="22"/>
    </row>
    <row r="1068" spans="1:16" x14ac:dyDescent="0.35">
      <c r="A1068" s="20"/>
      <c r="P1068" s="22"/>
    </row>
    <row r="1069" spans="1:16" x14ac:dyDescent="0.35">
      <c r="A1069" s="20"/>
      <c r="P1069" s="22"/>
    </row>
    <row r="1070" spans="1:16" x14ac:dyDescent="0.35">
      <c r="A1070" s="20"/>
      <c r="P1070" s="22"/>
    </row>
    <row r="1071" spans="1:16" x14ac:dyDescent="0.35">
      <c r="A1071" s="20"/>
      <c r="P1071" s="22"/>
    </row>
    <row r="1072" spans="1:16" x14ac:dyDescent="0.35">
      <c r="A1072" s="20"/>
      <c r="P1072" s="22"/>
    </row>
    <row r="1073" spans="1:16" x14ac:dyDescent="0.35">
      <c r="A1073" s="20"/>
      <c r="P1073" s="22"/>
    </row>
    <row r="1074" spans="1:16" x14ac:dyDescent="0.35">
      <c r="A1074" s="20"/>
      <c r="P1074" s="22"/>
    </row>
    <row r="1075" spans="1:16" x14ac:dyDescent="0.35">
      <c r="A1075" s="20"/>
      <c r="P1075" s="22"/>
    </row>
    <row r="1076" spans="1:16" x14ac:dyDescent="0.35">
      <c r="A1076" s="20"/>
      <c r="P1076" s="22"/>
    </row>
    <row r="1077" spans="1:16" x14ac:dyDescent="0.35">
      <c r="A1077" s="20"/>
      <c r="P1077" s="22"/>
    </row>
    <row r="1078" spans="1:16" x14ac:dyDescent="0.35">
      <c r="A1078" s="20"/>
      <c r="P1078" s="22"/>
    </row>
    <row r="1079" spans="1:16" x14ac:dyDescent="0.35">
      <c r="A1079" s="20"/>
      <c r="P1079" s="22"/>
    </row>
    <row r="1080" spans="1:16" ht="15" thickBot="1" x14ac:dyDescent="0.4">
      <c r="A1080" s="23"/>
      <c r="B1080" s="24"/>
      <c r="C1080" s="24"/>
      <c r="D1080" s="24"/>
      <c r="E1080" s="24"/>
      <c r="F1080" s="24"/>
      <c r="G1080" s="24"/>
      <c r="H1080" s="24"/>
      <c r="I1080" s="24"/>
      <c r="J1080" s="24"/>
      <c r="K1080" s="24"/>
      <c r="L1080" s="24"/>
      <c r="M1080" s="24"/>
      <c r="N1080" s="24"/>
      <c r="O1080" s="24"/>
      <c r="P1080" s="25"/>
    </row>
  </sheetData>
  <conditionalFormatting sqref="A4:A35">
    <cfRule type="containsText" dxfId="0" priority="1" operator="containsText" text="ongoingFusion">
      <formula>NOT(ISERROR(SEARCH("ongoingFusion",A4)))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Figure5S1bc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Gotthardt, Michael</dc:creator>
  <cp:lastModifiedBy>Radke, Michael</cp:lastModifiedBy>
  <dcterms:created xsi:type="dcterms:W3CDTF">2024-09-20T12:25:47Z</dcterms:created>
  <dcterms:modified xsi:type="dcterms:W3CDTF">2024-09-23T09:36:14Z</dcterms:modified>
</cp:coreProperties>
</file>