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[2] Quantifications\"/>
    </mc:Choice>
  </mc:AlternateContent>
  <xr:revisionPtr revIDLastSave="0" documentId="13_ncr:1_{FCEC89EC-D575-41A4-9F28-15E2E708B58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1" i="1"/>
  <c r="C10" i="1"/>
  <c r="C9" i="1"/>
  <c r="G8" i="1"/>
  <c r="G7" i="1"/>
  <c r="G6" i="1"/>
  <c r="C6" i="1"/>
  <c r="C5" i="1"/>
  <c r="C4" i="1"/>
</calcChain>
</file>

<file path=xl/sharedStrings.xml><?xml version="1.0" encoding="utf-8"?>
<sst xmlns="http://schemas.openxmlformats.org/spreadsheetml/2006/main" count="33" uniqueCount="23">
  <si>
    <t>Figure 1-supplement 1 (D)</t>
    <phoneticPr fontId="4" type="noConversion"/>
  </si>
  <si>
    <t>Lat.B susp 18hr + 2.5%Matrigel</t>
    <phoneticPr fontId="4" type="noConversion"/>
  </si>
  <si>
    <t>1st</t>
    <phoneticPr fontId="4" type="noConversion"/>
  </si>
  <si>
    <t>% of large vacuole</t>
    <phoneticPr fontId="4" type="noConversion"/>
  </si>
  <si>
    <t>=100*(Vac/Hoescht)</t>
    <phoneticPr fontId="4" type="noConversion"/>
  </si>
  <si>
    <t>0hr</t>
    <phoneticPr fontId="4" type="noConversion"/>
  </si>
  <si>
    <t>=100*(0/164)</t>
    <phoneticPr fontId="4" type="noConversion"/>
  </si>
  <si>
    <t>18hr+Lat.B</t>
    <phoneticPr fontId="4" type="noConversion"/>
  </si>
  <si>
    <t>=100*(45/125)</t>
    <phoneticPr fontId="4" type="noConversion"/>
  </si>
  <si>
    <t>total number of cells</t>
    <phoneticPr fontId="4" type="noConversion"/>
  </si>
  <si>
    <t>18hr+Lat.B+2.5% Matrigel</t>
    <phoneticPr fontId="4" type="noConversion"/>
  </si>
  <si>
    <t>=100*(9/117)</t>
    <phoneticPr fontId="4" type="noConversion"/>
  </si>
  <si>
    <t>Mock</t>
    <phoneticPr fontId="4" type="noConversion"/>
  </si>
  <si>
    <t>Lat.B</t>
    <phoneticPr fontId="4" type="noConversion"/>
  </si>
  <si>
    <t>2nd</t>
    <phoneticPr fontId="4" type="noConversion"/>
  </si>
  <si>
    <t>Lat.B+Matrigel</t>
    <phoneticPr fontId="4" type="noConversion"/>
  </si>
  <si>
    <t>=100*(3/164)</t>
    <phoneticPr fontId="4" type="noConversion"/>
  </si>
  <si>
    <t>=100*(106/242)</t>
    <phoneticPr fontId="4" type="noConversion"/>
  </si>
  <si>
    <t>=100*(47/242)</t>
    <phoneticPr fontId="4" type="noConversion"/>
  </si>
  <si>
    <t>3th</t>
    <phoneticPr fontId="4" type="noConversion"/>
  </si>
  <si>
    <t>=100*(8/195)</t>
    <phoneticPr fontId="4" type="noConversion"/>
  </si>
  <si>
    <t>=100*(96/204)</t>
    <phoneticPr fontId="4" type="noConversion"/>
  </si>
  <si>
    <t>=100*(31/228)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</si>
</sst>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10">
    <xf numFmtId="0" fontId="0" fillId="0" borderId="0" xfId="0"/>
    <xf numFmtId="0" fontId="2" fillId="2" borderId="2" xfId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F2" sqref="F2"/>
    </sheetView>
  </sheetViews>
  <sheetFormatPr defaultRowHeight="16.5" x14ac:dyDescent="0.3"/>
  <cols>
    <col min="1" max="1" width="18.5" customWidth="1"/>
    <col min="4" max="4" width="15.625" customWidth="1"/>
  </cols>
  <sheetData>
    <row r="1" spans="1:7" ht="30" x14ac:dyDescent="0.3">
      <c r="A1" s="1" t="s">
        <v>0</v>
      </c>
      <c r="B1" s="2"/>
      <c r="C1" s="3"/>
      <c r="D1" s="3"/>
      <c r="E1" s="3"/>
      <c r="F1" s="4"/>
      <c r="G1" s="4"/>
    </row>
    <row r="2" spans="1:7" ht="30" x14ac:dyDescent="0.3">
      <c r="A2" s="1" t="s">
        <v>1</v>
      </c>
      <c r="B2" s="2"/>
      <c r="C2" s="3"/>
      <c r="D2" s="3"/>
      <c r="E2" s="3"/>
      <c r="F2" s="4"/>
      <c r="G2" s="4"/>
    </row>
    <row r="3" spans="1:7" x14ac:dyDescent="0.3">
      <c r="A3" s="9" t="s">
        <v>2</v>
      </c>
      <c r="B3" s="6" t="s">
        <v>3</v>
      </c>
      <c r="C3" s="7" t="s">
        <v>4</v>
      </c>
      <c r="D3" s="6"/>
      <c r="E3" s="4"/>
      <c r="F3" s="4"/>
      <c r="G3" s="4"/>
    </row>
    <row r="4" spans="1:7" x14ac:dyDescent="0.3">
      <c r="A4" s="8"/>
      <c r="B4" s="6" t="s">
        <v>5</v>
      </c>
      <c r="C4" s="6">
        <f>100*(0/164)</f>
        <v>0</v>
      </c>
      <c r="D4" s="7" t="s">
        <v>6</v>
      </c>
      <c r="E4" s="4"/>
      <c r="F4" s="4"/>
      <c r="G4" s="4"/>
    </row>
    <row r="5" spans="1:7" x14ac:dyDescent="0.3">
      <c r="A5" s="8"/>
      <c r="B5" s="6" t="s">
        <v>7</v>
      </c>
      <c r="C5" s="6">
        <f>100*(45/125)</f>
        <v>36</v>
      </c>
      <c r="D5" s="7" t="s">
        <v>8</v>
      </c>
      <c r="E5" s="4"/>
      <c r="F5" s="4"/>
      <c r="G5" s="4" t="s">
        <v>9</v>
      </c>
    </row>
    <row r="6" spans="1:7" x14ac:dyDescent="0.3">
      <c r="A6" s="8"/>
      <c r="B6" s="6" t="s">
        <v>10</v>
      </c>
      <c r="C6" s="6">
        <f>100*(9/117)</f>
        <v>7.6923076923076925</v>
      </c>
      <c r="D6" s="7" t="s">
        <v>11</v>
      </c>
      <c r="E6" s="4"/>
      <c r="F6" s="4" t="s">
        <v>12</v>
      </c>
      <c r="G6" s="4">
        <f>SUM(164,164,195)</f>
        <v>523</v>
      </c>
    </row>
    <row r="7" spans="1:7" x14ac:dyDescent="0.3">
      <c r="A7" s="8"/>
      <c r="B7" s="6"/>
      <c r="C7" s="6"/>
      <c r="D7" s="6"/>
      <c r="E7" s="4"/>
      <c r="F7" s="4" t="s">
        <v>13</v>
      </c>
      <c r="G7" s="4">
        <f>SUM(125,242,204)</f>
        <v>571</v>
      </c>
    </row>
    <row r="8" spans="1:7" x14ac:dyDescent="0.3">
      <c r="A8" s="5" t="s">
        <v>14</v>
      </c>
      <c r="B8" s="6" t="s">
        <v>3</v>
      </c>
      <c r="C8" s="7" t="s">
        <v>4</v>
      </c>
      <c r="D8" s="6"/>
      <c r="E8" s="4"/>
      <c r="F8" s="4" t="s">
        <v>15</v>
      </c>
      <c r="G8" s="4">
        <f>SUM(117,242,228)</f>
        <v>587</v>
      </c>
    </row>
    <row r="9" spans="1:7" x14ac:dyDescent="0.3">
      <c r="A9" s="8"/>
      <c r="B9" s="6" t="s">
        <v>5</v>
      </c>
      <c r="C9" s="6">
        <f>100*(3/164)</f>
        <v>1.8292682926829267</v>
      </c>
      <c r="D9" s="7" t="s">
        <v>16</v>
      </c>
      <c r="E9" s="4"/>
      <c r="F9" s="4"/>
      <c r="G9" s="4"/>
    </row>
    <row r="10" spans="1:7" x14ac:dyDescent="0.3">
      <c r="A10" s="8"/>
      <c r="B10" s="6" t="s">
        <v>7</v>
      </c>
      <c r="C10" s="6">
        <f>100*(106/242)</f>
        <v>43.801652892561982</v>
      </c>
      <c r="D10" s="7" t="s">
        <v>17</v>
      </c>
      <c r="E10" s="4"/>
      <c r="F10" s="4"/>
      <c r="G10" s="4"/>
    </row>
    <row r="11" spans="1:7" x14ac:dyDescent="0.3">
      <c r="A11" s="8"/>
      <c r="B11" s="6" t="s">
        <v>10</v>
      </c>
      <c r="C11" s="6">
        <f>100*(47/242)</f>
        <v>19.421487603305785</v>
      </c>
      <c r="D11" s="7" t="s">
        <v>18</v>
      </c>
      <c r="E11" s="4"/>
      <c r="F11" s="4"/>
      <c r="G11" s="4"/>
    </row>
    <row r="12" spans="1:7" x14ac:dyDescent="0.3">
      <c r="A12" s="8"/>
      <c r="B12" s="6"/>
      <c r="C12" s="6"/>
      <c r="D12" s="6"/>
      <c r="E12" s="4"/>
      <c r="F12" s="4"/>
      <c r="G12" s="4"/>
    </row>
    <row r="13" spans="1:7" x14ac:dyDescent="0.3">
      <c r="A13" s="5" t="s">
        <v>19</v>
      </c>
      <c r="B13" s="6" t="s">
        <v>3</v>
      </c>
      <c r="C13" s="7" t="s">
        <v>4</v>
      </c>
      <c r="D13" s="6"/>
      <c r="E13" s="4"/>
      <c r="F13" s="4"/>
      <c r="G13" s="4"/>
    </row>
    <row r="14" spans="1:7" x14ac:dyDescent="0.3">
      <c r="A14" s="8"/>
      <c r="B14" s="6" t="s">
        <v>5</v>
      </c>
      <c r="C14" s="6">
        <f>100*(8/195)</f>
        <v>4.1025641025641022</v>
      </c>
      <c r="D14" s="7" t="s">
        <v>20</v>
      </c>
      <c r="E14" s="4"/>
      <c r="F14" s="4"/>
      <c r="G14" s="4"/>
    </row>
    <row r="15" spans="1:7" x14ac:dyDescent="0.3">
      <c r="A15" s="8"/>
      <c r="B15" s="6" t="s">
        <v>7</v>
      </c>
      <c r="C15" s="6">
        <f>100*(96/204)</f>
        <v>47.058823529411761</v>
      </c>
      <c r="D15" s="7" t="s">
        <v>21</v>
      </c>
      <c r="E15" s="4"/>
      <c r="F15" s="4"/>
      <c r="G15" s="4"/>
    </row>
    <row r="16" spans="1:7" x14ac:dyDescent="0.3">
      <c r="A16" s="8"/>
      <c r="B16" s="6" t="s">
        <v>10</v>
      </c>
      <c r="C16" s="6">
        <f>100*(31/228)</f>
        <v>13.596491228070176</v>
      </c>
      <c r="D16" s="7" t="s">
        <v>22</v>
      </c>
      <c r="E16" s="4"/>
      <c r="F16" s="4"/>
      <c r="G16" s="4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2024-10-17T04:17:01Z</dcterms:modified>
</cp:coreProperties>
</file>