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s\PhD\DACs\Biorxiv Figs\Raw Data\Figure 4\"/>
    </mc:Choice>
  </mc:AlternateContent>
  <xr:revisionPtr revIDLastSave="0" documentId="13_ncr:1_{2D310578-656D-4CE3-8CD9-BC0EF6F1CE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" sheetId="1" r:id="rId1"/>
    <sheet name="C&amp;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2" l="1"/>
  <c r="K74" i="2"/>
  <c r="J74" i="2"/>
  <c r="L73" i="2"/>
  <c r="K73" i="2"/>
  <c r="J73" i="2"/>
  <c r="L72" i="2"/>
  <c r="K72" i="2"/>
  <c r="J72" i="2"/>
  <c r="L71" i="2"/>
  <c r="K71" i="2"/>
  <c r="J71" i="2"/>
  <c r="L67" i="2"/>
  <c r="K67" i="2"/>
  <c r="J67" i="2"/>
  <c r="L66" i="2"/>
  <c r="K66" i="2"/>
  <c r="J66" i="2"/>
  <c r="L65" i="2"/>
  <c r="K65" i="2"/>
  <c r="J65" i="2"/>
  <c r="L64" i="2"/>
  <c r="K64" i="2"/>
  <c r="J64" i="2"/>
  <c r="AH59" i="2"/>
  <c r="AB59" i="2"/>
  <c r="AI56" i="2"/>
  <c r="AH56" i="2"/>
  <c r="AB56" i="2"/>
  <c r="AH53" i="2"/>
  <c r="AB53" i="2"/>
  <c r="AI50" i="2"/>
  <c r="AI59" i="2" s="1"/>
  <c r="AH50" i="2"/>
  <c r="AC50" i="2"/>
  <c r="AC56" i="2" s="1"/>
  <c r="AB50" i="2"/>
  <c r="AH44" i="2"/>
  <c r="AB44" i="2"/>
  <c r="AH41" i="2"/>
  <c r="AB41" i="2"/>
  <c r="AH38" i="2"/>
  <c r="AB38" i="2"/>
  <c r="AH35" i="2"/>
  <c r="AI35" i="2" s="1"/>
  <c r="AB35" i="2"/>
  <c r="AC35" i="2" s="1"/>
  <c r="AH29" i="2"/>
  <c r="AB29" i="2"/>
  <c r="AI26" i="2"/>
  <c r="AH26" i="2"/>
  <c r="AB26" i="2"/>
  <c r="AH23" i="2"/>
  <c r="AB23" i="2"/>
  <c r="AI20" i="2"/>
  <c r="AI29" i="2" s="1"/>
  <c r="AH20" i="2"/>
  <c r="AC20" i="2"/>
  <c r="AC26" i="2" s="1"/>
  <c r="AB20" i="2"/>
  <c r="AH14" i="2"/>
  <c r="AB14" i="2"/>
  <c r="AH11" i="2"/>
  <c r="AB11" i="2"/>
  <c r="AH8" i="2"/>
  <c r="AB8" i="2"/>
  <c r="AI5" i="2"/>
  <c r="AI8" i="2" s="1"/>
  <c r="AH5" i="2"/>
  <c r="AB5" i="2"/>
  <c r="AC5" i="2" s="1"/>
  <c r="V59" i="2"/>
  <c r="P59" i="2"/>
  <c r="V56" i="2"/>
  <c r="P56" i="2"/>
  <c r="V53" i="2"/>
  <c r="P53" i="2"/>
  <c r="V50" i="2"/>
  <c r="W50" i="2" s="1"/>
  <c r="Q50" i="2"/>
  <c r="Q56" i="2" s="1"/>
  <c r="P50" i="2"/>
  <c r="V44" i="2"/>
  <c r="P44" i="2"/>
  <c r="V41" i="2"/>
  <c r="P41" i="2"/>
  <c r="V38" i="2"/>
  <c r="P38" i="2"/>
  <c r="V35" i="2"/>
  <c r="W35" i="2" s="1"/>
  <c r="P35" i="2"/>
  <c r="Q35" i="2" s="1"/>
  <c r="V29" i="2"/>
  <c r="P29" i="2"/>
  <c r="V26" i="2"/>
  <c r="P26" i="2"/>
  <c r="V23" i="2"/>
  <c r="P23" i="2"/>
  <c r="V20" i="2"/>
  <c r="W20" i="2" s="1"/>
  <c r="Q20" i="2"/>
  <c r="Q29" i="2" s="1"/>
  <c r="P20" i="2"/>
  <c r="V14" i="2"/>
  <c r="P14" i="2"/>
  <c r="V11" i="2"/>
  <c r="P11" i="2"/>
  <c r="V8" i="2"/>
  <c r="P8" i="2"/>
  <c r="V5" i="2"/>
  <c r="W5" i="2" s="1"/>
  <c r="P5" i="2"/>
  <c r="Q5" i="2" s="1"/>
  <c r="J59" i="2"/>
  <c r="D59" i="2"/>
  <c r="J56" i="2"/>
  <c r="D56" i="2"/>
  <c r="J53" i="2"/>
  <c r="D53" i="2"/>
  <c r="J50" i="2"/>
  <c r="K50" i="2" s="1"/>
  <c r="E50" i="2"/>
  <c r="E59" i="2" s="1"/>
  <c r="D50" i="2"/>
  <c r="J44" i="2"/>
  <c r="D44" i="2"/>
  <c r="J41" i="2"/>
  <c r="D41" i="2"/>
  <c r="J38" i="2"/>
  <c r="D38" i="2"/>
  <c r="J35" i="2"/>
  <c r="K35" i="2" s="1"/>
  <c r="D35" i="2"/>
  <c r="E35" i="2" s="1"/>
  <c r="J29" i="2"/>
  <c r="D29" i="2"/>
  <c r="J26" i="2"/>
  <c r="D26" i="2"/>
  <c r="J23" i="2"/>
  <c r="D23" i="2"/>
  <c r="J20" i="2"/>
  <c r="K20" i="2" s="1"/>
  <c r="D20" i="2"/>
  <c r="E20" i="2" s="1"/>
  <c r="E29" i="2" s="1"/>
  <c r="J14" i="2"/>
  <c r="D14" i="2"/>
  <c r="J11" i="2"/>
  <c r="D11" i="2"/>
  <c r="J8" i="2"/>
  <c r="D8" i="2"/>
  <c r="J5" i="2"/>
  <c r="K5" i="2" s="1"/>
  <c r="D5" i="2"/>
  <c r="E5" i="2" s="1"/>
  <c r="AC14" i="2" l="1"/>
  <c r="AD14" i="2" s="1"/>
  <c r="AC8" i="2"/>
  <c r="AC11" i="2"/>
  <c r="AD11" i="2" s="1"/>
  <c r="AD26" i="2"/>
  <c r="AI38" i="2"/>
  <c r="AI41" i="2"/>
  <c r="AJ41" i="2" s="1"/>
  <c r="AI44" i="2"/>
  <c r="AC44" i="2"/>
  <c r="AC38" i="2"/>
  <c r="AC41" i="2"/>
  <c r="AD41" i="2" s="1"/>
  <c r="AD56" i="2"/>
  <c r="AI14" i="2"/>
  <c r="AJ14" i="2" s="1"/>
  <c r="AC23" i="2"/>
  <c r="AC53" i="2"/>
  <c r="AI23" i="2"/>
  <c r="AJ26" i="2" s="1"/>
  <c r="AC29" i="2"/>
  <c r="AD29" i="2" s="1"/>
  <c r="AI53" i="2"/>
  <c r="AJ59" i="2" s="1"/>
  <c r="AC59" i="2"/>
  <c r="AD59" i="2" s="1"/>
  <c r="AI11" i="2"/>
  <c r="AJ11" i="2" s="1"/>
  <c r="W8" i="2"/>
  <c r="W11" i="2"/>
  <c r="X11" i="2" s="1"/>
  <c r="W14" i="2"/>
  <c r="X14" i="2" s="1"/>
  <c r="Q44" i="2"/>
  <c r="R44" i="2" s="1"/>
  <c r="Q38" i="2"/>
  <c r="Q41" i="2"/>
  <c r="R41" i="2" s="1"/>
  <c r="W23" i="2"/>
  <c r="W29" i="2"/>
  <c r="X29" i="2" s="1"/>
  <c r="W26" i="2"/>
  <c r="W59" i="2"/>
  <c r="W53" i="2"/>
  <c r="W56" i="2"/>
  <c r="X56" i="2" s="1"/>
  <c r="W38" i="2"/>
  <c r="W41" i="2"/>
  <c r="X41" i="2" s="1"/>
  <c r="W44" i="2"/>
  <c r="X44" i="2" s="1"/>
  <c r="Q14" i="2"/>
  <c r="Q8" i="2"/>
  <c r="Q11" i="2"/>
  <c r="R11" i="2" s="1"/>
  <c r="Q23" i="2"/>
  <c r="R29" i="2" s="1"/>
  <c r="Q53" i="2"/>
  <c r="R56" i="2" s="1"/>
  <c r="Q26" i="2"/>
  <c r="R26" i="2" s="1"/>
  <c r="Q59" i="2"/>
  <c r="R59" i="2" s="1"/>
  <c r="E14" i="2"/>
  <c r="E8" i="2"/>
  <c r="E11" i="2"/>
  <c r="F11" i="2" s="1"/>
  <c r="K8" i="2"/>
  <c r="K11" i="2"/>
  <c r="L11" i="2" s="1"/>
  <c r="K14" i="2"/>
  <c r="L14" i="2" s="1"/>
  <c r="F29" i="2"/>
  <c r="E44" i="2"/>
  <c r="E41" i="2"/>
  <c r="F41" i="2" s="1"/>
  <c r="E38" i="2"/>
  <c r="K23" i="2"/>
  <c r="K26" i="2"/>
  <c r="L26" i="2" s="1"/>
  <c r="K29" i="2"/>
  <c r="L29" i="2" s="1"/>
  <c r="K38" i="2"/>
  <c r="K41" i="2"/>
  <c r="K44" i="2"/>
  <c r="K59" i="2"/>
  <c r="L59" i="2" s="1"/>
  <c r="K53" i="2"/>
  <c r="K56" i="2"/>
  <c r="E23" i="2"/>
  <c r="E53" i="2"/>
  <c r="F59" i="2" s="1"/>
  <c r="E26" i="2"/>
  <c r="F26" i="2" s="1"/>
  <c r="E56" i="2"/>
  <c r="F56" i="2" s="1"/>
  <c r="AJ56" i="2" l="1"/>
  <c r="AJ29" i="2"/>
  <c r="AD44" i="2"/>
  <c r="AJ44" i="2"/>
  <c r="R14" i="2"/>
  <c r="X59" i="2"/>
  <c r="X26" i="2"/>
  <c r="L41" i="2"/>
  <c r="L56" i="2"/>
  <c r="L44" i="2"/>
  <c r="F44" i="2"/>
  <c r="F14" i="2"/>
  <c r="V13" i="1" l="1"/>
  <c r="M7" i="1"/>
  <c r="D7" i="1"/>
  <c r="X16" i="1"/>
  <c r="Y16" i="1" s="1"/>
  <c r="U16" i="1"/>
  <c r="V16" i="1" s="1"/>
  <c r="X13" i="1"/>
  <c r="Y13" i="1" s="1"/>
  <c r="U13" i="1"/>
  <c r="X10" i="1"/>
  <c r="Y10" i="1" s="1"/>
  <c r="U10" i="1"/>
  <c r="V10" i="1" s="1"/>
  <c r="X7" i="1"/>
  <c r="Y7" i="1" s="1"/>
  <c r="U7" i="1"/>
  <c r="X4" i="1"/>
  <c r="U4" i="1"/>
  <c r="O16" i="1"/>
  <c r="P16" i="1" s="1"/>
  <c r="L16" i="1"/>
  <c r="M16" i="1" s="1"/>
  <c r="O13" i="1"/>
  <c r="P13" i="1" s="1"/>
  <c r="L13" i="1"/>
  <c r="M13" i="1" s="1"/>
  <c r="O10" i="1"/>
  <c r="P10" i="1" s="1"/>
  <c r="L10" i="1"/>
  <c r="M10" i="1" s="1"/>
  <c r="O7" i="1"/>
  <c r="P7" i="1" s="1"/>
  <c r="L7" i="1"/>
  <c r="O4" i="1"/>
  <c r="L4" i="1"/>
  <c r="F16" i="1"/>
  <c r="G16" i="1" s="1"/>
  <c r="C16" i="1"/>
  <c r="D16" i="1" s="1"/>
  <c r="F13" i="1"/>
  <c r="G13" i="1" s="1"/>
  <c r="C13" i="1"/>
  <c r="D13" i="1" s="1"/>
  <c r="F10" i="1"/>
  <c r="G10" i="1" s="1"/>
  <c r="C10" i="1"/>
  <c r="D10" i="1" s="1"/>
  <c r="F7" i="1"/>
  <c r="G7" i="1" s="1"/>
  <c r="C7" i="1"/>
  <c r="F4" i="1"/>
  <c r="C4" i="1"/>
  <c r="Z7" i="1" l="1"/>
  <c r="V7" i="1"/>
  <c r="Z13" i="1"/>
  <c r="Z10" i="1"/>
  <c r="Q10" i="1"/>
  <c r="H10" i="1"/>
  <c r="H13" i="1"/>
  <c r="Q16" i="1"/>
  <c r="Q7" i="1"/>
  <c r="H7" i="1"/>
  <c r="Z16" i="1"/>
  <c r="Q13" i="1"/>
  <c r="H16" i="1"/>
</calcChain>
</file>

<file path=xl/sharedStrings.xml><?xml version="1.0" encoding="utf-8"?>
<sst xmlns="http://schemas.openxmlformats.org/spreadsheetml/2006/main" count="194" uniqueCount="30">
  <si>
    <t>Rep1</t>
  </si>
  <si>
    <t xml:space="preserve">Cntl </t>
  </si>
  <si>
    <t>TERT LNA 100 hours</t>
  </si>
  <si>
    <t>GAPDH</t>
  </si>
  <si>
    <t>PAWR (+0.21 Mb)</t>
  </si>
  <si>
    <t>PPP1R12A (+0.46 Mb)</t>
  </si>
  <si>
    <t>NAV3</t>
  </si>
  <si>
    <t>SLC6A15</t>
  </si>
  <si>
    <t>Rep2</t>
  </si>
  <si>
    <t>Rep3</t>
  </si>
  <si>
    <t>Rep 1</t>
  </si>
  <si>
    <t>Rep 2</t>
  </si>
  <si>
    <t>Rep 3</t>
  </si>
  <si>
    <t>NAV3 (-1.6Mb)</t>
  </si>
  <si>
    <t>SLC6A15 (+5.4Mb)</t>
  </si>
  <si>
    <t>Compilation</t>
  </si>
  <si>
    <t>79 LHA Cr 100 1</t>
  </si>
  <si>
    <t>Control</t>
  </si>
  <si>
    <t>LNA</t>
  </si>
  <si>
    <t>Inp</t>
  </si>
  <si>
    <t>H3</t>
  </si>
  <si>
    <t>H3K27Ac</t>
  </si>
  <si>
    <t>H3K4Me1</t>
  </si>
  <si>
    <t>79 LHA Cr 200 2</t>
  </si>
  <si>
    <t>79 RHA Cr 100 1</t>
  </si>
  <si>
    <t xml:space="preserve">79 RHA WT 250 </t>
  </si>
  <si>
    <t>R1</t>
  </si>
  <si>
    <t>R2</t>
  </si>
  <si>
    <t>R3</t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</si>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</sst>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7" x14ac:knownFonts="1">
    <font>
      <sz val="11"/>
      <color theme="1"/>
      <name val="Calibri"/>
      <family val="2"/>
      <scheme val="minor"/>
    </font>
    <font>
      <sz val="8.25"/>
      <name val="Microsoft Sans Serif"/>
      <charset val="1"/>
    </font>
    <font>
      <sz val="8.25"/>
      <name val="Microsoft Sans Serif"/>
    </font>
    <font>
      <sz val="10"/>
      <name val="Arial"/>
    </font>
    <font>
      <sz val="8.25"/>
      <name val="Microsoft Sans Serif"/>
      <family val="2"/>
    </font>
    <font>
      <sz val="12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top"/>
      <protection locked="0"/>
    </xf>
    <xf numFmtId="0" fontId="4" fillId="0" borderId="0">
      <alignment vertical="top"/>
      <protection locked="0"/>
    </xf>
    <xf numFmtId="0" fontId="4" fillId="0" borderId="0">
      <alignment vertical="top"/>
      <protection locked="0"/>
    </xf>
  </cellStyleXfs>
  <cellXfs count="27">
    <xf numFmtId="0" fontId="0" fillId="0" borderId="0" xfId="0"/>
    <xf numFmtId="2" fontId="1" fillId="0" borderId="0" xfId="1" applyNumberFormat="1">
      <alignment vertical="top"/>
      <protection locked="0"/>
    </xf>
    <xf numFmtId="164" fontId="2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horizontal="left"/>
    </xf>
    <xf numFmtId="2" fontId="4" fillId="0" borderId="0" xfId="1" applyNumberFormat="1" applyFont="1">
      <alignment vertical="top"/>
      <protection locked="0"/>
    </xf>
    <xf numFmtId="2" fontId="5" fillId="0" borderId="0" xfId="1" applyNumberFormat="1" applyFont="1">
      <alignment vertical="top"/>
      <protection locked="0"/>
    </xf>
    <xf numFmtId="0" fontId="4" fillId="0" borderId="0" xfId="1" applyFont="1">
      <alignment vertical="top"/>
      <protection locked="0"/>
    </xf>
    <xf numFmtId="0" fontId="1" fillId="0" borderId="0" xfId="1">
      <alignment vertical="top"/>
      <protection locked="0"/>
    </xf>
    <xf numFmtId="164" fontId="2" fillId="2" borderId="0" xfId="1" applyNumberFormat="1" applyFont="1" applyFill="1" applyAlignment="1" applyProtection="1">
      <alignment vertical="center"/>
    </xf>
    <xf numFmtId="2" fontId="4" fillId="0" borderId="0" xfId="0" applyNumberFormat="1" applyFont="1" applyAlignment="1" applyProtection="1">
      <alignment vertical="top"/>
      <protection locked="0"/>
    </xf>
    <xf numFmtId="164" fontId="2" fillId="0" borderId="0" xfId="0" applyNumberFormat="1" applyFont="1" applyAlignment="1">
      <alignment vertical="center"/>
    </xf>
    <xf numFmtId="2" fontId="5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2" fontId="4" fillId="0" borderId="0" xfId="2" applyNumberFormat="1">
      <alignment vertical="top"/>
      <protection locked="0"/>
    </xf>
    <xf numFmtId="2" fontId="6" fillId="0" borderId="0" xfId="2" applyNumberFormat="1" applyFont="1" applyAlignment="1" applyProtection="1">
      <alignment horizontal="left"/>
    </xf>
    <xf numFmtId="2" fontId="1" fillId="0" borderId="0" xfId="1" applyNumberFormat="1" applyAlignment="1" applyProtection="1"/>
    <xf numFmtId="164" fontId="4" fillId="0" borderId="0" xfId="0" applyNumberFormat="1" applyFont="1" applyAlignment="1">
      <alignment vertical="center"/>
    </xf>
    <xf numFmtId="2" fontId="4" fillId="0" borderId="0" xfId="1" applyNumberFormat="1" applyFont="1" applyAlignment="1" applyProtection="1">
      <alignment vertical="center"/>
    </xf>
    <xf numFmtId="164" fontId="4" fillId="2" borderId="0" xfId="0" applyNumberFormat="1" applyFont="1" applyFill="1" applyAlignment="1">
      <alignment vertical="center"/>
    </xf>
    <xf numFmtId="2" fontId="0" fillId="0" borderId="0" xfId="0" applyNumberFormat="1"/>
    <xf numFmtId="2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top"/>
      <protection locked="0"/>
    </xf>
    <xf numFmtId="164" fontId="1" fillId="0" borderId="0" xfId="1" applyNumberFormat="1" applyAlignment="1" applyProtection="1">
      <alignment vertical="center"/>
    </xf>
    <xf numFmtId="2" fontId="1" fillId="0" borderId="0" xfId="1" applyNumberFormat="1" applyAlignment="1" applyProtection="1">
      <alignment vertical="center"/>
    </xf>
    <xf numFmtId="164" fontId="2" fillId="2" borderId="0" xfId="0" applyNumberFormat="1" applyFont="1" applyFill="1" applyAlignment="1">
      <alignment vertical="center"/>
    </xf>
    <xf numFmtId="2" fontId="4" fillId="0" borderId="0" xfId="3" applyNumberFormat="1" applyAlignment="1" applyProtection="1"/>
    <xf numFmtId="2" fontId="4" fillId="0" borderId="0" xfId="3" applyNumberFormat="1">
      <alignment vertical="top"/>
      <protection locked="0"/>
    </xf>
  </cellXfs>
  <cellStyles count="4">
    <cellStyle name="Normal" xfId="0" builtinId="0"/>
    <cellStyle name="Normal 2" xfId="1" xr:uid="{B67F3166-06E0-4AE4-8AA3-7E396116BEF2}"/>
    <cellStyle name="Normal 2 2" xfId="3" xr:uid="{8B0E6171-16A7-40A7-B24D-0FC6BECBB5E5}"/>
    <cellStyle name="Normal 3" xfId="2" xr:uid="{3984CA03-785E-425B-BF5A-534100566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topLeftCell="A10" workbookViewId="0">
      <selection activeCell="D21" sqref="D21"/>
    </sheetView>
  </sheetViews>
  <sheetFormatPr defaultRowHeight="14.5" x14ac:dyDescent="0.35"/>
  <sheetData>
    <row r="1" spans="1:26" x14ac:dyDescent="0.35">
      <c r="A1" t="s">
        <v>0</v>
      </c>
      <c r="J1" t="s">
        <v>8</v>
      </c>
      <c r="S1" t="s">
        <v>9</v>
      </c>
    </row>
    <row r="2" spans="1:26" x14ac:dyDescent="0.35">
      <c r="A2" s="1"/>
      <c r="B2" s="1" t="s">
        <v>1</v>
      </c>
      <c r="C2" s="1"/>
      <c r="D2" s="1"/>
      <c r="E2" s="1" t="s">
        <v>2</v>
      </c>
      <c r="F2" s="1"/>
      <c r="G2" s="1"/>
      <c r="H2" s="1"/>
      <c r="J2" s="1"/>
      <c r="K2" s="1" t="s">
        <v>1</v>
      </c>
      <c r="L2" s="1"/>
      <c r="M2" s="1"/>
      <c r="N2" s="1" t="s">
        <v>2</v>
      </c>
      <c r="O2" s="1"/>
      <c r="P2" s="1"/>
      <c r="Q2" s="1"/>
      <c r="S2" s="1"/>
      <c r="T2" s="1" t="s">
        <v>1</v>
      </c>
      <c r="U2" s="1"/>
      <c r="V2" s="1"/>
      <c r="W2" s="1" t="s">
        <v>2</v>
      </c>
      <c r="X2" s="1"/>
      <c r="Y2" s="1"/>
      <c r="Z2" s="1"/>
    </row>
    <row r="3" spans="1:26" x14ac:dyDescent="0.35">
      <c r="A3" s="1"/>
      <c r="B3" s="2">
        <v>16.124143230978699</v>
      </c>
      <c r="C3" s="1"/>
      <c r="D3" s="1"/>
      <c r="E3" s="2">
        <v>16.098490305023802</v>
      </c>
      <c r="F3" s="1"/>
      <c r="G3" s="1"/>
      <c r="H3" s="1"/>
      <c r="J3" s="1"/>
      <c r="K3" s="2">
        <v>17.258437110441701</v>
      </c>
      <c r="L3" s="1"/>
      <c r="M3" s="1"/>
      <c r="N3" s="2">
        <v>16.5517316217414</v>
      </c>
      <c r="O3" s="1"/>
      <c r="P3" s="1"/>
      <c r="Q3" s="1"/>
      <c r="S3" s="1"/>
      <c r="T3" s="2">
        <v>14.484561376500499</v>
      </c>
      <c r="U3" s="1"/>
      <c r="V3" s="1"/>
      <c r="W3" s="2">
        <v>14.668241554483799</v>
      </c>
      <c r="X3" s="1"/>
      <c r="Y3" s="1"/>
      <c r="Z3" s="1"/>
    </row>
    <row r="4" spans="1:26" x14ac:dyDescent="0.35">
      <c r="A4" s="3" t="s">
        <v>3</v>
      </c>
      <c r="B4" s="2">
        <v>16.155777425700101</v>
      </c>
      <c r="C4" s="4">
        <f>AVERAGE(B3:B5)</f>
        <v>16.137993995838134</v>
      </c>
      <c r="D4" s="1"/>
      <c r="E4" s="2">
        <v>16.020073661484801</v>
      </c>
      <c r="F4" s="4">
        <f>AVERAGE(E3:E5)</f>
        <v>16.048664852256668</v>
      </c>
      <c r="G4" s="4"/>
      <c r="H4" s="1"/>
      <c r="J4" s="3" t="s">
        <v>3</v>
      </c>
      <c r="K4" s="2">
        <v>17.0566921491159</v>
      </c>
      <c r="L4" s="4">
        <f>AVERAGE(K3:K5)</f>
        <v>17.162543591865568</v>
      </c>
      <c r="M4" s="1"/>
      <c r="N4" s="2">
        <v>16.366528058459799</v>
      </c>
      <c r="O4" s="4">
        <f>AVERAGE(N3:N5)</f>
        <v>16.444364912428302</v>
      </c>
      <c r="P4" s="4"/>
      <c r="Q4" s="1"/>
      <c r="S4" s="3" t="s">
        <v>3</v>
      </c>
      <c r="T4" s="2">
        <v>14.552786545401499</v>
      </c>
      <c r="U4" s="4">
        <f>AVERAGE(T3:T5)</f>
        <v>14.505186236428065</v>
      </c>
      <c r="V4" s="1"/>
      <c r="W4" s="2">
        <v>14.660170851704301</v>
      </c>
      <c r="X4" s="4">
        <f>AVERAGE(W3:W5)</f>
        <v>14.6817235662685</v>
      </c>
      <c r="Y4" s="4"/>
      <c r="Z4" s="1"/>
    </row>
    <row r="5" spans="1:26" x14ac:dyDescent="0.35">
      <c r="A5" s="3"/>
      <c r="B5" s="2">
        <v>16.1340613308356</v>
      </c>
      <c r="C5" s="4"/>
      <c r="D5" s="1"/>
      <c r="E5" s="2">
        <v>16.0274305902614</v>
      </c>
      <c r="F5" s="4"/>
      <c r="G5" s="4"/>
      <c r="H5" s="1"/>
      <c r="J5" s="3"/>
      <c r="K5" s="2">
        <v>17.172501516039102</v>
      </c>
      <c r="L5" s="4"/>
      <c r="M5" s="1"/>
      <c r="N5" s="2">
        <v>16.4148350570837</v>
      </c>
      <c r="O5" s="4"/>
      <c r="P5" s="4"/>
      <c r="Q5" s="1"/>
      <c r="S5" s="3"/>
      <c r="T5" s="2">
        <v>14.478210787382199</v>
      </c>
      <c r="U5" s="4"/>
      <c r="V5" s="1"/>
      <c r="W5" s="2">
        <v>14.716758292617399</v>
      </c>
      <c r="X5" s="4"/>
      <c r="Y5" s="4"/>
      <c r="Z5" s="1"/>
    </row>
    <row r="6" spans="1:26" x14ac:dyDescent="0.35">
      <c r="A6" s="7"/>
      <c r="B6" s="2">
        <v>24.370458264629999</v>
      </c>
      <c r="C6" s="4"/>
      <c r="D6" s="4"/>
      <c r="E6" s="2">
        <v>24.066331129926301</v>
      </c>
      <c r="F6" s="4"/>
      <c r="G6" s="4"/>
      <c r="H6" s="4"/>
      <c r="J6" s="7"/>
      <c r="K6" s="2">
        <v>24.541470009726499</v>
      </c>
      <c r="L6" s="4"/>
      <c r="M6" s="4"/>
      <c r="N6" s="2">
        <v>23.713053595335399</v>
      </c>
      <c r="O6" s="4"/>
      <c r="P6" s="4"/>
      <c r="Q6" s="4"/>
      <c r="S6" s="7"/>
      <c r="T6" s="2">
        <v>23.038346717503401</v>
      </c>
      <c r="U6" s="4"/>
      <c r="V6" s="4"/>
      <c r="W6" s="2">
        <v>22.683731881850299</v>
      </c>
      <c r="X6" s="4"/>
      <c r="Y6" s="4"/>
      <c r="Z6" s="4"/>
    </row>
    <row r="7" spans="1:26" x14ac:dyDescent="0.35">
      <c r="A7" s="3" t="s">
        <v>4</v>
      </c>
      <c r="B7" s="2">
        <v>24.238839996644099</v>
      </c>
      <c r="C7" s="4">
        <f>AVERAGE(B6:B8)</f>
        <v>24.2740206008678</v>
      </c>
      <c r="D7" s="4">
        <f>C7-C4</f>
        <v>8.1360266050296666</v>
      </c>
      <c r="E7" s="2">
        <v>23.918611551378302</v>
      </c>
      <c r="F7" s="4">
        <f>AVERAGE(E6:E8)</f>
        <v>24.002020899264867</v>
      </c>
      <c r="G7" s="4">
        <f>F7-F4</f>
        <v>7.9533560470081994</v>
      </c>
      <c r="H7" s="6">
        <f>2^(D7-G7)</f>
        <v>1.1349828971890055</v>
      </c>
      <c r="J7" s="3" t="s">
        <v>4</v>
      </c>
      <c r="K7" s="2">
        <v>24.347279896986301</v>
      </c>
      <c r="L7" s="4">
        <f>AVERAGE(K6:K8)</f>
        <v>24.437463322005538</v>
      </c>
      <c r="M7" s="4">
        <f>L7-L4</f>
        <v>7.2749197301399704</v>
      </c>
      <c r="N7" s="2">
        <v>23.7678075069093</v>
      </c>
      <c r="O7" s="4">
        <f>AVERAGE(N6:N8)</f>
        <v>23.721614043316404</v>
      </c>
      <c r="P7" s="4">
        <f>O7-O4</f>
        <v>7.2772491308881015</v>
      </c>
      <c r="Q7" s="6">
        <f>2^(M7-P7)</f>
        <v>0.99838668523270713</v>
      </c>
      <c r="S7" s="3" t="s">
        <v>4</v>
      </c>
      <c r="T7" s="2">
        <v>23.004530422391301</v>
      </c>
      <c r="U7" s="4">
        <f>AVERAGE(T6:T8)</f>
        <v>22.996582903631264</v>
      </c>
      <c r="V7" s="4">
        <f>U7-U4</f>
        <v>8.4913966672031993</v>
      </c>
      <c r="W7" s="2">
        <v>22.716925338182101</v>
      </c>
      <c r="X7" s="4">
        <f>AVERAGE(W6:W8)</f>
        <v>22.710537659923535</v>
      </c>
      <c r="Y7" s="4">
        <f>X7-X4</f>
        <v>8.0288140936550345</v>
      </c>
      <c r="Z7" s="6">
        <f>2^(V7-Y7)</f>
        <v>1.3780063857213745</v>
      </c>
    </row>
    <row r="8" spans="1:26" x14ac:dyDescent="0.35">
      <c r="A8" s="3"/>
      <c r="B8" s="2">
        <v>24.212763541329299</v>
      </c>
      <c r="C8" s="1"/>
      <c r="D8" s="4"/>
      <c r="E8" s="2">
        <v>24.021120016489999</v>
      </c>
      <c r="F8" s="1"/>
      <c r="G8" s="4"/>
      <c r="H8" s="4"/>
      <c r="J8" s="3"/>
      <c r="K8" s="2">
        <v>24.4236400593038</v>
      </c>
      <c r="L8" s="1"/>
      <c r="M8" s="4"/>
      <c r="N8" s="2">
        <v>23.683981027704501</v>
      </c>
      <c r="O8" s="1"/>
      <c r="P8" s="4"/>
      <c r="Q8" s="4"/>
      <c r="S8" s="3"/>
      <c r="T8" s="2">
        <v>22.9468715709991</v>
      </c>
      <c r="U8" s="1"/>
      <c r="V8" s="4"/>
      <c r="W8" s="2">
        <v>22.730955759738201</v>
      </c>
      <c r="X8" s="1"/>
      <c r="Y8" s="4"/>
      <c r="Z8" s="4"/>
    </row>
    <row r="9" spans="1:26" x14ac:dyDescent="0.35">
      <c r="A9" s="3"/>
      <c r="B9" s="2">
        <v>24.552692353116001</v>
      </c>
      <c r="C9" s="4"/>
      <c r="D9" s="1"/>
      <c r="E9" s="2">
        <v>24.604453880113802</v>
      </c>
      <c r="F9" s="4"/>
      <c r="G9" s="1"/>
      <c r="H9" s="1"/>
      <c r="J9" s="3"/>
      <c r="K9" s="2">
        <v>24.649900518756802</v>
      </c>
      <c r="L9" s="4"/>
      <c r="M9" s="1"/>
      <c r="N9" s="2">
        <v>24.562472239043998</v>
      </c>
      <c r="O9" s="4"/>
      <c r="P9" s="1"/>
      <c r="Q9" s="1"/>
      <c r="S9" s="3"/>
      <c r="T9" s="2">
        <v>22.983021095199</v>
      </c>
      <c r="U9" s="4"/>
      <c r="V9" s="1"/>
      <c r="W9" s="2">
        <v>23.481149904470001</v>
      </c>
      <c r="X9" s="4"/>
      <c r="Y9" s="1"/>
      <c r="Z9" s="1"/>
    </row>
    <row r="10" spans="1:26" x14ac:dyDescent="0.35">
      <c r="A10" s="3" t="s">
        <v>5</v>
      </c>
      <c r="B10" s="2">
        <v>24.424594627315098</v>
      </c>
      <c r="C10" s="4">
        <f>AVERAGE(B9:B11)</f>
        <v>24.409951227533998</v>
      </c>
      <c r="D10" s="4">
        <f>C10-C4</f>
        <v>8.2719572316958647</v>
      </c>
      <c r="E10" s="2">
        <v>24.601978504657499</v>
      </c>
      <c r="F10" s="4">
        <f>AVERAGE(E9:E11)</f>
        <v>24.616960365920434</v>
      </c>
      <c r="G10" s="4">
        <f>F10-F4</f>
        <v>8.5682955136637666</v>
      </c>
      <c r="H10" s="4">
        <f>2^(D10-G10)</f>
        <v>0.81431660038397946</v>
      </c>
      <c r="J10" s="3" t="s">
        <v>5</v>
      </c>
      <c r="K10" s="2">
        <v>24.744451909478599</v>
      </c>
      <c r="L10" s="4">
        <f>AVERAGE(K9:K11)</f>
        <v>24.650889497179168</v>
      </c>
      <c r="M10" s="4">
        <f>L10-L4</f>
        <v>7.4883459053136008</v>
      </c>
      <c r="N10" s="2">
        <v>24.481320410970898</v>
      </c>
      <c r="O10" s="4">
        <f>AVERAGE(N9:N11)</f>
        <v>24.526970153507801</v>
      </c>
      <c r="P10" s="4">
        <f>O10-O4</f>
        <v>8.0826052410794986</v>
      </c>
      <c r="Q10" s="4">
        <f>2^(M10-P10)</f>
        <v>0.66238442901607353</v>
      </c>
      <c r="S10" s="3" t="s">
        <v>5</v>
      </c>
      <c r="T10" s="2">
        <v>22.929355262961199</v>
      </c>
      <c r="U10" s="4">
        <f>AVERAGE(T9:T11)</f>
        <v>22.967203980564204</v>
      </c>
      <c r="V10" s="4">
        <f>U10-U4</f>
        <v>8.4620177441361388</v>
      </c>
      <c r="W10" s="2">
        <v>23.483005121802201</v>
      </c>
      <c r="X10" s="4">
        <f>AVERAGE(W9:W11)</f>
        <v>23.468544861346071</v>
      </c>
      <c r="Y10" s="4">
        <f>X10-X4</f>
        <v>8.786821295077571</v>
      </c>
      <c r="Z10" s="4">
        <f>2^(V10-Y10)</f>
        <v>0.79840709654125253</v>
      </c>
    </row>
    <row r="11" spans="1:26" x14ac:dyDescent="0.35">
      <c r="A11" s="3"/>
      <c r="B11" s="2">
        <v>24.252566702170899</v>
      </c>
      <c r="C11" s="4"/>
      <c r="D11" s="4"/>
      <c r="E11" s="2">
        <v>24.644448712989998</v>
      </c>
      <c r="F11" s="4"/>
      <c r="G11" s="4"/>
      <c r="H11" s="4"/>
      <c r="J11" s="3"/>
      <c r="K11" s="2">
        <v>24.558316063302101</v>
      </c>
      <c r="L11" s="4"/>
      <c r="M11" s="4"/>
      <c r="N11" s="2">
        <v>24.537117810508501</v>
      </c>
      <c r="O11" s="4"/>
      <c r="P11" s="4"/>
      <c r="Q11" s="4"/>
      <c r="S11" s="3"/>
      <c r="T11" s="2">
        <v>22.989235583532398</v>
      </c>
      <c r="U11" s="4"/>
      <c r="V11" s="4"/>
      <c r="W11" s="2">
        <v>23.441479557766002</v>
      </c>
      <c r="X11" s="4"/>
      <c r="Y11" s="4"/>
      <c r="Z11" s="4"/>
    </row>
    <row r="12" spans="1:26" x14ac:dyDescent="0.35">
      <c r="A12" s="1"/>
      <c r="B12" s="8">
        <v>37.119662131885697</v>
      </c>
      <c r="C12" s="4"/>
      <c r="D12" s="4"/>
      <c r="E12" s="2">
        <v>35.414221706718898</v>
      </c>
      <c r="F12" s="4"/>
      <c r="G12" s="4"/>
      <c r="H12" s="4"/>
      <c r="J12" s="1"/>
      <c r="K12" s="2">
        <v>34.847358310974997</v>
      </c>
      <c r="L12" s="4"/>
      <c r="M12" s="4"/>
      <c r="N12" s="2">
        <v>35.322737020124499</v>
      </c>
      <c r="O12" s="4"/>
      <c r="P12" s="4"/>
      <c r="Q12" s="4"/>
      <c r="S12" s="1"/>
      <c r="T12" s="2">
        <v>35.082875374755901</v>
      </c>
      <c r="U12" s="4"/>
      <c r="V12" s="4"/>
      <c r="W12" s="8">
        <v>39.046220861010902</v>
      </c>
      <c r="X12" s="4"/>
      <c r="Y12" s="4"/>
      <c r="Z12" s="4"/>
    </row>
    <row r="13" spans="1:26" ht="15.5" x14ac:dyDescent="0.35">
      <c r="A13" s="5" t="s">
        <v>6</v>
      </c>
      <c r="B13" s="2">
        <v>34.856511899359901</v>
      </c>
      <c r="C13" s="4">
        <f>AVERAGE(B13:B14)</f>
        <v>34.811933717262349</v>
      </c>
      <c r="D13" s="4">
        <f>C13-C4</f>
        <v>18.673939721424215</v>
      </c>
      <c r="E13" s="8">
        <v>34.130988413633297</v>
      </c>
      <c r="F13" s="4">
        <f>AVERAGE(E12,E14)</f>
        <v>35.423475454469347</v>
      </c>
      <c r="G13" s="4">
        <f>F13-F4</f>
        <v>19.37481060221268</v>
      </c>
      <c r="H13" s="4">
        <f>2^(D13-G13)</f>
        <v>0.61520072952650173</v>
      </c>
      <c r="J13" s="5" t="s">
        <v>6</v>
      </c>
      <c r="K13" s="2">
        <v>35.129787247186201</v>
      </c>
      <c r="L13" s="4">
        <f>AVERAGE(K12:K14)</f>
        <v>34.934739788418163</v>
      </c>
      <c r="M13" s="4">
        <f>L13-L4</f>
        <v>17.772196196552596</v>
      </c>
      <c r="N13" s="8">
        <v>36.5245948264524</v>
      </c>
      <c r="O13" s="4">
        <f>AVERAGE(N12,N14)</f>
        <v>35.151462648112997</v>
      </c>
      <c r="P13" s="4">
        <f>O13-O4</f>
        <v>18.707097735684695</v>
      </c>
      <c r="Q13" s="4">
        <f>2^(M13-P13)</f>
        <v>0.52307816765044779</v>
      </c>
      <c r="S13" s="5" t="s">
        <v>6</v>
      </c>
      <c r="T13" s="2">
        <v>32.348035925727601</v>
      </c>
      <c r="U13" s="4">
        <f>AVERAGE(T12:T14)</f>
        <v>33.197255873168267</v>
      </c>
      <c r="V13" s="4">
        <f>U13-U4</f>
        <v>18.6920696367402</v>
      </c>
      <c r="W13" s="2">
        <v>34.6243893148186</v>
      </c>
      <c r="X13" s="4">
        <f>AVERAGE(W13:W14)</f>
        <v>35.074389314818603</v>
      </c>
      <c r="Y13" s="4">
        <f>X13-X4</f>
        <v>20.392665748550101</v>
      </c>
      <c r="Z13" s="4">
        <f>2^(V13-Y13)</f>
        <v>0.30765895447535102</v>
      </c>
    </row>
    <row r="14" spans="1:26" x14ac:dyDescent="0.35">
      <c r="A14" s="4"/>
      <c r="B14" s="2">
        <v>34.767355535164803</v>
      </c>
      <c r="C14" s="4"/>
      <c r="D14" s="4"/>
      <c r="E14" s="2">
        <v>35.432729202219797</v>
      </c>
      <c r="F14" s="4"/>
      <c r="G14" s="4"/>
      <c r="H14" s="4"/>
      <c r="J14" s="4"/>
      <c r="K14" s="2">
        <v>34.827073807093299</v>
      </c>
      <c r="L14" s="4"/>
      <c r="M14" s="4"/>
      <c r="N14" s="2">
        <v>34.980188276101501</v>
      </c>
      <c r="O14" s="4"/>
      <c r="P14" s="4"/>
      <c r="Q14" s="4"/>
      <c r="S14" s="4"/>
      <c r="T14" s="2">
        <v>32.160856319021299</v>
      </c>
      <c r="U14" s="4"/>
      <c r="V14" s="4"/>
      <c r="W14" s="2">
        <v>35.524389314818606</v>
      </c>
      <c r="X14" s="4"/>
      <c r="Y14" s="4"/>
      <c r="Z14" s="4"/>
    </row>
    <row r="15" spans="1:26" x14ac:dyDescent="0.35">
      <c r="A15" s="9"/>
      <c r="B15" s="10">
        <v>28.487816231902201</v>
      </c>
      <c r="C15" s="9"/>
      <c r="D15" s="9"/>
      <c r="E15" s="10">
        <v>27.530363178415101</v>
      </c>
      <c r="F15" s="9"/>
      <c r="G15" s="9"/>
      <c r="H15" s="9"/>
      <c r="J15" s="9"/>
      <c r="K15" s="10">
        <v>27.136655952511799</v>
      </c>
      <c r="L15" s="9"/>
      <c r="M15" s="9"/>
      <c r="N15" s="10">
        <v>26.580174540310701</v>
      </c>
      <c r="O15" s="9"/>
      <c r="P15" s="9"/>
      <c r="Q15" s="9"/>
      <c r="S15" s="4"/>
      <c r="T15" s="2">
        <v>25.8029146138581</v>
      </c>
      <c r="U15" s="4"/>
      <c r="V15" s="9"/>
      <c r="W15" s="2">
        <v>25.211829091050401</v>
      </c>
      <c r="X15" s="4"/>
      <c r="Y15" s="9"/>
      <c r="Z15" s="4"/>
    </row>
    <row r="16" spans="1:26" ht="15.5" x14ac:dyDescent="0.35">
      <c r="A16" s="11" t="s">
        <v>7</v>
      </c>
      <c r="B16" s="10">
        <v>28.095664118304601</v>
      </c>
      <c r="C16" s="9">
        <f>AVERAGE(B15:B17)</f>
        <v>28.231455318090365</v>
      </c>
      <c r="D16" s="9">
        <f>C16-C4</f>
        <v>12.093461322252232</v>
      </c>
      <c r="E16" s="10">
        <v>27.2634759497952</v>
      </c>
      <c r="F16" s="9">
        <f>AVERAGE(E15:E17)</f>
        <v>27.339218776109433</v>
      </c>
      <c r="G16" s="9">
        <f>F16-F4</f>
        <v>11.290553923852766</v>
      </c>
      <c r="H16" s="9">
        <f>2^(D16-G16)</f>
        <v>1.7446134272510019</v>
      </c>
      <c r="J16" s="11" t="s">
        <v>7</v>
      </c>
      <c r="K16" s="10">
        <v>27.684411487205601</v>
      </c>
      <c r="L16" s="9">
        <f>AVERAGE(K15:K17)</f>
        <v>27.470744009957333</v>
      </c>
      <c r="M16" s="9">
        <f>L16-L4</f>
        <v>10.308200418091765</v>
      </c>
      <c r="N16" s="10">
        <v>26.6651545959561</v>
      </c>
      <c r="O16" s="9">
        <f>AVERAGE(N15:N17)</f>
        <v>26.732984765868</v>
      </c>
      <c r="P16" s="9">
        <f>O16-O4</f>
        <v>10.288619853439698</v>
      </c>
      <c r="Q16" s="9">
        <f>2^(M16-P16)</f>
        <v>1.0136647337635316</v>
      </c>
      <c r="S16" s="5" t="s">
        <v>7</v>
      </c>
      <c r="T16" s="2">
        <v>26.063733023529998</v>
      </c>
      <c r="U16" s="4">
        <f>AVERAGE(T15:T17)</f>
        <v>26.108431497297065</v>
      </c>
      <c r="V16" s="9">
        <f>U16-U4</f>
        <v>11.603245260869</v>
      </c>
      <c r="W16" s="2">
        <v>25.365315897098199</v>
      </c>
      <c r="X16" s="4">
        <f>AVERAGE(W15:W17)</f>
        <v>25.274728680012501</v>
      </c>
      <c r="Y16" s="9">
        <f>X16-X4</f>
        <v>10.593005113744001</v>
      </c>
      <c r="Z16" s="4">
        <f>2^(V16-Y16)</f>
        <v>2.0142463582251717</v>
      </c>
    </row>
    <row r="17" spans="1:26" x14ac:dyDescent="0.35">
      <c r="A17" s="12"/>
      <c r="B17" s="10">
        <v>28.1108856040643</v>
      </c>
      <c r="C17" s="9"/>
      <c r="D17" s="9"/>
      <c r="E17" s="10">
        <v>27.223817200117999</v>
      </c>
      <c r="F17" s="9"/>
      <c r="G17" s="9"/>
      <c r="H17" s="9"/>
      <c r="J17" s="12"/>
      <c r="K17" s="10">
        <v>27.591164590154602</v>
      </c>
      <c r="L17" s="9"/>
      <c r="M17" s="9"/>
      <c r="N17" s="10">
        <v>26.9536251613372</v>
      </c>
      <c r="O17" s="9"/>
      <c r="P17" s="9"/>
      <c r="Q17" s="9"/>
      <c r="S17" s="4"/>
      <c r="T17" s="2">
        <v>26.458646854503101</v>
      </c>
      <c r="U17" s="4"/>
      <c r="V17" s="4"/>
      <c r="W17" s="2">
        <v>25.2470410518889</v>
      </c>
      <c r="X17" s="4"/>
      <c r="Y17" s="4"/>
      <c r="Z17" s="4"/>
    </row>
    <row r="18" spans="1:26" x14ac:dyDescent="0.35">
      <c r="A18" s="12"/>
      <c r="B18" s="10"/>
      <c r="C18" s="9"/>
      <c r="D18" s="9"/>
      <c r="E18" s="10"/>
      <c r="F18" s="9"/>
      <c r="G18" s="9"/>
      <c r="H18" s="9"/>
      <c r="J18" s="12"/>
      <c r="K18" s="10"/>
      <c r="L18" s="9"/>
      <c r="M18" s="9"/>
      <c r="N18" s="10"/>
      <c r="O18" s="9"/>
      <c r="P18" s="9"/>
      <c r="Q18" s="9"/>
      <c r="S18" s="4"/>
      <c r="T18" s="2"/>
      <c r="U18" s="4"/>
      <c r="V18" s="4"/>
      <c r="W18" s="2"/>
      <c r="X18" s="4"/>
      <c r="Y18" s="4"/>
      <c r="Z18" s="4"/>
    </row>
    <row r="19" spans="1:26" x14ac:dyDescent="0.35">
      <c r="A19" t="s">
        <v>15</v>
      </c>
    </row>
    <row r="20" spans="1:26" x14ac:dyDescent="0.35">
      <c r="A20" s="13"/>
      <c r="B20" s="13" t="s">
        <v>10</v>
      </c>
      <c r="C20" s="13" t="s">
        <v>11</v>
      </c>
      <c r="D20" s="13" t="s">
        <v>12</v>
      </c>
    </row>
    <row r="21" spans="1:26" x14ac:dyDescent="0.35">
      <c r="A21" s="14" t="s">
        <v>4</v>
      </c>
      <c r="B21" s="13">
        <v>1.1349828971890055</v>
      </c>
      <c r="C21" s="13">
        <v>0.99838668523270713</v>
      </c>
      <c r="D21" s="13">
        <v>1.3780063857213745</v>
      </c>
    </row>
    <row r="22" spans="1:26" x14ac:dyDescent="0.35">
      <c r="A22" s="14" t="s">
        <v>5</v>
      </c>
      <c r="B22" s="13">
        <v>0.81431660038397946</v>
      </c>
      <c r="C22" s="13">
        <v>0.66238442901607353</v>
      </c>
      <c r="D22" s="13">
        <v>0.79840709654125253</v>
      </c>
    </row>
    <row r="23" spans="1:26" x14ac:dyDescent="0.35">
      <c r="A23" s="14" t="s">
        <v>13</v>
      </c>
      <c r="B23" s="13">
        <v>0.61520072952650173</v>
      </c>
      <c r="C23" s="13">
        <v>0.52307816765044779</v>
      </c>
      <c r="D23" s="13">
        <v>0.30765895447535102</v>
      </c>
    </row>
    <row r="24" spans="1:26" x14ac:dyDescent="0.35">
      <c r="A24" s="14" t="s">
        <v>14</v>
      </c>
      <c r="B24" s="13">
        <v>1.7446134272510019</v>
      </c>
      <c r="C24" s="13">
        <v>1.01</v>
      </c>
      <c r="D24" s="13">
        <v>2.0142463582251717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A6E7-73D8-4F8E-B1CF-8E4EB9C65539}">
  <dimension ref="A1:AJ74"/>
  <sheetViews>
    <sheetView workbookViewId="0">
      <selection activeCell="Q65" sqref="Q65"/>
    </sheetView>
  </sheetViews>
  <sheetFormatPr defaultRowHeight="14.5" x14ac:dyDescent="0.35"/>
  <sheetData>
    <row r="1" spans="1:36" x14ac:dyDescent="0.35">
      <c r="B1" t="s">
        <v>0</v>
      </c>
      <c r="N1" t="s">
        <v>8</v>
      </c>
      <c r="Z1" t="s">
        <v>9</v>
      </c>
    </row>
    <row r="2" spans="1:36" x14ac:dyDescent="0.35">
      <c r="A2" t="s">
        <v>26</v>
      </c>
      <c r="B2" s="15" t="s">
        <v>16</v>
      </c>
      <c r="C2" s="4"/>
      <c r="D2" s="4"/>
      <c r="E2" s="4"/>
      <c r="F2" s="4"/>
      <c r="G2" s="4"/>
      <c r="H2" s="4"/>
      <c r="I2" s="4"/>
      <c r="J2" s="4"/>
      <c r="K2" s="4"/>
      <c r="L2" s="4"/>
      <c r="N2" s="19" t="s">
        <v>16</v>
      </c>
      <c r="O2" s="9"/>
      <c r="P2" s="9"/>
      <c r="Q2" s="9"/>
      <c r="R2" s="9"/>
      <c r="S2" s="9"/>
      <c r="T2" s="9"/>
      <c r="U2" s="9"/>
      <c r="V2" s="9"/>
      <c r="W2" s="9"/>
      <c r="X2" s="9"/>
      <c r="Z2" s="15" t="s">
        <v>16</v>
      </c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x14ac:dyDescent="0.35">
      <c r="B3" s="4"/>
      <c r="C3" s="4" t="s">
        <v>17</v>
      </c>
      <c r="D3" s="4"/>
      <c r="E3" s="4"/>
      <c r="F3" s="4"/>
      <c r="G3" s="4"/>
      <c r="H3" s="4"/>
      <c r="I3" s="4" t="s">
        <v>18</v>
      </c>
      <c r="J3" s="4"/>
      <c r="K3" s="4"/>
      <c r="L3" s="4"/>
      <c r="N3" s="9"/>
      <c r="O3" s="9" t="s">
        <v>17</v>
      </c>
      <c r="P3" s="9"/>
      <c r="Q3" s="9"/>
      <c r="R3" s="9"/>
      <c r="S3" s="9"/>
      <c r="T3" s="9"/>
      <c r="U3" s="9" t="s">
        <v>18</v>
      </c>
      <c r="V3" s="9"/>
      <c r="W3" s="9"/>
      <c r="X3" s="9"/>
      <c r="Z3" s="1"/>
      <c r="AA3" s="1" t="s">
        <v>17</v>
      </c>
      <c r="AB3" s="1"/>
      <c r="AC3" s="1"/>
      <c r="AD3" s="1"/>
      <c r="AE3" s="1"/>
      <c r="AF3" s="1"/>
      <c r="AG3" s="1" t="s">
        <v>18</v>
      </c>
      <c r="AH3" s="1"/>
      <c r="AI3" s="1"/>
      <c r="AJ3" s="1"/>
    </row>
    <row r="4" spans="1:36" x14ac:dyDescent="0.35">
      <c r="B4" s="4"/>
      <c r="C4" s="16">
        <v>25.958270356697501</v>
      </c>
      <c r="D4" s="17"/>
      <c r="E4" s="4"/>
      <c r="F4" s="4"/>
      <c r="G4" s="4"/>
      <c r="H4" s="4"/>
      <c r="I4" s="16">
        <v>26.090380502153501</v>
      </c>
      <c r="J4" s="17"/>
      <c r="K4" s="4"/>
      <c r="L4" s="4"/>
      <c r="N4" s="9"/>
      <c r="O4" s="16">
        <v>30.158270356697503</v>
      </c>
      <c r="P4" s="20"/>
      <c r="Q4" s="9"/>
      <c r="R4" s="9"/>
      <c r="S4" s="9"/>
      <c r="T4" s="9"/>
      <c r="U4" s="16">
        <v>28.190380502153502</v>
      </c>
      <c r="V4" s="20"/>
      <c r="W4" s="9"/>
      <c r="X4" s="9"/>
      <c r="Z4" s="1"/>
      <c r="AA4" s="22">
        <v>28.035663237301399</v>
      </c>
      <c r="AB4" s="23"/>
      <c r="AC4" s="1"/>
      <c r="AD4" s="1"/>
      <c r="AE4" s="1"/>
      <c r="AF4" s="1"/>
      <c r="AG4" s="22">
        <v>27.450557495356101</v>
      </c>
      <c r="AH4" s="23"/>
      <c r="AI4" s="1"/>
      <c r="AJ4" s="1"/>
    </row>
    <row r="5" spans="1:36" x14ac:dyDescent="0.35">
      <c r="B5" s="4" t="s">
        <v>19</v>
      </c>
      <c r="C5" s="16">
        <v>25.946673094144099</v>
      </c>
      <c r="D5" s="17">
        <f>AVERAGE(C4:C6)</f>
        <v>25.984642502850203</v>
      </c>
      <c r="E5" s="4">
        <f>D5-6.644</f>
        <v>19.340642502850201</v>
      </c>
      <c r="F5" s="4"/>
      <c r="G5" s="4"/>
      <c r="H5" s="4" t="s">
        <v>19</v>
      </c>
      <c r="I5" s="16">
        <v>26.4132158466299</v>
      </c>
      <c r="J5" s="17">
        <f>AVERAGE(I4:I6)</f>
        <v>26.231715794926799</v>
      </c>
      <c r="K5" s="4">
        <f>J5-6.644</f>
        <v>19.587715794926801</v>
      </c>
      <c r="L5" s="4"/>
      <c r="N5" s="9" t="s">
        <v>19</v>
      </c>
      <c r="O5" s="16">
        <v>30.346673094144098</v>
      </c>
      <c r="P5" s="20">
        <f>AVERAGE(O4:O6)</f>
        <v>30.184642502850199</v>
      </c>
      <c r="Q5" s="9">
        <f>P5-6.644</f>
        <v>23.540642502850197</v>
      </c>
      <c r="R5" s="9"/>
      <c r="S5" s="9"/>
      <c r="T5" s="9" t="s">
        <v>19</v>
      </c>
      <c r="U5" s="16">
        <v>28.613215846629899</v>
      </c>
      <c r="V5" s="20">
        <f>AVERAGE(U4:U6)</f>
        <v>28.331715794926804</v>
      </c>
      <c r="W5" s="9">
        <f>V5-6.644</f>
        <v>21.687715794926802</v>
      </c>
      <c r="X5" s="9"/>
      <c r="Z5" s="1" t="s">
        <v>19</v>
      </c>
      <c r="AA5" s="22">
        <v>27.631523571004799</v>
      </c>
      <c r="AB5" s="23">
        <f>AVERAGE(AA4:AA6)</f>
        <v>27.810877761681066</v>
      </c>
      <c r="AC5" s="1">
        <f>AB5-6.644</f>
        <v>21.166877761681064</v>
      </c>
      <c r="AD5" s="1"/>
      <c r="AE5" s="1"/>
      <c r="AF5" s="1" t="s">
        <v>19</v>
      </c>
      <c r="AG5" s="22">
        <v>27.193620659320601</v>
      </c>
      <c r="AH5" s="23">
        <f>AVERAGE(AG4:AG6)</f>
        <v>27.176278054658201</v>
      </c>
      <c r="AI5" s="1">
        <f>AH5-6.644</f>
        <v>20.5322780546582</v>
      </c>
      <c r="AJ5" s="1"/>
    </row>
    <row r="6" spans="1:36" x14ac:dyDescent="0.35">
      <c r="B6" s="4"/>
      <c r="C6" s="16">
        <v>26.048984057708999</v>
      </c>
      <c r="D6" s="17"/>
      <c r="E6" s="4"/>
      <c r="F6" s="4"/>
      <c r="G6" s="4"/>
      <c r="H6" s="4"/>
      <c r="I6" s="16">
        <v>26.191551035997001</v>
      </c>
      <c r="J6" s="17"/>
      <c r="K6" s="4"/>
      <c r="L6" s="4"/>
      <c r="N6" s="9"/>
      <c r="O6" s="16">
        <v>30.048984057708999</v>
      </c>
      <c r="P6" s="20"/>
      <c r="Q6" s="9"/>
      <c r="R6" s="9"/>
      <c r="S6" s="9"/>
      <c r="T6" s="9"/>
      <c r="U6" s="16">
        <v>28.191551035997001</v>
      </c>
      <c r="V6" s="20"/>
      <c r="W6" s="9"/>
      <c r="X6" s="9"/>
      <c r="Z6" s="1"/>
      <c r="AA6" s="22">
        <v>27.765446476737001</v>
      </c>
      <c r="AB6" s="23"/>
      <c r="AC6" s="1"/>
      <c r="AD6" s="1"/>
      <c r="AE6" s="1"/>
      <c r="AF6" s="1"/>
      <c r="AG6" s="22">
        <v>26.884656009297899</v>
      </c>
      <c r="AH6" s="23"/>
      <c r="AI6" s="1"/>
      <c r="AJ6" s="1"/>
    </row>
    <row r="7" spans="1:36" x14ac:dyDescent="0.35">
      <c r="B7" s="4"/>
      <c r="C7" s="16">
        <v>26.168021931981801</v>
      </c>
      <c r="D7" s="17"/>
      <c r="E7" s="4"/>
      <c r="F7" s="4"/>
      <c r="G7" s="4"/>
      <c r="H7" s="4"/>
      <c r="I7" s="16">
        <v>26.051838435430501</v>
      </c>
      <c r="J7" s="17"/>
      <c r="K7" s="4"/>
      <c r="L7" s="4"/>
      <c r="N7" s="9"/>
      <c r="O7" s="16">
        <v>28.223640291601502</v>
      </c>
      <c r="P7" s="20"/>
      <c r="Q7" s="9"/>
      <c r="R7" s="9"/>
      <c r="S7" s="9"/>
      <c r="T7" s="9"/>
      <c r="U7" s="16">
        <v>28.645818418851</v>
      </c>
      <c r="V7" s="20"/>
      <c r="W7" s="9"/>
      <c r="X7" s="9"/>
      <c r="Z7" s="1"/>
      <c r="AA7" s="10">
        <v>28.450557495356101</v>
      </c>
      <c r="AB7" s="23"/>
      <c r="AC7" s="1"/>
      <c r="AD7" s="1"/>
      <c r="AE7" s="1"/>
      <c r="AF7" s="1"/>
      <c r="AG7" s="10">
        <v>27.035663237301399</v>
      </c>
      <c r="AH7" s="23"/>
      <c r="AI7" s="1"/>
      <c r="AJ7" s="1"/>
    </row>
    <row r="8" spans="1:36" x14ac:dyDescent="0.35">
      <c r="B8" s="4" t="s">
        <v>20</v>
      </c>
      <c r="C8" s="16">
        <v>26.191004916671201</v>
      </c>
      <c r="D8" s="17">
        <f>AVERAGE(C7:C9)</f>
        <v>26.138045728535534</v>
      </c>
      <c r="E8" s="4">
        <f>100*2^(E5-D8)</f>
        <v>0.89903735376369176</v>
      </c>
      <c r="F8" s="4"/>
      <c r="G8" s="4"/>
      <c r="H8" s="4" t="s">
        <v>20</v>
      </c>
      <c r="I8" s="16">
        <v>26.0666677486896</v>
      </c>
      <c r="J8" s="17">
        <f>AVERAGE(I7:I9)</f>
        <v>26.089092861563667</v>
      </c>
      <c r="K8" s="4">
        <f>100*2^(K5-J8)</f>
        <v>1.1038002543910452</v>
      </c>
      <c r="L8" s="4"/>
      <c r="N8" s="9" t="s">
        <v>20</v>
      </c>
      <c r="O8" s="16">
        <v>27.754591944620898</v>
      </c>
      <c r="P8" s="20">
        <f>AVERAGE(O7:O9)</f>
        <v>27.998980926832299</v>
      </c>
      <c r="Q8" s="9">
        <f>100*2^(Q5-P8)</f>
        <v>4.5489001452462015</v>
      </c>
      <c r="R8" s="9"/>
      <c r="S8" s="9"/>
      <c r="T8" s="9" t="s">
        <v>20</v>
      </c>
      <c r="U8" s="16">
        <v>28.385127723696002</v>
      </c>
      <c r="V8" s="20">
        <f>AVERAGE(U7:U9)</f>
        <v>28.578194488410702</v>
      </c>
      <c r="W8" s="9">
        <f>100*2^(W5-V8)</f>
        <v>0.84286734573410238</v>
      </c>
      <c r="X8" s="9"/>
      <c r="Z8" s="1" t="s">
        <v>20</v>
      </c>
      <c r="AA8" s="10">
        <v>28.193620659320601</v>
      </c>
      <c r="AB8" s="23">
        <f>AVERAGE(AA7:AA9)</f>
        <v>28.176278054658201</v>
      </c>
      <c r="AC8" s="1">
        <f>100*2^(AC5-AB8)</f>
        <v>0.77617608994817666</v>
      </c>
      <c r="AD8" s="1"/>
      <c r="AE8" s="1"/>
      <c r="AF8" s="1" t="s">
        <v>20</v>
      </c>
      <c r="AG8" s="10">
        <v>26.631523571004799</v>
      </c>
      <c r="AH8" s="23">
        <f>AVERAGE(AG7:AG9)</f>
        <v>26.810877761681066</v>
      </c>
      <c r="AI8" s="1">
        <f>100*2^(AI5-AH8)</f>
        <v>1.2881106098410282</v>
      </c>
      <c r="AJ8" s="1"/>
    </row>
    <row r="9" spans="1:36" x14ac:dyDescent="0.35">
      <c r="B9" s="4"/>
      <c r="C9" s="16">
        <v>26.0551103369536</v>
      </c>
      <c r="D9" s="17"/>
      <c r="E9" s="4"/>
      <c r="F9" s="4"/>
      <c r="G9" s="4"/>
      <c r="H9" s="4"/>
      <c r="I9" s="16">
        <v>26.148772400570898</v>
      </c>
      <c r="J9" s="17"/>
      <c r="K9" s="4"/>
      <c r="L9" s="4"/>
      <c r="N9" s="9"/>
      <c r="O9" s="16">
        <v>28.018710544274501</v>
      </c>
      <c r="P9" s="20"/>
      <c r="Q9" s="9"/>
      <c r="R9" s="9"/>
      <c r="S9" s="9"/>
      <c r="T9" s="9"/>
      <c r="U9" s="16">
        <v>28.7036373226851</v>
      </c>
      <c r="V9" s="20"/>
      <c r="W9" s="9"/>
      <c r="X9" s="9"/>
      <c r="Z9" s="1"/>
      <c r="AA9" s="10">
        <v>27.884656009297899</v>
      </c>
      <c r="AB9" s="23"/>
      <c r="AC9" s="1"/>
      <c r="AD9" s="1"/>
      <c r="AE9" s="1"/>
      <c r="AF9" s="1"/>
      <c r="AG9" s="10">
        <v>26.765446476737001</v>
      </c>
      <c r="AH9" s="23"/>
      <c r="AI9" s="1"/>
      <c r="AJ9" s="1"/>
    </row>
    <row r="10" spans="1:36" x14ac:dyDescent="0.35">
      <c r="B10" s="4"/>
      <c r="C10" s="16">
        <v>25.027106620276999</v>
      </c>
      <c r="D10" s="17"/>
      <c r="E10" s="4"/>
      <c r="F10" s="4"/>
      <c r="G10" s="4"/>
      <c r="H10" s="4"/>
      <c r="I10" s="16">
        <v>25.232224207700401</v>
      </c>
      <c r="J10" s="17"/>
      <c r="K10" s="4"/>
      <c r="L10" s="4"/>
      <c r="N10" s="9"/>
      <c r="O10" s="16">
        <v>27.644293865712399</v>
      </c>
      <c r="P10" s="20"/>
      <c r="Q10" s="9"/>
      <c r="R10" s="9"/>
      <c r="S10" s="9"/>
      <c r="T10" s="9"/>
      <c r="U10" s="16">
        <v>28.295137054089501</v>
      </c>
      <c r="V10" s="20"/>
      <c r="W10" s="9"/>
      <c r="X10" s="9"/>
      <c r="Z10" s="1"/>
      <c r="AA10" s="10">
        <v>27.401881474409901</v>
      </c>
      <c r="AB10" s="23"/>
      <c r="AC10" s="1"/>
      <c r="AD10" s="1"/>
      <c r="AE10" s="1"/>
      <c r="AF10" s="1"/>
      <c r="AG10" s="10">
        <v>26.375757414368401</v>
      </c>
      <c r="AH10" s="23"/>
      <c r="AI10" s="1"/>
      <c r="AJ10" s="1"/>
    </row>
    <row r="11" spans="1:36" x14ac:dyDescent="0.35">
      <c r="B11" s="4" t="s">
        <v>21</v>
      </c>
      <c r="C11" s="16">
        <v>25.069303101867298</v>
      </c>
      <c r="D11" s="17">
        <f>AVERAGE(C10:C12)</f>
        <v>25.015143367867598</v>
      </c>
      <c r="E11" s="4">
        <f>100*2^(E5-D11)</f>
        <v>1.9579654733396707</v>
      </c>
      <c r="F11" s="4">
        <f>E11/E8</f>
        <v>2.1778466324485044</v>
      </c>
      <c r="G11" s="4"/>
      <c r="H11" s="4" t="s">
        <v>21</v>
      </c>
      <c r="I11" s="16">
        <v>25.299888214199601</v>
      </c>
      <c r="J11" s="17">
        <f>AVERAGE(I10:I12)</f>
        <v>25.277034432709502</v>
      </c>
      <c r="K11" s="4">
        <f>100*2^(K5-J11)</f>
        <v>1.9379583323496541</v>
      </c>
      <c r="L11" s="4">
        <f>K11/K8</f>
        <v>1.755714699865516</v>
      </c>
      <c r="N11" s="9" t="s">
        <v>21</v>
      </c>
      <c r="O11" s="16">
        <v>27.628252328516801</v>
      </c>
      <c r="P11" s="20">
        <f>AVERAGE(O10:O12)</f>
        <v>27.583401965668468</v>
      </c>
      <c r="Q11" s="9">
        <f>100*2^(Q5-P11)</f>
        <v>6.0674769680257645</v>
      </c>
      <c r="R11" s="9">
        <f>Q11/Q8</f>
        <v>1.3338338442901505</v>
      </c>
      <c r="S11" s="9"/>
      <c r="T11" s="9" t="s">
        <v>21</v>
      </c>
      <c r="U11" s="16">
        <v>28.785702593551999</v>
      </c>
      <c r="V11" s="20">
        <f>AVERAGE(U10:U11)</f>
        <v>28.540419823820748</v>
      </c>
      <c r="W11" s="9">
        <f>100*2^(W5-V11)</f>
        <v>0.86522794126470348</v>
      </c>
      <c r="X11" s="9">
        <f>W11/W8</f>
        <v>1.0265291989822265</v>
      </c>
      <c r="Z11" s="1" t="s">
        <v>21</v>
      </c>
      <c r="AA11" s="10">
        <v>27.612771275223299</v>
      </c>
      <c r="AB11" s="23">
        <f>AVERAGE(AA10:AA12)</f>
        <v>27.5459353083873</v>
      </c>
      <c r="AC11" s="1">
        <f>100*2^(AC5-AB11)</f>
        <v>1.2014683488994606</v>
      </c>
      <c r="AD11" s="1">
        <f>AC11/AC8</f>
        <v>1.5479326978233505</v>
      </c>
      <c r="AE11" s="1"/>
      <c r="AF11" s="1" t="s">
        <v>21</v>
      </c>
      <c r="AG11" s="24">
        <v>30.5316307041405</v>
      </c>
      <c r="AH11" s="23">
        <f>AVERAGE(AG10,AG12)</f>
        <v>26.335843685732549</v>
      </c>
      <c r="AI11" s="1">
        <f>100*2^(AI5-AH11)</f>
        <v>1.7904106941605757</v>
      </c>
      <c r="AJ11" s="1">
        <f>AI11/AI8</f>
        <v>1.3899510496086502</v>
      </c>
    </row>
    <row r="12" spans="1:36" x14ac:dyDescent="0.35">
      <c r="B12" s="4"/>
      <c r="C12" s="16">
        <v>24.949020381458499</v>
      </c>
      <c r="D12" s="17"/>
      <c r="E12" s="4"/>
      <c r="F12" s="4"/>
      <c r="G12" s="4"/>
      <c r="H12" s="4"/>
      <c r="I12" s="16">
        <v>25.298990876228501</v>
      </c>
      <c r="J12" s="17"/>
      <c r="K12" s="4"/>
      <c r="L12" s="4"/>
      <c r="N12" s="9"/>
      <c r="O12" s="16">
        <v>27.477659702776201</v>
      </c>
      <c r="P12" s="20"/>
      <c r="Q12" s="9"/>
      <c r="R12" s="9"/>
      <c r="S12" s="9"/>
      <c r="T12" s="9"/>
      <c r="U12" s="18">
        <v>30.098303443328199</v>
      </c>
      <c r="V12" s="20"/>
      <c r="W12" s="9"/>
      <c r="X12" s="9"/>
      <c r="Z12" s="1"/>
      <c r="AA12" s="10">
        <v>27.623153175528699</v>
      </c>
      <c r="AB12" s="23"/>
      <c r="AC12" s="1"/>
      <c r="AD12" s="1"/>
      <c r="AE12" s="1"/>
      <c r="AF12" s="1"/>
      <c r="AG12" s="10">
        <v>26.2959299570967</v>
      </c>
      <c r="AH12" s="23"/>
      <c r="AI12" s="1"/>
      <c r="AJ12" s="1"/>
    </row>
    <row r="13" spans="1:36" x14ac:dyDescent="0.35">
      <c r="B13" s="4"/>
      <c r="C13" s="16">
        <v>25.110175675061502</v>
      </c>
      <c r="D13" s="17"/>
      <c r="E13" s="4"/>
      <c r="F13" s="4"/>
      <c r="G13" s="4"/>
      <c r="H13" s="4"/>
      <c r="I13" s="16">
        <v>25.4156352881541</v>
      </c>
      <c r="J13" s="17"/>
      <c r="K13" s="4"/>
      <c r="L13" s="4"/>
      <c r="N13" s="9"/>
      <c r="O13" s="16">
        <v>26.962154656134999</v>
      </c>
      <c r="P13" s="20"/>
      <c r="Q13" s="9"/>
      <c r="R13" s="9"/>
      <c r="S13" s="9"/>
      <c r="T13" s="9"/>
      <c r="U13" s="16">
        <v>28.1696469646851</v>
      </c>
      <c r="V13" s="20"/>
      <c r="W13" s="9"/>
      <c r="X13" s="9"/>
      <c r="Z13" s="1"/>
      <c r="AA13" s="10">
        <v>27.100101184580399</v>
      </c>
      <c r="AB13" s="23"/>
      <c r="AC13" s="1"/>
      <c r="AD13" s="1"/>
      <c r="AE13" s="1"/>
      <c r="AF13" s="1"/>
      <c r="AG13" s="10">
        <v>26.602380418355501</v>
      </c>
      <c r="AH13" s="23"/>
      <c r="AI13" s="1"/>
      <c r="AJ13" s="1"/>
    </row>
    <row r="14" spans="1:36" x14ac:dyDescent="0.35">
      <c r="B14" s="4" t="s">
        <v>22</v>
      </c>
      <c r="C14" s="16">
        <v>25.2747736576794</v>
      </c>
      <c r="D14" s="17">
        <f>AVERAGE(C13:C15)</f>
        <v>25.232672010963302</v>
      </c>
      <c r="E14" s="4">
        <f>100*2^(E5-D14)</f>
        <v>1.6839235967054826</v>
      </c>
      <c r="F14" s="4">
        <f>E14/E8</f>
        <v>1.8730296240261615</v>
      </c>
      <c r="G14" s="4"/>
      <c r="H14" s="4" t="s">
        <v>22</v>
      </c>
      <c r="I14" s="16">
        <v>25.805232108926301</v>
      </c>
      <c r="J14" s="17">
        <f>AVERAGE(I13:I15)</f>
        <v>25.710441011109467</v>
      </c>
      <c r="K14" s="4">
        <f>100*2^(K5-J14)</f>
        <v>1.4350798109443188</v>
      </c>
      <c r="L14" s="4">
        <f>K14/K8</f>
        <v>1.3001263636562912</v>
      </c>
      <c r="N14" s="9" t="s">
        <v>22</v>
      </c>
      <c r="O14" s="16">
        <v>27.260229606956301</v>
      </c>
      <c r="P14" s="20">
        <f>AVERAGE(O13:O15)</f>
        <v>27.148268837731067</v>
      </c>
      <c r="Q14" s="9">
        <f>100*2^(Q5-P14)</f>
        <v>8.2034447986603745</v>
      </c>
      <c r="R14" s="9">
        <f>Q14/Q8</f>
        <v>1.8033908278319388</v>
      </c>
      <c r="S14" s="9"/>
      <c r="T14" s="9" t="s">
        <v>22</v>
      </c>
      <c r="U14" s="16">
        <v>27.453558288268201</v>
      </c>
      <c r="V14" s="20">
        <f>AVERAGE(U13:U15)</f>
        <v>27.732698724820732</v>
      </c>
      <c r="W14" s="9">
        <f>100*2^(W5-V14)</f>
        <v>1.5145332589577791</v>
      </c>
      <c r="X14" s="9">
        <f>W14/W8</f>
        <v>1.7968821151075485</v>
      </c>
      <c r="Z14" s="1" t="s">
        <v>22</v>
      </c>
      <c r="AA14" s="10">
        <v>27.119226318292601</v>
      </c>
      <c r="AB14" s="23">
        <f>AVERAGE(AA13:AA15)</f>
        <v>27.146075080138399</v>
      </c>
      <c r="AC14" s="1">
        <f>100*2^(AC5-AB14)</f>
        <v>1.5851934061423383</v>
      </c>
      <c r="AD14" s="1">
        <f>AC14/AC8</f>
        <v>2.0423115665005573</v>
      </c>
      <c r="AE14" s="1"/>
      <c r="AF14" s="1" t="s">
        <v>22</v>
      </c>
      <c r="AG14" s="10">
        <v>26.633019796900999</v>
      </c>
      <c r="AH14" s="23">
        <f>AVERAGE(AG13:AG15)</f>
        <v>26.440557165982835</v>
      </c>
      <c r="AI14" s="1">
        <f>100*2^(AI5-AH14)</f>
        <v>1.6650633620809583</v>
      </c>
      <c r="AJ14" s="1">
        <f>AI14/AI8</f>
        <v>1.2926400492007837</v>
      </c>
    </row>
    <row r="15" spans="1:36" x14ac:dyDescent="0.35">
      <c r="B15" s="4"/>
      <c r="C15" s="16">
        <v>25.313066700149001</v>
      </c>
      <c r="D15" s="17"/>
      <c r="E15" s="4"/>
      <c r="F15" s="4"/>
      <c r="G15" s="4"/>
      <c r="H15" s="4"/>
      <c r="I15" s="16">
        <v>25.910455636247999</v>
      </c>
      <c r="J15" s="17"/>
      <c r="K15" s="4"/>
      <c r="L15" s="4"/>
      <c r="N15" s="9"/>
      <c r="O15" s="16">
        <v>27.2224222501019</v>
      </c>
      <c r="P15" s="20"/>
      <c r="Q15" s="9"/>
      <c r="R15" s="9"/>
      <c r="S15" s="9"/>
      <c r="T15" s="9"/>
      <c r="U15" s="16">
        <v>27.574890921508899</v>
      </c>
      <c r="V15" s="20"/>
      <c r="W15" s="9"/>
      <c r="X15" s="9"/>
      <c r="Z15" s="1"/>
      <c r="AA15" s="10">
        <v>27.2188977375422</v>
      </c>
      <c r="AB15" s="23"/>
      <c r="AC15" s="1"/>
      <c r="AD15" s="1"/>
      <c r="AE15" s="1"/>
      <c r="AF15" s="1"/>
      <c r="AG15" s="10">
        <v>26.086271282692</v>
      </c>
      <c r="AH15" s="23"/>
      <c r="AI15" s="1"/>
      <c r="AJ15" s="1"/>
    </row>
    <row r="16" spans="1:36" x14ac:dyDescent="0.3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x14ac:dyDescent="0.35">
      <c r="A17" t="s">
        <v>27</v>
      </c>
      <c r="B17" s="15" t="s">
        <v>23</v>
      </c>
      <c r="C17" s="4"/>
      <c r="D17" s="4"/>
      <c r="E17" s="4"/>
      <c r="F17" s="4"/>
      <c r="G17" s="4"/>
      <c r="H17" s="4"/>
      <c r="I17" s="4"/>
      <c r="J17" s="4"/>
      <c r="K17" s="4"/>
      <c r="L17" s="4"/>
      <c r="N17" s="19" t="s">
        <v>23</v>
      </c>
      <c r="O17" s="9"/>
      <c r="P17" s="9"/>
      <c r="Q17" s="9"/>
      <c r="R17" s="9"/>
      <c r="S17" s="9"/>
      <c r="T17" s="9"/>
      <c r="U17" s="9"/>
      <c r="V17" s="9"/>
      <c r="W17" s="9"/>
      <c r="X17" s="9"/>
      <c r="Z17" s="15" t="s">
        <v>23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B18" s="4"/>
      <c r="C18" s="4" t="s">
        <v>17</v>
      </c>
      <c r="D18" s="4"/>
      <c r="E18" s="4"/>
      <c r="F18" s="4"/>
      <c r="G18" s="4"/>
      <c r="H18" s="4"/>
      <c r="I18" s="4" t="s">
        <v>18</v>
      </c>
      <c r="J18" s="4"/>
      <c r="K18" s="4"/>
      <c r="L18" s="4"/>
      <c r="N18" s="9"/>
      <c r="O18" s="9" t="s">
        <v>17</v>
      </c>
      <c r="P18" s="9"/>
      <c r="Q18" s="9"/>
      <c r="R18" s="9"/>
      <c r="S18" s="9"/>
      <c r="T18" s="9"/>
      <c r="U18" s="9" t="s">
        <v>18</v>
      </c>
      <c r="V18" s="9"/>
      <c r="W18" s="9"/>
      <c r="X18" s="9"/>
      <c r="Z18" s="1"/>
      <c r="AA18" s="1" t="s">
        <v>17</v>
      </c>
      <c r="AB18" s="1"/>
      <c r="AC18" s="1"/>
      <c r="AD18" s="1"/>
      <c r="AE18" s="1"/>
      <c r="AF18" s="1"/>
      <c r="AG18" s="1" t="s">
        <v>18</v>
      </c>
      <c r="AH18" s="1"/>
      <c r="AI18" s="1"/>
      <c r="AJ18" s="1"/>
    </row>
    <row r="19" spans="1:36" x14ac:dyDescent="0.35">
      <c r="B19" s="4"/>
      <c r="C19" s="16">
        <v>29.851759360327002</v>
      </c>
      <c r="D19" s="17"/>
      <c r="E19" s="4"/>
      <c r="F19" s="4"/>
      <c r="G19" s="4"/>
      <c r="H19" s="4"/>
      <c r="I19" s="16">
        <v>29.874899880174301</v>
      </c>
      <c r="J19" s="17"/>
      <c r="K19" s="4"/>
      <c r="L19" s="4"/>
      <c r="N19" s="9"/>
      <c r="O19" s="16">
        <v>31.951759360327003</v>
      </c>
      <c r="P19" s="20"/>
      <c r="Q19" s="9"/>
      <c r="R19" s="9"/>
      <c r="S19" s="9"/>
      <c r="T19" s="9"/>
      <c r="U19" s="16">
        <v>31.974899880174302</v>
      </c>
      <c r="V19" s="20"/>
      <c r="W19" s="9"/>
      <c r="X19" s="9"/>
      <c r="Z19" s="1"/>
      <c r="AA19" s="22">
        <v>31.483916366475199</v>
      </c>
      <c r="AB19" s="23"/>
      <c r="AC19" s="1"/>
      <c r="AD19" s="1"/>
      <c r="AE19" s="1"/>
      <c r="AF19" s="1"/>
      <c r="AG19" s="22">
        <v>32.223286891213903</v>
      </c>
      <c r="AH19" s="23"/>
      <c r="AI19" s="1"/>
      <c r="AJ19" s="1"/>
    </row>
    <row r="20" spans="1:36" x14ac:dyDescent="0.35">
      <c r="B20" s="4" t="s">
        <v>19</v>
      </c>
      <c r="C20" s="16">
        <v>30.324970192714801</v>
      </c>
      <c r="D20" s="17">
        <f>AVERAGE(C19:C21)</f>
        <v>30.01526861788447</v>
      </c>
      <c r="E20" s="4">
        <f>D20-6.644</f>
        <v>23.371268617884468</v>
      </c>
      <c r="F20" s="4"/>
      <c r="G20" s="4"/>
      <c r="H20" s="4" t="s">
        <v>19</v>
      </c>
      <c r="I20" s="16">
        <v>30.429821595289098</v>
      </c>
      <c r="J20" s="17">
        <f>AVERAGE(I19:I21)</f>
        <v>30.135317404281732</v>
      </c>
      <c r="K20" s="4">
        <f>J20-6.644</f>
        <v>23.49131740428173</v>
      </c>
      <c r="L20" s="4"/>
      <c r="N20" s="9" t="s">
        <v>19</v>
      </c>
      <c r="O20" s="16">
        <v>32.524970192714804</v>
      </c>
      <c r="P20" s="20">
        <f>AVERAGE(O19:O21)</f>
        <v>32.115268617884468</v>
      </c>
      <c r="Q20" s="9">
        <f>P20-6.644</f>
        <v>25.471268617884469</v>
      </c>
      <c r="R20" s="9"/>
      <c r="S20" s="9"/>
      <c r="T20" s="9" t="s">
        <v>19</v>
      </c>
      <c r="U20" s="16">
        <v>32.629821595289101</v>
      </c>
      <c r="V20" s="20">
        <f>AVERAGE(U19:U21)</f>
        <v>32.235317404281737</v>
      </c>
      <c r="W20" s="9">
        <f>V20-6.644</f>
        <v>25.591317404281739</v>
      </c>
      <c r="X20" s="9"/>
      <c r="Z20" s="1" t="s">
        <v>19</v>
      </c>
      <c r="AA20" s="22">
        <v>32.0971967444044</v>
      </c>
      <c r="AB20" s="23">
        <f>AVERAGE(AA19:AA21)</f>
        <v>32.347644146392966</v>
      </c>
      <c r="AC20" s="1">
        <f>AB20-6.644</f>
        <v>25.703644146392968</v>
      </c>
      <c r="AD20" s="1"/>
      <c r="AE20" s="1"/>
      <c r="AF20" s="1" t="s">
        <v>19</v>
      </c>
      <c r="AG20" s="22">
        <v>32.225284933536997</v>
      </c>
      <c r="AH20" s="23">
        <f>AVERAGE(AG19:AG21)</f>
        <v>32.337212476704472</v>
      </c>
      <c r="AI20" s="1">
        <f>AH20-6.644</f>
        <v>25.693212476704474</v>
      </c>
      <c r="AJ20" s="1"/>
    </row>
    <row r="21" spans="1:36" x14ac:dyDescent="0.35">
      <c r="B21" s="4"/>
      <c r="C21" s="16">
        <v>29.869076300611599</v>
      </c>
      <c r="D21" s="17"/>
      <c r="E21" s="4"/>
      <c r="F21" s="4"/>
      <c r="G21" s="4"/>
      <c r="H21" s="4"/>
      <c r="I21" s="16">
        <v>30.101230737381801</v>
      </c>
      <c r="J21" s="17"/>
      <c r="K21" s="4"/>
      <c r="L21" s="4"/>
      <c r="N21" s="9"/>
      <c r="O21" s="16">
        <v>31.869076300611599</v>
      </c>
      <c r="P21" s="20"/>
      <c r="Q21" s="9"/>
      <c r="R21" s="9"/>
      <c r="S21" s="9"/>
      <c r="T21" s="9"/>
      <c r="U21" s="16">
        <v>32.101230737381798</v>
      </c>
      <c r="V21" s="20"/>
      <c r="W21" s="9"/>
      <c r="X21" s="9"/>
      <c r="Z21" s="1"/>
      <c r="AA21" s="22">
        <v>33.461819328299299</v>
      </c>
      <c r="AB21" s="23"/>
      <c r="AC21" s="1"/>
      <c r="AD21" s="1"/>
      <c r="AE21" s="1"/>
      <c r="AF21" s="1"/>
      <c r="AG21" s="22">
        <v>32.563065605362503</v>
      </c>
      <c r="AH21" s="23"/>
      <c r="AI21" s="1"/>
      <c r="AJ21" s="1"/>
    </row>
    <row r="22" spans="1:36" x14ac:dyDescent="0.35">
      <c r="B22" s="4"/>
      <c r="C22" s="16">
        <v>30.336678847937701</v>
      </c>
      <c r="D22" s="17"/>
      <c r="E22" s="4"/>
      <c r="F22" s="4"/>
      <c r="G22" s="4"/>
      <c r="H22" s="4"/>
      <c r="I22" s="16">
        <v>29.940604395809</v>
      </c>
      <c r="J22" s="17"/>
      <c r="K22" s="4"/>
      <c r="L22" s="4"/>
      <c r="N22" s="9"/>
      <c r="O22" s="16">
        <v>31.122253592359499</v>
      </c>
      <c r="P22" s="20"/>
      <c r="Q22" s="9"/>
      <c r="R22" s="9"/>
      <c r="S22" s="9"/>
      <c r="T22" s="9"/>
      <c r="U22" s="16">
        <v>30.736745817043101</v>
      </c>
      <c r="V22" s="20"/>
      <c r="W22" s="9"/>
      <c r="X22" s="9"/>
      <c r="Z22" s="1"/>
      <c r="AA22" s="10">
        <v>32.868387812124801</v>
      </c>
      <c r="AB22" s="23"/>
      <c r="AC22" s="1"/>
      <c r="AD22" s="1"/>
      <c r="AE22" s="1"/>
      <c r="AF22" s="1"/>
      <c r="AG22" s="10">
        <v>32.495667761589097</v>
      </c>
      <c r="AH22" s="23"/>
      <c r="AI22" s="1"/>
      <c r="AJ22" s="1"/>
    </row>
    <row r="23" spans="1:36" x14ac:dyDescent="0.35">
      <c r="B23" s="4" t="s">
        <v>20</v>
      </c>
      <c r="C23" s="16">
        <v>30.131833742475699</v>
      </c>
      <c r="D23" s="17">
        <f>AVERAGE(C22:C24)</f>
        <v>30.3266115862675</v>
      </c>
      <c r="E23" s="4">
        <f>100*2^(E20-D23)</f>
        <v>0.80581089759269686</v>
      </c>
      <c r="F23" s="4"/>
      <c r="G23" s="4"/>
      <c r="H23" s="4" t="s">
        <v>20</v>
      </c>
      <c r="I23" s="16">
        <v>29.768096952163098</v>
      </c>
      <c r="J23" s="17">
        <f>AVERAGE(I22:I24)</f>
        <v>29.919113388443964</v>
      </c>
      <c r="K23" s="4">
        <f>100*2^(K20-J23)</f>
        <v>1.1615572042651841</v>
      </c>
      <c r="L23" s="4"/>
      <c r="N23" s="9" t="s">
        <v>20</v>
      </c>
      <c r="O23" s="16">
        <v>31.405732720206</v>
      </c>
      <c r="P23" s="20">
        <f>AVERAGE(O22:O24)</f>
        <v>31.50560955976567</v>
      </c>
      <c r="Q23" s="9">
        <f>100*2^(Q20-P23)</f>
        <v>1.5257464650598711</v>
      </c>
      <c r="R23" s="9"/>
      <c r="S23" s="9"/>
      <c r="T23" s="9" t="s">
        <v>20</v>
      </c>
      <c r="U23" s="16">
        <v>31.193378748977199</v>
      </c>
      <c r="V23" s="20">
        <f>AVERAGE(U22:U24)</f>
        <v>31.090339986128765</v>
      </c>
      <c r="W23" s="9">
        <f>100*2^(W20-V23)</f>
        <v>2.2112062642370698</v>
      </c>
      <c r="X23" s="9"/>
      <c r="Z23" s="1" t="s">
        <v>20</v>
      </c>
      <c r="AA23" s="10">
        <v>33.535052461998198</v>
      </c>
      <c r="AB23" s="23">
        <f>AVERAGE(AA22:AA24)</f>
        <v>33.003730194851563</v>
      </c>
      <c r="AC23" s="1">
        <f>100*2^(AC20-AB23)</f>
        <v>0.63453433720222918</v>
      </c>
      <c r="AD23" s="1"/>
      <c r="AE23" s="1"/>
      <c r="AF23" s="1" t="s">
        <v>20</v>
      </c>
      <c r="AG23" s="10">
        <v>31.908302682538601</v>
      </c>
      <c r="AH23" s="23">
        <f>AVERAGE(AG22:AG24)</f>
        <v>32.029272781831331</v>
      </c>
      <c r="AI23" s="1">
        <f>100*2^(AI20-AH23)</f>
        <v>1.2378151499087731</v>
      </c>
      <c r="AJ23" s="1"/>
    </row>
    <row r="24" spans="1:36" x14ac:dyDescent="0.35">
      <c r="B24" s="4"/>
      <c r="C24" s="16">
        <v>30.5113221683891</v>
      </c>
      <c r="D24" s="17"/>
      <c r="E24" s="4"/>
      <c r="F24" s="4"/>
      <c r="G24" s="4"/>
      <c r="H24" s="4"/>
      <c r="I24" s="16">
        <v>30.048638817359802</v>
      </c>
      <c r="J24" s="17"/>
      <c r="K24" s="4"/>
      <c r="L24" s="4"/>
      <c r="N24" s="9"/>
      <c r="O24" s="16">
        <v>31.9888423667315</v>
      </c>
      <c r="P24" s="20"/>
      <c r="Q24" s="9"/>
      <c r="R24" s="9"/>
      <c r="S24" s="9"/>
      <c r="T24" s="9"/>
      <c r="U24" s="16">
        <v>31.340895392366001</v>
      </c>
      <c r="V24" s="20"/>
      <c r="W24" s="9"/>
      <c r="X24" s="9"/>
      <c r="Z24" s="1"/>
      <c r="AA24" s="10">
        <v>32.607750310431697</v>
      </c>
      <c r="AB24" s="23"/>
      <c r="AC24" s="1"/>
      <c r="AD24" s="1"/>
      <c r="AE24" s="1"/>
      <c r="AF24" s="1"/>
      <c r="AG24" s="10">
        <v>31.683847901366299</v>
      </c>
      <c r="AH24" s="23"/>
      <c r="AI24" s="1"/>
      <c r="AJ24" s="1"/>
    </row>
    <row r="25" spans="1:36" x14ac:dyDescent="0.35">
      <c r="B25" s="4"/>
      <c r="C25" s="16">
        <v>29.081819554132199</v>
      </c>
      <c r="D25" s="17"/>
      <c r="E25" s="4"/>
      <c r="F25" s="4"/>
      <c r="G25" s="4"/>
      <c r="H25" s="4"/>
      <c r="I25" s="16">
        <v>30.094920895530699</v>
      </c>
      <c r="J25" s="17"/>
      <c r="K25" s="4"/>
      <c r="L25" s="4"/>
      <c r="N25" s="9"/>
      <c r="O25" s="16">
        <v>31.957139290635201</v>
      </c>
      <c r="P25" s="20"/>
      <c r="Q25" s="9"/>
      <c r="R25" s="9"/>
      <c r="S25" s="9"/>
      <c r="T25" s="9"/>
      <c r="U25" s="16">
        <v>30.2450023795937</v>
      </c>
      <c r="V25" s="20"/>
      <c r="W25" s="9"/>
      <c r="X25" s="9"/>
      <c r="Z25" s="1"/>
      <c r="AA25" s="10">
        <v>33.223286891213903</v>
      </c>
      <c r="AB25" s="23"/>
      <c r="AC25" s="1"/>
      <c r="AD25" s="1"/>
      <c r="AE25" s="1"/>
      <c r="AF25" s="1"/>
      <c r="AG25" s="10">
        <v>31.483916366475199</v>
      </c>
      <c r="AH25" s="23"/>
      <c r="AI25" s="1"/>
      <c r="AJ25" s="1"/>
    </row>
    <row r="26" spans="1:36" x14ac:dyDescent="0.35">
      <c r="B26" s="4" t="s">
        <v>21</v>
      </c>
      <c r="C26" s="18">
        <v>27.201380824850698</v>
      </c>
      <c r="D26" s="17">
        <f>AVERAGE(C25,C27)</f>
        <v>29.128053743082297</v>
      </c>
      <c r="E26" s="4">
        <f>100*2^(E20-D26)</f>
        <v>1.8494176529889348</v>
      </c>
      <c r="F26" s="4">
        <f>E26/E23</f>
        <v>2.2951013178326818</v>
      </c>
      <c r="G26" s="4"/>
      <c r="H26" s="4" t="s">
        <v>21</v>
      </c>
      <c r="I26" s="16">
        <v>30.318108227684601</v>
      </c>
      <c r="J26" s="17">
        <f>AVERAGE(I25:I27)</f>
        <v>30.267389468176663</v>
      </c>
      <c r="K26" s="4">
        <f>100*2^(K20-J26)</f>
        <v>0.91242894926912599</v>
      </c>
      <c r="L26" s="4">
        <f>K26/K23</f>
        <v>0.78552218170463695</v>
      </c>
      <c r="N26" s="9" t="s">
        <v>21</v>
      </c>
      <c r="O26" s="16">
        <v>32.588266248442402</v>
      </c>
      <c r="P26" s="20">
        <f>AVERAGE(O25:O27)</f>
        <v>32.246327914337535</v>
      </c>
      <c r="Q26" s="9">
        <f>100*2^(Q20-P26)</f>
        <v>0.91306969643509639</v>
      </c>
      <c r="R26" s="9">
        <f>Q26/Q23</f>
        <v>0.59844129896068088</v>
      </c>
      <c r="S26" s="9"/>
      <c r="T26" s="9" t="s">
        <v>21</v>
      </c>
      <c r="U26" s="16">
        <v>31.898383443386201</v>
      </c>
      <c r="V26" s="20">
        <f>AVERAGE(U25:U27)</f>
        <v>31.081074789855702</v>
      </c>
      <c r="W26" s="9">
        <f>100*2^(W20-V26)</f>
        <v>2.2254526479740733</v>
      </c>
      <c r="X26" s="9">
        <f>W26/W23</f>
        <v>1.0064428108618437</v>
      </c>
      <c r="Z26" s="1" t="s">
        <v>21</v>
      </c>
      <c r="AA26" s="10">
        <v>33.225284933536997</v>
      </c>
      <c r="AB26" s="23">
        <f>AVERAGE(AA25:AA27)</f>
        <v>33.337212476704472</v>
      </c>
      <c r="AC26" s="1">
        <f>100*2^(AC20-AB26)</f>
        <v>0.5035782434557593</v>
      </c>
      <c r="AD26" s="1">
        <f>AC26/AC23</f>
        <v>0.79361858599508139</v>
      </c>
      <c r="AE26" s="1"/>
      <c r="AF26" s="1" t="s">
        <v>21</v>
      </c>
      <c r="AG26" s="10">
        <v>31.0971967444044</v>
      </c>
      <c r="AH26" s="23">
        <f>AVERAGE(AG25:AG27)</f>
        <v>31.680977479726298</v>
      </c>
      <c r="AI26" s="1">
        <f>100*2^(AI20-AH26)</f>
        <v>1.5758073691806158</v>
      </c>
      <c r="AJ26" s="1">
        <f>AI26/AI23</f>
        <v>1.2730554875635127</v>
      </c>
    </row>
    <row r="27" spans="1:36" x14ac:dyDescent="0.35">
      <c r="B27" s="4"/>
      <c r="C27" s="16">
        <v>29.174287932032399</v>
      </c>
      <c r="D27" s="17"/>
      <c r="E27" s="4"/>
      <c r="F27" s="4"/>
      <c r="G27" s="4"/>
      <c r="H27" s="4"/>
      <c r="I27" s="16">
        <v>30.389139281314701</v>
      </c>
      <c r="J27" s="17"/>
      <c r="K27" s="4"/>
      <c r="L27" s="4"/>
      <c r="N27" s="9"/>
      <c r="O27" s="16">
        <v>32.193578203934997</v>
      </c>
      <c r="P27" s="20"/>
      <c r="Q27" s="9"/>
      <c r="R27" s="9"/>
      <c r="S27" s="9"/>
      <c r="T27" s="9"/>
      <c r="U27" s="16">
        <v>31.0998385465872</v>
      </c>
      <c r="V27" s="20"/>
      <c r="W27" s="9"/>
      <c r="X27" s="9"/>
      <c r="Z27" s="1"/>
      <c r="AA27" s="10">
        <v>33.563065605362503</v>
      </c>
      <c r="AB27" s="23"/>
      <c r="AC27" s="1"/>
      <c r="AD27" s="1"/>
      <c r="AE27" s="1"/>
      <c r="AF27" s="1"/>
      <c r="AG27" s="10">
        <v>32.461819328299299</v>
      </c>
      <c r="AH27" s="23"/>
      <c r="AI27" s="1"/>
      <c r="AJ27" s="1"/>
    </row>
    <row r="28" spans="1:36" x14ac:dyDescent="0.35">
      <c r="B28" s="4"/>
      <c r="C28" s="16">
        <v>29.588621465823799</v>
      </c>
      <c r="D28" s="17"/>
      <c r="E28" s="4"/>
      <c r="F28" s="4"/>
      <c r="G28" s="4"/>
      <c r="H28" s="4"/>
      <c r="I28" s="16">
        <v>29.757469444088301</v>
      </c>
      <c r="J28" s="17"/>
      <c r="K28" s="4"/>
      <c r="L28" s="4"/>
      <c r="N28" s="9"/>
      <c r="O28" s="16">
        <v>31.071492634506001</v>
      </c>
      <c r="P28" s="20"/>
      <c r="Q28" s="9"/>
      <c r="R28" s="9"/>
      <c r="S28" s="9"/>
      <c r="T28" s="9"/>
      <c r="U28" s="16">
        <v>30.249505536092101</v>
      </c>
      <c r="V28" s="20"/>
      <c r="W28" s="9"/>
      <c r="X28" s="9"/>
      <c r="Z28" s="1"/>
      <c r="AA28" s="10">
        <v>30.911384247444801</v>
      </c>
      <c r="AB28" s="23"/>
      <c r="AC28" s="1"/>
      <c r="AD28" s="1"/>
      <c r="AE28" s="1"/>
      <c r="AF28" s="1"/>
      <c r="AG28" s="10">
        <v>30.108539306426898</v>
      </c>
      <c r="AH28" s="23"/>
      <c r="AI28" s="1"/>
      <c r="AJ28" s="1"/>
    </row>
    <row r="29" spans="1:36" x14ac:dyDescent="0.35">
      <c r="B29" s="4" t="s">
        <v>22</v>
      </c>
      <c r="C29" s="16">
        <v>30.196340145773998</v>
      </c>
      <c r="D29" s="17">
        <f>AVERAGE(C28:C30)</f>
        <v>29.840900574049328</v>
      </c>
      <c r="E29" s="4">
        <f>100*2^(E20-D29)</f>
        <v>1.1283575009302731</v>
      </c>
      <c r="F29" s="4">
        <f>E29/E23</f>
        <v>1.4002758020537591</v>
      </c>
      <c r="G29" s="4"/>
      <c r="H29" s="4" t="s">
        <v>22</v>
      </c>
      <c r="I29" s="16">
        <v>30.3662882041247</v>
      </c>
      <c r="J29" s="17">
        <f>AVERAGE(I28:I30)</f>
        <v>30.242315496997765</v>
      </c>
      <c r="K29" s="4">
        <f>100*2^(K20-J29)</f>
        <v>0.92842552822992808</v>
      </c>
      <c r="L29" s="4">
        <f>K29/K23</f>
        <v>0.79929384865488562</v>
      </c>
      <c r="N29" s="9" t="s">
        <v>22</v>
      </c>
      <c r="O29" s="16">
        <v>31.5768000726904</v>
      </c>
      <c r="P29" s="20">
        <f>AVERAGE(O28:O30)</f>
        <v>31.195067383722769</v>
      </c>
      <c r="Q29" s="9">
        <f>100*2^(Q20-P29)</f>
        <v>1.8921906072684811</v>
      </c>
      <c r="R29" s="9">
        <f>Q29/Q23</f>
        <v>1.2401736793106255</v>
      </c>
      <c r="S29" s="9"/>
      <c r="T29" s="9" t="s">
        <v>22</v>
      </c>
      <c r="U29" s="16">
        <v>30.783164267214801</v>
      </c>
      <c r="V29" s="20">
        <f>AVERAGE(U28:U30)</f>
        <v>30.296590101586801</v>
      </c>
      <c r="W29" s="9">
        <f>100*2^(W20-V29)</f>
        <v>3.8332909192078137</v>
      </c>
      <c r="X29" s="9">
        <f>W29/W23</f>
        <v>1.7335745566596477</v>
      </c>
      <c r="Z29" s="1" t="s">
        <v>22</v>
      </c>
      <c r="AA29" s="10">
        <v>34.169291142837501</v>
      </c>
      <c r="AB29" s="23">
        <f>AVERAGE(AA28:AA30)</f>
        <v>32.626266696001565</v>
      </c>
      <c r="AC29" s="1">
        <f>100*2^(AC20-AB29)</f>
        <v>0.8242955663570537</v>
      </c>
      <c r="AD29" s="1">
        <f>AC29/AC23</f>
        <v>1.2990558871747027</v>
      </c>
      <c r="AE29" s="1"/>
      <c r="AF29" s="1" t="s">
        <v>22</v>
      </c>
      <c r="AG29" s="10">
        <v>30.782060419570701</v>
      </c>
      <c r="AH29" s="23">
        <f>AVERAGE(AG28:AG30)</f>
        <v>30.883730109888536</v>
      </c>
      <c r="AI29" s="1">
        <f>100*2^(AI20-AH29)</f>
        <v>2.7384101722603784</v>
      </c>
      <c r="AJ29" s="1">
        <f>AI29/AI23</f>
        <v>2.2122933076576086</v>
      </c>
    </row>
    <row r="30" spans="1:36" x14ac:dyDescent="0.35">
      <c r="B30" s="4"/>
      <c r="C30" s="16">
        <v>29.737740110550199</v>
      </c>
      <c r="D30" s="17"/>
      <c r="E30" s="4"/>
      <c r="F30" s="4"/>
      <c r="G30" s="4"/>
      <c r="H30" s="4"/>
      <c r="I30" s="16">
        <v>30.603188842780298</v>
      </c>
      <c r="J30" s="17"/>
      <c r="K30" s="4"/>
      <c r="L30" s="4"/>
      <c r="N30" s="9"/>
      <c r="O30" s="16">
        <v>30.936909443971899</v>
      </c>
      <c r="P30" s="20"/>
      <c r="Q30" s="9"/>
      <c r="R30" s="9"/>
      <c r="S30" s="9"/>
      <c r="T30" s="9"/>
      <c r="U30" s="16">
        <v>29.857100501453498</v>
      </c>
      <c r="V30" s="20"/>
      <c r="W30" s="9"/>
      <c r="X30" s="9"/>
      <c r="Z30" s="1"/>
      <c r="AA30" s="10">
        <v>32.7981246977224</v>
      </c>
      <c r="AB30" s="23"/>
      <c r="AC30" s="1"/>
      <c r="AD30" s="1"/>
      <c r="AE30" s="1"/>
      <c r="AF30" s="1"/>
      <c r="AG30" s="10">
        <v>31.760590603668</v>
      </c>
      <c r="AH30" s="23"/>
      <c r="AI30" s="1"/>
      <c r="AJ30" s="1"/>
    </row>
    <row r="31" spans="1:36" x14ac:dyDescent="0.3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x14ac:dyDescent="0.35">
      <c r="A32" t="s">
        <v>28</v>
      </c>
      <c r="B32" s="15" t="s">
        <v>24</v>
      </c>
      <c r="C32" s="4"/>
      <c r="D32" s="4"/>
      <c r="E32" s="4"/>
      <c r="F32" s="4"/>
      <c r="G32" s="4"/>
      <c r="H32" s="4"/>
      <c r="I32" s="4"/>
      <c r="J32" s="4"/>
      <c r="K32" s="4"/>
      <c r="L32" s="4"/>
      <c r="N32" s="19" t="s">
        <v>24</v>
      </c>
      <c r="O32" s="9"/>
      <c r="P32" s="9"/>
      <c r="Q32" s="9"/>
      <c r="R32" s="9"/>
      <c r="S32" s="9"/>
      <c r="T32" s="9"/>
      <c r="U32" s="9"/>
      <c r="V32" s="9"/>
      <c r="W32" s="9"/>
      <c r="X32" s="9"/>
      <c r="Z32" s="15" t="s">
        <v>24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B33" s="4"/>
      <c r="C33" s="4" t="s">
        <v>17</v>
      </c>
      <c r="D33" s="4"/>
      <c r="E33" s="4"/>
      <c r="F33" s="4"/>
      <c r="G33" s="4"/>
      <c r="H33" s="4"/>
      <c r="I33" s="4" t="s">
        <v>18</v>
      </c>
      <c r="J33" s="4"/>
      <c r="K33" s="4"/>
      <c r="L33" s="4"/>
      <c r="N33" s="9"/>
      <c r="O33" s="9" t="s">
        <v>17</v>
      </c>
      <c r="P33" s="9"/>
      <c r="Q33" s="9"/>
      <c r="R33" s="9"/>
      <c r="S33" s="9"/>
      <c r="T33" s="9"/>
      <c r="U33" s="9" t="s">
        <v>18</v>
      </c>
      <c r="V33" s="9"/>
      <c r="W33" s="9"/>
      <c r="X33" s="9"/>
      <c r="Z33" s="1"/>
      <c r="AA33" s="1" t="s">
        <v>17</v>
      </c>
      <c r="AB33" s="1"/>
      <c r="AC33" s="1"/>
      <c r="AD33" s="1"/>
      <c r="AE33" s="1"/>
      <c r="AF33" s="1"/>
      <c r="AG33" s="1" t="s">
        <v>18</v>
      </c>
      <c r="AH33" s="1"/>
      <c r="AI33" s="1"/>
      <c r="AJ33" s="1"/>
    </row>
    <row r="34" spans="1:36" x14ac:dyDescent="0.35">
      <c r="B34" s="4"/>
      <c r="C34" s="16">
        <v>30.2270146353206</v>
      </c>
      <c r="D34" s="17"/>
      <c r="E34" s="4"/>
      <c r="F34" s="4"/>
      <c r="G34" s="4"/>
      <c r="H34" s="4"/>
      <c r="I34" s="16">
        <v>30.533295579304699</v>
      </c>
      <c r="J34" s="17"/>
      <c r="K34" s="4"/>
      <c r="L34" s="4"/>
      <c r="N34" s="9"/>
      <c r="O34" s="16">
        <v>30.2270146353206</v>
      </c>
      <c r="P34" s="20"/>
      <c r="Q34" s="9"/>
      <c r="R34" s="9"/>
      <c r="S34" s="9"/>
      <c r="T34" s="9"/>
      <c r="U34" s="16">
        <v>32.633295579304701</v>
      </c>
      <c r="V34" s="20"/>
      <c r="W34" s="9"/>
      <c r="X34" s="9"/>
      <c r="Z34" s="1"/>
      <c r="AA34" s="22">
        <v>32.427759593512604</v>
      </c>
      <c r="AB34" s="23"/>
      <c r="AC34" s="1"/>
      <c r="AD34" s="1"/>
      <c r="AE34" s="1"/>
      <c r="AF34" s="1"/>
      <c r="AG34" s="22">
        <v>30.086415643234499</v>
      </c>
      <c r="AH34" s="23"/>
      <c r="AI34" s="1"/>
      <c r="AJ34" s="1"/>
    </row>
    <row r="35" spans="1:36" x14ac:dyDescent="0.35">
      <c r="B35" s="4" t="s">
        <v>19</v>
      </c>
      <c r="C35" s="16">
        <v>31.709500536630401</v>
      </c>
      <c r="D35" s="17">
        <f>AVERAGE(C34:C36)</f>
        <v>30.89586796653337</v>
      </c>
      <c r="E35" s="4">
        <f>D35-6.644</f>
        <v>24.251867966533368</v>
      </c>
      <c r="F35" s="4"/>
      <c r="G35" s="4"/>
      <c r="H35" s="4" t="s">
        <v>19</v>
      </c>
      <c r="I35" s="16">
        <v>30.7950882210998</v>
      </c>
      <c r="J35" s="17">
        <f>AVERAGE(I34:I36)</f>
        <v>30.581502682254733</v>
      </c>
      <c r="K35" s="4">
        <f>J35-6.644</f>
        <v>23.937502682254731</v>
      </c>
      <c r="L35" s="4"/>
      <c r="N35" s="9" t="s">
        <v>19</v>
      </c>
      <c r="O35" s="16">
        <v>31.709500536630401</v>
      </c>
      <c r="P35" s="20">
        <f>AVERAGE(O34:O36)</f>
        <v>30.89586796653337</v>
      </c>
      <c r="Q35" s="9">
        <f>P35-6.644</f>
        <v>24.251867966533368</v>
      </c>
      <c r="R35" s="9"/>
      <c r="S35" s="9"/>
      <c r="T35" s="9" t="s">
        <v>19</v>
      </c>
      <c r="U35" s="16">
        <v>31.995088221099799</v>
      </c>
      <c r="V35" s="20">
        <f>AVERAGE(U34:U36)</f>
        <v>32.348169348921395</v>
      </c>
      <c r="W35" s="9">
        <f>V35-6.644</f>
        <v>25.704169348921397</v>
      </c>
      <c r="X35" s="9"/>
      <c r="Z35" s="1" t="s">
        <v>19</v>
      </c>
      <c r="AA35" s="22">
        <v>30.790123092083299</v>
      </c>
      <c r="AB35" s="23">
        <f>AVERAGE(AA34:AA36)</f>
        <v>31.248553260677337</v>
      </c>
      <c r="AC35" s="1">
        <f>AB35-6.644</f>
        <v>24.604553260677335</v>
      </c>
      <c r="AD35" s="1"/>
      <c r="AE35" s="1"/>
      <c r="AF35" s="1" t="s">
        <v>19</v>
      </c>
      <c r="AG35" s="22">
        <v>30.563880576704701</v>
      </c>
      <c r="AH35" s="23">
        <f>AVERAGE(AG34:AG36)</f>
        <v>30.221021184577904</v>
      </c>
      <c r="AI35" s="1">
        <f>AH35-6.644</f>
        <v>23.577021184577902</v>
      </c>
      <c r="AJ35" s="1"/>
    </row>
    <row r="36" spans="1:36" x14ac:dyDescent="0.35">
      <c r="B36" s="4"/>
      <c r="C36" s="16">
        <v>30.751088727649101</v>
      </c>
      <c r="D36" s="17"/>
      <c r="E36" s="4"/>
      <c r="F36" s="4"/>
      <c r="G36" s="4"/>
      <c r="H36" s="4"/>
      <c r="I36" s="16">
        <v>30.416124246359701</v>
      </c>
      <c r="J36" s="17"/>
      <c r="K36" s="4"/>
      <c r="L36" s="4"/>
      <c r="N36" s="9"/>
      <c r="O36" s="16">
        <v>30.751088727649101</v>
      </c>
      <c r="P36" s="20"/>
      <c r="Q36" s="9"/>
      <c r="R36" s="9"/>
      <c r="S36" s="9"/>
      <c r="T36" s="9"/>
      <c r="U36" s="16">
        <v>32.416124246359701</v>
      </c>
      <c r="V36" s="20"/>
      <c r="W36" s="9"/>
      <c r="X36" s="9"/>
      <c r="Z36" s="1"/>
      <c r="AA36" s="22">
        <v>30.5277770964361</v>
      </c>
      <c r="AB36" s="23"/>
      <c r="AC36" s="1"/>
      <c r="AD36" s="1"/>
      <c r="AE36" s="1"/>
      <c r="AF36" s="1"/>
      <c r="AG36" s="22">
        <v>30.0127673337945</v>
      </c>
      <c r="AH36" s="23"/>
      <c r="AI36" s="1"/>
      <c r="AJ36" s="1"/>
    </row>
    <row r="37" spans="1:36" x14ac:dyDescent="0.35">
      <c r="B37" s="4"/>
      <c r="C37" s="16">
        <v>31.670093712937799</v>
      </c>
      <c r="D37" s="17"/>
      <c r="E37" s="4"/>
      <c r="F37" s="4"/>
      <c r="G37" s="4"/>
      <c r="H37" s="4"/>
      <c r="I37" s="16">
        <v>29.569773631851302</v>
      </c>
      <c r="J37" s="17"/>
      <c r="K37" s="4"/>
      <c r="L37" s="4"/>
      <c r="N37" s="9"/>
      <c r="O37" s="16">
        <v>31.032470369367601</v>
      </c>
      <c r="P37" s="20"/>
      <c r="Q37" s="9"/>
      <c r="R37" s="9"/>
      <c r="S37" s="9"/>
      <c r="T37" s="9"/>
      <c r="U37" s="16">
        <v>31.692191493831899</v>
      </c>
      <c r="V37" s="20"/>
      <c r="W37" s="9"/>
      <c r="X37" s="9"/>
      <c r="Z37" s="1"/>
      <c r="AA37" s="10">
        <v>32.271644987873202</v>
      </c>
      <c r="AB37" s="23"/>
      <c r="AC37" s="1"/>
      <c r="AD37" s="1"/>
      <c r="AE37" s="1"/>
      <c r="AF37" s="1"/>
      <c r="AG37" s="10">
        <v>30.132524275936699</v>
      </c>
      <c r="AH37" s="23"/>
      <c r="AI37" s="1"/>
      <c r="AJ37" s="1"/>
    </row>
    <row r="38" spans="1:36" x14ac:dyDescent="0.35">
      <c r="B38" s="4" t="s">
        <v>20</v>
      </c>
      <c r="C38" s="16">
        <v>31.9786776667037</v>
      </c>
      <c r="D38" s="17">
        <f>AVERAGE(C37:C39)</f>
        <v>31.791767057545801</v>
      </c>
      <c r="E38" s="4">
        <f>100*2^(E35-D38)</f>
        <v>0.5373586068260725</v>
      </c>
      <c r="F38" s="4"/>
      <c r="G38" s="4"/>
      <c r="H38" s="4" t="s">
        <v>20</v>
      </c>
      <c r="I38" s="16">
        <v>29.1423173328287</v>
      </c>
      <c r="J38" s="17">
        <f>AVERAGE(I37:I39)</f>
        <v>29.300459445982167</v>
      </c>
      <c r="K38" s="4">
        <f>100*2^(K35-J38)</f>
        <v>2.4299041830842882</v>
      </c>
      <c r="L38" s="4"/>
      <c r="N38" s="9" t="s">
        <v>20</v>
      </c>
      <c r="O38" s="16">
        <v>30.9448028306279</v>
      </c>
      <c r="P38" s="20">
        <f>AVERAGE(O37:O39)</f>
        <v>30.862587617252867</v>
      </c>
      <c r="Q38" s="9">
        <f>100*2^(Q35-P38)</f>
        <v>1.0232343057464572</v>
      </c>
      <c r="R38" s="9"/>
      <c r="S38" s="9"/>
      <c r="T38" s="9" t="s">
        <v>20</v>
      </c>
      <c r="U38" s="16">
        <v>32.339784972988198</v>
      </c>
      <c r="V38" s="20">
        <f>AVERAGE(U37:U39)</f>
        <v>31.938828730923731</v>
      </c>
      <c r="W38" s="9">
        <f>100*2^(W35-V38)</f>
        <v>1.3279463001485909</v>
      </c>
      <c r="X38" s="9"/>
      <c r="Z38" s="1" t="s">
        <v>20</v>
      </c>
      <c r="AA38" s="24">
        <v>31.120413164490401</v>
      </c>
      <c r="AB38" s="23">
        <f>AVERAGE(AA37,AA39)</f>
        <v>32.428420591989301</v>
      </c>
      <c r="AC38" s="1">
        <f>100*2^(AC35-AB38)</f>
        <v>0.44134808972218448</v>
      </c>
      <c r="AD38" s="1"/>
      <c r="AE38" s="1"/>
      <c r="AF38" s="1" t="s">
        <v>20</v>
      </c>
      <c r="AG38" s="10">
        <v>30.005487183923702</v>
      </c>
      <c r="AH38" s="23">
        <f>AVERAGE(AG37:AG38)</f>
        <v>30.0690057299302</v>
      </c>
      <c r="AI38" s="1">
        <f>100*2^(AI35-AH38)</f>
        <v>1.1110098784792128</v>
      </c>
      <c r="AJ38" s="1"/>
    </row>
    <row r="39" spans="1:36" x14ac:dyDescent="0.35">
      <c r="B39" s="4"/>
      <c r="C39" s="16">
        <v>31.726529792995901</v>
      </c>
      <c r="D39" s="17"/>
      <c r="E39" s="4"/>
      <c r="F39" s="4"/>
      <c r="G39" s="4"/>
      <c r="H39" s="4"/>
      <c r="I39" s="16">
        <v>29.189287373266499</v>
      </c>
      <c r="J39" s="17"/>
      <c r="K39" s="4"/>
      <c r="L39" s="4"/>
      <c r="N39" s="9"/>
      <c r="O39" s="16">
        <v>30.6104896517631</v>
      </c>
      <c r="P39" s="20"/>
      <c r="Q39" s="9"/>
      <c r="R39" s="9"/>
      <c r="S39" s="9"/>
      <c r="T39" s="9"/>
      <c r="U39" s="16">
        <v>31.7845097259511</v>
      </c>
      <c r="V39" s="20"/>
      <c r="W39" s="9"/>
      <c r="X39" s="9"/>
      <c r="Z39" s="1"/>
      <c r="AA39" s="10">
        <v>32.5851961961054</v>
      </c>
      <c r="AB39" s="23"/>
      <c r="AC39" s="1"/>
      <c r="AD39" s="1"/>
      <c r="AE39" s="1"/>
      <c r="AF39" s="1"/>
      <c r="AG39" s="24">
        <v>32.094376297451198</v>
      </c>
      <c r="AH39" s="23"/>
      <c r="AI39" s="1"/>
      <c r="AJ39" s="1"/>
    </row>
    <row r="40" spans="1:36" x14ac:dyDescent="0.35">
      <c r="B40" s="4"/>
      <c r="C40" s="16">
        <v>29.257816268330501</v>
      </c>
      <c r="D40" s="17"/>
      <c r="E40" s="4"/>
      <c r="F40" s="4"/>
      <c r="G40" s="4"/>
      <c r="H40" s="4"/>
      <c r="I40" s="16">
        <v>30.32063949658</v>
      </c>
      <c r="J40" s="17"/>
      <c r="K40" s="4"/>
      <c r="L40" s="4"/>
      <c r="N40" s="9"/>
      <c r="O40" s="16">
        <v>30.329279116255901</v>
      </c>
      <c r="P40" s="20"/>
      <c r="Q40" s="9"/>
      <c r="R40" s="9"/>
      <c r="S40" s="9"/>
      <c r="T40" s="9"/>
      <c r="U40" s="16">
        <v>31.5840207509791</v>
      </c>
      <c r="V40" s="20"/>
      <c r="W40" s="9"/>
      <c r="X40" s="9"/>
      <c r="Z40" s="1"/>
      <c r="AA40" s="10">
        <v>31.086415643234499</v>
      </c>
      <c r="AB40" s="23"/>
      <c r="AC40" s="1"/>
      <c r="AD40" s="1"/>
      <c r="AE40" s="1"/>
      <c r="AF40" s="1"/>
      <c r="AG40" s="24">
        <v>30.927759593512601</v>
      </c>
      <c r="AH40" s="23"/>
      <c r="AI40" s="1"/>
      <c r="AJ40" s="1"/>
    </row>
    <row r="41" spans="1:36" x14ac:dyDescent="0.35">
      <c r="B41" s="4" t="s">
        <v>21</v>
      </c>
      <c r="C41" s="16">
        <v>29.727260335815799</v>
      </c>
      <c r="D41" s="17">
        <f>AVERAGE(C40:C42)</f>
        <v>29.314985539984303</v>
      </c>
      <c r="E41" s="4">
        <f>100*2^(E35-D41)</f>
        <v>2.9912295245648495</v>
      </c>
      <c r="F41" s="4">
        <f>E41/E38</f>
        <v>5.5665425035855511</v>
      </c>
      <c r="G41" s="4"/>
      <c r="H41" s="4" t="s">
        <v>21</v>
      </c>
      <c r="I41" s="18">
        <v>31.375203673187901</v>
      </c>
      <c r="J41" s="17">
        <f>AVERAGE(I40,I42)</f>
        <v>30.221469681408301</v>
      </c>
      <c r="K41" s="4">
        <f>100*2^(K35-J41)</f>
        <v>1.2833273249879527</v>
      </c>
      <c r="L41" s="4">
        <f>K41/K38</f>
        <v>0.52813906569724056</v>
      </c>
      <c r="N41" s="9" t="s">
        <v>21</v>
      </c>
      <c r="O41" s="18">
        <v>31.456923184930101</v>
      </c>
      <c r="P41" s="20">
        <f>AVERAGE(O40,O42)</f>
        <v>30.29710928204285</v>
      </c>
      <c r="Q41" s="9">
        <f>100*2^(Q35-P41)</f>
        <v>1.5142620314595112</v>
      </c>
      <c r="R41" s="9">
        <f>Q41/Q38</f>
        <v>1.4798780914160667</v>
      </c>
      <c r="S41" s="9"/>
      <c r="T41" s="9" t="s">
        <v>21</v>
      </c>
      <c r="U41" s="16">
        <v>32.2845349854516</v>
      </c>
      <c r="V41" s="20">
        <f>AVERAGE(U40:U42)</f>
        <v>31.953855466111666</v>
      </c>
      <c r="W41" s="9">
        <f>100*2^(W35-V41)</f>
        <v>1.3141865413354059</v>
      </c>
      <c r="X41" s="9">
        <f>W41/W38</f>
        <v>0.98963831684184411</v>
      </c>
      <c r="Z41" s="1" t="s">
        <v>21</v>
      </c>
      <c r="AA41" s="10">
        <v>31.563880576704701</v>
      </c>
      <c r="AB41" s="23">
        <f>AVERAGE(AA40:AA42)</f>
        <v>31.221021184577904</v>
      </c>
      <c r="AC41" s="1">
        <f>100*2^(AC35-AB41)</f>
        <v>1.0191654430151516</v>
      </c>
      <c r="AD41" s="1">
        <f>AC41/AC38</f>
        <v>2.3092100470100276</v>
      </c>
      <c r="AE41" s="1"/>
      <c r="AF41" s="1" t="s">
        <v>21</v>
      </c>
      <c r="AG41" s="10">
        <v>29.290123092083299</v>
      </c>
      <c r="AH41" s="23">
        <f>AVERAGE(AG41:AG42)</f>
        <v>29.158950094259701</v>
      </c>
      <c r="AI41" s="1">
        <f>100*2^(AI35-AH41)</f>
        <v>2.0877186194845958</v>
      </c>
      <c r="AJ41" s="1">
        <f>AI41/AI38</f>
        <v>1.8791179627874546</v>
      </c>
    </row>
    <row r="42" spans="1:36" x14ac:dyDescent="0.35">
      <c r="B42" s="4"/>
      <c r="C42" s="16">
        <v>28.959880015806601</v>
      </c>
      <c r="D42" s="17"/>
      <c r="E42" s="4"/>
      <c r="F42" s="4"/>
      <c r="G42" s="4"/>
      <c r="H42" s="4"/>
      <c r="I42" s="16">
        <v>30.122299866236599</v>
      </c>
      <c r="J42" s="17"/>
      <c r="K42" s="4"/>
      <c r="L42" s="4"/>
      <c r="N42" s="9"/>
      <c r="O42" s="16">
        <v>30.2649394478298</v>
      </c>
      <c r="P42" s="20"/>
      <c r="Q42" s="9"/>
      <c r="R42" s="9"/>
      <c r="S42" s="9"/>
      <c r="T42" s="9"/>
      <c r="U42" s="16">
        <v>31.9930106619043</v>
      </c>
      <c r="V42" s="20"/>
      <c r="W42" s="9"/>
      <c r="X42" s="9"/>
      <c r="Z42" s="1"/>
      <c r="AA42" s="10">
        <v>31.0127673337945</v>
      </c>
      <c r="AB42" s="23"/>
      <c r="AC42" s="1"/>
      <c r="AD42" s="1"/>
      <c r="AE42" s="1"/>
      <c r="AF42" s="1"/>
      <c r="AG42" s="10">
        <v>29.0277770964361</v>
      </c>
      <c r="AH42" s="23"/>
      <c r="AI42" s="1"/>
      <c r="AJ42" s="1"/>
    </row>
    <row r="43" spans="1:36" x14ac:dyDescent="0.35">
      <c r="B43" s="4"/>
      <c r="C43" s="16">
        <v>30.181284172738099</v>
      </c>
      <c r="D43" s="17"/>
      <c r="E43" s="4"/>
      <c r="F43" s="4"/>
      <c r="G43" s="4"/>
      <c r="H43" s="4"/>
      <c r="I43" s="16">
        <v>30.113014975832201</v>
      </c>
      <c r="J43" s="17"/>
      <c r="K43" s="4"/>
      <c r="L43" s="4"/>
      <c r="N43" s="9"/>
      <c r="O43" s="16">
        <v>29.9485418537835</v>
      </c>
      <c r="P43" s="20"/>
      <c r="Q43" s="9"/>
      <c r="R43" s="9"/>
      <c r="S43" s="9"/>
      <c r="T43" s="9"/>
      <c r="U43" s="16">
        <v>30.9047958297935</v>
      </c>
      <c r="V43" s="20"/>
      <c r="W43" s="9"/>
      <c r="X43" s="9"/>
      <c r="Z43" s="1"/>
      <c r="AA43" s="10">
        <v>30.767379256966699</v>
      </c>
      <c r="AB43" s="23"/>
      <c r="AC43" s="1"/>
      <c r="AD43" s="1"/>
      <c r="AE43" s="1"/>
      <c r="AF43" s="1"/>
      <c r="AG43" s="10">
        <v>28.7407562069404</v>
      </c>
      <c r="AH43" s="23"/>
      <c r="AI43" s="1"/>
      <c r="AJ43" s="1"/>
    </row>
    <row r="44" spans="1:36" x14ac:dyDescent="0.35">
      <c r="B44" s="4" t="s">
        <v>22</v>
      </c>
      <c r="C44" s="18">
        <v>31.566878934466001</v>
      </c>
      <c r="D44" s="17">
        <f>AVERAGE(C43,C45)</f>
        <v>30.256957813750901</v>
      </c>
      <c r="E44" s="4">
        <f>100*2^(E35-D44)</f>
        <v>1.556997191997008</v>
      </c>
      <c r="F44" s="4">
        <f>E44/E38</f>
        <v>2.8975011700165494</v>
      </c>
      <c r="G44" s="4"/>
      <c r="H44" s="4" t="s">
        <v>22</v>
      </c>
      <c r="I44" s="16">
        <v>29.105578128745901</v>
      </c>
      <c r="J44" s="17">
        <f>AVERAGE(I43:I45)</f>
        <v>29.921392706170366</v>
      </c>
      <c r="K44" s="4">
        <f>100*2^(K35-J44)</f>
        <v>1.5800455680013592</v>
      </c>
      <c r="L44" s="4">
        <f>K44/K38</f>
        <v>0.65025015348374782</v>
      </c>
      <c r="N44" s="9" t="s">
        <v>22</v>
      </c>
      <c r="O44" s="16">
        <v>30.179497057414601</v>
      </c>
      <c r="P44" s="20">
        <f>AVERAGE(O43:O45)</f>
        <v>29.880532857153767</v>
      </c>
      <c r="Q44" s="9">
        <f>100*2^(Q35-P44)</f>
        <v>2.0211708793709717</v>
      </c>
      <c r="R44" s="9">
        <f>Q44/Q38</f>
        <v>1.9752766966667641</v>
      </c>
      <c r="S44" s="9"/>
      <c r="T44" s="9" t="s">
        <v>22</v>
      </c>
      <c r="U44" s="18">
        <v>29.7183367657776</v>
      </c>
      <c r="V44" s="20">
        <f>AVERAGE(U43,U45)</f>
        <v>30.91688233612755</v>
      </c>
      <c r="W44" s="9">
        <f>100*2^(W35-V44)</f>
        <v>2.6966031162469593</v>
      </c>
      <c r="X44" s="9">
        <f>W44/W38</f>
        <v>2.030656748654085</v>
      </c>
      <c r="Z44" s="1" t="s">
        <v>22</v>
      </c>
      <c r="AA44" s="10">
        <v>30.616750530600299</v>
      </c>
      <c r="AB44" s="23">
        <f>AVERAGE(AA43:AA45)</f>
        <v>30.918388833615268</v>
      </c>
      <c r="AC44" s="1">
        <f>100*2^(AC35-AB44)</f>
        <v>1.2570313380026947</v>
      </c>
      <c r="AD44" s="1">
        <f>AC44/AC38</f>
        <v>2.8481630877658461</v>
      </c>
      <c r="AE44" s="1"/>
      <c r="AF44" s="1" t="s">
        <v>22</v>
      </c>
      <c r="AG44" s="10">
        <v>28.974661700809701</v>
      </c>
      <c r="AH44" s="23">
        <f>AVERAGE(AG43:AG44)</f>
        <v>28.857708953875051</v>
      </c>
      <c r="AI44" s="1">
        <f>100*2^(AI35-AH44)</f>
        <v>2.5724952628904898</v>
      </c>
      <c r="AJ44" s="1">
        <f>AI44/AI38</f>
        <v>2.3154566963993215</v>
      </c>
    </row>
    <row r="45" spans="1:36" x14ac:dyDescent="0.35">
      <c r="B45" s="4"/>
      <c r="C45" s="16">
        <v>30.3326314547637</v>
      </c>
      <c r="D45" s="17"/>
      <c r="E45" s="4"/>
      <c r="F45" s="4"/>
      <c r="G45" s="4"/>
      <c r="H45" s="4"/>
      <c r="I45" s="16">
        <v>30.545585013933</v>
      </c>
      <c r="J45" s="17"/>
      <c r="K45" s="4"/>
      <c r="L45" s="4"/>
      <c r="N45" s="9"/>
      <c r="O45" s="16">
        <v>29.513559660263201</v>
      </c>
      <c r="P45" s="20"/>
      <c r="Q45" s="9"/>
      <c r="R45" s="9"/>
      <c r="S45" s="9"/>
      <c r="T45" s="9"/>
      <c r="U45" s="16">
        <v>30.9289688424616</v>
      </c>
      <c r="V45" s="20"/>
      <c r="W45" s="9"/>
      <c r="X45" s="9"/>
      <c r="Z45" s="1"/>
      <c r="AA45" s="10">
        <v>31.371036713278801</v>
      </c>
      <c r="AB45" s="23"/>
      <c r="AC45" s="1"/>
      <c r="AD45" s="1"/>
      <c r="AE45" s="1"/>
      <c r="AF45" s="1"/>
      <c r="AG45" s="24">
        <v>30.1321582568963</v>
      </c>
      <c r="AH45" s="23"/>
      <c r="AI45" s="1"/>
      <c r="AJ45" s="1"/>
    </row>
    <row r="46" spans="1:36" x14ac:dyDescent="0.3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x14ac:dyDescent="0.35">
      <c r="A47" t="s">
        <v>29</v>
      </c>
      <c r="B47" s="15" t="s">
        <v>25</v>
      </c>
      <c r="C47" s="4"/>
      <c r="D47" s="4"/>
      <c r="E47" s="4"/>
      <c r="F47" s="4"/>
      <c r="G47" s="4"/>
      <c r="H47" s="4"/>
      <c r="I47" s="4"/>
      <c r="J47" s="4"/>
      <c r="K47" s="4"/>
      <c r="L47" s="4"/>
      <c r="N47" s="19" t="s">
        <v>25</v>
      </c>
      <c r="O47" s="9"/>
      <c r="P47" s="9"/>
      <c r="Q47" s="9"/>
      <c r="R47" s="9"/>
      <c r="S47" s="9"/>
      <c r="T47" s="9"/>
      <c r="U47" s="9"/>
      <c r="V47" s="9"/>
      <c r="W47" s="9"/>
      <c r="X47" s="9"/>
      <c r="Z47" s="15" t="s">
        <v>25</v>
      </c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B48" s="4"/>
      <c r="C48" s="4" t="s">
        <v>17</v>
      </c>
      <c r="D48" s="4"/>
      <c r="E48" s="4"/>
      <c r="F48" s="4"/>
      <c r="G48" s="4"/>
      <c r="H48" s="4"/>
      <c r="I48" s="4" t="s">
        <v>18</v>
      </c>
      <c r="J48" s="4"/>
      <c r="K48" s="4"/>
      <c r="L48" s="4"/>
      <c r="N48" s="9"/>
      <c r="O48" s="9" t="s">
        <v>17</v>
      </c>
      <c r="P48" s="9"/>
      <c r="Q48" s="9"/>
      <c r="R48" s="9"/>
      <c r="S48" s="9"/>
      <c r="T48" s="9"/>
      <c r="U48" s="9" t="s">
        <v>18</v>
      </c>
      <c r="V48" s="9"/>
      <c r="W48" s="9"/>
      <c r="X48" s="9"/>
      <c r="Z48" s="1"/>
      <c r="AA48" s="1" t="s">
        <v>17</v>
      </c>
      <c r="AB48" s="1"/>
      <c r="AC48" s="1"/>
      <c r="AD48" s="1"/>
      <c r="AE48" s="1"/>
      <c r="AF48" s="1"/>
      <c r="AG48" s="1" t="s">
        <v>18</v>
      </c>
      <c r="AH48" s="1"/>
      <c r="AI48" s="1"/>
      <c r="AJ48" s="1"/>
    </row>
    <row r="49" spans="1:36" x14ac:dyDescent="0.35">
      <c r="B49" s="4"/>
      <c r="C49" s="16">
        <v>33.595520195109003</v>
      </c>
      <c r="D49" s="17"/>
      <c r="E49" s="4"/>
      <c r="F49" s="4"/>
      <c r="G49" s="4"/>
      <c r="H49" s="4"/>
      <c r="I49" s="16">
        <v>34.821406270279297</v>
      </c>
      <c r="J49" s="17"/>
      <c r="K49" s="4"/>
      <c r="L49" s="4"/>
      <c r="N49" s="9"/>
      <c r="O49" s="16">
        <v>34.595520195109003</v>
      </c>
      <c r="P49" s="20"/>
      <c r="Q49" s="9"/>
      <c r="R49" s="9"/>
      <c r="S49" s="9"/>
      <c r="T49" s="9"/>
      <c r="U49" s="16">
        <v>34.821406270279297</v>
      </c>
      <c r="V49" s="20"/>
      <c r="W49" s="9"/>
      <c r="X49" s="9"/>
      <c r="Z49" s="1"/>
      <c r="AA49" s="22">
        <v>30.237286692441902</v>
      </c>
      <c r="AB49" s="23"/>
      <c r="AC49" s="1"/>
      <c r="AD49" s="1"/>
      <c r="AE49" s="1"/>
      <c r="AF49" s="1"/>
      <c r="AG49" s="22">
        <v>29.2234424710146</v>
      </c>
      <c r="AH49" s="23"/>
      <c r="AI49" s="1"/>
      <c r="AJ49" s="1"/>
    </row>
    <row r="50" spans="1:36" x14ac:dyDescent="0.35">
      <c r="B50" s="4" t="s">
        <v>19</v>
      </c>
      <c r="C50" s="16">
        <v>33.990897021407903</v>
      </c>
      <c r="D50" s="17">
        <f>AVERAGE(C49:C51)</f>
        <v>33.95431170163004</v>
      </c>
      <c r="E50" s="4">
        <f>D50-6.644</f>
        <v>27.310311701630042</v>
      </c>
      <c r="F50" s="4"/>
      <c r="G50" s="4"/>
      <c r="H50" s="4" t="s">
        <v>19</v>
      </c>
      <c r="I50" s="16">
        <v>35.384585704504701</v>
      </c>
      <c r="J50" s="17">
        <f>AVERAGE(I49:I51)</f>
        <v>35.304509689584563</v>
      </c>
      <c r="K50" s="4">
        <f>J50-6.644</f>
        <v>28.660509689584565</v>
      </c>
      <c r="L50" s="4"/>
      <c r="N50" s="9" t="s">
        <v>19</v>
      </c>
      <c r="O50" s="16">
        <v>33.990897021407903</v>
      </c>
      <c r="P50" s="20">
        <f>AVERAGE(O49:O51)</f>
        <v>34.287645034963369</v>
      </c>
      <c r="Q50" s="9">
        <f>P50-6.644</f>
        <v>27.64364503496337</v>
      </c>
      <c r="R50" s="9"/>
      <c r="S50" s="9"/>
      <c r="T50" s="9" t="s">
        <v>19</v>
      </c>
      <c r="U50" s="16">
        <v>35.304585704504703</v>
      </c>
      <c r="V50" s="20">
        <f>AVERAGE(U49:U51)</f>
        <v>34.944509689584571</v>
      </c>
      <c r="W50" s="9">
        <f>V50-6.644</f>
        <v>28.300509689584572</v>
      </c>
      <c r="X50" s="9"/>
      <c r="Z50" s="1" t="s">
        <v>19</v>
      </c>
      <c r="AA50" s="22">
        <v>30.388162040726403</v>
      </c>
      <c r="AB50" s="23">
        <f>AVERAGE(AA49:AA51)</f>
        <v>30.272260578910505</v>
      </c>
      <c r="AC50" s="1">
        <f>AB50-6.644</f>
        <v>23.628260578910506</v>
      </c>
      <c r="AD50" s="1"/>
      <c r="AE50" s="1"/>
      <c r="AF50" s="1" t="s">
        <v>19</v>
      </c>
      <c r="AG50" s="22">
        <v>29.4799454423895</v>
      </c>
      <c r="AH50" s="23">
        <f>AVERAGE(AG49:AG51)</f>
        <v>29.351346929241867</v>
      </c>
      <c r="AI50" s="1">
        <f>AH50-6.644</f>
        <v>22.707346929241865</v>
      </c>
      <c r="AJ50" s="1"/>
    </row>
    <row r="51" spans="1:36" x14ac:dyDescent="0.35">
      <c r="B51" s="4"/>
      <c r="C51" s="16">
        <v>34.276517888373199</v>
      </c>
      <c r="D51" s="17"/>
      <c r="E51" s="4"/>
      <c r="F51" s="4"/>
      <c r="G51" s="4"/>
      <c r="H51" s="4"/>
      <c r="I51" s="16">
        <v>35.707537093969698</v>
      </c>
      <c r="J51" s="17"/>
      <c r="K51" s="4"/>
      <c r="L51" s="4"/>
      <c r="N51" s="9"/>
      <c r="O51" s="16">
        <v>34.276517888373199</v>
      </c>
      <c r="P51" s="20"/>
      <c r="Q51" s="9"/>
      <c r="R51" s="9"/>
      <c r="S51" s="9"/>
      <c r="T51" s="9"/>
      <c r="U51" s="16">
        <v>34.707537093969698</v>
      </c>
      <c r="V51" s="20"/>
      <c r="W51" s="9"/>
      <c r="X51" s="9"/>
      <c r="Z51" s="1"/>
      <c r="AA51" s="22">
        <v>30.191333003563201</v>
      </c>
      <c r="AB51" s="23"/>
      <c r="AC51" s="1"/>
      <c r="AD51" s="1"/>
      <c r="AE51" s="1"/>
      <c r="AF51" s="1"/>
      <c r="AG51" s="22">
        <v>29.350652874321501</v>
      </c>
      <c r="AH51" s="23"/>
      <c r="AI51" s="1"/>
      <c r="AJ51" s="1"/>
    </row>
    <row r="52" spans="1:36" x14ac:dyDescent="0.35">
      <c r="B52" s="4"/>
      <c r="C52" s="16">
        <v>34.266916977382103</v>
      </c>
      <c r="D52" s="17"/>
      <c r="E52" s="4"/>
      <c r="F52" s="4"/>
      <c r="G52" s="4"/>
      <c r="H52" s="4"/>
      <c r="I52" s="16">
        <v>34.323570940177497</v>
      </c>
      <c r="J52" s="17"/>
      <c r="K52" s="4"/>
      <c r="L52" s="4"/>
      <c r="N52" s="9"/>
      <c r="O52" s="16">
        <v>34.172416453474902</v>
      </c>
      <c r="P52" s="20"/>
      <c r="Q52" s="9"/>
      <c r="R52" s="9"/>
      <c r="S52" s="9"/>
      <c r="T52" s="9"/>
      <c r="U52" s="16">
        <v>35.190005269098499</v>
      </c>
      <c r="V52" s="20"/>
      <c r="W52" s="9"/>
      <c r="X52" s="9"/>
      <c r="Z52" s="1"/>
      <c r="AA52" s="10">
        <v>30.418658002420901</v>
      </c>
      <c r="AB52" s="23"/>
      <c r="AC52" s="1"/>
      <c r="AD52" s="1"/>
      <c r="AE52" s="1"/>
      <c r="AF52" s="1"/>
      <c r="AG52" s="10">
        <v>29.442720582283801</v>
      </c>
      <c r="AH52" s="23"/>
      <c r="AI52" s="1"/>
      <c r="AJ52" s="1"/>
    </row>
    <row r="53" spans="1:36" x14ac:dyDescent="0.35">
      <c r="B53" s="4" t="s">
        <v>20</v>
      </c>
      <c r="C53" s="16">
        <v>34.6327502287523</v>
      </c>
      <c r="D53" s="17">
        <f>AVERAGE(C52:C54)</f>
        <v>34.533106207472173</v>
      </c>
      <c r="E53" s="4">
        <f>100*2^(E50-D53)</f>
        <v>0.66945625117822705</v>
      </c>
      <c r="F53" s="4"/>
      <c r="G53" s="4"/>
      <c r="H53" s="4" t="s">
        <v>20</v>
      </c>
      <c r="I53" s="16">
        <v>34.8930140684216</v>
      </c>
      <c r="J53" s="17">
        <f>AVERAGE(I52:I54)</f>
        <v>34.740054718422236</v>
      </c>
      <c r="K53" s="4">
        <f>100*2^(K50-J53)</f>
        <v>1.4786813193529951</v>
      </c>
      <c r="L53" s="4"/>
      <c r="N53" s="9" t="s">
        <v>20</v>
      </c>
      <c r="O53" s="16">
        <v>34.1844991934734</v>
      </c>
      <c r="P53" s="20">
        <f>AVERAGE(O52:O54)</f>
        <v>34.334463469967098</v>
      </c>
      <c r="Q53" s="9">
        <f>100*2^(Q50-P53)</f>
        <v>0.96797235802435433</v>
      </c>
      <c r="R53" s="9"/>
      <c r="S53" s="9"/>
      <c r="T53" s="9" t="s">
        <v>20</v>
      </c>
      <c r="U53" s="16">
        <v>36.182988526141799</v>
      </c>
      <c r="V53" s="20">
        <f>AVERAGE(U52:U54)</f>
        <v>35.570579567719101</v>
      </c>
      <c r="W53" s="9">
        <f>100*2^(W50-V53)</f>
        <v>0.64787451406647822</v>
      </c>
      <c r="X53" s="9"/>
      <c r="Z53" s="1" t="s">
        <v>20</v>
      </c>
      <c r="AA53" s="10">
        <v>30.382330086579302</v>
      </c>
      <c r="AB53" s="23">
        <f>AVERAGE(AA52:AA54)</f>
        <v>30.602737950058298</v>
      </c>
      <c r="AC53" s="1">
        <f>100*2^(AC50-AB53)</f>
        <v>0.79519402324966659</v>
      </c>
      <c r="AD53" s="1"/>
      <c r="AE53" s="1"/>
      <c r="AF53" s="1" t="s">
        <v>20</v>
      </c>
      <c r="AG53" s="10">
        <v>30.0934880960626</v>
      </c>
      <c r="AH53" s="23">
        <f>AVERAGE(AG52:AG54)</f>
        <v>29.785050096951732</v>
      </c>
      <c r="AI53" s="1">
        <f>100*2^(AI50-AH53)</f>
        <v>0.74028516452398418</v>
      </c>
      <c r="AJ53" s="1"/>
    </row>
    <row r="54" spans="1:36" x14ac:dyDescent="0.35">
      <c r="B54" s="4"/>
      <c r="C54" s="16">
        <v>34.699651416282101</v>
      </c>
      <c r="D54" s="17"/>
      <c r="E54" s="4"/>
      <c r="F54" s="4"/>
      <c r="G54" s="4"/>
      <c r="H54" s="4"/>
      <c r="I54" s="16">
        <v>35.003579146667597</v>
      </c>
      <c r="J54" s="17"/>
      <c r="K54" s="4"/>
      <c r="L54" s="4"/>
      <c r="N54" s="9"/>
      <c r="O54" s="16">
        <v>34.646474762952998</v>
      </c>
      <c r="P54" s="20"/>
      <c r="Q54" s="9"/>
      <c r="R54" s="9"/>
      <c r="S54" s="9"/>
      <c r="T54" s="9"/>
      <c r="U54" s="16">
        <v>35.338744907916997</v>
      </c>
      <c r="V54" s="20"/>
      <c r="W54" s="9"/>
      <c r="X54" s="9"/>
      <c r="Z54" s="1"/>
      <c r="AA54" s="10">
        <v>31.007225761174698</v>
      </c>
      <c r="AB54" s="23"/>
      <c r="AC54" s="1"/>
      <c r="AD54" s="1"/>
      <c r="AE54" s="1"/>
      <c r="AF54" s="1"/>
      <c r="AG54" s="10">
        <v>29.818941612508802</v>
      </c>
      <c r="AH54" s="23"/>
      <c r="AI54" s="1"/>
      <c r="AJ54" s="1"/>
    </row>
    <row r="55" spans="1:36" x14ac:dyDescent="0.35">
      <c r="B55" s="4"/>
      <c r="C55" s="16">
        <v>33.095569306598698</v>
      </c>
      <c r="D55" s="17"/>
      <c r="E55" s="4"/>
      <c r="F55" s="4"/>
      <c r="G55" s="4"/>
      <c r="H55" s="4"/>
      <c r="I55" s="16">
        <v>34.078940533753503</v>
      </c>
      <c r="J55" s="17"/>
      <c r="K55" s="4"/>
      <c r="L55" s="4"/>
      <c r="N55" s="9"/>
      <c r="O55" s="16">
        <v>33.479007944958603</v>
      </c>
      <c r="P55" s="20"/>
      <c r="Q55" s="9"/>
      <c r="R55" s="9"/>
      <c r="S55" s="9"/>
      <c r="T55" s="9"/>
      <c r="U55" s="16">
        <v>35.4730120194547</v>
      </c>
      <c r="V55" s="20"/>
      <c r="W55" s="9"/>
      <c r="X55" s="9"/>
      <c r="Z55" s="1"/>
      <c r="AA55" s="10">
        <v>30.023442471014601</v>
      </c>
      <c r="AB55" s="23"/>
      <c r="AC55" s="1"/>
      <c r="AD55" s="1"/>
      <c r="AE55" s="1"/>
      <c r="AF55" s="1"/>
      <c r="AG55" s="10">
        <v>29.137286692441901</v>
      </c>
      <c r="AH55" s="23"/>
      <c r="AI55" s="1"/>
      <c r="AJ55" s="1"/>
    </row>
    <row r="56" spans="1:36" x14ac:dyDescent="0.35">
      <c r="B56" s="4" t="s">
        <v>21</v>
      </c>
      <c r="C56" s="16">
        <v>33.8908491212418</v>
      </c>
      <c r="D56" s="17">
        <f>AVERAGE(C55:C57)</f>
        <v>33.537960443787433</v>
      </c>
      <c r="E56" s="4">
        <f>100*2^(E50-D56)</f>
        <v>1.3344150337308704</v>
      </c>
      <c r="F56" s="4">
        <f>E56/E53</f>
        <v>1.9932819080893365</v>
      </c>
      <c r="G56" s="4"/>
      <c r="H56" s="4" t="s">
        <v>21</v>
      </c>
      <c r="I56" s="16">
        <v>34.387283799385301</v>
      </c>
      <c r="J56" s="17">
        <f>AVERAGE(I55:I56)</f>
        <v>34.233112166569398</v>
      </c>
      <c r="K56" s="4">
        <f>100*2^(K50-J56)</f>
        <v>2.1012585835061075</v>
      </c>
      <c r="L56" s="4">
        <f>K56/K53</f>
        <v>1.4210354563926759</v>
      </c>
      <c r="N56" s="9" t="s">
        <v>21</v>
      </c>
      <c r="O56" s="16">
        <v>34.128836047865903</v>
      </c>
      <c r="P56" s="20">
        <f>AVERAGE(O55:O57)</f>
        <v>33.720372523821908</v>
      </c>
      <c r="Q56" s="9">
        <f>100*2^(Q50-P56)</f>
        <v>1.4815719612000027</v>
      </c>
      <c r="R56" s="9">
        <f>Q56/Q53</f>
        <v>1.5305932539477807</v>
      </c>
      <c r="S56" s="9"/>
      <c r="T56" s="9" t="s">
        <v>21</v>
      </c>
      <c r="U56" s="16">
        <v>36.248764959637903</v>
      </c>
      <c r="V56" s="20">
        <f>AVERAGE(U55:U57)</f>
        <v>35.91769664143677</v>
      </c>
      <c r="W56" s="9">
        <f>100*2^(W50-V56)</f>
        <v>0.50932881273357089</v>
      </c>
      <c r="X56" s="9">
        <f>W56/W53</f>
        <v>0.78615349373244336</v>
      </c>
      <c r="Z56" s="1" t="s">
        <v>21</v>
      </c>
      <c r="AA56" s="10">
        <v>30.279945442389501</v>
      </c>
      <c r="AB56" s="23">
        <f>AVERAGE(AA55:AA57)</f>
        <v>30.151346929241868</v>
      </c>
      <c r="AC56" s="1">
        <f>100*2^(AC50-AB56)</f>
        <v>1.0873149120795595</v>
      </c>
      <c r="AD56" s="1">
        <f>AC56/AC53</f>
        <v>1.3673580035676098</v>
      </c>
      <c r="AE56" s="1"/>
      <c r="AF56" s="1" t="s">
        <v>21</v>
      </c>
      <c r="AG56" s="10">
        <v>29.288162040726402</v>
      </c>
      <c r="AH56" s="23">
        <f>AVERAGE(AG55:AG57)</f>
        <v>29.1722605789105</v>
      </c>
      <c r="AI56" s="1">
        <f>100*2^(AI50-AH56)</f>
        <v>1.1320538135884513</v>
      </c>
      <c r="AJ56" s="1">
        <f>AI56/AI53</f>
        <v>1.5292131570897829</v>
      </c>
    </row>
    <row r="57" spans="1:36" x14ac:dyDescent="0.35">
      <c r="B57" s="4"/>
      <c r="C57" s="16">
        <v>33.627462903521803</v>
      </c>
      <c r="D57" s="17"/>
      <c r="E57" s="4"/>
      <c r="F57" s="4"/>
      <c r="G57" s="4"/>
      <c r="H57" s="4"/>
      <c r="I57" s="18">
        <v>33.069895588686798</v>
      </c>
      <c r="J57" s="17"/>
      <c r="K57" s="4"/>
      <c r="L57" s="4"/>
      <c r="N57" s="9"/>
      <c r="O57" s="16">
        <v>33.553273578641203</v>
      </c>
      <c r="P57" s="20"/>
      <c r="Q57" s="9"/>
      <c r="R57" s="9"/>
      <c r="S57" s="9"/>
      <c r="T57" s="9"/>
      <c r="U57" s="16">
        <v>36.031312945217699</v>
      </c>
      <c r="V57" s="20"/>
      <c r="W57" s="9"/>
      <c r="X57" s="9"/>
      <c r="Z57" s="1"/>
      <c r="AA57" s="10">
        <v>30.150652874321501</v>
      </c>
      <c r="AB57" s="23"/>
      <c r="AC57" s="1"/>
      <c r="AD57" s="1"/>
      <c r="AE57" s="1"/>
      <c r="AF57" s="1"/>
      <c r="AG57" s="10">
        <v>29.0913330035632</v>
      </c>
      <c r="AH57" s="23"/>
      <c r="AI57" s="1"/>
      <c r="AJ57" s="1"/>
    </row>
    <row r="58" spans="1:36" x14ac:dyDescent="0.35">
      <c r="B58" s="4"/>
      <c r="C58" s="16">
        <v>32.619008685441003</v>
      </c>
      <c r="D58" s="17"/>
      <c r="E58" s="4"/>
      <c r="F58" s="4"/>
      <c r="G58" s="4"/>
      <c r="H58" s="4"/>
      <c r="I58" s="16">
        <v>33.675113384521303</v>
      </c>
      <c r="J58" s="17"/>
      <c r="K58" s="4"/>
      <c r="L58" s="4"/>
      <c r="N58" s="9"/>
      <c r="O58" s="16">
        <v>33.548545143315799</v>
      </c>
      <c r="P58" s="20"/>
      <c r="Q58" s="9"/>
      <c r="R58" s="9"/>
      <c r="S58" s="9"/>
      <c r="T58" s="9"/>
      <c r="U58" s="16">
        <v>35.085605676191904</v>
      </c>
      <c r="V58" s="20"/>
      <c r="W58" s="9"/>
      <c r="X58" s="9"/>
      <c r="Z58" s="1"/>
      <c r="AA58" s="10">
        <v>29.687294661625899</v>
      </c>
      <c r="AB58" s="23"/>
      <c r="AC58" s="1"/>
      <c r="AD58" s="1"/>
      <c r="AE58" s="1"/>
      <c r="AF58" s="1"/>
      <c r="AG58" s="10">
        <v>29.1122530178435</v>
      </c>
      <c r="AH58" s="23"/>
      <c r="AI58" s="1"/>
      <c r="AJ58" s="1"/>
    </row>
    <row r="59" spans="1:36" x14ac:dyDescent="0.35">
      <c r="B59" s="4" t="s">
        <v>22</v>
      </c>
      <c r="C59" s="16">
        <v>33.230877472527297</v>
      </c>
      <c r="D59" s="17">
        <f>AVERAGE(C58:C60)</f>
        <v>32.986138508004103</v>
      </c>
      <c r="E59" s="4">
        <f>100*2^(E50-D59)</f>
        <v>1.9561667877796391</v>
      </c>
      <c r="F59" s="4">
        <f>E59/E53</f>
        <v>2.9220233351123874</v>
      </c>
      <c r="G59" s="4"/>
      <c r="H59" s="4" t="s">
        <v>22</v>
      </c>
      <c r="I59" s="16">
        <v>33.487164745852603</v>
      </c>
      <c r="J59" s="17">
        <f>AVERAGE(I58:I60)</f>
        <v>33.844078608304201</v>
      </c>
      <c r="K59" s="4">
        <f>100*2^(K50-J59)</f>
        <v>2.7516314896823415</v>
      </c>
      <c r="L59" s="4">
        <f>K59/K53</f>
        <v>1.8608685006491681</v>
      </c>
      <c r="N59" s="9" t="s">
        <v>22</v>
      </c>
      <c r="O59" s="16">
        <v>33.778475145365299</v>
      </c>
      <c r="P59" s="20">
        <f>AVERAGE(O58:O60)</f>
        <v>33.679482575994435</v>
      </c>
      <c r="Q59" s="9">
        <f>100*2^(Q50-P59)</f>
        <v>1.5241645320571409</v>
      </c>
      <c r="R59" s="9">
        <f>Q59/Q53</f>
        <v>1.5745951001823884</v>
      </c>
      <c r="S59" s="9"/>
      <c r="T59" s="9" t="s">
        <v>22</v>
      </c>
      <c r="U59" s="16">
        <v>35.774232134926002</v>
      </c>
      <c r="V59" s="20">
        <f>AVERAGE(U58:U60)</f>
        <v>35.518996380905669</v>
      </c>
      <c r="W59" s="9">
        <f>100*2^(W50-V59)</f>
        <v>0.67145820110300924</v>
      </c>
      <c r="X59" s="9">
        <f>W59/W53</f>
        <v>1.0364016279765422</v>
      </c>
      <c r="Z59" s="1" t="s">
        <v>22</v>
      </c>
      <c r="AA59" s="10">
        <v>30.218421729925399</v>
      </c>
      <c r="AB59" s="23">
        <f>AVERAGE(AA58:AA60)</f>
        <v>29.7475431433331</v>
      </c>
      <c r="AC59" s="1">
        <f>100*2^(AC50-AB59)</f>
        <v>1.4385083798615506</v>
      </c>
      <c r="AD59" s="1">
        <f>AC59/AC53</f>
        <v>1.809003007823039</v>
      </c>
      <c r="AE59" s="1"/>
      <c r="AF59" s="1" t="s">
        <v>22</v>
      </c>
      <c r="AG59" s="10">
        <v>29.193487744600699</v>
      </c>
      <c r="AH59" s="23">
        <f>AVERAGE(AG58:AG60)</f>
        <v>29.078405666722499</v>
      </c>
      <c r="AI59" s="1">
        <f>100*2^(AI50-AH59)</f>
        <v>1.20814821306563</v>
      </c>
      <c r="AJ59" s="1">
        <f>AI59/AI53</f>
        <v>1.6320038155060013</v>
      </c>
    </row>
    <row r="60" spans="1:36" x14ac:dyDescent="0.35">
      <c r="B60" s="4"/>
      <c r="C60" s="16">
        <v>33.108529366044003</v>
      </c>
      <c r="D60" s="17"/>
      <c r="E60" s="4"/>
      <c r="F60" s="4"/>
      <c r="G60" s="4"/>
      <c r="H60" s="4"/>
      <c r="I60" s="16">
        <v>34.369957694538698</v>
      </c>
      <c r="J60" s="17"/>
      <c r="K60" s="4"/>
      <c r="L60" s="4"/>
      <c r="N60" s="9"/>
      <c r="O60" s="16">
        <v>33.711427439302199</v>
      </c>
      <c r="P60" s="20"/>
      <c r="Q60" s="9"/>
      <c r="R60" s="9"/>
      <c r="S60" s="9"/>
      <c r="T60" s="9"/>
      <c r="U60" s="16">
        <v>35.697151331599102</v>
      </c>
      <c r="V60" s="20"/>
      <c r="W60" s="9"/>
      <c r="X60" s="9"/>
      <c r="Z60" s="1"/>
      <c r="AA60" s="10">
        <v>29.336913038447999</v>
      </c>
      <c r="AB60" s="23"/>
      <c r="AC60" s="1"/>
      <c r="AD60" s="1"/>
      <c r="AE60" s="1"/>
      <c r="AF60" s="1"/>
      <c r="AG60" s="10">
        <v>28.9294762377233</v>
      </c>
      <c r="AH60" s="23"/>
      <c r="AI60" s="1"/>
      <c r="AJ60" s="1"/>
    </row>
    <row r="61" spans="1:36" x14ac:dyDescent="0.35">
      <c r="A61" t="s">
        <v>15</v>
      </c>
    </row>
    <row r="62" spans="1:36" x14ac:dyDescent="0.35">
      <c r="A62" s="6" t="s">
        <v>21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36" x14ac:dyDescent="0.35">
      <c r="A63" s="6"/>
      <c r="B63" s="6"/>
      <c r="C63" s="6"/>
      <c r="D63" s="6" t="s">
        <v>17</v>
      </c>
      <c r="E63" s="6"/>
      <c r="F63" s="6"/>
      <c r="G63" s="6" t="s">
        <v>18</v>
      </c>
      <c r="H63" s="6"/>
      <c r="I63" s="6"/>
      <c r="J63" s="6"/>
      <c r="K63" s="6"/>
      <c r="L63" s="6"/>
    </row>
    <row r="64" spans="1:36" x14ac:dyDescent="0.35">
      <c r="A64" s="25" t="s">
        <v>16</v>
      </c>
      <c r="B64" s="6"/>
      <c r="C64" t="s">
        <v>26</v>
      </c>
      <c r="D64" s="26">
        <v>2.1778466324485044</v>
      </c>
      <c r="E64" s="4">
        <v>1.3338338442901505</v>
      </c>
      <c r="F64" s="26">
        <v>1.5479326978233505</v>
      </c>
      <c r="G64" s="26">
        <v>1.755714699865516</v>
      </c>
      <c r="H64" s="4">
        <v>1.0265291989822265</v>
      </c>
      <c r="I64" s="26">
        <v>1.3899510496086502</v>
      </c>
      <c r="J64" s="6">
        <f t="shared" ref="J64:L67" si="0">G64/D64</f>
        <v>0.80617003681825161</v>
      </c>
      <c r="K64" s="6">
        <f t="shared" si="0"/>
        <v>0.769608001308838</v>
      </c>
      <c r="L64" s="6">
        <f t="shared" si="0"/>
        <v>0.89794023445796534</v>
      </c>
    </row>
    <row r="65" spans="1:12" x14ac:dyDescent="0.35">
      <c r="A65" s="25" t="s">
        <v>23</v>
      </c>
      <c r="B65" s="6"/>
      <c r="C65" t="s">
        <v>27</v>
      </c>
      <c r="D65" s="26">
        <v>2.2951013178326818</v>
      </c>
      <c r="E65" s="4">
        <v>0.59844129896068088</v>
      </c>
      <c r="F65" s="26">
        <v>0.79361858599508139</v>
      </c>
      <c r="G65" s="26">
        <v>0.78552218170463695</v>
      </c>
      <c r="H65" s="4">
        <v>1.0064428108618437</v>
      </c>
      <c r="I65" s="26">
        <v>1.2730554875635127</v>
      </c>
      <c r="J65" s="6">
        <f t="shared" si="0"/>
        <v>0.34226035060030552</v>
      </c>
      <c r="K65" s="6">
        <f t="shared" si="0"/>
        <v>1.6817736553438796</v>
      </c>
      <c r="L65" s="6">
        <f t="shared" si="0"/>
        <v>1.6041150119579013</v>
      </c>
    </row>
    <row r="66" spans="1:12" x14ac:dyDescent="0.35">
      <c r="A66" s="25" t="s">
        <v>24</v>
      </c>
      <c r="B66" s="6"/>
      <c r="C66" t="s">
        <v>28</v>
      </c>
      <c r="D66" s="26">
        <v>5.5665425035855511</v>
      </c>
      <c r="E66" s="4">
        <v>1.4798780914160667</v>
      </c>
      <c r="F66" s="26">
        <v>2.3092100470100276</v>
      </c>
      <c r="G66" s="26">
        <v>0.52813906569724056</v>
      </c>
      <c r="H66" s="4">
        <v>0.98963831684184411</v>
      </c>
      <c r="I66" s="26">
        <v>1.8791179627874546</v>
      </c>
      <c r="J66" s="6">
        <f t="shared" si="0"/>
        <v>9.4877397479144879E-2</v>
      </c>
      <c r="K66" s="6">
        <f t="shared" si="0"/>
        <v>0.66872962211020937</v>
      </c>
      <c r="L66" s="6">
        <f t="shared" si="0"/>
        <v>0.81374925820219013</v>
      </c>
    </row>
    <row r="67" spans="1:12" x14ac:dyDescent="0.35">
      <c r="A67" s="25" t="s">
        <v>25</v>
      </c>
      <c r="B67" s="6"/>
      <c r="C67" t="s">
        <v>29</v>
      </c>
      <c r="D67" s="26">
        <v>1.9932819080893365</v>
      </c>
      <c r="E67" s="4">
        <v>1.5305932539477807</v>
      </c>
      <c r="F67" s="26">
        <v>1.3673580035676098</v>
      </c>
      <c r="G67" s="26">
        <v>1.4210354563926759</v>
      </c>
      <c r="H67" s="4">
        <v>0.78615349373244336</v>
      </c>
      <c r="I67" s="26">
        <v>1.5292131570897829</v>
      </c>
      <c r="J67" s="6">
        <f t="shared" si="0"/>
        <v>0.71291243382367908</v>
      </c>
      <c r="K67" s="6">
        <f t="shared" si="0"/>
        <v>0.51362665535390151</v>
      </c>
      <c r="L67" s="6">
        <f t="shared" si="0"/>
        <v>1.118370721566607</v>
      </c>
    </row>
    <row r="68" spans="1:12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35">
      <c r="A69" s="6" t="s">
        <v>22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35">
      <c r="A70" s="6"/>
      <c r="B70" s="6"/>
      <c r="C70" s="6"/>
      <c r="D70" s="6" t="s">
        <v>17</v>
      </c>
      <c r="E70" s="6"/>
      <c r="F70" s="6"/>
      <c r="G70" s="6" t="s">
        <v>18</v>
      </c>
      <c r="H70" s="6"/>
      <c r="I70" s="6"/>
      <c r="J70" s="6"/>
      <c r="K70" s="6"/>
      <c r="L70" s="6"/>
    </row>
    <row r="71" spans="1:12" x14ac:dyDescent="0.35">
      <c r="A71" s="25" t="s">
        <v>16</v>
      </c>
      <c r="B71" s="6"/>
      <c r="C71" t="s">
        <v>26</v>
      </c>
      <c r="D71" s="26">
        <v>1.8730296240261615</v>
      </c>
      <c r="E71" s="4">
        <v>1.8033908278319388</v>
      </c>
      <c r="F71" s="26">
        <v>2.0423115665005573</v>
      </c>
      <c r="G71" s="26">
        <v>1.3001263636562912</v>
      </c>
      <c r="H71" s="4">
        <v>1.7968821151075485</v>
      </c>
      <c r="I71" s="4">
        <v>1.2926400492007837</v>
      </c>
      <c r="J71" s="6">
        <f>G71/D71</f>
        <v>0.69413016589754251</v>
      </c>
      <c r="K71" s="6">
        <f>H71/E71</f>
        <v>0.99639084738375028</v>
      </c>
      <c r="L71" s="6">
        <f>I71/F71</f>
        <v>0.63292989688918311</v>
      </c>
    </row>
    <row r="72" spans="1:12" x14ac:dyDescent="0.35">
      <c r="A72" s="25" t="s">
        <v>23</v>
      </c>
      <c r="B72" s="6"/>
      <c r="C72" t="s">
        <v>27</v>
      </c>
      <c r="D72" s="26">
        <v>1.4002758020537591</v>
      </c>
      <c r="E72" s="4">
        <v>1.2401736793106255</v>
      </c>
      <c r="F72" s="26">
        <v>1.2990558871747027</v>
      </c>
      <c r="G72" s="26">
        <v>0.79929384865488562</v>
      </c>
      <c r="H72" s="4">
        <v>1.7335745566596477</v>
      </c>
      <c r="I72" s="4">
        <v>2.2122933076576086</v>
      </c>
      <c r="J72" s="6">
        <f t="shared" ref="J72:L74" si="1">G72/D72</f>
        <v>0.57081172686307646</v>
      </c>
      <c r="K72" s="6">
        <f>H72/E72</f>
        <v>1.3978482091502609</v>
      </c>
      <c r="L72" s="6">
        <f>I72/F72</f>
        <v>1.7030008712474198</v>
      </c>
    </row>
    <row r="73" spans="1:12" x14ac:dyDescent="0.35">
      <c r="A73" s="25" t="s">
        <v>24</v>
      </c>
      <c r="B73" s="6"/>
      <c r="C73" t="s">
        <v>28</v>
      </c>
      <c r="D73" s="26">
        <v>2.8975011700165494</v>
      </c>
      <c r="E73" s="4">
        <v>1.9752766966667641</v>
      </c>
      <c r="F73" s="26">
        <v>2.8481630877658461</v>
      </c>
      <c r="G73" s="26">
        <v>0.65025015348374782</v>
      </c>
      <c r="H73" s="4">
        <v>2.030656748654085</v>
      </c>
      <c r="I73" s="4">
        <v>2.3154566963993215</v>
      </c>
      <c r="J73" s="6">
        <f t="shared" si="1"/>
        <v>0.22441756373131469</v>
      </c>
      <c r="K73" s="6">
        <f t="shared" si="1"/>
        <v>1.0280366047353131</v>
      </c>
      <c r="L73" s="6">
        <f t="shared" si="1"/>
        <v>0.81296492688401856</v>
      </c>
    </row>
    <row r="74" spans="1:12" x14ac:dyDescent="0.35">
      <c r="A74" s="25" t="s">
        <v>25</v>
      </c>
      <c r="B74" s="6"/>
      <c r="C74" t="s">
        <v>29</v>
      </c>
      <c r="D74" s="26">
        <v>2.9220233351123874</v>
      </c>
      <c r="E74" s="4">
        <v>1.5745951001823884</v>
      </c>
      <c r="F74" s="26">
        <v>1.809003007823039</v>
      </c>
      <c r="G74" s="26">
        <v>1.8608685006491681</v>
      </c>
      <c r="H74" s="4">
        <v>1.0364016279765422</v>
      </c>
      <c r="I74" s="4">
        <v>1.6320038155060013</v>
      </c>
      <c r="J74" s="6">
        <f t="shared" si="1"/>
        <v>0.63684245032820552</v>
      </c>
      <c r="K74" s="6">
        <f>H74/E74</f>
        <v>0.65820198974104127</v>
      </c>
      <c r="L74" s="6">
        <f>I74/F74</f>
        <v>0.90215649639519435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</vt:lpstr>
      <vt:lpstr>C&amp;D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shuvra</dc:creator>
  <cp:lastModifiedBy>Shuvra Shekhar Roy</cp:lastModifiedBy>
  <dcterms:created xsi:type="dcterms:W3CDTF">2015-06-05T18:17:20Z</dcterms:created>
  <dcterms:modified xsi:type="dcterms:W3CDTF">2024-05-10T12:33:08Z</dcterms:modified>
</cp:coreProperties>
</file>