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linaraices/Dropbox/Marilina/DSB complex paper/Manuscript/Figures VOR/Source DATA/"/>
    </mc:Choice>
  </mc:AlternateContent>
  <xr:revisionPtr revIDLastSave="0" documentId="8_{C71994F3-7232-A643-8AF7-479C306BEEE9}" xr6:coauthVersionLast="47" xr6:coauthVersionMax="47" xr10:uidLastSave="{00000000-0000-0000-0000-000000000000}"/>
  <bookViews>
    <workbookView xWindow="2540" yWindow="760" windowWidth="23680" windowHeight="17040" activeTab="1" xr2:uid="{42D1BA7D-EB14-AC4E-81AF-D883522D5E69}"/>
  </bookViews>
  <sheets>
    <sheet name="dsb-1" sheetId="1" r:id="rId1"/>
    <sheet name="dsb-1; eaIs15" sheetId="2" r:id="rId2"/>
    <sheet name="dsb-1; eaIs15 round 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F4" i="2"/>
  <c r="Q13" i="2"/>
  <c r="Q9" i="2"/>
  <c r="Q10" i="2"/>
  <c r="L6" i="2"/>
  <c r="K6" i="2"/>
  <c r="F5" i="3"/>
  <c r="E4" i="3"/>
  <c r="L17" i="3"/>
  <c r="K17" i="3"/>
  <c r="J17" i="3"/>
  <c r="I17" i="3"/>
  <c r="H17" i="3"/>
  <c r="G17" i="3"/>
  <c r="F17" i="3"/>
  <c r="J15" i="3"/>
  <c r="L14" i="3"/>
  <c r="K14" i="3"/>
  <c r="F4" i="3"/>
  <c r="L5" i="2"/>
  <c r="K5" i="2"/>
  <c r="J6" i="2"/>
  <c r="L8" i="2"/>
  <c r="K8" i="2"/>
  <c r="J8" i="2"/>
  <c r="I8" i="2"/>
  <c r="H8" i="2"/>
  <c r="G8" i="2"/>
  <c r="F8" i="2"/>
</calcChain>
</file>

<file path=xl/sharedStrings.xml><?xml version="1.0" encoding="utf-8"?>
<sst xmlns="http://schemas.openxmlformats.org/spreadsheetml/2006/main" count="137" uniqueCount="99">
  <si>
    <t>worm</t>
  </si>
  <si>
    <t xml:space="preserve">DAPI count </t>
  </si>
  <si>
    <t>1.a.1</t>
  </si>
  <si>
    <t>1.a.2</t>
  </si>
  <si>
    <t>1.b.1</t>
  </si>
  <si>
    <t>a.b.2</t>
  </si>
  <si>
    <t>2.a.1</t>
  </si>
  <si>
    <t>2.a.2</t>
  </si>
  <si>
    <t>2.b.1</t>
  </si>
  <si>
    <t>3.a.1</t>
  </si>
  <si>
    <t>3.b.1.</t>
  </si>
  <si>
    <t>3.b.2</t>
  </si>
  <si>
    <t>4.a.1</t>
  </si>
  <si>
    <t>4.a.2</t>
  </si>
  <si>
    <t>4.b.1</t>
  </si>
  <si>
    <t>4.b.2</t>
  </si>
  <si>
    <t>5.a.1</t>
  </si>
  <si>
    <t>5.a.2</t>
  </si>
  <si>
    <t>5.a.3</t>
  </si>
  <si>
    <t>DAPI count</t>
  </si>
  <si>
    <t>1.b.1.</t>
  </si>
  <si>
    <t>3.a.2</t>
  </si>
  <si>
    <t>3.b.1</t>
  </si>
  <si>
    <t>5.b.1</t>
  </si>
  <si>
    <t>5.b.2</t>
  </si>
  <si>
    <t>6.a.1</t>
  </si>
  <si>
    <t>6.a.2</t>
  </si>
  <si>
    <t>6.b.1</t>
  </si>
  <si>
    <t>7.a.1</t>
  </si>
  <si>
    <t>7.a.2</t>
  </si>
  <si>
    <t>7.b.1</t>
  </si>
  <si>
    <t>7.b.2</t>
  </si>
  <si>
    <t>8.a.1</t>
  </si>
  <si>
    <t>8.a.2</t>
  </si>
  <si>
    <t>8.b.1</t>
  </si>
  <si>
    <t>8.b.2</t>
  </si>
  <si>
    <t>9.a.1</t>
  </si>
  <si>
    <t>9.a.2</t>
  </si>
  <si>
    <t>9.b.1</t>
  </si>
  <si>
    <t>dsb-1</t>
  </si>
  <si>
    <t>dsb-2</t>
  </si>
  <si>
    <t>n</t>
  </si>
  <si>
    <t>N2</t>
  </si>
  <si>
    <t>pie-1p::him-5, dsb-1</t>
  </si>
  <si>
    <t>pie-1p::him-5, dsb-2</t>
  </si>
  <si>
    <t>1.1.a.1</t>
  </si>
  <si>
    <t>1.1.b.2</t>
  </si>
  <si>
    <t>1.2.a.1</t>
  </si>
  <si>
    <t>1.1.a.2</t>
  </si>
  <si>
    <t>1.1.b.1</t>
  </si>
  <si>
    <t>1.2.b.1</t>
  </si>
  <si>
    <t>1.2.b.2</t>
  </si>
  <si>
    <t>1.3.a.1</t>
  </si>
  <si>
    <t>1.3.a.2</t>
  </si>
  <si>
    <t>1.3.b.1</t>
  </si>
  <si>
    <t>1.3.b.2</t>
  </si>
  <si>
    <t>1.4.a.1</t>
  </si>
  <si>
    <t>1.4.b.1</t>
  </si>
  <si>
    <t>1.4.b.2</t>
  </si>
  <si>
    <t>1.5.a.1</t>
  </si>
  <si>
    <t>1.5.a.2</t>
  </si>
  <si>
    <t>1.5.b.1</t>
  </si>
  <si>
    <t>1.5.b.2</t>
  </si>
  <si>
    <t>1.6.a</t>
  </si>
  <si>
    <t>1.6.b</t>
  </si>
  <si>
    <t>1.a</t>
  </si>
  <si>
    <t>1.b</t>
  </si>
  <si>
    <t>1.b.2</t>
  </si>
  <si>
    <t>2.a</t>
  </si>
  <si>
    <t>2.b</t>
  </si>
  <si>
    <t>3.a</t>
  </si>
  <si>
    <t>3.b</t>
  </si>
  <si>
    <t>4.a</t>
  </si>
  <si>
    <t>4.b</t>
  </si>
  <si>
    <t>5.a</t>
  </si>
  <si>
    <t>5.b</t>
  </si>
  <si>
    <t>6.a</t>
  </si>
  <si>
    <t>6.b</t>
  </si>
  <si>
    <t>7.a</t>
  </si>
  <si>
    <t>7.b</t>
  </si>
  <si>
    <t>8.a</t>
  </si>
  <si>
    <t>9.a</t>
  </si>
  <si>
    <t>9.b</t>
  </si>
  <si>
    <t>9.b.2</t>
  </si>
  <si>
    <t>1.1.a</t>
  </si>
  <si>
    <t>1.2.a.</t>
  </si>
  <si>
    <t>1.3.a</t>
  </si>
  <si>
    <t>1.3.b</t>
  </si>
  <si>
    <t>1.4.a</t>
  </si>
  <si>
    <t>1.5.a</t>
  </si>
  <si>
    <t>1.7.a</t>
  </si>
  <si>
    <t>1.7.b</t>
  </si>
  <si>
    <t>1.2.a.2</t>
  </si>
  <si>
    <t>1.4.a.2</t>
  </si>
  <si>
    <t>1.6.b.2</t>
  </si>
  <si>
    <t>1.7.a.2</t>
  </si>
  <si>
    <t>1.8.b.</t>
  </si>
  <si>
    <t>1.8.b.2</t>
  </si>
  <si>
    <t>genotype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</si>
</sst>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'dsb-1; eaIs15'!$F$3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'dsb-1; eaIs15'!$E$4:$E$8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eaIs15'!$F$4:$F$8</c:f>
              <c:numCache>
                <c:formatCode>General</c:formatCode>
                <c:ptCount val="5"/>
                <c:pt idx="0">
                  <c:v>97.560975609756099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B-0942-9B44-DC1586312363}"/>
            </c:ext>
          </c:extLst>
        </c:ser>
        <c:ser>
          <c:idx val="1"/>
          <c:order val="1"/>
          <c:tx>
            <c:strRef>
              <c:f>'dsb-1; eaIs15'!$G$3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'dsb-1; eaIs15'!$E$4:$E$8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eaIs15'!$G$4:$G$8</c:f>
              <c:numCache>
                <c:formatCode>General</c:formatCode>
                <c:ptCount val="5"/>
                <c:pt idx="0">
                  <c:v>2.4390243902439011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B-0942-9B44-DC1586312363}"/>
            </c:ext>
          </c:extLst>
        </c:ser>
        <c:ser>
          <c:idx val="2"/>
          <c:order val="2"/>
          <c:tx>
            <c:strRef>
              <c:f>'dsb-1; eaIs15'!$H$3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'dsb-1; eaIs15'!$E$4:$E$8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eaIs15'!$H$4:$H$8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B-0942-9B44-DC1586312363}"/>
            </c:ext>
          </c:extLst>
        </c:ser>
        <c:ser>
          <c:idx val="3"/>
          <c:order val="3"/>
          <c:tx>
            <c:strRef>
              <c:f>'dsb-1; eaIs15'!$I$3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'dsb-1; eaIs15'!$E$4:$E$8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eaIs15'!$I$4:$I$8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7B-0942-9B44-DC1586312363}"/>
            </c:ext>
          </c:extLst>
        </c:ser>
        <c:ser>
          <c:idx val="4"/>
          <c:order val="4"/>
          <c:tx>
            <c:strRef>
              <c:f>'dsb-1; eaIs15'!$J$3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'dsb-1; eaIs15'!$E$4:$E$8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eaIs15'!$J$4:$J$8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7B-0942-9B44-DC1586312363}"/>
            </c:ext>
          </c:extLst>
        </c:ser>
        <c:ser>
          <c:idx val="5"/>
          <c:order val="5"/>
          <c:tx>
            <c:strRef>
              <c:f>'dsb-1; eaIs15'!$K$3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'dsb-1; eaIs15'!$E$4:$E$8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eaIs15'!$K$4:$K$8</c:f>
              <c:numCache>
                <c:formatCode>General</c:formatCode>
                <c:ptCount val="5"/>
                <c:pt idx="0">
                  <c:v>0</c:v>
                </c:pt>
                <c:pt idx="1">
                  <c:v>21.621621621621621</c:v>
                </c:pt>
                <c:pt idx="2">
                  <c:v>38.70967741935484</c:v>
                </c:pt>
                <c:pt idx="3">
                  <c:v>20</c:v>
                </c:pt>
                <c:pt idx="4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7B-0942-9B44-DC1586312363}"/>
            </c:ext>
          </c:extLst>
        </c:ser>
        <c:ser>
          <c:idx val="6"/>
          <c:order val="6"/>
          <c:tx>
            <c:strRef>
              <c:f>'dsb-1; eaIs15'!$L$3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'dsb-1; eaIs15'!$E$4:$E$8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eaIs15'!$L$4:$L$8</c:f>
              <c:numCache>
                <c:formatCode>General</c:formatCode>
                <c:ptCount val="5"/>
                <c:pt idx="0">
                  <c:v>0</c:v>
                </c:pt>
                <c:pt idx="1">
                  <c:v>78.378378378378372</c:v>
                </c:pt>
                <c:pt idx="2">
                  <c:v>61.29032258064516</c:v>
                </c:pt>
                <c:pt idx="3">
                  <c:v>45</c:v>
                </c:pt>
                <c:pt idx="4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7B-0942-9B44-DC158631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80693088"/>
        <c:axId val="1257792416"/>
      </c:barChart>
      <c:catAx>
        <c:axId val="12806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1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792416"/>
        <c:crosses val="autoZero"/>
        <c:auto val="1"/>
        <c:lblAlgn val="ctr"/>
        <c:lblOffset val="100"/>
        <c:noMultiLvlLbl val="0"/>
      </c:catAx>
      <c:valAx>
        <c:axId val="1257792416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6930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'dsb-1; eaIs15 round II'!$F$12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'dsb-1; eaIs15 round II'!$E$13:$E$17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 round II'!$F$13:$F$17</c:f>
              <c:numCache>
                <c:formatCode>General</c:formatCode>
                <c:ptCount val="5"/>
                <c:pt idx="0">
                  <c:v>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C-9140-A4A8-23C728006FAF}"/>
            </c:ext>
          </c:extLst>
        </c:ser>
        <c:ser>
          <c:idx val="1"/>
          <c:order val="1"/>
          <c:tx>
            <c:strRef>
              <c:f>'dsb-1; eaIs15 round II'!$G$12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'dsb-1; eaIs15 round II'!$E$13:$E$17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 round II'!$G$13:$G$17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C-9140-A4A8-23C728006FAF}"/>
            </c:ext>
          </c:extLst>
        </c:ser>
        <c:ser>
          <c:idx val="2"/>
          <c:order val="2"/>
          <c:tx>
            <c:strRef>
              <c:f>'dsb-1; eaIs15 round II'!$H$12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'dsb-1; eaIs15 round II'!$E$13:$E$17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 round II'!$H$13:$H$17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0C-9140-A4A8-23C728006FAF}"/>
            </c:ext>
          </c:extLst>
        </c:ser>
        <c:ser>
          <c:idx val="3"/>
          <c:order val="3"/>
          <c:tx>
            <c:strRef>
              <c:f>'dsb-1; eaIs15 round II'!$I$12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'dsb-1; eaIs15 round II'!$E$13:$E$17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 round II'!$I$13:$I$17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C-9140-A4A8-23C728006FAF}"/>
            </c:ext>
          </c:extLst>
        </c:ser>
        <c:ser>
          <c:idx val="4"/>
          <c:order val="4"/>
          <c:tx>
            <c:strRef>
              <c:f>'dsb-1; eaIs15 round II'!$J$12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'dsb-1; eaIs15 round II'!$E$13:$E$17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 round II'!$J$13:$J$17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0C-9140-A4A8-23C728006FAF}"/>
            </c:ext>
          </c:extLst>
        </c:ser>
        <c:ser>
          <c:idx val="5"/>
          <c:order val="5"/>
          <c:tx>
            <c:strRef>
              <c:f>'dsb-1; eaIs15 round II'!$K$12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'dsb-1; eaIs15 round II'!$E$13:$E$17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 round II'!$K$13:$K$17</c:f>
              <c:numCache>
                <c:formatCode>General</c:formatCode>
                <c:ptCount val="5"/>
                <c:pt idx="0">
                  <c:v>0</c:v>
                </c:pt>
                <c:pt idx="1">
                  <c:v>21.621621621621621</c:v>
                </c:pt>
                <c:pt idx="2">
                  <c:v>40.816326530612244</c:v>
                </c:pt>
                <c:pt idx="3">
                  <c:v>20</c:v>
                </c:pt>
                <c:pt idx="4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0C-9140-A4A8-23C728006FAF}"/>
            </c:ext>
          </c:extLst>
        </c:ser>
        <c:ser>
          <c:idx val="6"/>
          <c:order val="6"/>
          <c:tx>
            <c:strRef>
              <c:f>'dsb-1; eaIs15 round II'!$L$12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'dsb-1; eaIs15 round II'!$E$13:$E$17</c:f>
              <c:strCache>
                <c:ptCount val="5"/>
                <c:pt idx="0">
                  <c:v>N2</c:v>
                </c:pt>
                <c:pt idx="1">
                  <c:v>dsb-1</c:v>
                </c:pt>
                <c:pt idx="2">
                  <c:v>pie-1p::him-5, dsb-1</c:v>
                </c:pt>
                <c:pt idx="3">
                  <c:v>dsb-2</c:v>
                </c:pt>
                <c:pt idx="4">
                  <c:v>pie-1p::him-5, dsb-2</c:v>
                </c:pt>
              </c:strCache>
            </c:strRef>
          </c:cat>
          <c:val>
            <c:numRef>
              <c:f>'dsb-1; eaIs15 round II'!$L$13:$L$17</c:f>
              <c:numCache>
                <c:formatCode>General</c:formatCode>
                <c:ptCount val="5"/>
                <c:pt idx="0">
                  <c:v>0</c:v>
                </c:pt>
                <c:pt idx="1">
                  <c:v>78.378378378378372</c:v>
                </c:pt>
                <c:pt idx="2">
                  <c:v>59.183673469387756</c:v>
                </c:pt>
                <c:pt idx="3">
                  <c:v>45</c:v>
                </c:pt>
                <c:pt idx="4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0C-9140-A4A8-23C72800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3390752"/>
        <c:axId val="1004723584"/>
      </c:barChart>
      <c:catAx>
        <c:axId val="100339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723584"/>
        <c:crosses val="autoZero"/>
        <c:auto val="1"/>
        <c:lblAlgn val="ctr"/>
        <c:lblOffset val="100"/>
        <c:noMultiLvlLbl val="0"/>
      </c:catAx>
      <c:valAx>
        <c:axId val="100472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39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9</xdr:row>
      <xdr:rowOff>114300</xdr:rowOff>
    </xdr:from>
    <xdr:to>
      <xdr:col>13</xdr:col>
      <xdr:colOff>622300</xdr:colOff>
      <xdr:row>34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C8AF5C-DFB2-8A04-43B9-D2558E177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19</xdr:row>
      <xdr:rowOff>50800</xdr:rowOff>
    </xdr:from>
    <xdr:to>
      <xdr:col>12</xdr:col>
      <xdr:colOff>12700</xdr:colOff>
      <xdr:row>39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CB7DA0-D97E-8B5C-7EFC-AF153426A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5A8E-8ADA-C04E-A723-7AAB64779D0A}">
  <dimension ref="A1:I38"/>
  <sheetViews>
    <sheetView workbookViewId="0">
      <selection activeCell="B2" sqref="B2:B38"/>
    </sheetView>
  </sheetViews>
  <sheetFormatPr baseColWidth="10" defaultRowHeight="16" x14ac:dyDescent="0.2"/>
  <sheetData>
    <row r="1" spans="1:9" x14ac:dyDescent="0.2">
      <c r="A1" t="s">
        <v>0</v>
      </c>
      <c r="B1" t="s">
        <v>1</v>
      </c>
    </row>
    <row r="2" spans="1:9" x14ac:dyDescent="0.2">
      <c r="A2" t="s">
        <v>2</v>
      </c>
      <c r="B2">
        <v>11</v>
      </c>
    </row>
    <row r="3" spans="1:9" x14ac:dyDescent="0.2">
      <c r="A3" t="s">
        <v>7</v>
      </c>
      <c r="B3">
        <v>11</v>
      </c>
    </row>
    <row r="4" spans="1:9" x14ac:dyDescent="0.2">
      <c r="A4" t="s">
        <v>17</v>
      </c>
      <c r="B4">
        <v>11</v>
      </c>
      <c r="H4">
        <v>11</v>
      </c>
      <c r="I4">
        <v>12</v>
      </c>
    </row>
    <row r="5" spans="1:9" x14ac:dyDescent="0.2">
      <c r="A5" t="s">
        <v>18</v>
      </c>
      <c r="B5">
        <v>11</v>
      </c>
      <c r="H5">
        <v>8</v>
      </c>
      <c r="I5">
        <v>29</v>
      </c>
    </row>
    <row r="6" spans="1:9" x14ac:dyDescent="0.2">
      <c r="A6" t="s">
        <v>47</v>
      </c>
      <c r="B6">
        <v>11</v>
      </c>
    </row>
    <row r="7" spans="1:9" x14ac:dyDescent="0.2">
      <c r="A7" t="s">
        <v>62</v>
      </c>
      <c r="B7">
        <v>11</v>
      </c>
    </row>
    <row r="8" spans="1:9" x14ac:dyDescent="0.2">
      <c r="A8" t="s">
        <v>63</v>
      </c>
      <c r="B8">
        <v>11</v>
      </c>
    </row>
    <row r="9" spans="1:9" x14ac:dyDescent="0.2">
      <c r="A9" t="s">
        <v>64</v>
      </c>
      <c r="B9">
        <v>11</v>
      </c>
    </row>
    <row r="10" spans="1:9" x14ac:dyDescent="0.2">
      <c r="A10" t="s">
        <v>3</v>
      </c>
      <c r="B10">
        <v>12</v>
      </c>
    </row>
    <row r="11" spans="1:9" x14ac:dyDescent="0.2">
      <c r="A11" t="s">
        <v>4</v>
      </c>
      <c r="B11">
        <v>12</v>
      </c>
    </row>
    <row r="12" spans="1:9" x14ac:dyDescent="0.2">
      <c r="A12" t="s">
        <v>5</v>
      </c>
      <c r="B12">
        <v>12</v>
      </c>
    </row>
    <row r="13" spans="1:9" x14ac:dyDescent="0.2">
      <c r="A13" t="s">
        <v>6</v>
      </c>
      <c r="B13">
        <v>12</v>
      </c>
    </row>
    <row r="14" spans="1:9" x14ac:dyDescent="0.2">
      <c r="A14" t="s">
        <v>8</v>
      </c>
      <c r="B14">
        <v>12</v>
      </c>
    </row>
    <row r="15" spans="1:9" x14ac:dyDescent="0.2">
      <c r="A15" t="s">
        <v>9</v>
      </c>
      <c r="B15">
        <v>12</v>
      </c>
    </row>
    <row r="16" spans="1:9" x14ac:dyDescent="0.2">
      <c r="A16" t="s">
        <v>10</v>
      </c>
      <c r="B16">
        <v>12</v>
      </c>
    </row>
    <row r="17" spans="1:2" x14ac:dyDescent="0.2">
      <c r="A17" t="s">
        <v>11</v>
      </c>
      <c r="B17">
        <v>12</v>
      </c>
    </row>
    <row r="18" spans="1:2" x14ac:dyDescent="0.2">
      <c r="A18" t="s">
        <v>12</v>
      </c>
      <c r="B18">
        <v>12</v>
      </c>
    </row>
    <row r="19" spans="1:2" x14ac:dyDescent="0.2">
      <c r="A19" t="s">
        <v>13</v>
      </c>
      <c r="B19">
        <v>12</v>
      </c>
    </row>
    <row r="20" spans="1:2" x14ac:dyDescent="0.2">
      <c r="A20" t="s">
        <v>14</v>
      </c>
      <c r="B20">
        <v>12</v>
      </c>
    </row>
    <row r="21" spans="1:2" x14ac:dyDescent="0.2">
      <c r="A21" t="s">
        <v>15</v>
      </c>
      <c r="B21">
        <v>12</v>
      </c>
    </row>
    <row r="22" spans="1:2" x14ac:dyDescent="0.2">
      <c r="A22" t="s">
        <v>16</v>
      </c>
      <c r="B22">
        <v>12</v>
      </c>
    </row>
    <row r="23" spans="1:2" x14ac:dyDescent="0.2">
      <c r="A23" t="s">
        <v>45</v>
      </c>
      <c r="B23">
        <v>12</v>
      </c>
    </row>
    <row r="24" spans="1:2" x14ac:dyDescent="0.2">
      <c r="A24" t="s">
        <v>48</v>
      </c>
      <c r="B24">
        <v>12</v>
      </c>
    </row>
    <row r="25" spans="1:2" x14ac:dyDescent="0.2">
      <c r="A25" t="s">
        <v>49</v>
      </c>
      <c r="B25">
        <v>12</v>
      </c>
    </row>
    <row r="26" spans="1:2" x14ac:dyDescent="0.2">
      <c r="A26" t="s">
        <v>46</v>
      </c>
      <c r="B26">
        <v>12</v>
      </c>
    </row>
    <row r="27" spans="1:2" x14ac:dyDescent="0.2">
      <c r="A27" t="s">
        <v>50</v>
      </c>
      <c r="B27">
        <v>12</v>
      </c>
    </row>
    <row r="28" spans="1:2" x14ac:dyDescent="0.2">
      <c r="A28" t="s">
        <v>51</v>
      </c>
      <c r="B28">
        <v>12</v>
      </c>
    </row>
    <row r="29" spans="1:2" x14ac:dyDescent="0.2">
      <c r="A29" t="s">
        <v>52</v>
      </c>
      <c r="B29">
        <v>12</v>
      </c>
    </row>
    <row r="30" spans="1:2" x14ac:dyDescent="0.2">
      <c r="A30" t="s">
        <v>53</v>
      </c>
      <c r="B30">
        <v>12</v>
      </c>
    </row>
    <row r="31" spans="1:2" x14ac:dyDescent="0.2">
      <c r="A31" t="s">
        <v>54</v>
      </c>
      <c r="B31">
        <v>12</v>
      </c>
    </row>
    <row r="32" spans="1:2" x14ac:dyDescent="0.2">
      <c r="A32" t="s">
        <v>55</v>
      </c>
      <c r="B32">
        <v>12</v>
      </c>
    </row>
    <row r="33" spans="1:2" x14ac:dyDescent="0.2">
      <c r="A33" t="s">
        <v>56</v>
      </c>
      <c r="B33">
        <v>12</v>
      </c>
    </row>
    <row r="34" spans="1:2" x14ac:dyDescent="0.2">
      <c r="A34" t="s">
        <v>57</v>
      </c>
      <c r="B34">
        <v>12</v>
      </c>
    </row>
    <row r="35" spans="1:2" x14ac:dyDescent="0.2">
      <c r="A35" t="s">
        <v>58</v>
      </c>
      <c r="B35">
        <v>12</v>
      </c>
    </row>
    <row r="36" spans="1:2" x14ac:dyDescent="0.2">
      <c r="A36" t="s">
        <v>59</v>
      </c>
      <c r="B36">
        <v>12</v>
      </c>
    </row>
    <row r="37" spans="1:2" x14ac:dyDescent="0.2">
      <c r="A37" t="s">
        <v>60</v>
      </c>
      <c r="B37">
        <v>12</v>
      </c>
    </row>
    <row r="38" spans="1:2" x14ac:dyDescent="0.2">
      <c r="A38" t="s">
        <v>61</v>
      </c>
      <c r="B38">
        <v>12</v>
      </c>
    </row>
  </sheetData>
  <sortState xmlns:xlrd2="http://schemas.microsoft.com/office/spreadsheetml/2017/richdata2" ref="A2:B38">
    <sortCondition ref="B1:B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3209-2CCC-F54B-89E9-C93E4F60709A}">
  <dimension ref="A1:Q32"/>
  <sheetViews>
    <sheetView tabSelected="1" workbookViewId="0">
      <selection activeCell="G4" sqref="G4"/>
    </sheetView>
  </sheetViews>
  <sheetFormatPr baseColWidth="10" defaultRowHeight="16" x14ac:dyDescent="0.2"/>
  <cols>
    <col min="5" max="5" width="17.83203125" bestFit="1" customWidth="1"/>
  </cols>
  <sheetData>
    <row r="1" spans="1:17" x14ac:dyDescent="0.2">
      <c r="A1" t="s">
        <v>0</v>
      </c>
      <c r="B1" t="s">
        <v>19</v>
      </c>
    </row>
    <row r="2" spans="1:17" x14ac:dyDescent="0.2">
      <c r="A2" t="s">
        <v>2</v>
      </c>
      <c r="B2">
        <v>12</v>
      </c>
    </row>
    <row r="3" spans="1:17" x14ac:dyDescent="0.2">
      <c r="A3" t="s">
        <v>3</v>
      </c>
      <c r="B3">
        <v>12</v>
      </c>
      <c r="E3" t="s">
        <v>98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 t="s">
        <v>41</v>
      </c>
    </row>
    <row r="4" spans="1:17" x14ac:dyDescent="0.2">
      <c r="A4" t="s">
        <v>20</v>
      </c>
      <c r="B4">
        <v>11</v>
      </c>
      <c r="E4" t="s">
        <v>42</v>
      </c>
      <c r="F4">
        <f>(40*100)/41</f>
        <v>97.560975609756099</v>
      </c>
      <c r="G4">
        <f>100-F4</f>
        <v>2.4390243902439011</v>
      </c>
      <c r="H4">
        <v>0</v>
      </c>
      <c r="I4">
        <v>0</v>
      </c>
      <c r="J4">
        <v>0</v>
      </c>
      <c r="K4">
        <v>0</v>
      </c>
      <c r="L4">
        <v>0</v>
      </c>
      <c r="M4">
        <v>41</v>
      </c>
    </row>
    <row r="5" spans="1:17" x14ac:dyDescent="0.2">
      <c r="A5" t="s">
        <v>6</v>
      </c>
      <c r="B5">
        <v>11</v>
      </c>
      <c r="E5" t="s">
        <v>39</v>
      </c>
      <c r="F5">
        <v>0</v>
      </c>
      <c r="G5">
        <v>0</v>
      </c>
      <c r="H5">
        <v>0</v>
      </c>
      <c r="I5">
        <v>0</v>
      </c>
      <c r="J5">
        <v>0</v>
      </c>
      <c r="K5">
        <f>(8*100)/M5</f>
        <v>21.621621621621621</v>
      </c>
      <c r="L5">
        <f>(29*100)/M5</f>
        <v>78.378378378378372</v>
      </c>
      <c r="M5">
        <v>37</v>
      </c>
    </row>
    <row r="6" spans="1:17" x14ac:dyDescent="0.2">
      <c r="A6" t="s">
        <v>7</v>
      </c>
      <c r="B6">
        <v>12</v>
      </c>
      <c r="E6" t="s">
        <v>43</v>
      </c>
      <c r="F6">
        <v>0</v>
      </c>
      <c r="G6">
        <v>0</v>
      </c>
      <c r="H6">
        <v>0</v>
      </c>
      <c r="I6">
        <v>0</v>
      </c>
      <c r="J6">
        <f>(COUNTIF(B2:B32, "10")*100)/M6</f>
        <v>0</v>
      </c>
      <c r="K6">
        <f>(COUNTIF(B2:B32, "11")*100)/M6</f>
        <v>38.70967741935484</v>
      </c>
      <c r="L6">
        <f>(COUNTIF(B2:B32, "12")*100)/M6</f>
        <v>61.29032258064516</v>
      </c>
      <c r="M6">
        <v>31</v>
      </c>
    </row>
    <row r="7" spans="1:17" x14ac:dyDescent="0.2">
      <c r="A7" t="s">
        <v>8</v>
      </c>
      <c r="B7">
        <v>12</v>
      </c>
      <c r="E7" t="s">
        <v>40</v>
      </c>
      <c r="F7">
        <v>0</v>
      </c>
      <c r="G7">
        <v>0</v>
      </c>
      <c r="H7">
        <v>5</v>
      </c>
      <c r="I7">
        <v>10</v>
      </c>
      <c r="J7">
        <v>20</v>
      </c>
      <c r="K7">
        <v>20</v>
      </c>
      <c r="L7">
        <v>45</v>
      </c>
      <c r="M7">
        <v>48</v>
      </c>
    </row>
    <row r="8" spans="1:17" x14ac:dyDescent="0.2">
      <c r="A8" t="s">
        <v>9</v>
      </c>
      <c r="B8">
        <v>12</v>
      </c>
      <c r="E8" t="s">
        <v>44</v>
      </c>
      <c r="F8">
        <f>(1*100)/21</f>
        <v>4.7619047619047619</v>
      </c>
      <c r="G8">
        <f>(1*100)/21</f>
        <v>4.7619047619047619</v>
      </c>
      <c r="H8">
        <f>(2*100)/21</f>
        <v>9.5238095238095237</v>
      </c>
      <c r="I8">
        <f>(1*100)/21</f>
        <v>4.7619047619047619</v>
      </c>
      <c r="J8">
        <f>(7*100)/21</f>
        <v>33.333333333333336</v>
      </c>
      <c r="K8">
        <f>(2*100)/21</f>
        <v>9.5238095238095237</v>
      </c>
      <c r="L8">
        <f>(7*100)/21</f>
        <v>33.333333333333336</v>
      </c>
      <c r="M8">
        <v>49</v>
      </c>
    </row>
    <row r="9" spans="1:17" x14ac:dyDescent="0.2">
      <c r="A9" t="s">
        <v>21</v>
      </c>
      <c r="B9">
        <v>12</v>
      </c>
      <c r="Q9">
        <f>(99*41)/100</f>
        <v>40.590000000000003</v>
      </c>
    </row>
    <row r="10" spans="1:17" x14ac:dyDescent="0.2">
      <c r="A10" t="s">
        <v>22</v>
      </c>
      <c r="B10">
        <v>11</v>
      </c>
      <c r="Q10">
        <f>1*41/100</f>
        <v>0.41</v>
      </c>
    </row>
    <row r="11" spans="1:17" x14ac:dyDescent="0.2">
      <c r="A11" t="s">
        <v>11</v>
      </c>
      <c r="B11">
        <v>12</v>
      </c>
    </row>
    <row r="12" spans="1:17" x14ac:dyDescent="0.2">
      <c r="A12" t="s">
        <v>12</v>
      </c>
      <c r="B12">
        <v>11</v>
      </c>
    </row>
    <row r="13" spans="1:17" x14ac:dyDescent="0.2">
      <c r="A13" t="s">
        <v>13</v>
      </c>
      <c r="B13">
        <v>11</v>
      </c>
      <c r="Q13">
        <f>(40*100)/41</f>
        <v>97.560975609756099</v>
      </c>
    </row>
    <row r="14" spans="1:17" x14ac:dyDescent="0.2">
      <c r="A14" t="s">
        <v>14</v>
      </c>
      <c r="B14">
        <v>12</v>
      </c>
    </row>
    <row r="15" spans="1:17" x14ac:dyDescent="0.2">
      <c r="A15" t="s">
        <v>15</v>
      </c>
      <c r="B15">
        <v>12</v>
      </c>
    </row>
    <row r="16" spans="1:17" x14ac:dyDescent="0.2">
      <c r="A16" t="s">
        <v>16</v>
      </c>
      <c r="B16">
        <v>12</v>
      </c>
    </row>
    <row r="17" spans="1:2" x14ac:dyDescent="0.2">
      <c r="A17" t="s">
        <v>23</v>
      </c>
      <c r="B17">
        <v>11</v>
      </c>
    </row>
    <row r="18" spans="1:2" x14ac:dyDescent="0.2">
      <c r="A18" t="s">
        <v>24</v>
      </c>
      <c r="B18">
        <v>12</v>
      </c>
    </row>
    <row r="19" spans="1:2" x14ac:dyDescent="0.2">
      <c r="A19" t="s">
        <v>25</v>
      </c>
      <c r="B19">
        <v>12</v>
      </c>
    </row>
    <row r="20" spans="1:2" x14ac:dyDescent="0.2">
      <c r="A20" t="s">
        <v>26</v>
      </c>
      <c r="B20">
        <v>12</v>
      </c>
    </row>
    <row r="21" spans="1:2" x14ac:dyDescent="0.2">
      <c r="A21" t="s">
        <v>27</v>
      </c>
      <c r="B21">
        <v>11</v>
      </c>
    </row>
    <row r="22" spans="1:2" x14ac:dyDescent="0.2">
      <c r="A22" t="s">
        <v>28</v>
      </c>
      <c r="B22">
        <v>12</v>
      </c>
    </row>
    <row r="23" spans="1:2" x14ac:dyDescent="0.2">
      <c r="A23" t="s">
        <v>29</v>
      </c>
      <c r="B23">
        <v>11</v>
      </c>
    </row>
    <row r="24" spans="1:2" x14ac:dyDescent="0.2">
      <c r="A24" t="s">
        <v>30</v>
      </c>
      <c r="B24">
        <v>12</v>
      </c>
    </row>
    <row r="25" spans="1:2" x14ac:dyDescent="0.2">
      <c r="A25" t="s">
        <v>31</v>
      </c>
      <c r="B25">
        <v>12</v>
      </c>
    </row>
    <row r="26" spans="1:2" x14ac:dyDescent="0.2">
      <c r="A26" t="s">
        <v>32</v>
      </c>
      <c r="B26">
        <v>11</v>
      </c>
    </row>
    <row r="27" spans="1:2" x14ac:dyDescent="0.2">
      <c r="A27" t="s">
        <v>33</v>
      </c>
      <c r="B27">
        <v>11</v>
      </c>
    </row>
    <row r="28" spans="1:2" x14ac:dyDescent="0.2">
      <c r="A28" t="s">
        <v>34</v>
      </c>
      <c r="B28">
        <v>12</v>
      </c>
    </row>
    <row r="29" spans="1:2" x14ac:dyDescent="0.2">
      <c r="A29" t="s">
        <v>35</v>
      </c>
      <c r="B29">
        <v>12</v>
      </c>
    </row>
    <row r="30" spans="1:2" x14ac:dyDescent="0.2">
      <c r="A30" t="s">
        <v>36</v>
      </c>
      <c r="B30">
        <v>11</v>
      </c>
    </row>
    <row r="31" spans="1:2" x14ac:dyDescent="0.2">
      <c r="A31" t="s">
        <v>37</v>
      </c>
      <c r="B31">
        <v>11</v>
      </c>
    </row>
    <row r="32" spans="1:2" x14ac:dyDescent="0.2">
      <c r="A32" t="s">
        <v>38</v>
      </c>
      <c r="B32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CD08-739D-4A4C-B0E8-41F92668280C}">
  <dimension ref="A1:M50"/>
  <sheetViews>
    <sheetView topLeftCell="A38" workbookViewId="0">
      <selection activeCell="O22" sqref="O22"/>
    </sheetView>
  </sheetViews>
  <sheetFormatPr baseColWidth="10" defaultRowHeight="16" x14ac:dyDescent="0.2"/>
  <cols>
    <col min="5" max="5" width="17.83203125" bestFit="1" customWidth="1"/>
    <col min="6" max="6" width="12.83203125" customWidth="1"/>
  </cols>
  <sheetData>
    <row r="1" spans="1:13" x14ac:dyDescent="0.2">
      <c r="A1" t="s">
        <v>0</v>
      </c>
      <c r="B1" t="s">
        <v>19</v>
      </c>
    </row>
    <row r="2" spans="1:13" x14ac:dyDescent="0.2">
      <c r="A2" t="s">
        <v>65</v>
      </c>
      <c r="B2">
        <v>12</v>
      </c>
    </row>
    <row r="3" spans="1:13" x14ac:dyDescent="0.2">
      <c r="A3" t="s">
        <v>3</v>
      </c>
      <c r="B3">
        <v>11</v>
      </c>
      <c r="E3">
        <v>11</v>
      </c>
      <c r="F3">
        <v>12</v>
      </c>
      <c r="G3" t="s">
        <v>41</v>
      </c>
    </row>
    <row r="4" spans="1:13" x14ac:dyDescent="0.2">
      <c r="A4" t="s">
        <v>66</v>
      </c>
      <c r="B4">
        <v>12</v>
      </c>
      <c r="E4">
        <f>(COUNTIF(B2:B50,"11")*100)/G4</f>
        <v>40.816326530612244</v>
      </c>
      <c r="F4">
        <f>(COUNTIF(B2:B50, "12")*100)/G4</f>
        <v>59.183673469387756</v>
      </c>
      <c r="G4">
        <v>49</v>
      </c>
    </row>
    <row r="5" spans="1:13" x14ac:dyDescent="0.2">
      <c r="A5" t="s">
        <v>67</v>
      </c>
      <c r="B5">
        <v>12</v>
      </c>
      <c r="F5">
        <f>SUM(E4:F4)</f>
        <v>100</v>
      </c>
    </row>
    <row r="6" spans="1:13" x14ac:dyDescent="0.2">
      <c r="A6" t="s">
        <v>68</v>
      </c>
      <c r="B6">
        <v>11</v>
      </c>
    </row>
    <row r="7" spans="1:13" x14ac:dyDescent="0.2">
      <c r="A7" t="s">
        <v>7</v>
      </c>
      <c r="B7">
        <v>12</v>
      </c>
    </row>
    <row r="8" spans="1:13" x14ac:dyDescent="0.2">
      <c r="A8" t="s">
        <v>69</v>
      </c>
      <c r="B8">
        <v>12</v>
      </c>
    </row>
    <row r="9" spans="1:13" x14ac:dyDescent="0.2">
      <c r="A9" t="s">
        <v>70</v>
      </c>
      <c r="B9">
        <v>11</v>
      </c>
    </row>
    <row r="10" spans="1:13" x14ac:dyDescent="0.2">
      <c r="A10" t="s">
        <v>21</v>
      </c>
      <c r="B10">
        <v>12</v>
      </c>
    </row>
    <row r="11" spans="1:13" x14ac:dyDescent="0.2">
      <c r="A11" t="s">
        <v>71</v>
      </c>
      <c r="B11">
        <v>12</v>
      </c>
    </row>
    <row r="12" spans="1:13" x14ac:dyDescent="0.2">
      <c r="A12" t="s">
        <v>72</v>
      </c>
      <c r="B12">
        <v>11</v>
      </c>
      <c r="F12">
        <v>6</v>
      </c>
      <c r="G12">
        <v>7</v>
      </c>
      <c r="H12">
        <v>8</v>
      </c>
      <c r="I12">
        <v>9</v>
      </c>
      <c r="J12">
        <v>10</v>
      </c>
      <c r="K12">
        <v>11</v>
      </c>
      <c r="L12">
        <v>12</v>
      </c>
      <c r="M12" t="s">
        <v>41</v>
      </c>
    </row>
    <row r="13" spans="1:13" x14ac:dyDescent="0.2">
      <c r="A13" t="s">
        <v>13</v>
      </c>
      <c r="B13">
        <v>11</v>
      </c>
      <c r="E13" t="s">
        <v>42</v>
      </c>
      <c r="F13">
        <v>99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41</v>
      </c>
    </row>
    <row r="14" spans="1:13" x14ac:dyDescent="0.2">
      <c r="A14" t="s">
        <v>73</v>
      </c>
      <c r="B14">
        <v>12</v>
      </c>
      <c r="E14" t="s">
        <v>39</v>
      </c>
      <c r="F14">
        <v>0</v>
      </c>
      <c r="G14">
        <v>0</v>
      </c>
      <c r="H14">
        <v>0</v>
      </c>
      <c r="I14">
        <v>0</v>
      </c>
      <c r="J14">
        <v>0</v>
      </c>
      <c r="K14">
        <f>(8*100)/M14</f>
        <v>21.621621621621621</v>
      </c>
      <c r="L14">
        <f>(29*100)/M14</f>
        <v>78.378378378378372</v>
      </c>
      <c r="M14">
        <v>37</v>
      </c>
    </row>
    <row r="15" spans="1:13" x14ac:dyDescent="0.2">
      <c r="A15" t="s">
        <v>15</v>
      </c>
      <c r="B15">
        <v>11</v>
      </c>
      <c r="E15" t="s">
        <v>43</v>
      </c>
      <c r="F15">
        <v>0</v>
      </c>
      <c r="G15">
        <v>0</v>
      </c>
      <c r="H15">
        <v>0</v>
      </c>
      <c r="I15">
        <v>0</v>
      </c>
      <c r="J15">
        <f>(COUNTIF(B11:B41, "10")*100)/M15</f>
        <v>0</v>
      </c>
      <c r="K15">
        <v>40.816326530612244</v>
      </c>
      <c r="L15">
        <v>59.183673469387756</v>
      </c>
      <c r="M15">
        <v>49</v>
      </c>
    </row>
    <row r="16" spans="1:13" x14ac:dyDescent="0.2">
      <c r="A16" t="s">
        <v>74</v>
      </c>
      <c r="B16">
        <v>11</v>
      </c>
      <c r="E16" t="s">
        <v>40</v>
      </c>
      <c r="F16">
        <v>0</v>
      </c>
      <c r="G16">
        <v>0</v>
      </c>
      <c r="H16">
        <v>5</v>
      </c>
      <c r="I16">
        <v>10</v>
      </c>
      <c r="J16">
        <v>20</v>
      </c>
      <c r="K16">
        <v>20</v>
      </c>
      <c r="L16">
        <v>45</v>
      </c>
      <c r="M16">
        <v>48</v>
      </c>
    </row>
    <row r="17" spans="1:13" x14ac:dyDescent="0.2">
      <c r="A17" t="s">
        <v>75</v>
      </c>
      <c r="B17">
        <v>11</v>
      </c>
      <c r="E17" t="s">
        <v>44</v>
      </c>
      <c r="F17">
        <f>(1*100)/21</f>
        <v>4.7619047619047619</v>
      </c>
      <c r="G17">
        <f>(1*100)/21</f>
        <v>4.7619047619047619</v>
      </c>
      <c r="H17">
        <f>(2*100)/21</f>
        <v>9.5238095238095237</v>
      </c>
      <c r="I17">
        <f>(1*100)/21</f>
        <v>4.7619047619047619</v>
      </c>
      <c r="J17">
        <f>(7*100)/21</f>
        <v>33.333333333333336</v>
      </c>
      <c r="K17">
        <f>(2*100)/21</f>
        <v>9.5238095238095237</v>
      </c>
      <c r="L17">
        <f>(7*100)/21</f>
        <v>33.333333333333336</v>
      </c>
      <c r="M17">
        <v>49</v>
      </c>
    </row>
    <row r="18" spans="1:13" x14ac:dyDescent="0.2">
      <c r="A18" t="s">
        <v>24</v>
      </c>
      <c r="B18">
        <v>12</v>
      </c>
    </row>
    <row r="19" spans="1:13" x14ac:dyDescent="0.2">
      <c r="A19" t="s">
        <v>76</v>
      </c>
      <c r="B19">
        <v>12</v>
      </c>
    </row>
    <row r="20" spans="1:13" x14ac:dyDescent="0.2">
      <c r="A20" t="s">
        <v>26</v>
      </c>
      <c r="B20">
        <v>11</v>
      </c>
    </row>
    <row r="21" spans="1:13" x14ac:dyDescent="0.2">
      <c r="A21" t="s">
        <v>77</v>
      </c>
      <c r="B21">
        <v>11</v>
      </c>
    </row>
    <row r="22" spans="1:13" x14ac:dyDescent="0.2">
      <c r="A22" t="s">
        <v>78</v>
      </c>
      <c r="B22">
        <v>11</v>
      </c>
    </row>
    <row r="23" spans="1:13" x14ac:dyDescent="0.2">
      <c r="A23" t="s">
        <v>29</v>
      </c>
      <c r="B23">
        <v>11</v>
      </c>
    </row>
    <row r="24" spans="1:13" x14ac:dyDescent="0.2">
      <c r="A24" t="s">
        <v>79</v>
      </c>
      <c r="B24">
        <v>11</v>
      </c>
    </row>
    <row r="25" spans="1:13" x14ac:dyDescent="0.2">
      <c r="A25" t="s">
        <v>31</v>
      </c>
      <c r="B25">
        <v>12</v>
      </c>
    </row>
    <row r="26" spans="1:13" x14ac:dyDescent="0.2">
      <c r="A26" t="s">
        <v>80</v>
      </c>
      <c r="B26">
        <v>12</v>
      </c>
    </row>
    <row r="27" spans="1:13" x14ac:dyDescent="0.2">
      <c r="A27" t="s">
        <v>81</v>
      </c>
      <c r="B27">
        <v>11</v>
      </c>
    </row>
    <row r="28" spans="1:13" x14ac:dyDescent="0.2">
      <c r="A28" t="s">
        <v>37</v>
      </c>
      <c r="B28">
        <v>12</v>
      </c>
    </row>
    <row r="29" spans="1:13" x14ac:dyDescent="0.2">
      <c r="A29" t="s">
        <v>82</v>
      </c>
      <c r="B29">
        <v>12</v>
      </c>
    </row>
    <row r="30" spans="1:13" x14ac:dyDescent="0.2">
      <c r="A30" t="s">
        <v>83</v>
      </c>
      <c r="B30">
        <v>12</v>
      </c>
    </row>
    <row r="31" spans="1:13" x14ac:dyDescent="0.2">
      <c r="A31" t="s">
        <v>84</v>
      </c>
      <c r="B31">
        <v>11</v>
      </c>
    </row>
    <row r="32" spans="1:13" x14ac:dyDescent="0.2">
      <c r="A32" t="s">
        <v>48</v>
      </c>
      <c r="B32">
        <v>11</v>
      </c>
    </row>
    <row r="33" spans="1:2" x14ac:dyDescent="0.2">
      <c r="A33" t="s">
        <v>85</v>
      </c>
      <c r="B33">
        <v>12</v>
      </c>
    </row>
    <row r="34" spans="1:2" x14ac:dyDescent="0.2">
      <c r="A34" t="s">
        <v>92</v>
      </c>
      <c r="B34">
        <v>12</v>
      </c>
    </row>
    <row r="35" spans="1:2" x14ac:dyDescent="0.2">
      <c r="A35" t="s">
        <v>86</v>
      </c>
      <c r="B35">
        <v>11</v>
      </c>
    </row>
    <row r="36" spans="1:2" x14ac:dyDescent="0.2">
      <c r="A36" t="s">
        <v>53</v>
      </c>
      <c r="B36">
        <v>11</v>
      </c>
    </row>
    <row r="37" spans="1:2" x14ac:dyDescent="0.2">
      <c r="A37" t="s">
        <v>87</v>
      </c>
      <c r="B37">
        <v>12</v>
      </c>
    </row>
    <row r="38" spans="1:2" x14ac:dyDescent="0.2">
      <c r="A38" t="s">
        <v>55</v>
      </c>
      <c r="B38">
        <v>12</v>
      </c>
    </row>
    <row r="39" spans="1:2" x14ac:dyDescent="0.2">
      <c r="A39" t="s">
        <v>88</v>
      </c>
      <c r="B39">
        <v>12</v>
      </c>
    </row>
    <row r="40" spans="1:2" x14ac:dyDescent="0.2">
      <c r="A40" t="s">
        <v>93</v>
      </c>
      <c r="B40">
        <v>11</v>
      </c>
    </row>
    <row r="41" spans="1:2" x14ac:dyDescent="0.2">
      <c r="A41" t="s">
        <v>89</v>
      </c>
      <c r="B41">
        <v>12</v>
      </c>
    </row>
    <row r="42" spans="1:2" x14ac:dyDescent="0.2">
      <c r="A42" t="s">
        <v>60</v>
      </c>
      <c r="B42">
        <v>11</v>
      </c>
    </row>
    <row r="43" spans="1:2" x14ac:dyDescent="0.2">
      <c r="A43" t="s">
        <v>63</v>
      </c>
      <c r="B43">
        <v>12</v>
      </c>
    </row>
    <row r="44" spans="1:2" x14ac:dyDescent="0.2">
      <c r="A44" t="s">
        <v>64</v>
      </c>
      <c r="B44">
        <v>12</v>
      </c>
    </row>
    <row r="45" spans="1:2" x14ac:dyDescent="0.2">
      <c r="A45" t="s">
        <v>94</v>
      </c>
      <c r="B45">
        <v>12</v>
      </c>
    </row>
    <row r="46" spans="1:2" x14ac:dyDescent="0.2">
      <c r="A46" t="s">
        <v>90</v>
      </c>
      <c r="B46">
        <v>12</v>
      </c>
    </row>
    <row r="47" spans="1:2" x14ac:dyDescent="0.2">
      <c r="A47" t="s">
        <v>95</v>
      </c>
      <c r="B47">
        <v>12</v>
      </c>
    </row>
    <row r="48" spans="1:2" x14ac:dyDescent="0.2">
      <c r="A48" t="s">
        <v>91</v>
      </c>
      <c r="B48">
        <v>12</v>
      </c>
    </row>
    <row r="49" spans="1:2" x14ac:dyDescent="0.2">
      <c r="A49" t="s">
        <v>96</v>
      </c>
      <c r="B49">
        <v>12</v>
      </c>
    </row>
    <row r="50" spans="1:2" x14ac:dyDescent="0.2">
      <c r="A50" t="s">
        <v>97</v>
      </c>
      <c r="B50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dsb-1</vt:lpstr>
      <vt:lpstr>dsb-1; eaIs15</vt:lpstr>
      <vt:lpstr>dsb-1; eaIs15 round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Marilina Raices</cp:lastModifiedBy>
  <dcterms:created xsi:type="dcterms:W3CDTF">2023-03-23T15:09:52Z</dcterms:created>
  <dcterms:modified xsi:type="dcterms:W3CDTF">2026-01-30T14:08:30Z</dcterms:modified>
</cp:coreProperties>
</file>