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complutense-my.sharepoint.com/personal/marilosa_ucm_es/Documents/GRR/3rd summision/Para subir/"/>
    </mc:Choice>
  </mc:AlternateContent>
  <xr:revisionPtr revIDLastSave="22" documentId="13_ncr:1_{848BACD7-B68D-4E95-BCC2-58DA5FBA59AA}" xr6:coauthVersionLast="47" xr6:coauthVersionMax="47" xr10:uidLastSave="{451D647A-C204-481A-B23C-B7D63C0658EE}"/>
  <bookViews>
    <workbookView xWindow="-20610" yWindow="-120" windowWidth="20730" windowHeight="11040" tabRatio="736" xr2:uid="{00000000-000D-0000-FFFF-FFFF00000000}"/>
  </bookViews>
  <sheets>
    <sheet name="G-trace NP-like" sheetId="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6" l="1"/>
  <c r="D62" i="6"/>
  <c r="D58" i="6"/>
  <c r="D57" i="6"/>
  <c r="D56" i="6"/>
  <c r="D55" i="6"/>
  <c r="D54" i="6"/>
  <c r="D53" i="6"/>
  <c r="D52" i="6"/>
  <c r="D51" i="6"/>
  <c r="D50" i="6"/>
  <c r="D49" i="6"/>
  <c r="D59" i="6"/>
  <c r="D60" i="6"/>
  <c r="D61" i="6"/>
  <c r="D48" i="6"/>
  <c r="C68" i="6"/>
  <c r="B68" i="6"/>
  <c r="C67" i="6"/>
  <c r="B67" i="6"/>
  <c r="C43" i="6"/>
  <c r="B43" i="6"/>
  <c r="C42" i="6"/>
  <c r="B42" i="6"/>
  <c r="D39" i="6" s="1"/>
  <c r="D68" i="6" l="1"/>
  <c r="D67" i="6"/>
  <c r="D38" i="6"/>
  <c r="D40" i="6"/>
  <c r="D41" i="6"/>
  <c r="D34" i="6"/>
  <c r="D35" i="6"/>
  <c r="D36" i="6"/>
  <c r="D37" i="6"/>
  <c r="D42" i="6" l="1"/>
  <c r="D43" i="6"/>
  <c r="G28" i="6"/>
  <c r="F28" i="6"/>
  <c r="H13" i="6"/>
  <c r="I13" i="6"/>
  <c r="C13" i="6"/>
  <c r="D13" i="6"/>
  <c r="A13" i="6"/>
  <c r="G13" i="6"/>
  <c r="F13" i="6"/>
  <c r="B13" i="6"/>
</calcChain>
</file>

<file path=xl/sharedStrings.xml><?xml version="1.0" encoding="utf-8"?>
<sst xmlns="http://schemas.openxmlformats.org/spreadsheetml/2006/main" count="171" uniqueCount="109">
  <si>
    <t>Column A</t>
  </si>
  <si>
    <t>P value summary</t>
  </si>
  <si>
    <t>**</t>
  </si>
  <si>
    <t>Yes</t>
  </si>
  <si>
    <t>*</t>
  </si>
  <si>
    <t>Alrm</t>
  </si>
  <si>
    <t>NI</t>
  </si>
  <si>
    <t>I</t>
  </si>
  <si>
    <t>NP-like cells 24h ACI</t>
  </si>
  <si>
    <t>DevEst</t>
  </si>
  <si>
    <t>R56F03-G-trace-24ACI NOinj pos1</t>
  </si>
  <si>
    <t>R56F03-G-trace-24ACI NOinj pos2</t>
  </si>
  <si>
    <t>R56F03-G-trace-24ACI NOinj pos3</t>
  </si>
  <si>
    <t>R56F03-G-trace-24ACI NOinj pos5</t>
  </si>
  <si>
    <t>R56F03-G-trace-24ACI NOinj pos6</t>
  </si>
  <si>
    <t>R56F03-G-trace-24ACI NOinj pos8</t>
  </si>
  <si>
    <t>R56F03-G-trace-24ACI NOinj pos11</t>
  </si>
  <si>
    <t>RFP+ cells</t>
  </si>
  <si>
    <t>Np-like</t>
  </si>
  <si>
    <t>promedio</t>
  </si>
  <si>
    <t>% del promedio</t>
  </si>
  <si>
    <t>12032019 (confo sergio)</t>
  </si>
  <si>
    <t>No. Red total</t>
  </si>
  <si>
    <t>Injury 8</t>
  </si>
  <si>
    <t>INJ series 10</t>
  </si>
  <si>
    <t>INJ series 13</t>
  </si>
  <si>
    <t>INJ series 15</t>
  </si>
  <si>
    <t>INJ series 17</t>
  </si>
  <si>
    <t>INJ series 19</t>
  </si>
  <si>
    <t>INJ series 21</t>
  </si>
  <si>
    <t>NOT inj 2</t>
  </si>
  <si>
    <t>NOT inj 4</t>
  </si>
  <si>
    <t>NOT inj 6</t>
  </si>
  <si>
    <t>NOT inj 8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</si>
  <si>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</si>
  <si>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</si>
  <si>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</si>
  <si>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</si>
  <si>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</si>
  <si>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</si>
  <si>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</si>
  <si>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</si>
  <si>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Table Analyzed</t>
  </si>
  <si>
    <t>Lower 95% CI of mean</t>
  </si>
  <si>
    <t>Column B</t>
  </si>
  <si>
    <t>Upper 95% CI of mean</t>
  </si>
  <si>
    <t>KS normality test</t>
  </si>
  <si>
    <t>P value</t>
  </si>
  <si>
    <t>KS distance</t>
  </si>
  <si>
    <t>ns</t>
  </si>
  <si>
    <t>No</t>
  </si>
  <si>
    <t>Passed normality test (alpha=0.05)?</t>
  </si>
  <si>
    <t>One- or two-tailed P value?</t>
  </si>
  <si>
    <t>Two-tailed</t>
  </si>
  <si>
    <t>t, df</t>
  </si>
  <si>
    <t>D'Agostino &amp; Pearson omnibus normality test</t>
  </si>
  <si>
    <t>K2</t>
  </si>
  <si>
    <t>N too small</t>
  </si>
  <si>
    <t>Shapiro-Wilk normality test</t>
  </si>
  <si>
    <t>W</t>
  </si>
  <si>
    <t>Sum</t>
  </si>
  <si>
    <t>***</t>
  </si>
  <si>
    <t>Graphpad STATS</t>
  </si>
  <si>
    <t>ALG&gt;GTRACE control</t>
  </si>
  <si>
    <t>ALG&gt;GTRACE 24h ACI</t>
  </si>
  <si>
    <t>EG&gt;GTRACE control</t>
  </si>
  <si>
    <t>EG&gt;GTRACE 24h ACI</t>
  </si>
  <si>
    <t>Std. Error of Mean</t>
  </si>
  <si>
    <t>&lt; 0,0001</t>
  </si>
  <si>
    <t>****</t>
  </si>
  <si>
    <t>One sample t test</t>
  </si>
  <si>
    <t>Theoretical mean</t>
  </si>
  <si>
    <t>Actual mean</t>
  </si>
  <si>
    <t>Discrepancy</t>
  </si>
  <si>
    <t>95% CI of discrepancy</t>
  </si>
  <si>
    <t>0,2823 to 1,051</t>
  </si>
  <si>
    <t>0,1123 to 3,443</t>
  </si>
  <si>
    <t>19,92 to 49,83</t>
  </si>
  <si>
    <t>10,61 to 55,39</t>
  </si>
  <si>
    <t>t=4,000 df=8</t>
  </si>
  <si>
    <t>t=2,462 df=8</t>
  </si>
  <si>
    <t>t=5,516 df=7</t>
  </si>
  <si>
    <t>t=4,690 df=3</t>
  </si>
  <si>
    <t>P value (two tailed)</t>
  </si>
  <si>
    <t>Significant (alpha=0.05)?</t>
  </si>
  <si>
    <t>Paired t test data</t>
  </si>
  <si>
    <t>vs.</t>
  </si>
  <si>
    <t>vs,</t>
  </si>
  <si>
    <t>Mann Whitney test</t>
  </si>
  <si>
    <t>Exact or approximate P value?</t>
  </si>
  <si>
    <t>Exact</t>
  </si>
  <si>
    <t>Significantly different? (P &lt; 0.05)</t>
  </si>
  <si>
    <t>Sum of ranks in column A,B</t>
  </si>
  <si>
    <t>72,00 , 99,00</t>
  </si>
  <si>
    <t>Mann-Whitney U</t>
  </si>
  <si>
    <t>Difference between medians</t>
  </si>
  <si>
    <t>Median of column A</t>
  </si>
  <si>
    <t>Median of column B</t>
  </si>
  <si>
    <t>Difference: Actual</t>
  </si>
  <si>
    <t>Difference: Hodges-Lehmann</t>
  </si>
  <si>
    <t>51,00 , 27,00</t>
  </si>
  <si>
    <t>Grafico porcentajes</t>
  </si>
  <si>
    <t>% ALG into NP from total ALG</t>
  </si>
  <si>
    <t>% EG into NP from total EG</t>
  </si>
  <si>
    <t>DT</t>
  </si>
  <si>
    <t>No GFP+ RFP- "NP-like" 6h ACI</t>
  </si>
  <si>
    <t>No GFP+ RFP-VC cells 6hACI</t>
  </si>
  <si>
    <t>No GFP+ RFP-VC cells 24hACI</t>
  </si>
  <si>
    <t>R56F03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</si>
</sst>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name val="Arial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3" fillId="4" borderId="0" xfId="0" applyFont="1" applyFill="1"/>
    <xf numFmtId="0" fontId="4" fillId="0" borderId="0" xfId="0" applyFont="1" applyAlignment="1">
      <alignment horizontal="left"/>
    </xf>
    <xf numFmtId="0" fontId="4" fillId="0" borderId="0" xfId="0" applyFont="1"/>
    <xf numFmtId="0" fontId="4" fillId="3" borderId="0" xfId="0" applyFont="1" applyFill="1"/>
    <xf numFmtId="0" fontId="4" fillId="4" borderId="0" xfId="0" applyFont="1" applyFill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'G-trace NP-like'!$B$72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4E-4A8C-A050-5F46BA1CA047}"/>
              </c:ext>
            </c:extLst>
          </c:dPt>
          <c:errBars>
            <c:errBarType val="plus"/>
            <c:errValType val="cust"/>
            <c:noEndCap val="0"/>
            <c:plus>
              <c:numRef>
                <c:f>'G-trace NP-like'!$C$73:$D$73</c:f>
                <c:numCache>
                  <c:formatCode>General</c:formatCode>
                  <c:ptCount val="2"/>
                  <c:pt idx="0">
                    <c:v>0.12851557680882617</c:v>
                  </c:pt>
                  <c:pt idx="1">
                    <c:v>3.8758005599048726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'G-trace NP-like'!$C$71:$D$71</c:f>
              <c:strCache>
                <c:ptCount val="2"/>
                <c:pt idx="0">
                  <c:v>% ALG into NP from total ALG</c:v>
                </c:pt>
                <c:pt idx="1">
                  <c:v>% EG into NP from total EG</c:v>
                </c:pt>
              </c:strCache>
            </c:strRef>
          </c:cat>
          <c:val>
            <c:numRef>
              <c:f>'G-trace NP-like'!$C$72:$D$72</c:f>
              <c:numCache>
                <c:formatCode>General</c:formatCode>
                <c:ptCount val="2"/>
                <c:pt idx="0">
                  <c:v>0.10292791643273959</c:v>
                </c:pt>
                <c:pt idx="1">
                  <c:v>7.3993808049535597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E-4A8C-A050-5F46BA1CA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25655199"/>
        <c:axId val="426545599"/>
      </c:barChart>
      <c:catAx>
        <c:axId val="425655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6545599"/>
        <c:crosses val="autoZero"/>
        <c:auto val="1"/>
        <c:lblAlgn val="ctr"/>
        <c:lblOffset val="100"/>
        <c:noMultiLvlLbl val="0"/>
      </c:catAx>
      <c:valAx>
        <c:axId val="426545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565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4</xdr:row>
      <xdr:rowOff>38100</xdr:rowOff>
    </xdr:from>
    <xdr:to>
      <xdr:col>12</xdr:col>
      <xdr:colOff>738708</xdr:colOff>
      <xdr:row>32</xdr:row>
      <xdr:rowOff>85389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00"/>
        <a:stretch/>
      </xdr:blipFill>
      <xdr:spPr bwMode="auto">
        <a:xfrm>
          <a:off x="7258050" y="847725"/>
          <a:ext cx="3672408" cy="5438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371475</xdr:colOff>
      <xdr:row>5</xdr:row>
      <xdr:rowOff>19050</xdr:rowOff>
    </xdr:from>
    <xdr:to>
      <xdr:col>18</xdr:col>
      <xdr:colOff>380281</xdr:colOff>
      <xdr:row>19</xdr:row>
      <xdr:rowOff>104775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668"/>
        <a:stretch/>
      </xdr:blipFill>
      <xdr:spPr bwMode="auto">
        <a:xfrm>
          <a:off x="11039475" y="1019175"/>
          <a:ext cx="3056806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0</xdr:rowOff>
        </xdr:from>
        <xdr:to>
          <xdr:col>23</xdr:col>
          <xdr:colOff>314325</xdr:colOff>
          <xdr:row>61</xdr:row>
          <xdr:rowOff>123825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1971674</xdr:colOff>
      <xdr:row>75</xdr:row>
      <xdr:rowOff>166687</xdr:rowOff>
    </xdr:from>
    <xdr:to>
      <xdr:col>5</xdr:col>
      <xdr:colOff>552449</xdr:colOff>
      <xdr:row>81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Maria/Desktop/GRR/resultados/G-trace/G-trace%20con%20anti-p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&gt;G-trace"/>
      <sheetName val="ALG&gt;G-trace"/>
      <sheetName val="EG"/>
      <sheetName val="ALG"/>
    </sheetNames>
    <sheetDataSet>
      <sheetData sheetId="0">
        <row r="20">
          <cell r="J20" t="str">
            <v>Np-like total</v>
          </cell>
        </row>
        <row r="21">
          <cell r="J21" t="str">
            <v>control</v>
          </cell>
          <cell r="K21" t="str">
            <v>prosRNAi</v>
          </cell>
        </row>
        <row r="22">
          <cell r="J22">
            <v>32.5</v>
          </cell>
          <cell r="K22">
            <v>19.2</v>
          </cell>
        </row>
        <row r="23">
          <cell r="J23">
            <v>7.8676553051083804</v>
          </cell>
          <cell r="K23">
            <v>9.1487704091861435</v>
          </cell>
        </row>
        <row r="41">
          <cell r="P41" t="str">
            <v>Not Injured</v>
          </cell>
          <cell r="R41" t="str">
            <v>Injured</v>
          </cell>
        </row>
        <row r="42">
          <cell r="P42" t="str">
            <v>Total</v>
          </cell>
          <cell r="Q42" t="str">
            <v>Pros +</v>
          </cell>
          <cell r="R42" t="str">
            <v>Total</v>
          </cell>
          <cell r="S42" t="str">
            <v>Pros +</v>
          </cell>
        </row>
        <row r="43">
          <cell r="P43">
            <v>4.125</v>
          </cell>
          <cell r="Q43">
            <v>0.125</v>
          </cell>
          <cell r="R43">
            <v>15.9</v>
          </cell>
          <cell r="S43">
            <v>2</v>
          </cell>
        </row>
        <row r="44">
          <cell r="P44">
            <v>5.0832357523811265</v>
          </cell>
          <cell r="Q44">
            <v>0.35355339059327379</v>
          </cell>
          <cell r="R44">
            <v>11.435325385255405</v>
          </cell>
          <cell r="S44">
            <v>1.7638342073763937</v>
          </cell>
        </row>
        <row r="51">
          <cell r="Q51" t="str">
            <v>Not Injured</v>
          </cell>
          <cell r="S51" t="str">
            <v>Injured</v>
          </cell>
        </row>
        <row r="52">
          <cell r="Q52" t="str">
            <v>% Pros+ en Stem</v>
          </cell>
          <cell r="R52" t="str">
            <v>% pros+ en NP</v>
          </cell>
          <cell r="S52" t="str">
            <v>% Pros+ en Stem</v>
          </cell>
          <cell r="T52" t="str">
            <v>% pros+ en NP</v>
          </cell>
        </row>
        <row r="53">
          <cell r="Q53">
            <v>2.0833333333333332E-2</v>
          </cell>
          <cell r="R53">
            <v>0.49198327215568594</v>
          </cell>
          <cell r="S53">
            <v>0.17639043103439389</v>
          </cell>
          <cell r="T53">
            <v>0.3058885382934296</v>
          </cell>
        </row>
        <row r="54">
          <cell r="Q54">
            <v>4.1666666666666664E-2</v>
          </cell>
          <cell r="R54">
            <v>0.33863664974686564</v>
          </cell>
          <cell r="S54">
            <v>0.29576817443602166</v>
          </cell>
          <cell r="T54">
            <v>0.23356184536008495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3"/>
  <sheetViews>
    <sheetView tabSelected="1" workbookViewId="0">
      <selection activeCell="H2" sqref="H2:I2"/>
    </sheetView>
  </sheetViews>
  <sheetFormatPr baseColWidth="10" defaultRowHeight="15" x14ac:dyDescent="0.25"/>
  <cols>
    <col min="1" max="1" width="35.140625" customWidth="1"/>
    <col min="4" max="4" width="15.140625" customWidth="1"/>
    <col min="9" max="9" width="27.140625" customWidth="1"/>
    <col min="10" max="10" width="20.140625" bestFit="1" customWidth="1"/>
    <col min="11" max="11" width="18.42578125" customWidth="1"/>
  </cols>
  <sheetData>
    <row r="1" spans="1:9" ht="15.75" x14ac:dyDescent="0.25">
      <c r="A1" s="22" t="s">
        <v>105</v>
      </c>
      <c r="B1" s="22"/>
      <c r="C1" s="22"/>
      <c r="D1" s="22"/>
      <c r="F1" s="23" t="s">
        <v>8</v>
      </c>
      <c r="G1" s="23"/>
      <c r="H1" s="23"/>
      <c r="I1" s="23"/>
    </row>
    <row r="2" spans="1:9" ht="15.75" x14ac:dyDescent="0.25">
      <c r="A2" s="22" t="s">
        <v>5</v>
      </c>
      <c r="B2" s="22"/>
      <c r="C2" s="22" t="s">
        <v>108</v>
      </c>
      <c r="D2" s="22"/>
      <c r="F2" s="22" t="s">
        <v>5</v>
      </c>
      <c r="G2" s="22"/>
      <c r="H2" s="22" t="s">
        <v>108</v>
      </c>
      <c r="I2" s="22"/>
    </row>
    <row r="3" spans="1:9" ht="16.5" thickBot="1" x14ac:dyDescent="0.3">
      <c r="A3" s="12" t="s">
        <v>6</v>
      </c>
      <c r="B3" s="12" t="s">
        <v>7</v>
      </c>
      <c r="C3" s="12" t="s">
        <v>6</v>
      </c>
      <c r="D3" s="12" t="s">
        <v>7</v>
      </c>
      <c r="F3" s="12" t="s">
        <v>6</v>
      </c>
      <c r="G3" s="12" t="s">
        <v>7</v>
      </c>
      <c r="H3" s="12" t="s">
        <v>6</v>
      </c>
      <c r="I3" s="12" t="s">
        <v>7</v>
      </c>
    </row>
    <row r="4" spans="1:9" ht="15.75" thickTop="1" x14ac:dyDescent="0.25">
      <c r="A4">
        <v>0</v>
      </c>
      <c r="B4">
        <v>2</v>
      </c>
      <c r="C4">
        <v>51</v>
      </c>
      <c r="D4">
        <v>84</v>
      </c>
      <c r="F4">
        <v>1</v>
      </c>
      <c r="G4">
        <v>7</v>
      </c>
      <c r="H4">
        <v>43</v>
      </c>
      <c r="I4">
        <v>43</v>
      </c>
    </row>
    <row r="5" spans="1:9" x14ac:dyDescent="0.25">
      <c r="A5">
        <v>1</v>
      </c>
      <c r="B5">
        <v>0</v>
      </c>
      <c r="C5">
        <v>45</v>
      </c>
      <c r="D5">
        <v>35</v>
      </c>
      <c r="F5">
        <v>0</v>
      </c>
      <c r="G5">
        <v>3</v>
      </c>
      <c r="H5">
        <v>43</v>
      </c>
      <c r="I5">
        <v>46</v>
      </c>
    </row>
    <row r="6" spans="1:9" x14ac:dyDescent="0.25">
      <c r="A6">
        <v>0</v>
      </c>
      <c r="B6">
        <v>0</v>
      </c>
      <c r="C6">
        <v>19</v>
      </c>
      <c r="D6">
        <v>29</v>
      </c>
      <c r="F6">
        <v>0</v>
      </c>
      <c r="G6">
        <v>0</v>
      </c>
      <c r="H6">
        <v>35</v>
      </c>
      <c r="I6">
        <v>16</v>
      </c>
    </row>
    <row r="7" spans="1:9" x14ac:dyDescent="0.25">
      <c r="A7">
        <v>1</v>
      </c>
      <c r="B7">
        <v>0</v>
      </c>
      <c r="C7">
        <v>13</v>
      </c>
      <c r="D7">
        <v>41</v>
      </c>
      <c r="F7">
        <v>0</v>
      </c>
      <c r="G7">
        <v>1</v>
      </c>
      <c r="H7">
        <v>4</v>
      </c>
      <c r="I7">
        <v>27</v>
      </c>
    </row>
    <row r="8" spans="1:9" x14ac:dyDescent="0.25">
      <c r="A8">
        <v>1</v>
      </c>
      <c r="B8">
        <v>0</v>
      </c>
      <c r="C8">
        <v>54</v>
      </c>
      <c r="D8">
        <v>22</v>
      </c>
      <c r="F8">
        <v>1</v>
      </c>
      <c r="G8">
        <v>0</v>
      </c>
      <c r="H8">
        <v>23</v>
      </c>
    </row>
    <row r="9" spans="1:9" x14ac:dyDescent="0.25">
      <c r="A9">
        <v>2</v>
      </c>
      <c r="B9">
        <v>6</v>
      </c>
      <c r="C9">
        <v>20</v>
      </c>
      <c r="D9">
        <v>101</v>
      </c>
      <c r="F9">
        <v>1</v>
      </c>
      <c r="G9">
        <v>2</v>
      </c>
      <c r="H9">
        <v>26</v>
      </c>
    </row>
    <row r="10" spans="1:9" x14ac:dyDescent="0.25">
      <c r="A10">
        <v>1</v>
      </c>
      <c r="C10">
        <v>54</v>
      </c>
      <c r="D10">
        <v>83</v>
      </c>
      <c r="F10">
        <v>1</v>
      </c>
      <c r="G10">
        <v>1</v>
      </c>
      <c r="H10">
        <v>65</v>
      </c>
    </row>
    <row r="11" spans="1:9" x14ac:dyDescent="0.25">
      <c r="C11">
        <v>80</v>
      </c>
      <c r="D11">
        <v>69</v>
      </c>
      <c r="F11">
        <v>1</v>
      </c>
      <c r="G11">
        <v>1</v>
      </c>
      <c r="H11">
        <v>40</v>
      </c>
    </row>
    <row r="12" spans="1:9" x14ac:dyDescent="0.25">
      <c r="C12">
        <v>34</v>
      </c>
      <c r="F12">
        <v>1</v>
      </c>
      <c r="G12">
        <v>1</v>
      </c>
    </row>
    <row r="13" spans="1:9" x14ac:dyDescent="0.25">
      <c r="A13">
        <f>AVERAGE(A4:A12)</f>
        <v>0.8571428571428571</v>
      </c>
      <c r="B13">
        <f>AVERAGE(B4:B12)</f>
        <v>1.3333333333333333</v>
      </c>
      <c r="C13">
        <f t="shared" ref="C13:D13" si="0">AVERAGE(C4:C12)</f>
        <v>41.111111111111114</v>
      </c>
      <c r="D13">
        <f t="shared" si="0"/>
        <v>58</v>
      </c>
      <c r="F13">
        <f>AVERAGE(F4:F12)</f>
        <v>0.66666666666666663</v>
      </c>
      <c r="G13">
        <f>AVERAGE(G4:G12)</f>
        <v>1.7777777777777777</v>
      </c>
      <c r="H13">
        <f t="shared" ref="H13:I13" si="1">AVERAGE(H4:H12)</f>
        <v>34.875</v>
      </c>
      <c r="I13">
        <f t="shared" si="1"/>
        <v>33</v>
      </c>
    </row>
    <row r="14" spans="1:9" s="2" customFormat="1" x14ac:dyDescent="0.25"/>
    <row r="16" spans="1:9" ht="15.75" x14ac:dyDescent="0.25">
      <c r="A16" s="22" t="s">
        <v>106</v>
      </c>
      <c r="B16" s="22"/>
      <c r="C16" s="22"/>
      <c r="D16" s="22"/>
      <c r="F16" s="22" t="s">
        <v>107</v>
      </c>
      <c r="G16" s="22"/>
      <c r="H16" s="22"/>
      <c r="I16" s="22"/>
    </row>
    <row r="17" spans="1:9" ht="15.75" x14ac:dyDescent="0.25">
      <c r="A17" s="22" t="s">
        <v>5</v>
      </c>
      <c r="B17" s="22"/>
      <c r="C17" s="22" t="s">
        <v>108</v>
      </c>
      <c r="D17" s="22"/>
      <c r="F17" s="22" t="s">
        <v>5</v>
      </c>
      <c r="G17" s="22"/>
      <c r="H17" s="22" t="s">
        <v>108</v>
      </c>
      <c r="I17" s="22"/>
    </row>
    <row r="18" spans="1:9" ht="16.5" thickBot="1" x14ac:dyDescent="0.3">
      <c r="A18" s="12" t="s">
        <v>6</v>
      </c>
      <c r="B18" s="12" t="s">
        <v>7</v>
      </c>
      <c r="C18" s="12" t="s">
        <v>6</v>
      </c>
      <c r="D18" s="12" t="s">
        <v>7</v>
      </c>
      <c r="F18" s="12" t="s">
        <v>6</v>
      </c>
      <c r="G18" s="12" t="s">
        <v>7</v>
      </c>
      <c r="H18" s="12" t="s">
        <v>6</v>
      </c>
      <c r="I18" s="12" t="s">
        <v>7</v>
      </c>
    </row>
    <row r="19" spans="1:9" ht="15.75" thickTop="1" x14ac:dyDescent="0.25">
      <c r="A19">
        <v>0</v>
      </c>
      <c r="B19">
        <v>22</v>
      </c>
      <c r="C19">
        <v>11</v>
      </c>
      <c r="D19">
        <v>0</v>
      </c>
      <c r="F19">
        <v>23</v>
      </c>
      <c r="G19">
        <v>43</v>
      </c>
      <c r="H19">
        <v>21</v>
      </c>
      <c r="I19">
        <v>27</v>
      </c>
    </row>
    <row r="20" spans="1:9" x14ac:dyDescent="0.25">
      <c r="A20">
        <v>12</v>
      </c>
      <c r="B20">
        <v>0</v>
      </c>
      <c r="C20">
        <v>17</v>
      </c>
      <c r="D20">
        <v>16</v>
      </c>
      <c r="F20">
        <v>22</v>
      </c>
      <c r="G20">
        <v>4</v>
      </c>
      <c r="H20">
        <v>7</v>
      </c>
      <c r="I20">
        <v>15</v>
      </c>
    </row>
    <row r="21" spans="1:9" x14ac:dyDescent="0.25">
      <c r="A21">
        <v>0</v>
      </c>
      <c r="B21">
        <v>31</v>
      </c>
      <c r="C21">
        <v>11</v>
      </c>
      <c r="D21">
        <v>10</v>
      </c>
      <c r="F21">
        <v>9</v>
      </c>
      <c r="G21">
        <v>19</v>
      </c>
      <c r="H21">
        <v>9</v>
      </c>
      <c r="I21">
        <v>43</v>
      </c>
    </row>
    <row r="22" spans="1:9" x14ac:dyDescent="0.25">
      <c r="A22">
        <v>30</v>
      </c>
      <c r="B22">
        <v>30</v>
      </c>
      <c r="C22">
        <v>7</v>
      </c>
      <c r="D22">
        <v>15</v>
      </c>
      <c r="F22">
        <v>19</v>
      </c>
      <c r="G22">
        <v>41</v>
      </c>
      <c r="H22">
        <v>29</v>
      </c>
      <c r="I22">
        <v>32</v>
      </c>
    </row>
    <row r="23" spans="1:9" x14ac:dyDescent="0.25">
      <c r="A23">
        <v>1</v>
      </c>
      <c r="B23">
        <v>50</v>
      </c>
      <c r="C23">
        <v>4</v>
      </c>
      <c r="D23">
        <v>5</v>
      </c>
      <c r="F23">
        <v>10</v>
      </c>
      <c r="G23">
        <v>15</v>
      </c>
      <c r="H23">
        <v>19</v>
      </c>
    </row>
    <row r="24" spans="1:9" x14ac:dyDescent="0.25">
      <c r="A24">
        <v>29</v>
      </c>
      <c r="B24">
        <v>56</v>
      </c>
      <c r="C24">
        <v>0</v>
      </c>
      <c r="D24">
        <v>26</v>
      </c>
      <c r="F24">
        <v>19</v>
      </c>
      <c r="G24">
        <v>48</v>
      </c>
      <c r="H24">
        <v>6</v>
      </c>
    </row>
    <row r="25" spans="1:9" x14ac:dyDescent="0.25">
      <c r="A25">
        <v>31</v>
      </c>
      <c r="C25">
        <v>12</v>
      </c>
      <c r="D25">
        <v>21</v>
      </c>
      <c r="F25">
        <v>14</v>
      </c>
      <c r="G25">
        <v>43</v>
      </c>
      <c r="H25">
        <v>3</v>
      </c>
    </row>
    <row r="26" spans="1:9" x14ac:dyDescent="0.25">
      <c r="C26">
        <v>16</v>
      </c>
      <c r="D26">
        <v>16</v>
      </c>
      <c r="F26">
        <v>18</v>
      </c>
      <c r="G26">
        <v>35</v>
      </c>
      <c r="H26">
        <v>14</v>
      </c>
    </row>
    <row r="27" spans="1:9" x14ac:dyDescent="0.25">
      <c r="C27">
        <v>11</v>
      </c>
      <c r="F27">
        <v>14</v>
      </c>
      <c r="G27">
        <v>40</v>
      </c>
    </row>
    <row r="28" spans="1:9" x14ac:dyDescent="0.25">
      <c r="F28">
        <f>AVERAGE(F19:F27)</f>
        <v>16.444444444444443</v>
      </c>
      <c r="G28">
        <f>AVERAGE(G19:G27)</f>
        <v>32</v>
      </c>
    </row>
    <row r="32" spans="1:9" ht="15.75" thickBot="1" x14ac:dyDescent="0.3"/>
    <row r="33" spans="1:17" x14ac:dyDescent="0.25">
      <c r="A33" s="4">
        <v>20190627</v>
      </c>
      <c r="B33" s="5" t="s">
        <v>17</v>
      </c>
      <c r="C33" s="6" t="s">
        <v>18</v>
      </c>
      <c r="D33" t="s">
        <v>20</v>
      </c>
    </row>
    <row r="34" spans="1:17" x14ac:dyDescent="0.25">
      <c r="A34" s="7" t="s">
        <v>10</v>
      </c>
      <c r="B34">
        <v>472</v>
      </c>
      <c r="C34" s="8">
        <v>43</v>
      </c>
      <c r="D34">
        <f>100*C34/B42</f>
        <v>9.3188854489164079</v>
      </c>
    </row>
    <row r="35" spans="1:17" x14ac:dyDescent="0.25">
      <c r="A35" s="7" t="s">
        <v>11</v>
      </c>
      <c r="B35">
        <v>458</v>
      </c>
      <c r="C35" s="8">
        <v>43</v>
      </c>
      <c r="D35">
        <f>100*C35/B42</f>
        <v>9.3188854489164079</v>
      </c>
    </row>
    <row r="36" spans="1:17" x14ac:dyDescent="0.25">
      <c r="A36" s="7" t="s">
        <v>12</v>
      </c>
      <c r="B36">
        <v>491</v>
      </c>
      <c r="C36" s="8">
        <v>35</v>
      </c>
      <c r="D36">
        <f>100*C36/B42</f>
        <v>7.5851393188854486</v>
      </c>
      <c r="I36" s="1" t="s">
        <v>62</v>
      </c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7" t="s">
        <v>13</v>
      </c>
      <c r="B37">
        <v>458</v>
      </c>
      <c r="C37" s="8">
        <v>4</v>
      </c>
      <c r="D37">
        <f>100*C37/B42</f>
        <v>0.86687306501547989</v>
      </c>
    </row>
    <row r="38" spans="1:17" x14ac:dyDescent="0.25">
      <c r="A38" s="7" t="s">
        <v>14</v>
      </c>
      <c r="B38">
        <v>414</v>
      </c>
      <c r="C38" s="8">
        <v>23</v>
      </c>
      <c r="D38">
        <f>100*C38/B42</f>
        <v>4.9845201238390091</v>
      </c>
      <c r="I38" s="14"/>
      <c r="J38" s="14" t="s">
        <v>63</v>
      </c>
      <c r="K38" s="14" t="s">
        <v>64</v>
      </c>
      <c r="L38" s="14" t="s">
        <v>65</v>
      </c>
      <c r="M38" s="14" t="s">
        <v>66</v>
      </c>
    </row>
    <row r="39" spans="1:17" x14ac:dyDescent="0.25">
      <c r="A39" s="7" t="s">
        <v>15</v>
      </c>
      <c r="B39">
        <v>445</v>
      </c>
      <c r="C39" s="8">
        <v>26</v>
      </c>
      <c r="D39">
        <f>100*C39/B42</f>
        <v>5.6346749226006194</v>
      </c>
      <c r="I39" s="15" t="s">
        <v>34</v>
      </c>
      <c r="J39" s="13">
        <v>9</v>
      </c>
      <c r="K39" s="13">
        <v>9</v>
      </c>
      <c r="L39" s="13">
        <v>8</v>
      </c>
      <c r="M39" s="13">
        <v>4</v>
      </c>
    </row>
    <row r="40" spans="1:17" x14ac:dyDescent="0.25">
      <c r="A40" s="7" t="s">
        <v>16</v>
      </c>
      <c r="B40">
        <v>492</v>
      </c>
      <c r="C40" s="8">
        <v>65</v>
      </c>
      <c r="D40">
        <f>100*C40/B42</f>
        <v>14.086687306501547</v>
      </c>
      <c r="I40" s="15"/>
      <c r="J40" s="13"/>
      <c r="K40" s="13"/>
      <c r="L40" s="13"/>
      <c r="M40" s="13"/>
    </row>
    <row r="41" spans="1:17" ht="15.75" thickBot="1" x14ac:dyDescent="0.3">
      <c r="A41" s="9"/>
      <c r="B41" s="10"/>
      <c r="C41" s="11">
        <v>40</v>
      </c>
      <c r="D41">
        <f>100*C41/B42</f>
        <v>8.6687306501547976</v>
      </c>
      <c r="I41" s="15" t="s">
        <v>35</v>
      </c>
      <c r="J41" s="13">
        <v>0</v>
      </c>
      <c r="K41" s="13">
        <v>0</v>
      </c>
      <c r="L41" s="13">
        <v>4</v>
      </c>
      <c r="M41" s="13">
        <v>16</v>
      </c>
    </row>
    <row r="42" spans="1:17" x14ac:dyDescent="0.25">
      <c r="A42" s="7" t="s">
        <v>19</v>
      </c>
      <c r="B42">
        <f>AVERAGE(B34:B40)</f>
        <v>461.42857142857144</v>
      </c>
      <c r="C42">
        <f>AVERAGE(C34:C40)</f>
        <v>34.142857142857146</v>
      </c>
      <c r="D42" s="3">
        <f t="shared" ref="D42" si="2">AVERAGE(D34:D40)</f>
        <v>7.3993808049535597</v>
      </c>
      <c r="I42" s="15" t="s">
        <v>36</v>
      </c>
      <c r="J42" s="13">
        <v>0</v>
      </c>
      <c r="K42" s="13">
        <v>0.5</v>
      </c>
      <c r="L42" s="13">
        <v>23.75</v>
      </c>
      <c r="M42" s="13">
        <v>18.75</v>
      </c>
    </row>
    <row r="43" spans="1:17" x14ac:dyDescent="0.25">
      <c r="A43" s="7" t="s">
        <v>9</v>
      </c>
      <c r="B43">
        <f>STDEV(B34:B41)</f>
        <v>27.275490480509806</v>
      </c>
      <c r="C43">
        <f t="shared" ref="C43:D43" si="3">STDEV(C34:C41)</f>
        <v>17.884051154989624</v>
      </c>
      <c r="D43" s="3">
        <f t="shared" si="3"/>
        <v>3.8758005599048726</v>
      </c>
      <c r="I43" s="15" t="s">
        <v>37</v>
      </c>
      <c r="J43" s="13">
        <v>1</v>
      </c>
      <c r="K43" s="13">
        <v>1</v>
      </c>
      <c r="L43" s="13">
        <v>37.5</v>
      </c>
      <c r="M43" s="13">
        <v>35</v>
      </c>
    </row>
    <row r="44" spans="1:17" x14ac:dyDescent="0.25">
      <c r="I44" s="15" t="s">
        <v>38</v>
      </c>
      <c r="J44" s="13">
        <v>1</v>
      </c>
      <c r="K44" s="13">
        <v>2.5</v>
      </c>
      <c r="L44" s="13">
        <v>43</v>
      </c>
      <c r="M44" s="13">
        <v>45.25</v>
      </c>
    </row>
    <row r="45" spans="1:17" x14ac:dyDescent="0.25">
      <c r="I45" s="15" t="s">
        <v>39</v>
      </c>
      <c r="J45" s="13">
        <v>1</v>
      </c>
      <c r="K45" s="13">
        <v>7</v>
      </c>
      <c r="L45" s="13">
        <v>65</v>
      </c>
      <c r="M45" s="13">
        <v>46</v>
      </c>
    </row>
    <row r="46" spans="1:17" ht="15.75" thickBot="1" x14ac:dyDescent="0.3">
      <c r="I46" s="15"/>
      <c r="J46" s="13"/>
      <c r="K46" s="13"/>
      <c r="L46" s="13"/>
      <c r="M46" s="13"/>
    </row>
    <row r="47" spans="1:17" x14ac:dyDescent="0.25">
      <c r="A47" t="s">
        <v>21</v>
      </c>
      <c r="B47" t="s">
        <v>22</v>
      </c>
      <c r="C47" s="6" t="s">
        <v>18</v>
      </c>
      <c r="D47" t="s">
        <v>20</v>
      </c>
      <c r="I47" s="15" t="s">
        <v>40</v>
      </c>
      <c r="J47" s="13">
        <v>0.66669999999999996</v>
      </c>
      <c r="K47" s="13">
        <v>1.778</v>
      </c>
      <c r="L47" s="13">
        <v>34.880000000000003</v>
      </c>
      <c r="M47" s="13">
        <v>33</v>
      </c>
    </row>
    <row r="48" spans="1:17" x14ac:dyDescent="0.25">
      <c r="A48" t="s">
        <v>23</v>
      </c>
      <c r="B48">
        <v>1251</v>
      </c>
      <c r="C48">
        <v>7</v>
      </c>
      <c r="D48">
        <f>100*C48/B48</f>
        <v>0.55955235811350923</v>
      </c>
      <c r="I48" s="15" t="s">
        <v>41</v>
      </c>
      <c r="J48" s="13">
        <v>0.5</v>
      </c>
      <c r="K48" s="13">
        <v>2.1669999999999998</v>
      </c>
      <c r="L48" s="13">
        <v>17.88</v>
      </c>
      <c r="M48" s="13">
        <v>14.07</v>
      </c>
    </row>
    <row r="49" spans="1:13" x14ac:dyDescent="0.25">
      <c r="A49" t="s">
        <v>24</v>
      </c>
      <c r="B49">
        <v>1191</v>
      </c>
      <c r="C49">
        <v>3</v>
      </c>
      <c r="D49">
        <f>100*C49/B48</f>
        <v>0.23980815347721823</v>
      </c>
      <c r="I49" s="15" t="s">
        <v>67</v>
      </c>
      <c r="J49" s="13">
        <v>0.16669999999999999</v>
      </c>
      <c r="K49" s="13">
        <v>0.72219999999999995</v>
      </c>
      <c r="L49" s="13">
        <v>6.3230000000000004</v>
      </c>
      <c r="M49" s="13">
        <v>7.0359999999999996</v>
      </c>
    </row>
    <row r="50" spans="1:13" x14ac:dyDescent="0.25">
      <c r="A50" t="s">
        <v>25</v>
      </c>
      <c r="B50">
        <v>1216</v>
      </c>
      <c r="C50">
        <v>0</v>
      </c>
      <c r="D50">
        <f>100*C50/B48</f>
        <v>0</v>
      </c>
      <c r="I50" s="15"/>
      <c r="J50" s="13"/>
      <c r="K50" s="13"/>
      <c r="L50" s="13"/>
      <c r="M50" s="13"/>
    </row>
    <row r="51" spans="1:13" x14ac:dyDescent="0.25">
      <c r="A51" t="s">
        <v>26</v>
      </c>
      <c r="B51">
        <v>1251</v>
      </c>
      <c r="C51">
        <v>1</v>
      </c>
      <c r="D51">
        <f>100*C51/B48</f>
        <v>7.9936051159072735E-2</v>
      </c>
      <c r="I51" s="15" t="s">
        <v>43</v>
      </c>
      <c r="J51" s="13">
        <v>0.2823</v>
      </c>
      <c r="K51" s="13">
        <v>0.1123</v>
      </c>
      <c r="L51" s="13">
        <v>19.920000000000002</v>
      </c>
      <c r="M51" s="13">
        <v>10.61</v>
      </c>
    </row>
    <row r="52" spans="1:13" x14ac:dyDescent="0.25">
      <c r="A52" t="s">
        <v>27</v>
      </c>
      <c r="B52">
        <v>1108</v>
      </c>
      <c r="C52">
        <v>0</v>
      </c>
      <c r="D52">
        <f>100*C52/B48</f>
        <v>0</v>
      </c>
      <c r="I52" s="15" t="s">
        <v>45</v>
      </c>
      <c r="J52" s="13">
        <v>1.0509999999999999</v>
      </c>
      <c r="K52" s="13">
        <v>3.4430000000000001</v>
      </c>
      <c r="L52" s="13">
        <v>49.83</v>
      </c>
      <c r="M52" s="13">
        <v>55.39</v>
      </c>
    </row>
    <row r="53" spans="1:13" x14ac:dyDescent="0.25">
      <c r="A53" t="s">
        <v>28</v>
      </c>
      <c r="B53">
        <v>1158</v>
      </c>
      <c r="C53">
        <v>2</v>
      </c>
      <c r="D53">
        <f>100*C53/B48</f>
        <v>0.15987210231814547</v>
      </c>
      <c r="I53" s="15"/>
      <c r="J53" s="13"/>
      <c r="K53" s="13"/>
      <c r="L53" s="13"/>
      <c r="M53" s="13"/>
    </row>
    <row r="54" spans="1:13" x14ac:dyDescent="0.25">
      <c r="A54" t="s">
        <v>29</v>
      </c>
      <c r="B54">
        <v>1103</v>
      </c>
      <c r="C54">
        <v>1</v>
      </c>
      <c r="D54">
        <f>100*C54/B48</f>
        <v>7.9936051159072735E-2</v>
      </c>
      <c r="I54" s="18" t="s">
        <v>55</v>
      </c>
      <c r="J54" s="13"/>
      <c r="K54" s="13"/>
      <c r="L54" s="13"/>
      <c r="M54" s="13"/>
    </row>
    <row r="55" spans="1:13" x14ac:dyDescent="0.25">
      <c r="C55">
        <v>1</v>
      </c>
      <c r="D55">
        <f>100*C55/B48</f>
        <v>7.9936051159072735E-2</v>
      </c>
      <c r="I55" s="15" t="s">
        <v>56</v>
      </c>
      <c r="J55" s="13">
        <v>3.85</v>
      </c>
      <c r="K55" s="13">
        <v>13.48</v>
      </c>
      <c r="L55" s="13">
        <v>0.69169999999999998</v>
      </c>
      <c r="M55" s="13" t="s">
        <v>57</v>
      </c>
    </row>
    <row r="56" spans="1:13" x14ac:dyDescent="0.25">
      <c r="C56">
        <v>1</v>
      </c>
      <c r="D56">
        <f>100*C56/B48</f>
        <v>7.9936051159072735E-2</v>
      </c>
      <c r="I56" s="15" t="s">
        <v>47</v>
      </c>
      <c r="J56" s="13">
        <v>0.1459</v>
      </c>
      <c r="K56" s="13">
        <v>1.1999999999999999E-3</v>
      </c>
      <c r="L56" s="13">
        <v>0.70760000000000001</v>
      </c>
      <c r="M56" s="13"/>
    </row>
    <row r="57" spans="1:13" x14ac:dyDescent="0.25">
      <c r="D57">
        <f>100*C57/B48</f>
        <v>0</v>
      </c>
      <c r="I57" s="15" t="s">
        <v>51</v>
      </c>
      <c r="J57" s="19" t="s">
        <v>3</v>
      </c>
      <c r="K57" s="19" t="s">
        <v>50</v>
      </c>
      <c r="L57" s="19" t="s">
        <v>3</v>
      </c>
      <c r="M57" s="13"/>
    </row>
    <row r="58" spans="1:13" x14ac:dyDescent="0.25">
      <c r="A58" t="s">
        <v>30</v>
      </c>
      <c r="B58">
        <v>1262</v>
      </c>
      <c r="C58">
        <v>1</v>
      </c>
      <c r="D58">
        <f>100*C58/B48</f>
        <v>7.9936051159072735E-2</v>
      </c>
      <c r="I58" s="15" t="s">
        <v>1</v>
      </c>
      <c r="J58" s="13" t="s">
        <v>49</v>
      </c>
      <c r="K58" s="13" t="s">
        <v>2</v>
      </c>
      <c r="L58" s="13" t="s">
        <v>49</v>
      </c>
      <c r="M58" s="13"/>
    </row>
    <row r="59" spans="1:13" x14ac:dyDescent="0.25">
      <c r="A59" t="s">
        <v>31</v>
      </c>
      <c r="B59">
        <v>1165</v>
      </c>
      <c r="C59">
        <v>0</v>
      </c>
      <c r="D59">
        <f t="shared" ref="D59:D61" si="4">100*C59/B59</f>
        <v>0</v>
      </c>
      <c r="I59" s="15"/>
      <c r="J59" s="13"/>
      <c r="K59" s="13"/>
      <c r="L59" s="13"/>
      <c r="M59" s="13"/>
    </row>
    <row r="60" spans="1:13" x14ac:dyDescent="0.25">
      <c r="A60" t="s">
        <v>32</v>
      </c>
      <c r="B60">
        <v>1172</v>
      </c>
      <c r="C60">
        <v>0</v>
      </c>
      <c r="D60">
        <f t="shared" si="4"/>
        <v>0</v>
      </c>
      <c r="I60" s="18" t="s">
        <v>58</v>
      </c>
      <c r="J60" s="13"/>
      <c r="K60" s="13"/>
      <c r="L60" s="13"/>
      <c r="M60" s="13"/>
    </row>
    <row r="61" spans="1:13" x14ac:dyDescent="0.25">
      <c r="A61" t="s">
        <v>33</v>
      </c>
      <c r="B61">
        <v>1185</v>
      </c>
      <c r="C61">
        <v>0</v>
      </c>
      <c r="D61">
        <f t="shared" si="4"/>
        <v>0</v>
      </c>
      <c r="I61" s="15" t="s">
        <v>59</v>
      </c>
      <c r="J61" s="13">
        <v>0.61729999999999996</v>
      </c>
      <c r="K61" s="13">
        <v>0.74560000000000004</v>
      </c>
      <c r="L61" s="13">
        <v>0.96550000000000002</v>
      </c>
      <c r="M61" s="13" t="s">
        <v>57</v>
      </c>
    </row>
    <row r="62" spans="1:13" x14ac:dyDescent="0.25">
      <c r="C62">
        <v>1</v>
      </c>
      <c r="D62">
        <f>100*C62/B48</f>
        <v>7.9936051159072735E-2</v>
      </c>
      <c r="I62" s="15" t="s">
        <v>47</v>
      </c>
      <c r="J62" s="13">
        <v>2.0000000000000001E-4</v>
      </c>
      <c r="K62" s="13">
        <v>4.7999999999999996E-3</v>
      </c>
      <c r="L62" s="13">
        <v>0.86080000000000001</v>
      </c>
      <c r="M62" s="13"/>
    </row>
    <row r="63" spans="1:13" x14ac:dyDescent="0.25">
      <c r="C63">
        <v>1</v>
      </c>
      <c r="D63">
        <f>100*C63/B48</f>
        <v>7.9936051159072735E-2</v>
      </c>
      <c r="I63" s="15" t="s">
        <v>51</v>
      </c>
      <c r="J63" s="19" t="s">
        <v>50</v>
      </c>
      <c r="K63" s="19" t="s">
        <v>50</v>
      </c>
      <c r="L63" s="19" t="s">
        <v>3</v>
      </c>
      <c r="M63" s="13"/>
    </row>
    <row r="64" spans="1:13" x14ac:dyDescent="0.25">
      <c r="C64">
        <v>1</v>
      </c>
      <c r="D64">
        <v>7.9936051159072735E-2</v>
      </c>
      <c r="I64" s="15" t="s">
        <v>1</v>
      </c>
      <c r="J64" s="13" t="s">
        <v>61</v>
      </c>
      <c r="K64" s="13" t="s">
        <v>2</v>
      </c>
      <c r="L64" s="13" t="s">
        <v>49</v>
      </c>
      <c r="M64" s="13"/>
    </row>
    <row r="65" spans="1:13" x14ac:dyDescent="0.25">
      <c r="C65">
        <v>1</v>
      </c>
      <c r="D65">
        <v>7.9936051159072735E-2</v>
      </c>
      <c r="I65" s="15"/>
      <c r="J65" s="13"/>
      <c r="K65" s="13"/>
      <c r="L65" s="13"/>
      <c r="M65" s="13"/>
    </row>
    <row r="66" spans="1:13" x14ac:dyDescent="0.25">
      <c r="C66">
        <v>1</v>
      </c>
      <c r="D66">
        <v>7.9936051159072735E-2</v>
      </c>
      <c r="I66" s="18" t="s">
        <v>46</v>
      </c>
      <c r="J66" s="13"/>
      <c r="K66" s="13"/>
      <c r="L66" s="13"/>
      <c r="M66" s="13"/>
    </row>
    <row r="67" spans="1:13" x14ac:dyDescent="0.25">
      <c r="A67" t="s">
        <v>19</v>
      </c>
      <c r="B67">
        <f>AVERAGE(B48:B66)</f>
        <v>1187.4545454545455</v>
      </c>
      <c r="C67">
        <f>AVERAGE(C48:C66)</f>
        <v>1.2222222222222223</v>
      </c>
      <c r="D67">
        <f>100*C67/B67</f>
        <v>0.10292791643273959</v>
      </c>
      <c r="I67" s="15" t="s">
        <v>48</v>
      </c>
      <c r="J67" s="13">
        <v>0.41420000000000001</v>
      </c>
      <c r="K67" s="13">
        <v>0.30690000000000001</v>
      </c>
      <c r="L67" s="13">
        <v>0.19980000000000001</v>
      </c>
      <c r="M67" s="13" t="s">
        <v>57</v>
      </c>
    </row>
    <row r="68" spans="1:13" x14ac:dyDescent="0.25">
      <c r="A68" t="s">
        <v>9</v>
      </c>
      <c r="B68">
        <f>STDEV(B48:B66)</f>
        <v>54.334820578269394</v>
      </c>
      <c r="C68">
        <f>STDEV(C48:C66)</f>
        <v>1.6289858106324409</v>
      </c>
      <c r="D68">
        <f>STDEV(D48:D66)</f>
        <v>0.12851557680882617</v>
      </c>
      <c r="I68" s="15" t="s">
        <v>47</v>
      </c>
      <c r="J68" s="13" t="s">
        <v>68</v>
      </c>
      <c r="K68" s="13">
        <v>1.4500000000000001E-2</v>
      </c>
      <c r="L68" s="13">
        <v>0.2</v>
      </c>
      <c r="M68" s="13"/>
    </row>
    <row r="69" spans="1:13" x14ac:dyDescent="0.25">
      <c r="I69" s="15" t="s">
        <v>51</v>
      </c>
      <c r="J69" s="19" t="s">
        <v>50</v>
      </c>
      <c r="K69" s="19" t="s">
        <v>50</v>
      </c>
      <c r="L69" s="19" t="s">
        <v>3</v>
      </c>
      <c r="M69" s="13"/>
    </row>
    <row r="70" spans="1:13" x14ac:dyDescent="0.25">
      <c r="I70" s="15" t="s">
        <v>1</v>
      </c>
      <c r="J70" s="13" t="s">
        <v>69</v>
      </c>
      <c r="K70" s="13" t="s">
        <v>4</v>
      </c>
      <c r="L70" s="13" t="s">
        <v>49</v>
      </c>
      <c r="M70" s="13"/>
    </row>
    <row r="71" spans="1:13" x14ac:dyDescent="0.25">
      <c r="C71" t="s">
        <v>102</v>
      </c>
      <c r="D71" t="s">
        <v>103</v>
      </c>
      <c r="I71" s="15"/>
      <c r="J71" s="13"/>
      <c r="K71" s="13"/>
      <c r="L71" s="13"/>
      <c r="M71" s="13"/>
    </row>
    <row r="72" spans="1:13" x14ac:dyDescent="0.25">
      <c r="A72" t="s">
        <v>101</v>
      </c>
      <c r="B72" t="s">
        <v>40</v>
      </c>
      <c r="C72">
        <v>0.10292791643273959</v>
      </c>
      <c r="D72">
        <v>7.3993808049535597</v>
      </c>
      <c r="I72" s="15" t="s">
        <v>70</v>
      </c>
      <c r="J72" s="13"/>
      <c r="K72" s="13"/>
      <c r="L72" s="13"/>
      <c r="M72" s="13"/>
    </row>
    <row r="73" spans="1:13" x14ac:dyDescent="0.25">
      <c r="B73" t="s">
        <v>104</v>
      </c>
      <c r="C73">
        <v>0.12851557680882617</v>
      </c>
      <c r="D73">
        <v>3.8758005599048726</v>
      </c>
      <c r="I73" s="15" t="s">
        <v>71</v>
      </c>
      <c r="J73" s="13">
        <v>0</v>
      </c>
      <c r="K73" s="13">
        <v>0</v>
      </c>
      <c r="L73" s="13">
        <v>0</v>
      </c>
      <c r="M73" s="13">
        <v>0</v>
      </c>
    </row>
    <row r="74" spans="1:13" x14ac:dyDescent="0.25">
      <c r="I74" s="15" t="s">
        <v>72</v>
      </c>
      <c r="J74" s="13">
        <v>0.66669999999999996</v>
      </c>
      <c r="K74" s="13">
        <v>1.778</v>
      </c>
      <c r="L74" s="13">
        <v>34.880000000000003</v>
      </c>
      <c r="M74" s="13">
        <v>33</v>
      </c>
    </row>
    <row r="75" spans="1:13" x14ac:dyDescent="0.25">
      <c r="I75" s="15" t="s">
        <v>73</v>
      </c>
      <c r="J75" s="13">
        <v>-0.66669999999999996</v>
      </c>
      <c r="K75" s="13">
        <v>-1.778</v>
      </c>
      <c r="L75" s="13">
        <v>-34.880000000000003</v>
      </c>
      <c r="M75" s="13">
        <v>-33</v>
      </c>
    </row>
    <row r="76" spans="1:13" x14ac:dyDescent="0.25">
      <c r="I76" s="15" t="s">
        <v>74</v>
      </c>
      <c r="J76" s="13" t="s">
        <v>75</v>
      </c>
      <c r="K76" s="13" t="s">
        <v>76</v>
      </c>
      <c r="L76" s="13" t="s">
        <v>77</v>
      </c>
      <c r="M76" s="13" t="s">
        <v>78</v>
      </c>
    </row>
    <row r="77" spans="1:13" x14ac:dyDescent="0.25">
      <c r="I77" s="15" t="s">
        <v>54</v>
      </c>
      <c r="J77" s="13" t="s">
        <v>79</v>
      </c>
      <c r="K77" s="13" t="s">
        <v>80</v>
      </c>
      <c r="L77" s="13" t="s">
        <v>81</v>
      </c>
      <c r="M77" s="13" t="s">
        <v>82</v>
      </c>
    </row>
    <row r="78" spans="1:13" x14ac:dyDescent="0.25">
      <c r="I78" s="15" t="s">
        <v>83</v>
      </c>
      <c r="J78" s="13">
        <v>3.8999999999999998E-3</v>
      </c>
      <c r="K78" s="13">
        <v>3.9199999999999999E-2</v>
      </c>
      <c r="L78" s="13">
        <v>8.9999999999999998E-4</v>
      </c>
      <c r="M78" s="13">
        <v>1.83E-2</v>
      </c>
    </row>
    <row r="79" spans="1:13" x14ac:dyDescent="0.25">
      <c r="I79" s="15" t="s">
        <v>84</v>
      </c>
      <c r="J79" s="13" t="s">
        <v>3</v>
      </c>
      <c r="K79" s="13" t="s">
        <v>3</v>
      </c>
      <c r="L79" s="13" t="s">
        <v>3</v>
      </c>
      <c r="M79" s="13" t="s">
        <v>3</v>
      </c>
    </row>
    <row r="80" spans="1:13" x14ac:dyDescent="0.25">
      <c r="I80" s="15"/>
      <c r="J80" s="13"/>
      <c r="K80" s="13"/>
      <c r="L80" s="13"/>
      <c r="M80" s="13"/>
    </row>
    <row r="81" spans="9:13" x14ac:dyDescent="0.25">
      <c r="I81" s="15" t="s">
        <v>60</v>
      </c>
      <c r="J81" s="13">
        <v>6</v>
      </c>
      <c r="K81" s="13">
        <v>16</v>
      </c>
      <c r="L81" s="13">
        <v>279</v>
      </c>
      <c r="M81" s="13">
        <v>132</v>
      </c>
    </row>
    <row r="84" spans="9:13" x14ac:dyDescent="0.25">
      <c r="I84" s="15" t="s">
        <v>42</v>
      </c>
      <c r="J84" s="13" t="s">
        <v>85</v>
      </c>
      <c r="K84" s="13" t="s">
        <v>85</v>
      </c>
    </row>
    <row r="85" spans="9:13" x14ac:dyDescent="0.25">
      <c r="I85" s="15"/>
      <c r="J85" s="13"/>
      <c r="K85" s="13"/>
    </row>
    <row r="86" spans="9:13" x14ac:dyDescent="0.25">
      <c r="I86" s="15" t="s">
        <v>44</v>
      </c>
      <c r="J86" s="16" t="s">
        <v>64</v>
      </c>
      <c r="K86" s="17" t="s">
        <v>66</v>
      </c>
    </row>
    <row r="87" spans="9:13" x14ac:dyDescent="0.25">
      <c r="I87" s="15" t="s">
        <v>86</v>
      </c>
      <c r="J87" s="16" t="s">
        <v>87</v>
      </c>
      <c r="K87" s="17" t="s">
        <v>87</v>
      </c>
    </row>
    <row r="88" spans="9:13" x14ac:dyDescent="0.25">
      <c r="I88" s="15" t="s">
        <v>0</v>
      </c>
      <c r="J88" s="16" t="s">
        <v>63</v>
      </c>
      <c r="K88" s="17" t="s">
        <v>65</v>
      </c>
    </row>
    <row r="89" spans="9:13" x14ac:dyDescent="0.25">
      <c r="I89" s="15"/>
      <c r="J89" s="16"/>
      <c r="K89" s="17"/>
    </row>
    <row r="90" spans="9:13" x14ac:dyDescent="0.25">
      <c r="I90" s="18" t="s">
        <v>88</v>
      </c>
      <c r="J90" s="16"/>
      <c r="K90" s="17"/>
    </row>
    <row r="91" spans="9:13" x14ac:dyDescent="0.25">
      <c r="I91" s="15" t="s">
        <v>47</v>
      </c>
      <c r="J91" s="16">
        <v>0.29680000000000001</v>
      </c>
      <c r="K91" s="17">
        <v>0.93540000000000001</v>
      </c>
    </row>
    <row r="92" spans="9:13" x14ac:dyDescent="0.25">
      <c r="I92" s="15" t="s">
        <v>89</v>
      </c>
      <c r="J92" s="16" t="s">
        <v>90</v>
      </c>
      <c r="K92" s="17" t="s">
        <v>90</v>
      </c>
    </row>
    <row r="93" spans="9:13" x14ac:dyDescent="0.25">
      <c r="I93" s="15" t="s">
        <v>1</v>
      </c>
      <c r="J93" s="20" t="s">
        <v>49</v>
      </c>
      <c r="K93" s="21" t="s">
        <v>49</v>
      </c>
    </row>
    <row r="94" spans="9:13" x14ac:dyDescent="0.25">
      <c r="I94" s="15" t="s">
        <v>91</v>
      </c>
      <c r="J94" s="20" t="s">
        <v>50</v>
      </c>
      <c r="K94" s="21" t="s">
        <v>50</v>
      </c>
    </row>
    <row r="95" spans="9:13" x14ac:dyDescent="0.25">
      <c r="I95" s="15" t="s">
        <v>52</v>
      </c>
      <c r="J95" s="16" t="s">
        <v>53</v>
      </c>
      <c r="K95" s="17" t="s">
        <v>53</v>
      </c>
    </row>
    <row r="96" spans="9:13" x14ac:dyDescent="0.25">
      <c r="I96" s="15" t="s">
        <v>92</v>
      </c>
      <c r="J96" s="16" t="s">
        <v>93</v>
      </c>
      <c r="K96" s="17" t="s">
        <v>100</v>
      </c>
    </row>
    <row r="97" spans="9:11" x14ac:dyDescent="0.25">
      <c r="I97" s="15" t="s">
        <v>94</v>
      </c>
      <c r="J97" s="16">
        <v>27</v>
      </c>
      <c r="K97" s="17">
        <v>15</v>
      </c>
    </row>
    <row r="98" spans="9:11" x14ac:dyDescent="0.25">
      <c r="I98" s="15"/>
      <c r="J98" s="16"/>
      <c r="K98" s="17"/>
    </row>
    <row r="99" spans="9:11" x14ac:dyDescent="0.25">
      <c r="I99" s="15" t="s">
        <v>95</v>
      </c>
      <c r="J99" s="16"/>
      <c r="K99" s="17"/>
    </row>
    <row r="100" spans="9:11" x14ac:dyDescent="0.25">
      <c r="I100" s="15" t="s">
        <v>96</v>
      </c>
      <c r="J100" s="16">
        <v>1</v>
      </c>
      <c r="K100" s="17">
        <v>37.5</v>
      </c>
    </row>
    <row r="101" spans="9:11" x14ac:dyDescent="0.25">
      <c r="I101" s="15" t="s">
        <v>97</v>
      </c>
      <c r="J101" s="16">
        <v>1</v>
      </c>
      <c r="K101" s="17">
        <v>35</v>
      </c>
    </row>
    <row r="102" spans="9:11" x14ac:dyDescent="0.25">
      <c r="I102" s="15" t="s">
        <v>98</v>
      </c>
      <c r="J102" s="16">
        <v>0</v>
      </c>
      <c r="K102" s="17">
        <v>-2.5</v>
      </c>
    </row>
    <row r="103" spans="9:11" x14ac:dyDescent="0.25">
      <c r="I103" s="15" t="s">
        <v>99</v>
      </c>
      <c r="J103" s="16">
        <v>0</v>
      </c>
      <c r="K103" s="17">
        <v>0.5</v>
      </c>
    </row>
  </sheetData>
  <mergeCells count="12">
    <mergeCell ref="A16:D16"/>
    <mergeCell ref="F16:I16"/>
    <mergeCell ref="A17:B17"/>
    <mergeCell ref="C17:D17"/>
    <mergeCell ref="F17:G17"/>
    <mergeCell ref="H17:I17"/>
    <mergeCell ref="A1:D1"/>
    <mergeCell ref="A2:B2"/>
    <mergeCell ref="C2:D2"/>
    <mergeCell ref="F1:I1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rism6.Document" shapeId="4097" r:id="rId4">
          <objectPr defaultSize="0" r:id="rId5">
            <anchor moveWithCells="1">
              <from>
                <xdr:col>14</xdr:col>
                <xdr:colOff>0</xdr:colOff>
                <xdr:row>40</xdr:row>
                <xdr:rowOff>0</xdr:rowOff>
              </from>
              <to>
                <xdr:col>23</xdr:col>
                <xdr:colOff>314325</xdr:colOff>
                <xdr:row>61</xdr:row>
                <xdr:rowOff>123825</xdr:rowOff>
              </to>
            </anchor>
          </objectPr>
        </oleObject>
      </mc:Choice>
      <mc:Fallback>
        <oleObject progId="Prism6.Document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G-trace NP-like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 DE LA PALOMA LOSADA PEREZ</cp:lastModifiedBy>
  <dcterms:created xsi:type="dcterms:W3CDTF">2023-03-29T17:07:40Z</dcterms:created>
  <dcterms:modified xsi:type="dcterms:W3CDTF">2025-02-28T19:29:13Z</dcterms:modified>
</cp:coreProperties>
</file>