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Yang Lab\Manuscripts\Engineered Scramblases\eLife\VOR Documents\Figures\"/>
    </mc:Choice>
  </mc:AlternateContent>
  <xr:revisionPtr revIDLastSave="0" documentId="13_ncr:1_{0032F32E-7614-4F8A-B525-CC356EB1D0C0}" xr6:coauthVersionLast="47" xr6:coauthVersionMax="47" xr10:uidLastSave="{00000000-0000-0000-0000-000000000000}"/>
  <bookViews>
    <workbookView xWindow="-110" yWindow="-110" windowWidth="19420" windowHeight="10300" xr2:uid="{94E554FE-F49A-4A3E-9D1B-3A4982AD3C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3" i="1" s="1"/>
  <c r="C52" i="1"/>
  <c r="C53" i="1" s="1"/>
  <c r="D12" i="1"/>
  <c r="D13" i="1" s="1"/>
  <c r="C12" i="1"/>
  <c r="C13" i="1" s="1"/>
  <c r="C15" i="1" l="1"/>
  <c r="C14" i="1"/>
  <c r="D15" i="1"/>
  <c r="D14" i="1"/>
  <c r="C55" i="1"/>
  <c r="C54" i="1"/>
  <c r="D55" i="1"/>
  <c r="D54" i="1"/>
</calcChain>
</file>

<file path=xl/sharedStrings.xml><?xml version="1.0" encoding="utf-8"?>
<sst xmlns="http://schemas.openxmlformats.org/spreadsheetml/2006/main" count="43" uniqueCount="23">
  <si>
    <t>Fig. 2c</t>
  </si>
  <si>
    <t>WT</t>
  </si>
  <si>
    <t>I611K</t>
  </si>
  <si>
    <t>Unpaired two-tailed t-test with Welch's correction</t>
  </si>
  <si>
    <t>n</t>
  </si>
  <si>
    <t>SEM</t>
  </si>
  <si>
    <t>Mean+SEM</t>
  </si>
  <si>
    <t>Mean-SEM</t>
  </si>
  <si>
    <t>P value</t>
  </si>
  <si>
    <t>&lt;0.0001</t>
  </si>
  <si>
    <t>Summary</t>
  </si>
  <si>
    <t>****</t>
  </si>
  <si>
    <t>Welch-corrected t</t>
  </si>
  <si>
    <t>Welch-corrected df</t>
  </si>
  <si>
    <t>95% CI</t>
  </si>
  <si>
    <t>77.61 to 105.8</t>
  </si>
  <si>
    <r>
      <t>R</t>
    </r>
    <r>
      <rPr>
        <vertAlign val="superscript"/>
        <sz val="12"/>
        <rFont val="Arial"/>
        <family val="2"/>
      </rPr>
      <t>2</t>
    </r>
  </si>
  <si>
    <t>Fig. 2e</t>
  </si>
  <si>
    <t>Test Potential (mV)</t>
  </si>
  <si>
    <r>
      <t>Fig. 2f (160 mV, 0 Ca</t>
    </r>
    <r>
      <rPr>
        <b/>
        <vertAlign val="superscript"/>
        <sz val="12"/>
        <color theme="1"/>
        <rFont val="Arial"/>
        <family val="2"/>
      </rPr>
      <t>2+</t>
    </r>
    <r>
      <rPr>
        <b/>
        <sz val="12"/>
        <color theme="1"/>
        <rFont val="Arial"/>
        <family val="2"/>
      </rPr>
      <t>)</t>
    </r>
  </si>
  <si>
    <t>***</t>
  </si>
  <si>
    <t>35.18 to 59.78</t>
  </si>
  <si>
    <t>Fig. 2f                             (160 mV, 0 Ca2+)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</si>
</sst>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/>
    <xf numFmtId="164" fontId="3" fillId="0" borderId="3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3" xfId="0" applyFont="1" applyBorder="1"/>
    <xf numFmtId="164" fontId="1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165" fontId="1" fillId="0" borderId="3" xfId="0" applyNumberFormat="1" applyFont="1" applyBorder="1"/>
    <xf numFmtId="0" fontId="1" fillId="0" borderId="3" xfId="0" applyFont="1" applyBorder="1" applyAlignment="1">
      <alignment horizontal="right"/>
    </xf>
    <xf numFmtId="0" fontId="1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72B8-7BB5-46EB-B5F1-BE7C2FB0DB90}">
  <dimension ref="A1:N61"/>
  <sheetViews>
    <sheetView tabSelected="1" zoomScale="85" zoomScaleNormal="85" workbookViewId="0"/>
  </sheetViews>
  <sheetFormatPr defaultRowHeight="14.5" x14ac:dyDescent="0.35"/>
  <cols>
    <col min="2" max="2" width="28.36328125" bestFit="1" customWidth="1"/>
    <col min="3" max="3" width="19.81640625" bestFit="1" customWidth="1"/>
    <col min="4" max="4" width="14.90625" bestFit="1" customWidth="1"/>
    <col min="7" max="8" width="8.26953125" bestFit="1" customWidth="1"/>
    <col min="10" max="13" width="9.453125" bestFit="1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5" x14ac:dyDescent="0.35">
      <c r="A2" s="1"/>
      <c r="B2" s="1"/>
      <c r="C2" s="2" t="s">
        <v>0</v>
      </c>
      <c r="D2" s="3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5" x14ac:dyDescent="0.35">
      <c r="A3" s="1"/>
      <c r="B3" s="1"/>
      <c r="C3" s="4" t="s">
        <v>1</v>
      </c>
      <c r="D3" s="4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5" x14ac:dyDescent="0.35">
      <c r="A4" s="1"/>
      <c r="B4" s="1"/>
      <c r="C4" s="5">
        <v>0</v>
      </c>
      <c r="D4" s="6">
        <v>80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5" x14ac:dyDescent="0.35">
      <c r="A5" s="1"/>
      <c r="B5" s="1"/>
      <c r="C5" s="5">
        <v>0</v>
      </c>
      <c r="D5" s="6">
        <v>78.571399999999997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5" x14ac:dyDescent="0.35">
      <c r="A6" s="1"/>
      <c r="B6" s="1"/>
      <c r="C6" s="5">
        <v>0</v>
      </c>
      <c r="D6" s="6">
        <v>100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5" x14ac:dyDescent="0.35">
      <c r="A7" s="1"/>
      <c r="B7" s="1"/>
      <c r="C7" s="5">
        <v>0</v>
      </c>
      <c r="D7" s="6">
        <v>100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5" x14ac:dyDescent="0.35">
      <c r="A8" s="1"/>
      <c r="B8" s="1"/>
      <c r="C8" s="5">
        <v>0</v>
      </c>
      <c r="D8" s="6">
        <v>100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.5" x14ac:dyDescent="0.35">
      <c r="A10" s="1"/>
      <c r="B10" s="7" t="s">
        <v>0</v>
      </c>
      <c r="C10" s="8" t="s">
        <v>3</v>
      </c>
      <c r="D10" s="9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.5" x14ac:dyDescent="0.35">
      <c r="A11" s="1"/>
      <c r="B11" s="7"/>
      <c r="C11" s="4" t="s">
        <v>1</v>
      </c>
      <c r="D11" s="4" t="s">
        <v>2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5.5" x14ac:dyDescent="0.35">
      <c r="A12" s="1"/>
      <c r="B12" s="10" t="s">
        <v>4</v>
      </c>
      <c r="C12" s="10">
        <f>COUNT(C4:C8)</f>
        <v>5</v>
      </c>
      <c r="D12" s="10">
        <f>COUNT(D4:D8)</f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5" x14ac:dyDescent="0.35">
      <c r="A13" s="1"/>
      <c r="B13" s="10" t="s">
        <v>5</v>
      </c>
      <c r="C13" s="10">
        <f>_xlfn.STDEV.S(C4:C8)/(SQRT(C12))</f>
        <v>0</v>
      </c>
      <c r="D13" s="11">
        <f>_xlfn.STDEV.S(D4:D8)/(SQRT(D12))</f>
        <v>5.0789719351853506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5.5" x14ac:dyDescent="0.35">
      <c r="A14" s="1"/>
      <c r="B14" s="10" t="s">
        <v>6</v>
      </c>
      <c r="C14" s="10">
        <f>AVERAGE(C4:C8)+C13</f>
        <v>0</v>
      </c>
      <c r="D14" s="11">
        <f>AVERAGE(D4:D8)+D13</f>
        <v>96.793251935185353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.5" x14ac:dyDescent="0.35">
      <c r="A15" s="1"/>
      <c r="B15" s="10" t="s">
        <v>7</v>
      </c>
      <c r="C15" s="10">
        <f>AVERAGE(C4:C8)-C13</f>
        <v>0</v>
      </c>
      <c r="D15" s="11">
        <f>AVERAGE(D4:D8)-D13</f>
        <v>86.635308064814652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5.5" x14ac:dyDescent="0.35">
      <c r="A16" s="1"/>
      <c r="B16" s="10" t="s">
        <v>8</v>
      </c>
      <c r="C16" s="10"/>
      <c r="D16" s="12" t="s">
        <v>9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.5" x14ac:dyDescent="0.35">
      <c r="A17" s="1"/>
      <c r="B17" s="10" t="s">
        <v>10</v>
      </c>
      <c r="C17" s="10"/>
      <c r="D17" s="13" t="s">
        <v>11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5" x14ac:dyDescent="0.35">
      <c r="A18" s="1"/>
      <c r="B18" s="10" t="s">
        <v>12</v>
      </c>
      <c r="C18" s="5"/>
      <c r="D18" s="5">
        <v>18.059999999999999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.5" x14ac:dyDescent="0.35">
      <c r="A19" s="1"/>
      <c r="B19" s="10" t="s">
        <v>13</v>
      </c>
      <c r="C19" s="14"/>
      <c r="D19" s="14">
        <v>4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.5" x14ac:dyDescent="0.35">
      <c r="A20" s="1"/>
      <c r="B20" s="13" t="s">
        <v>14</v>
      </c>
      <c r="C20" s="15"/>
      <c r="D20" s="12" t="s">
        <v>15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8.5" x14ac:dyDescent="0.35">
      <c r="A21" s="1"/>
      <c r="B21" s="13" t="s">
        <v>16</v>
      </c>
      <c r="C21" s="10"/>
      <c r="D21" s="5">
        <v>0.9879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.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5" x14ac:dyDescent="0.35">
      <c r="A23" s="1"/>
      <c r="B23" s="1"/>
      <c r="C23" s="16"/>
      <c r="D23" s="2" t="s">
        <v>17</v>
      </c>
      <c r="E23" s="17"/>
      <c r="F23" s="17"/>
      <c r="G23" s="17"/>
      <c r="H23" s="17"/>
      <c r="I23" s="17"/>
      <c r="J23" s="17"/>
      <c r="K23" s="17"/>
      <c r="L23" s="17"/>
      <c r="M23" s="17"/>
      <c r="N23" s="3"/>
    </row>
    <row r="24" spans="1:14" ht="15.5" x14ac:dyDescent="0.35">
      <c r="A24" s="1"/>
      <c r="B24" s="1"/>
      <c r="C24" s="4" t="s">
        <v>18</v>
      </c>
      <c r="D24" s="18" t="s">
        <v>1</v>
      </c>
      <c r="E24" s="18"/>
      <c r="F24" s="18"/>
      <c r="G24" s="18"/>
      <c r="H24" s="18"/>
      <c r="I24" s="18"/>
      <c r="J24" s="18" t="s">
        <v>2</v>
      </c>
      <c r="K24" s="18"/>
      <c r="L24" s="18"/>
      <c r="M24" s="18"/>
      <c r="N24" s="18"/>
    </row>
    <row r="25" spans="1:14" ht="15.5" x14ac:dyDescent="0.35">
      <c r="A25" s="1"/>
      <c r="B25" s="1"/>
      <c r="C25" s="5">
        <v>-100</v>
      </c>
      <c r="D25" s="6">
        <v>-1.51319</v>
      </c>
      <c r="E25" s="6">
        <v>-1.21499</v>
      </c>
      <c r="F25" s="6">
        <v>-0.93684000000000001</v>
      </c>
      <c r="G25" s="6">
        <v>-2.7560600000000002</v>
      </c>
      <c r="H25" s="6">
        <v>-3.0910099999999998</v>
      </c>
      <c r="I25" s="6">
        <v>-3.8274499999999998</v>
      </c>
      <c r="J25" s="6">
        <v>-18.9511</v>
      </c>
      <c r="K25" s="6">
        <v>-16.3813</v>
      </c>
      <c r="L25" s="6">
        <v>-11.5318</v>
      </c>
      <c r="M25" s="6">
        <v>-11.6044</v>
      </c>
      <c r="N25" s="6">
        <v>-8.98292</v>
      </c>
    </row>
    <row r="26" spans="1:14" ht="15.5" x14ac:dyDescent="0.35">
      <c r="A26" s="1"/>
      <c r="B26" s="1"/>
      <c r="C26" s="5">
        <v>-80</v>
      </c>
      <c r="D26" s="6">
        <v>-0.69220000000000004</v>
      </c>
      <c r="E26" s="6">
        <v>-0.63151999999999997</v>
      </c>
      <c r="F26" s="6">
        <v>-0.48720000000000002</v>
      </c>
      <c r="G26" s="6">
        <v>-2.1169899999999999</v>
      </c>
      <c r="H26" s="6">
        <v>-2.3892500000000001</v>
      </c>
      <c r="I26" s="6">
        <v>-2.93323</v>
      </c>
      <c r="J26" s="6">
        <v>-16.381599999999999</v>
      </c>
      <c r="K26" s="6">
        <v>-12.424899999999999</v>
      </c>
      <c r="L26" s="6">
        <v>-9.7727900000000005</v>
      </c>
      <c r="M26" s="6">
        <v>-9.95444</v>
      </c>
      <c r="N26" s="6">
        <v>-7.9509600000000002</v>
      </c>
    </row>
    <row r="27" spans="1:14" ht="15.5" x14ac:dyDescent="0.35">
      <c r="A27" s="1"/>
      <c r="B27" s="1"/>
      <c r="C27" s="5">
        <v>-60</v>
      </c>
      <c r="D27" s="6">
        <v>4.5103999999999998E-2</v>
      </c>
      <c r="E27" s="6">
        <v>-2.6700000000000002E-2</v>
      </c>
      <c r="F27" s="6">
        <v>1.2989000000000001E-2</v>
      </c>
      <c r="G27" s="6">
        <v>-1.4005700000000001</v>
      </c>
      <c r="H27" s="6">
        <v>-1.5688599999999999</v>
      </c>
      <c r="I27" s="6">
        <v>-1.9985599999999999</v>
      </c>
      <c r="J27" s="6">
        <v>-13.5214</v>
      </c>
      <c r="K27" s="6">
        <v>-10.430400000000001</v>
      </c>
      <c r="L27" s="6">
        <v>-8.2681299999999993</v>
      </c>
      <c r="M27" s="6">
        <v>-8.3407900000000001</v>
      </c>
      <c r="N27" s="6">
        <v>-6.5724499999999999</v>
      </c>
    </row>
    <row r="28" spans="1:14" ht="15.5" x14ac:dyDescent="0.35">
      <c r="A28" s="1"/>
      <c r="B28" s="1"/>
      <c r="C28" s="5">
        <v>-40</v>
      </c>
      <c r="D28" s="6">
        <v>0.82796700000000001</v>
      </c>
      <c r="E28" s="6">
        <v>0.62441899999999995</v>
      </c>
      <c r="F28" s="6">
        <v>0.489454</v>
      </c>
      <c r="G28" s="6">
        <v>-0.70803000000000005</v>
      </c>
      <c r="H28" s="6">
        <v>-0.80167999999999995</v>
      </c>
      <c r="I28" s="6">
        <v>-0.93503000000000003</v>
      </c>
      <c r="J28" s="6">
        <v>-11.3879</v>
      </c>
      <c r="K28" s="6">
        <v>-7.4622200000000003</v>
      </c>
      <c r="L28" s="6">
        <v>-5.9278700000000004</v>
      </c>
      <c r="M28" s="6">
        <v>-6.0853000000000002</v>
      </c>
      <c r="N28" s="6">
        <v>-5.08216</v>
      </c>
    </row>
    <row r="29" spans="1:14" ht="15.5" x14ac:dyDescent="0.35">
      <c r="A29" s="1"/>
      <c r="B29" s="1"/>
      <c r="C29" s="5">
        <v>-20</v>
      </c>
      <c r="D29" s="6">
        <v>1.5854459999999999</v>
      </c>
      <c r="E29" s="6">
        <v>1.283552</v>
      </c>
      <c r="F29" s="6">
        <v>0.97423400000000004</v>
      </c>
      <c r="G29" s="6">
        <v>8.5700000000000001E-4</v>
      </c>
      <c r="H29" s="6">
        <v>-1.507E-2</v>
      </c>
      <c r="I29" s="6">
        <v>-1.915E-2</v>
      </c>
      <c r="J29" s="6">
        <v>-8.4220299999999995</v>
      </c>
      <c r="K29" s="6">
        <v>-3.8837000000000002</v>
      </c>
      <c r="L29" s="6">
        <v>-3.18797</v>
      </c>
      <c r="M29" s="6">
        <v>-3.5149499999999998</v>
      </c>
      <c r="N29" s="6">
        <v>-2.9994000000000001</v>
      </c>
    </row>
    <row r="30" spans="1:14" ht="15.5" x14ac:dyDescent="0.35">
      <c r="A30" s="1"/>
      <c r="B30" s="1"/>
      <c r="C30" s="5">
        <v>0</v>
      </c>
      <c r="D30" s="6">
        <v>2.5245410000000001</v>
      </c>
      <c r="E30" s="6">
        <v>1.949729</v>
      </c>
      <c r="F30" s="6">
        <v>1.5020500000000001</v>
      </c>
      <c r="G30" s="6">
        <v>0.70800799999999997</v>
      </c>
      <c r="H30" s="6">
        <v>0.83886400000000005</v>
      </c>
      <c r="I30" s="6">
        <v>0.98432500000000001</v>
      </c>
      <c r="J30" s="6">
        <v>-1.84955</v>
      </c>
      <c r="K30" s="6">
        <v>0.14532200000000001</v>
      </c>
      <c r="L30" s="6">
        <v>-0.39962999999999999</v>
      </c>
      <c r="M30" s="6">
        <v>-0.72660999999999998</v>
      </c>
      <c r="N30" s="6">
        <v>-0.68189</v>
      </c>
    </row>
    <row r="31" spans="1:14" ht="15.5" x14ac:dyDescent="0.35">
      <c r="A31" s="1"/>
      <c r="B31" s="1"/>
      <c r="C31" s="5">
        <v>20</v>
      </c>
      <c r="D31" s="6">
        <v>3.327394</v>
      </c>
      <c r="E31" s="6">
        <v>2.6017920000000001</v>
      </c>
      <c r="F31" s="6">
        <v>2.0490430000000002</v>
      </c>
      <c r="G31" s="6">
        <v>1.629089</v>
      </c>
      <c r="H31" s="6">
        <v>1.840495</v>
      </c>
      <c r="I31" s="6">
        <v>1.938793</v>
      </c>
      <c r="J31" s="6">
        <v>3.9302609999999998</v>
      </c>
      <c r="K31" s="6">
        <v>4.0871459999999997</v>
      </c>
      <c r="L31" s="6">
        <v>2.739897</v>
      </c>
      <c r="M31" s="6">
        <v>2.7277870000000002</v>
      </c>
      <c r="N31" s="6">
        <v>2.4292940000000001</v>
      </c>
    </row>
    <row r="32" spans="1:14" ht="15.5" x14ac:dyDescent="0.35">
      <c r="A32" s="1"/>
      <c r="B32" s="1"/>
      <c r="C32" s="5">
        <v>40</v>
      </c>
      <c r="D32" s="6">
        <v>4.3459950000000003</v>
      </c>
      <c r="E32" s="6">
        <v>3.3391299999999999</v>
      </c>
      <c r="F32" s="6">
        <v>2.6801300000000001</v>
      </c>
      <c r="G32" s="6">
        <v>2.2687119999999998</v>
      </c>
      <c r="H32" s="6">
        <v>2.8329599999999999</v>
      </c>
      <c r="I32" s="6">
        <v>2.9141780000000002</v>
      </c>
      <c r="J32" s="6">
        <v>8.0851109999999995</v>
      </c>
      <c r="K32" s="6">
        <v>9.0607550000000003</v>
      </c>
      <c r="L32" s="6">
        <v>6.5212659999999998</v>
      </c>
      <c r="M32" s="6">
        <v>6.7150290000000004</v>
      </c>
      <c r="N32" s="6">
        <v>5.7752319999999999</v>
      </c>
    </row>
    <row r="33" spans="1:14" ht="15.5" x14ac:dyDescent="0.35">
      <c r="A33" s="1"/>
      <c r="B33" s="1"/>
      <c r="C33" s="5">
        <v>60</v>
      </c>
      <c r="D33" s="6">
        <v>5.339804</v>
      </c>
      <c r="E33" s="6">
        <v>4.3810039999999999</v>
      </c>
      <c r="F33" s="6">
        <v>3.384595</v>
      </c>
      <c r="G33" s="6">
        <v>2.7154769999999999</v>
      </c>
      <c r="H33" s="6">
        <v>3.4673820000000002</v>
      </c>
      <c r="I33" s="6">
        <v>3.83508</v>
      </c>
      <c r="J33" s="6">
        <v>11.26234</v>
      </c>
      <c r="K33" s="6">
        <v>14.833629999999999</v>
      </c>
      <c r="L33" s="6">
        <v>10.787039999999999</v>
      </c>
      <c r="M33" s="6">
        <v>10.641719999999999</v>
      </c>
      <c r="N33" s="6">
        <v>10.02664</v>
      </c>
    </row>
    <row r="34" spans="1:14" ht="15.5" x14ac:dyDescent="0.35">
      <c r="A34" s="1"/>
      <c r="B34" s="1"/>
      <c r="C34" s="5">
        <v>80</v>
      </c>
      <c r="D34" s="6">
        <v>6.699389</v>
      </c>
      <c r="E34" s="6">
        <v>5.508235</v>
      </c>
      <c r="F34" s="6">
        <v>4.3458040000000002</v>
      </c>
      <c r="G34" s="6">
        <v>3.4006789999999998</v>
      </c>
      <c r="H34" s="6">
        <v>4.4271130000000003</v>
      </c>
      <c r="I34" s="6">
        <v>5.8236790000000003</v>
      </c>
      <c r="J34" s="6">
        <v>15.086919999999999</v>
      </c>
      <c r="K34" s="6">
        <v>20.780899999999999</v>
      </c>
      <c r="L34" s="6">
        <v>15.416119999999999</v>
      </c>
      <c r="M34" s="6">
        <v>15.47667</v>
      </c>
      <c r="N34" s="6">
        <v>15.68655</v>
      </c>
    </row>
    <row r="35" spans="1:14" ht="15.5" x14ac:dyDescent="0.35">
      <c r="A35" s="1"/>
      <c r="B35" s="1"/>
      <c r="C35" s="5">
        <v>100</v>
      </c>
      <c r="D35" s="6">
        <v>8.3930520000000008</v>
      </c>
      <c r="E35" s="6">
        <v>6.7691410000000003</v>
      </c>
      <c r="F35" s="6">
        <v>5.4246470000000002</v>
      </c>
      <c r="G35" s="6">
        <v>4.0886329999999997</v>
      </c>
      <c r="H35" s="6">
        <v>6.4479040000000003</v>
      </c>
      <c r="I35" s="6">
        <v>7.323232</v>
      </c>
      <c r="J35" s="6">
        <v>20.060849999999999</v>
      </c>
      <c r="K35" s="6">
        <v>27.803540000000002</v>
      </c>
      <c r="L35" s="6">
        <v>21.546859999999999</v>
      </c>
      <c r="M35" s="6">
        <v>22.624659999999999</v>
      </c>
      <c r="N35" s="6">
        <v>24.107569999999999</v>
      </c>
    </row>
    <row r="36" spans="1:14" ht="15.5" x14ac:dyDescent="0.35">
      <c r="A36" s="1"/>
      <c r="B36" s="1"/>
      <c r="C36" s="5">
        <v>120</v>
      </c>
      <c r="D36" s="6">
        <v>10.37335</v>
      </c>
      <c r="E36" s="6">
        <v>8.1287059999999993</v>
      </c>
      <c r="F36" s="6">
        <v>6.8781780000000001</v>
      </c>
      <c r="G36" s="6">
        <v>5.8339350000000003</v>
      </c>
      <c r="H36" s="6">
        <v>7.47323</v>
      </c>
      <c r="I36" s="6">
        <v>8.1948480000000004</v>
      </c>
      <c r="J36" s="6">
        <v>26.593689999999999</v>
      </c>
      <c r="K36" s="6">
        <v>36.30847</v>
      </c>
      <c r="L36" s="6">
        <v>27.956130000000002</v>
      </c>
      <c r="M36" s="6">
        <v>31.395409999999998</v>
      </c>
      <c r="N36" s="6">
        <v>35.535640000000001</v>
      </c>
    </row>
    <row r="37" spans="1:14" ht="15.5" x14ac:dyDescent="0.35">
      <c r="A37" s="1"/>
      <c r="B37" s="1"/>
      <c r="C37" s="5">
        <v>140</v>
      </c>
      <c r="D37" s="6">
        <v>13.31264</v>
      </c>
      <c r="E37" s="6">
        <v>10.37907</v>
      </c>
      <c r="F37" s="6">
        <v>8.6315760000000008</v>
      </c>
      <c r="G37" s="6">
        <v>6.5745750000000003</v>
      </c>
      <c r="H37" s="6">
        <v>7.7041649999999997</v>
      </c>
      <c r="I37" s="6">
        <v>8.9197740000000003</v>
      </c>
      <c r="J37" s="6">
        <v>39.388590000000001</v>
      </c>
      <c r="K37" s="6">
        <v>45.99051</v>
      </c>
      <c r="L37" s="6">
        <v>37.405050000000003</v>
      </c>
      <c r="M37" s="6">
        <v>43.108930000000001</v>
      </c>
      <c r="N37" s="6">
        <v>52.20646</v>
      </c>
    </row>
    <row r="38" spans="1:14" ht="15.5" x14ac:dyDescent="0.35">
      <c r="A38" s="1"/>
      <c r="B38" s="1"/>
      <c r="C38" s="5">
        <v>160</v>
      </c>
      <c r="D38" s="6">
        <v>16.398319999999998</v>
      </c>
      <c r="E38" s="6">
        <v>12.607060000000001</v>
      </c>
      <c r="F38" s="6">
        <v>11.142150000000001</v>
      </c>
      <c r="G38" s="6">
        <v>8.0763680000000004</v>
      </c>
      <c r="H38" s="6">
        <v>8.8815080000000002</v>
      </c>
      <c r="I38" s="6">
        <v>10.55241</v>
      </c>
      <c r="J38" s="6">
        <v>49.078870000000002</v>
      </c>
      <c r="K38" s="6">
        <v>59.1312</v>
      </c>
      <c r="L38" s="6">
        <v>50.862430000000003</v>
      </c>
      <c r="M38" s="6">
        <v>60.284120000000001</v>
      </c>
      <c r="N38" s="6">
        <v>74.421880000000002</v>
      </c>
    </row>
    <row r="39" spans="1:14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7.5" x14ac:dyDescent="0.35">
      <c r="A40" s="1"/>
      <c r="B40" s="1"/>
      <c r="C40" s="2" t="s">
        <v>19</v>
      </c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5" x14ac:dyDescent="0.35">
      <c r="A41" s="1"/>
      <c r="B41" s="1"/>
      <c r="C41" s="4" t="s">
        <v>1</v>
      </c>
      <c r="D41" s="4" t="s">
        <v>2</v>
      </c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5" x14ac:dyDescent="0.35">
      <c r="A42" s="1"/>
      <c r="B42" s="1"/>
      <c r="C42" s="6">
        <v>16.398319999999998</v>
      </c>
      <c r="D42" s="6">
        <v>49.078870000000002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5" x14ac:dyDescent="0.35">
      <c r="A43" s="1"/>
      <c r="B43" s="1"/>
      <c r="C43" s="6">
        <v>12.607060000000001</v>
      </c>
      <c r="D43" s="6">
        <v>59.1312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5" x14ac:dyDescent="0.35">
      <c r="A44" s="1"/>
      <c r="B44" s="1"/>
      <c r="C44" s="6">
        <v>11.142150000000001</v>
      </c>
      <c r="D44" s="6">
        <v>50.862430000000003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5" x14ac:dyDescent="0.35">
      <c r="A45" s="1"/>
      <c r="B45" s="1"/>
      <c r="C45" s="6">
        <v>8.0763680000000004</v>
      </c>
      <c r="D45" s="6">
        <v>60.284120000000001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5" x14ac:dyDescent="0.35">
      <c r="A46" s="1"/>
      <c r="B46" s="1"/>
      <c r="C46" s="6">
        <v>8.8815080000000002</v>
      </c>
      <c r="D46" s="6">
        <v>74.421880000000002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5" x14ac:dyDescent="0.35">
      <c r="A47" s="1"/>
      <c r="B47" s="1"/>
      <c r="C47" s="11">
        <v>10.55241</v>
      </c>
      <c r="D47" s="1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5" x14ac:dyDescent="0.35">
      <c r="A48" s="1"/>
      <c r="B48" s="1"/>
      <c r="C48" s="11"/>
      <c r="D48" s="1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5" x14ac:dyDescent="0.35">
      <c r="A50" s="1"/>
      <c r="B50" s="19" t="s">
        <v>22</v>
      </c>
      <c r="C50" s="8" t="s">
        <v>3</v>
      </c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5" x14ac:dyDescent="0.35">
      <c r="A51" s="1"/>
      <c r="B51" s="19"/>
      <c r="C51" s="4" t="s">
        <v>1</v>
      </c>
      <c r="D51" s="4" t="s">
        <v>2</v>
      </c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5" x14ac:dyDescent="0.35">
      <c r="A52" s="1"/>
      <c r="B52" s="10" t="s">
        <v>4</v>
      </c>
      <c r="C52" s="10">
        <f>COUNT(C42:C47)</f>
        <v>6</v>
      </c>
      <c r="D52" s="10">
        <f t="shared" ref="D52" si="0">COUNT(D42:D47)</f>
        <v>5</v>
      </c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5" x14ac:dyDescent="0.35">
      <c r="A53" s="1"/>
      <c r="B53" s="10" t="s">
        <v>5</v>
      </c>
      <c r="C53" s="11">
        <f>_xlfn.STDEV.S(C42:C47)/(SQRT(C52))</f>
        <v>1.2182311978225557</v>
      </c>
      <c r="D53" s="11">
        <f t="shared" ref="D53" si="1">_xlfn.STDEV.S(D42:D47)/(SQRT(D52))</f>
        <v>4.493612210018803</v>
      </c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5" x14ac:dyDescent="0.35">
      <c r="A54" s="1"/>
      <c r="B54" s="10" t="s">
        <v>6</v>
      </c>
      <c r="C54" s="11">
        <f>AVERAGE(C42:C47)+C53</f>
        <v>12.494533864489222</v>
      </c>
      <c r="D54" s="11">
        <f t="shared" ref="D54" si="2">AVERAGE(D42:D47)+D53</f>
        <v>63.249312210018807</v>
      </c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5" x14ac:dyDescent="0.35">
      <c r="A55" s="1"/>
      <c r="B55" s="10" t="s">
        <v>7</v>
      </c>
      <c r="C55" s="11">
        <f>AVERAGE(C42:C47)-C53</f>
        <v>10.05807146884411</v>
      </c>
      <c r="D55" s="11">
        <f t="shared" ref="D55" si="3">AVERAGE(D42:D47)-D53</f>
        <v>54.262087789981202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5" x14ac:dyDescent="0.35">
      <c r="A56" s="1"/>
      <c r="B56" s="10" t="s">
        <v>8</v>
      </c>
      <c r="C56" s="10"/>
      <c r="D56" s="5">
        <v>2.9999999999999997E-4</v>
      </c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5" x14ac:dyDescent="0.35">
      <c r="A57" s="1"/>
      <c r="B57" s="10" t="s">
        <v>10</v>
      </c>
      <c r="C57" s="10"/>
      <c r="D57" s="5" t="s">
        <v>20</v>
      </c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5" x14ac:dyDescent="0.35">
      <c r="A58" s="1"/>
      <c r="B58" s="10" t="s">
        <v>12</v>
      </c>
      <c r="C58" s="10"/>
      <c r="D58" s="5">
        <v>10.199999999999999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5" x14ac:dyDescent="0.35">
      <c r="A59" s="1"/>
      <c r="B59" s="10" t="s">
        <v>13</v>
      </c>
      <c r="C59" s="10"/>
      <c r="D59" s="10">
        <v>4.59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5" x14ac:dyDescent="0.35">
      <c r="A60" s="1"/>
      <c r="B60" s="13" t="s">
        <v>14</v>
      </c>
      <c r="C60" s="10"/>
      <c r="D60" s="12" t="s">
        <v>21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8.5" x14ac:dyDescent="0.35">
      <c r="A61" s="1"/>
      <c r="B61" s="13" t="s">
        <v>16</v>
      </c>
      <c r="C61" s="10"/>
      <c r="D61" s="6">
        <v>0.9577</v>
      </c>
      <c r="E61" s="1"/>
      <c r="F61" s="1"/>
      <c r="G61" s="1"/>
      <c r="H61" s="1"/>
      <c r="I61" s="1"/>
      <c r="J61" s="1"/>
      <c r="K61" s="1"/>
      <c r="L61" s="1"/>
      <c r="M61" s="1"/>
      <c r="N61" s="1"/>
    </row>
  </sheetData>
  <mergeCells count="9">
    <mergeCell ref="C40:D40"/>
    <mergeCell ref="B50:B51"/>
    <mergeCell ref="C50:D50"/>
    <mergeCell ref="C2:D2"/>
    <mergeCell ref="B10:B11"/>
    <mergeCell ref="C10:D10"/>
    <mergeCell ref="D23:N23"/>
    <mergeCell ref="D24:I24"/>
    <mergeCell ref="J24:N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 Lowry</dc:creator>
  <cp:lastModifiedBy>Gus Lowry</cp:lastModifiedBy>
  <dcterms:created xsi:type="dcterms:W3CDTF">2024-10-09T15:41:31Z</dcterms:created>
  <dcterms:modified xsi:type="dcterms:W3CDTF">2024-10-09T15:43:23Z</dcterms:modified>
</cp:coreProperties>
</file>