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8_{CDFA1E05-5B8C-437B-A710-BBCB05AE4103}" xr6:coauthVersionLast="47" xr6:coauthVersionMax="47" xr10:uidLastSave="{00000000-0000-0000-0000-000000000000}"/>
  <bookViews>
    <workbookView xWindow="28680" yWindow="-885" windowWidth="29040" windowHeight="15720" xr2:uid="{939C9FA0-9B23-45D2-AE31-8B7DB82F3C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60" i="1" s="1"/>
  <c r="E59" i="1"/>
  <c r="E60" i="1" s="1"/>
  <c r="D59" i="1"/>
  <c r="D60" i="1" s="1"/>
  <c r="C59" i="1"/>
  <c r="C60" i="1" s="1"/>
  <c r="F12" i="1"/>
  <c r="F13" i="1" s="1"/>
  <c r="E12" i="1"/>
  <c r="E13" i="1" s="1"/>
  <c r="D12" i="1"/>
  <c r="D13" i="1" s="1"/>
  <c r="C12" i="1"/>
  <c r="C13" i="1" s="1"/>
  <c r="C15" i="1" l="1"/>
  <c r="C14" i="1"/>
  <c r="D14" i="1"/>
  <c r="D15" i="1"/>
  <c r="E15" i="1"/>
  <c r="E14" i="1"/>
  <c r="F15" i="1"/>
  <c r="F14" i="1"/>
  <c r="C61" i="1"/>
  <c r="C62" i="1"/>
  <c r="D62" i="1"/>
  <c r="D61" i="1"/>
  <c r="E62" i="1"/>
  <c r="E61" i="1"/>
  <c r="F62" i="1"/>
  <c r="F61" i="1"/>
</calcChain>
</file>

<file path=xl/sharedStrings.xml><?xml version="1.0" encoding="utf-8"?>
<sst xmlns="http://schemas.openxmlformats.org/spreadsheetml/2006/main" count="59" uniqueCount="29">
  <si>
    <t>Fig. 3c</t>
  </si>
  <si>
    <t>WT</t>
  </si>
  <si>
    <t>I546K</t>
  </si>
  <si>
    <t>I547K</t>
  </si>
  <si>
    <t>E551K</t>
  </si>
  <si>
    <t>Unpaired two-tailed t-test with Welch's correction</t>
  </si>
  <si>
    <t>n</t>
  </si>
  <si>
    <t>SEM</t>
  </si>
  <si>
    <t>Mean+SEM</t>
  </si>
  <si>
    <t>Mean-SEM</t>
  </si>
  <si>
    <t>P value</t>
  </si>
  <si>
    <t>Summary</t>
  </si>
  <si>
    <t>*</t>
  </si>
  <si>
    <t>**</t>
  </si>
  <si>
    <t>Welch-corrected t</t>
  </si>
  <si>
    <t>Welch-corrected df</t>
  </si>
  <si>
    <t>95% CI</t>
  </si>
  <si>
    <t>21.23 to 77.21</t>
  </si>
  <si>
    <t>20.09 to 67.21</t>
  </si>
  <si>
    <r>
      <t>R</t>
    </r>
    <r>
      <rPr>
        <vertAlign val="superscript"/>
        <sz val="12"/>
        <rFont val="Arial"/>
        <family val="2"/>
      </rPr>
      <t>2</t>
    </r>
  </si>
  <si>
    <t>Fig. 3e</t>
  </si>
  <si>
    <t>Test Potential (mV)</t>
  </si>
  <si>
    <t>Fig. 3f (160 mV, 0 Ca2+)</t>
  </si>
  <si>
    <t>&lt;0.0001</t>
  </si>
  <si>
    <t>****</t>
  </si>
  <si>
    <t>178.9 to 1159</t>
  </si>
  <si>
    <t>910.1 to 1270</t>
  </si>
  <si>
    <t>246.5 to 395.0</t>
  </si>
  <si>
    <t>Fig. 3f                                                            (160 mV, 0 Ca2+)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</si>
</sst>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5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EEAF-65BE-449B-B892-87694865A51C}">
  <dimension ref="A1:AG68"/>
  <sheetViews>
    <sheetView tabSelected="1" workbookViewId="0">
      <selection activeCell="B59" sqref="B59"/>
    </sheetView>
  </sheetViews>
  <sheetFormatPr defaultRowHeight="14.5" x14ac:dyDescent="0.35"/>
  <cols>
    <col min="2" max="2" width="42.7265625" bestFit="1" customWidth="1"/>
    <col min="3" max="3" width="19.81640625" bestFit="1" customWidth="1"/>
    <col min="4" max="6" width="15.08984375" bestFit="1" customWidth="1"/>
    <col min="7" max="8" width="9.08984375" bestFit="1" customWidth="1"/>
    <col min="10" max="17" width="9.08984375" bestFit="1" customWidth="1"/>
    <col min="18" max="18" width="11.54296875" bestFit="1" customWidth="1"/>
    <col min="19" max="21" width="10.36328125" bestFit="1" customWidth="1"/>
    <col min="22" max="22" width="11" bestFit="1" customWidth="1"/>
    <col min="23" max="26" width="11.54296875" bestFit="1" customWidth="1"/>
    <col min="27" max="33" width="11" bestFit="1" customWidth="1"/>
  </cols>
  <sheetData>
    <row r="1" spans="1:33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5" x14ac:dyDescent="0.35">
      <c r="A2" s="1"/>
      <c r="B2" s="1"/>
      <c r="C2" s="2" t="s">
        <v>0</v>
      </c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5" x14ac:dyDescent="0.35">
      <c r="A3" s="1"/>
      <c r="B3" s="1"/>
      <c r="C3" s="3" t="s">
        <v>1</v>
      </c>
      <c r="D3" s="3" t="s">
        <v>2</v>
      </c>
      <c r="E3" s="3" t="s">
        <v>3</v>
      </c>
      <c r="F3" s="3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 x14ac:dyDescent="0.35">
      <c r="A4" s="1"/>
      <c r="B4" s="1"/>
      <c r="C4" s="4">
        <v>0</v>
      </c>
      <c r="D4" s="5">
        <v>36.834699999999998</v>
      </c>
      <c r="E4" s="5">
        <v>28.571429999999999</v>
      </c>
      <c r="F4" s="6"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5" x14ac:dyDescent="0.35">
      <c r="A5" s="1"/>
      <c r="B5" s="1"/>
      <c r="C5" s="4">
        <v>0</v>
      </c>
      <c r="D5" s="5">
        <v>32.738100000000003</v>
      </c>
      <c r="E5" s="5">
        <v>55.55556</v>
      </c>
      <c r="F5" s="6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5" x14ac:dyDescent="0.35">
      <c r="A6" s="1"/>
      <c r="B6" s="1"/>
      <c r="C6" s="4">
        <v>0</v>
      </c>
      <c r="D6" s="5">
        <v>70.238100000000003</v>
      </c>
      <c r="E6" s="5">
        <v>57.142859999999999</v>
      </c>
      <c r="F6" s="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.5" x14ac:dyDescent="0.35">
      <c r="A7" s="1"/>
      <c r="B7" s="1"/>
      <c r="C7" s="4">
        <v>0</v>
      </c>
      <c r="D7" s="5">
        <v>57.070700000000002</v>
      </c>
      <c r="E7" s="5">
        <v>33.333329999999997</v>
      </c>
      <c r="F7" s="6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5" x14ac:dyDescent="0.35">
      <c r="A8" s="1"/>
      <c r="B8" s="1"/>
      <c r="C8" s="4"/>
      <c r="D8" s="5"/>
      <c r="E8" s="5"/>
      <c r="F8" s="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5" x14ac:dyDescent="0.35">
      <c r="A10" s="1"/>
      <c r="B10" s="7" t="s">
        <v>0</v>
      </c>
      <c r="C10" s="2" t="s">
        <v>5</v>
      </c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5.5" x14ac:dyDescent="0.35">
      <c r="A11" s="1"/>
      <c r="B11" s="8"/>
      <c r="C11" s="3" t="s">
        <v>1</v>
      </c>
      <c r="D11" s="3" t="s">
        <v>2</v>
      </c>
      <c r="E11" s="3" t="s">
        <v>3</v>
      </c>
      <c r="F11" s="3" t="s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.5" x14ac:dyDescent="0.35">
      <c r="A12" s="1"/>
      <c r="B12" s="6" t="s">
        <v>6</v>
      </c>
      <c r="C12" s="6">
        <f>COUNT(C4:C7)</f>
        <v>4</v>
      </c>
      <c r="D12" s="6">
        <f>COUNT(D4:D7)</f>
        <v>4</v>
      </c>
      <c r="E12" s="6">
        <f>COUNT(E4:E7)</f>
        <v>4</v>
      </c>
      <c r="F12" s="6">
        <f>COUNT(F4:F7)</f>
        <v>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5" x14ac:dyDescent="0.35">
      <c r="A13" s="1"/>
      <c r="B13" s="6" t="s">
        <v>7</v>
      </c>
      <c r="C13" s="6">
        <f>_xlfn.STDEV.S(C4:C7)/(SQRT(C12))</f>
        <v>0</v>
      </c>
      <c r="D13" s="9">
        <f>_xlfn.STDEV.S(D4:D7)/(SQRT(D12))</f>
        <v>8.7960346234349736</v>
      </c>
      <c r="E13" s="9">
        <f>_xlfn.STDEV.S(E4:E7)/(SQRT(E12))</f>
        <v>7.4026829623843033</v>
      </c>
      <c r="F13" s="6">
        <f>_xlfn.STDEV.S(F4:F7)/(SQRT(F12))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5.5" x14ac:dyDescent="0.35">
      <c r="A14" s="1"/>
      <c r="B14" s="6" t="s">
        <v>8</v>
      </c>
      <c r="C14" s="6">
        <f>AVERAGE(C4:C7)+C13</f>
        <v>0</v>
      </c>
      <c r="D14" s="9">
        <f>AVERAGE(D4:D7)+D13</f>
        <v>58.016434623434975</v>
      </c>
      <c r="E14" s="9">
        <f>AVERAGE(E4:E7)+E13</f>
        <v>51.053477962384306</v>
      </c>
      <c r="F14" s="6">
        <f>AVERAGE(F4:F7)+F13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5.5" x14ac:dyDescent="0.35">
      <c r="A15" s="1"/>
      <c r="B15" s="6" t="s">
        <v>9</v>
      </c>
      <c r="C15" s="6">
        <f>AVERAGE(C4:C7)-C13</f>
        <v>0</v>
      </c>
      <c r="D15" s="9">
        <f>AVERAGE(D4:D7)-D13</f>
        <v>40.424365376565021</v>
      </c>
      <c r="E15" s="9">
        <f>AVERAGE(E4:E7)-E13</f>
        <v>36.248112037615698</v>
      </c>
      <c r="F15" s="6">
        <f>AVERAGE(F4:F7)-F13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5" x14ac:dyDescent="0.35">
      <c r="A16" s="1"/>
      <c r="B16" s="6" t="s">
        <v>10</v>
      </c>
      <c r="C16" s="6"/>
      <c r="D16" s="10">
        <v>1.1299999999999999E-2</v>
      </c>
      <c r="E16" s="10">
        <v>9.7000000000000003E-3</v>
      </c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.5" x14ac:dyDescent="0.35">
      <c r="A17" s="1"/>
      <c r="B17" s="6" t="s">
        <v>11</v>
      </c>
      <c r="C17" s="6"/>
      <c r="D17" s="11" t="s">
        <v>12</v>
      </c>
      <c r="E17" s="11" t="s">
        <v>13</v>
      </c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.5" x14ac:dyDescent="0.35">
      <c r="A18" s="1"/>
      <c r="B18" s="6" t="s">
        <v>14</v>
      </c>
      <c r="C18" s="6"/>
      <c r="D18" s="4">
        <v>5.5960000000000001</v>
      </c>
      <c r="E18" s="4">
        <v>5.8970000000000002</v>
      </c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5" x14ac:dyDescent="0.35">
      <c r="A19" s="1"/>
      <c r="B19" s="6" t="s">
        <v>15</v>
      </c>
      <c r="C19" s="6"/>
      <c r="D19" s="12">
        <v>3</v>
      </c>
      <c r="E19" s="12">
        <v>3</v>
      </c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.5" x14ac:dyDescent="0.35">
      <c r="A20" s="1"/>
      <c r="B20" s="11" t="s">
        <v>16</v>
      </c>
      <c r="C20" s="6"/>
      <c r="D20" s="10" t="s">
        <v>17</v>
      </c>
      <c r="E20" s="10" t="s">
        <v>18</v>
      </c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8.5" x14ac:dyDescent="0.35">
      <c r="A21" s="1"/>
      <c r="B21" s="11" t="s">
        <v>19</v>
      </c>
      <c r="C21" s="6"/>
      <c r="D21" s="4">
        <v>0.91259999999999997</v>
      </c>
      <c r="E21" s="4">
        <v>0.92059999999999997</v>
      </c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.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.5" x14ac:dyDescent="0.35">
      <c r="A23" s="1"/>
      <c r="B23" s="1"/>
      <c r="C23" s="2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5" x14ac:dyDescent="0.35">
      <c r="A24" s="1"/>
      <c r="B24" s="1"/>
      <c r="C24" s="3" t="s">
        <v>21</v>
      </c>
      <c r="D24" s="13" t="s">
        <v>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 t="s">
        <v>2</v>
      </c>
      <c r="S24" s="13"/>
      <c r="T24" s="13"/>
      <c r="U24" s="13"/>
      <c r="V24" s="13"/>
      <c r="W24" s="14" t="s">
        <v>3</v>
      </c>
      <c r="X24" s="14"/>
      <c r="Y24" s="14"/>
      <c r="Z24" s="14"/>
      <c r="AA24" s="14"/>
      <c r="AB24" s="13" t="s">
        <v>4</v>
      </c>
      <c r="AC24" s="13"/>
      <c r="AD24" s="13"/>
      <c r="AE24" s="13"/>
      <c r="AF24" s="13"/>
      <c r="AG24" s="13"/>
    </row>
    <row r="25" spans="1:33" ht="15.5" x14ac:dyDescent="0.35">
      <c r="A25" s="1"/>
      <c r="B25" s="1"/>
      <c r="C25" s="4">
        <v>-100</v>
      </c>
      <c r="D25" s="5">
        <v>-4.0762799999999997</v>
      </c>
      <c r="E25" s="5">
        <v>-4.2666500000000003</v>
      </c>
      <c r="F25" s="5">
        <v>-4.0519100000000003</v>
      </c>
      <c r="G25" s="5">
        <v>-8.1307500000000008</v>
      </c>
      <c r="H25" s="5">
        <v>-4.4294099999999998</v>
      </c>
      <c r="I25" s="5">
        <v>-4.3351300000000004</v>
      </c>
      <c r="J25" s="5">
        <v>-5.0106999999999999</v>
      </c>
      <c r="K25" s="5">
        <v>-5.0533519069999997</v>
      </c>
      <c r="L25" s="5">
        <v>-3.9647399999999999</v>
      </c>
      <c r="M25" s="5">
        <v>-3.4925700000000002</v>
      </c>
      <c r="N25" s="5">
        <v>-4.6141899999999998</v>
      </c>
      <c r="O25" s="5">
        <v>-5.0642199999999997</v>
      </c>
      <c r="P25" s="5">
        <v>-3.6785600000000001</v>
      </c>
      <c r="Q25" s="5">
        <v>-3.892329567</v>
      </c>
      <c r="R25" s="5">
        <v>-76.627700000000004</v>
      </c>
      <c r="S25" s="5">
        <v>-17.509499999999999</v>
      </c>
      <c r="T25" s="5">
        <v>-38.180900000000001</v>
      </c>
      <c r="U25" s="5">
        <v>-61.701500000000003</v>
      </c>
      <c r="V25" s="5">
        <v>-116.657</v>
      </c>
      <c r="W25" s="5">
        <v>-58.511600000000001</v>
      </c>
      <c r="X25" s="5">
        <v>-119.998</v>
      </c>
      <c r="Y25" s="5">
        <v>-246.57400000000001</v>
      </c>
      <c r="Z25" s="5">
        <v>-183.52</v>
      </c>
      <c r="AA25" s="5">
        <v>-126.879</v>
      </c>
      <c r="AB25" s="6">
        <v>-12.306900000000001</v>
      </c>
      <c r="AC25" s="6">
        <v>-9.3857400000000002</v>
      </c>
      <c r="AD25" s="6">
        <v>-11.502800000000001</v>
      </c>
      <c r="AE25" s="6">
        <v>-10.316599999999999</v>
      </c>
      <c r="AF25" s="6">
        <v>-10.1195</v>
      </c>
      <c r="AG25" s="6">
        <v>-20.688400000000001</v>
      </c>
    </row>
    <row r="26" spans="1:33" ht="15.5" x14ac:dyDescent="0.35">
      <c r="A26" s="1"/>
      <c r="B26" s="1"/>
      <c r="C26" s="4">
        <v>-80</v>
      </c>
      <c r="D26" s="5">
        <v>-3.2888099999999998</v>
      </c>
      <c r="E26" s="5">
        <v>-3.3365900000000002</v>
      </c>
      <c r="F26" s="5">
        <v>-3.2953899999999998</v>
      </c>
      <c r="G26" s="5">
        <v>-6.1471099999999996</v>
      </c>
      <c r="H26" s="5">
        <v>-3.5894499999999998</v>
      </c>
      <c r="I26" s="5">
        <v>-3.4931700000000001</v>
      </c>
      <c r="J26" s="5">
        <v>-4.0283199999999999</v>
      </c>
      <c r="K26" s="5">
        <v>-4.0734984450000002</v>
      </c>
      <c r="L26" s="5">
        <v>-3.1509399999999999</v>
      </c>
      <c r="M26" s="5">
        <v>-2.83256</v>
      </c>
      <c r="N26" s="5">
        <v>-3.6382699999999999</v>
      </c>
      <c r="O26" s="5">
        <v>-3.9588100000000002</v>
      </c>
      <c r="P26" s="5">
        <v>-3.0233300000000001</v>
      </c>
      <c r="Q26" s="5">
        <v>-2.4614836040000001</v>
      </c>
      <c r="R26" s="5">
        <v>-63.482900000000001</v>
      </c>
      <c r="S26" s="5">
        <v>-13.860099999999999</v>
      </c>
      <c r="T26" s="5">
        <v>-28.165199999999999</v>
      </c>
      <c r="U26" s="5">
        <v>-45.619599999999998</v>
      </c>
      <c r="V26" s="5">
        <v>-88.192099999999996</v>
      </c>
      <c r="W26" s="5">
        <v>-52.5137</v>
      </c>
      <c r="X26" s="5">
        <v>-108.15900000000001</v>
      </c>
      <c r="Y26" s="5">
        <v>-215.327</v>
      </c>
      <c r="Z26" s="5">
        <v>-159.19300000000001</v>
      </c>
      <c r="AA26" s="5">
        <v>-112.788</v>
      </c>
      <c r="AB26" s="6">
        <v>-10.4268</v>
      </c>
      <c r="AC26" s="6">
        <v>-8.16981</v>
      </c>
      <c r="AD26" s="6">
        <v>-10.016</v>
      </c>
      <c r="AE26" s="6">
        <v>-8.6381700000000006</v>
      </c>
      <c r="AF26" s="6">
        <v>-8.5512800000000002</v>
      </c>
      <c r="AG26" s="6">
        <v>-16.326899999999998</v>
      </c>
    </row>
    <row r="27" spans="1:33" ht="15.5" x14ac:dyDescent="0.35">
      <c r="A27" s="1"/>
      <c r="B27" s="1"/>
      <c r="C27" s="4">
        <v>-60</v>
      </c>
      <c r="D27" s="5">
        <v>-2.5749200000000001</v>
      </c>
      <c r="E27" s="5">
        <v>-2.64195</v>
      </c>
      <c r="F27" s="5">
        <v>-2.4644900000000001</v>
      </c>
      <c r="G27" s="5">
        <v>-4.4831799999999999</v>
      </c>
      <c r="H27" s="5">
        <v>-2.78437</v>
      </c>
      <c r="I27" s="5">
        <v>-2.68391</v>
      </c>
      <c r="J27" s="5">
        <v>-3.2116099999999999</v>
      </c>
      <c r="K27" s="5">
        <v>-3.1684426700000001</v>
      </c>
      <c r="L27" s="5">
        <v>-2.4108900000000002</v>
      </c>
      <c r="M27" s="5">
        <v>-2.0986899999999999</v>
      </c>
      <c r="N27" s="5">
        <v>-2.6369099999999999</v>
      </c>
      <c r="O27" s="5">
        <v>-2.9212099999999999</v>
      </c>
      <c r="P27" s="5">
        <v>-2.0389900000000001</v>
      </c>
      <c r="Q27" s="5">
        <v>-1.824362303</v>
      </c>
      <c r="R27" s="5">
        <v>-46.73</v>
      </c>
      <c r="S27" s="5">
        <v>-10.0708</v>
      </c>
      <c r="T27" s="5">
        <v>-18.331700000000001</v>
      </c>
      <c r="U27" s="5">
        <v>-28.011800000000001</v>
      </c>
      <c r="V27" s="5">
        <v>-58.197699999999998</v>
      </c>
      <c r="W27" s="5">
        <v>-45.9876</v>
      </c>
      <c r="X27" s="5">
        <v>-95.774299999999997</v>
      </c>
      <c r="Y27" s="5">
        <v>-175.94200000000001</v>
      </c>
      <c r="Z27" s="5">
        <v>-132.119</v>
      </c>
      <c r="AA27" s="5">
        <v>-96.4876</v>
      </c>
      <c r="AB27" s="6">
        <v>-8.9463699999999999</v>
      </c>
      <c r="AC27" s="6">
        <v>-7.0095099999999997</v>
      </c>
      <c r="AD27" s="6">
        <v>-8.6955500000000008</v>
      </c>
      <c r="AE27" s="6">
        <v>-7.51919</v>
      </c>
      <c r="AF27" s="6">
        <v>-6.9512299999999998</v>
      </c>
      <c r="AG27" s="6">
        <v>-12.6203</v>
      </c>
    </row>
    <row r="28" spans="1:33" ht="15.5" x14ac:dyDescent="0.35">
      <c r="A28" s="1"/>
      <c r="B28" s="1"/>
      <c r="C28" s="4">
        <v>-40</v>
      </c>
      <c r="D28" s="5">
        <v>-1.76566</v>
      </c>
      <c r="E28" s="5">
        <v>-1.81071</v>
      </c>
      <c r="F28" s="5">
        <v>-1.78746</v>
      </c>
      <c r="G28" s="5">
        <v>-3.1571199999999999</v>
      </c>
      <c r="H28" s="5">
        <v>-2.0548500000000001</v>
      </c>
      <c r="I28" s="5">
        <v>-1.95912</v>
      </c>
      <c r="J28" s="5">
        <v>-2.34259</v>
      </c>
      <c r="K28" s="5">
        <v>-1.991122302</v>
      </c>
      <c r="L28" s="5">
        <v>-1.69754</v>
      </c>
      <c r="M28" s="5">
        <v>-1.3430200000000001</v>
      </c>
      <c r="N28" s="5">
        <v>-1.6339600000000001</v>
      </c>
      <c r="O28" s="5">
        <v>-1.9768600000000001</v>
      </c>
      <c r="P28" s="5">
        <v>-1.3867499999999999</v>
      </c>
      <c r="Q28" s="5">
        <v>-1.2541653479999999</v>
      </c>
      <c r="R28" s="5">
        <v>-20.901399999999999</v>
      </c>
      <c r="S28" s="5">
        <v>-4.85738</v>
      </c>
      <c r="T28" s="5">
        <v>-9.4371399999999994</v>
      </c>
      <c r="U28" s="5">
        <v>-10.3087</v>
      </c>
      <c r="V28" s="5">
        <v>-28.018000000000001</v>
      </c>
      <c r="W28" s="5">
        <v>-38.8277</v>
      </c>
      <c r="X28" s="5">
        <v>-79.205799999999996</v>
      </c>
      <c r="Y28" s="5">
        <v>-129.505</v>
      </c>
      <c r="Z28" s="5">
        <v>-98.4846</v>
      </c>
      <c r="AA28" s="5">
        <v>-74.727099999999993</v>
      </c>
      <c r="AB28" s="6">
        <v>-7.8837099999999998</v>
      </c>
      <c r="AC28" s="6">
        <v>-5.9445699999999997</v>
      </c>
      <c r="AD28" s="6">
        <v>-7.2088000000000001</v>
      </c>
      <c r="AE28" s="6">
        <v>-6.3069699999999997</v>
      </c>
      <c r="AF28" s="6">
        <v>-4.9485099999999997</v>
      </c>
      <c r="AG28" s="6">
        <v>-8.4304799999999993</v>
      </c>
    </row>
    <row r="29" spans="1:33" ht="15.5" x14ac:dyDescent="0.35">
      <c r="A29" s="1"/>
      <c r="B29" s="1"/>
      <c r="C29" s="4">
        <v>-20</v>
      </c>
      <c r="D29" s="5">
        <v>-1.0381400000000001</v>
      </c>
      <c r="E29" s="5">
        <v>-1.1712899999999999</v>
      </c>
      <c r="F29" s="5">
        <v>-1.08735</v>
      </c>
      <c r="G29" s="5">
        <v>-1.9146099999999999</v>
      </c>
      <c r="H29" s="5">
        <v>-1.1480399999999999</v>
      </c>
      <c r="I29" s="5">
        <v>-1.05722</v>
      </c>
      <c r="J29" s="5">
        <v>-1.35731</v>
      </c>
      <c r="K29" s="5">
        <v>-1.0277243220000001</v>
      </c>
      <c r="L29" s="5">
        <v>-0.83542000000000005</v>
      </c>
      <c r="M29" s="5">
        <v>-0.70843999999999996</v>
      </c>
      <c r="N29" s="5">
        <v>-0.89803999999999995</v>
      </c>
      <c r="O29" s="5">
        <v>-1.11389</v>
      </c>
      <c r="P29" s="5">
        <v>-0.80483000000000005</v>
      </c>
      <c r="Q29" s="5">
        <v>-0.76695492399999998</v>
      </c>
      <c r="R29" s="5">
        <v>19.677479999999999</v>
      </c>
      <c r="S29" s="5">
        <v>2.8737379999999999</v>
      </c>
      <c r="T29" s="5">
        <v>0.27338699999999999</v>
      </c>
      <c r="U29" s="5">
        <v>10.68458</v>
      </c>
      <c r="V29" s="5">
        <v>4.6175990000000002</v>
      </c>
      <c r="W29" s="5">
        <v>-28.158300000000001</v>
      </c>
      <c r="X29" s="5">
        <v>-53.6601</v>
      </c>
      <c r="Y29" s="5">
        <v>-70.860100000000003</v>
      </c>
      <c r="Z29" s="5">
        <v>-56.304900000000004</v>
      </c>
      <c r="AA29" s="5">
        <v>-43.915500000000002</v>
      </c>
      <c r="AB29" s="6">
        <v>-6.3033299999999999</v>
      </c>
      <c r="AC29" s="6">
        <v>-4.6491600000000002</v>
      </c>
      <c r="AD29" s="6">
        <v>-5.89811</v>
      </c>
      <c r="AE29" s="6">
        <v>-5.2897100000000004</v>
      </c>
      <c r="AF29" s="6">
        <v>-2.9881799999999998</v>
      </c>
      <c r="AG29" s="6">
        <v>-4.3233199999999998</v>
      </c>
    </row>
    <row r="30" spans="1:33" ht="15.5" x14ac:dyDescent="0.35">
      <c r="A30" s="1"/>
      <c r="B30" s="1"/>
      <c r="C30" s="4">
        <v>0</v>
      </c>
      <c r="D30" s="5">
        <v>-0.32151999999999997</v>
      </c>
      <c r="E30" s="5">
        <v>-0.31390000000000001</v>
      </c>
      <c r="F30" s="5">
        <v>-0.38979999999999998</v>
      </c>
      <c r="G30" s="5">
        <v>-0.8901</v>
      </c>
      <c r="H30" s="5">
        <v>-0.29354999999999998</v>
      </c>
      <c r="I30" s="5">
        <v>-0.29427999999999999</v>
      </c>
      <c r="J30" s="5">
        <v>-0.36620999999999998</v>
      </c>
      <c r="K30" s="5">
        <v>0.43532427600000001</v>
      </c>
      <c r="L30" s="5">
        <v>-0.12461</v>
      </c>
      <c r="M30" s="5">
        <v>-0.19617999999999999</v>
      </c>
      <c r="N30" s="5">
        <v>-0.20663000000000001</v>
      </c>
      <c r="O30" s="5">
        <v>-0.2238</v>
      </c>
      <c r="P30" s="5">
        <v>-0.21392</v>
      </c>
      <c r="Q30" s="5">
        <v>-0.23022031800000001</v>
      </c>
      <c r="R30" s="5">
        <v>81.125889999999998</v>
      </c>
      <c r="S30" s="5">
        <v>16.18704</v>
      </c>
      <c r="T30" s="5">
        <v>11.179180000000001</v>
      </c>
      <c r="U30" s="5">
        <v>35.937629999999999</v>
      </c>
      <c r="V30" s="5">
        <v>40.188740000000003</v>
      </c>
      <c r="W30" s="5">
        <v>-11.326700000000001</v>
      </c>
      <c r="X30" s="5">
        <v>-14.2797</v>
      </c>
      <c r="Y30" s="5">
        <v>5.2812359999999998</v>
      </c>
      <c r="Z30" s="5">
        <v>-0.63214999999999999</v>
      </c>
      <c r="AA30" s="5">
        <v>3.185737</v>
      </c>
      <c r="AB30" s="6">
        <v>-5.0136000000000003</v>
      </c>
      <c r="AC30" s="6">
        <v>-2.6941299999999999</v>
      </c>
      <c r="AD30" s="6">
        <v>-3.3549799999999999</v>
      </c>
      <c r="AE30" s="6">
        <v>-2.9500299999999999</v>
      </c>
      <c r="AF30" s="6">
        <v>-0.18013999999999999</v>
      </c>
      <c r="AG30" s="6">
        <v>2.797444</v>
      </c>
    </row>
    <row r="31" spans="1:33" ht="15.5" x14ac:dyDescent="0.35">
      <c r="A31" s="1"/>
      <c r="B31" s="1"/>
      <c r="C31" s="4">
        <v>20</v>
      </c>
      <c r="D31" s="5">
        <v>2.1662029999999999</v>
      </c>
      <c r="E31" s="5">
        <v>2.2757390000000002</v>
      </c>
      <c r="F31" s="5">
        <v>0.97451100000000002</v>
      </c>
      <c r="G31" s="5">
        <v>0.16711999999999999</v>
      </c>
      <c r="H31" s="5">
        <v>2.6506699999999999</v>
      </c>
      <c r="I31" s="5">
        <v>1.558576</v>
      </c>
      <c r="J31" s="5">
        <v>1.1829190000000001</v>
      </c>
      <c r="K31" s="5">
        <v>3.270167856</v>
      </c>
      <c r="L31" s="5">
        <v>0.83541900000000002</v>
      </c>
      <c r="M31" s="5">
        <v>0.56433299999999997</v>
      </c>
      <c r="N31" s="5">
        <v>0.73273999999999995</v>
      </c>
      <c r="O31" s="5">
        <v>0.65104200000000001</v>
      </c>
      <c r="P31" s="5">
        <v>0.54303299999999999</v>
      </c>
      <c r="Q31" s="5">
        <v>0.42162443500000002</v>
      </c>
      <c r="R31" s="5">
        <v>165.66909999999999</v>
      </c>
      <c r="S31" s="5">
        <v>38.503</v>
      </c>
      <c r="T31" s="5">
        <v>23.98809</v>
      </c>
      <c r="U31" s="5">
        <v>67.691559999999996</v>
      </c>
      <c r="V31" s="5">
        <v>81.701729999999998</v>
      </c>
      <c r="W31" s="5">
        <v>18.58051</v>
      </c>
      <c r="X31" s="5">
        <v>43.958019999999998</v>
      </c>
      <c r="Y31" s="5">
        <v>101.67440000000001</v>
      </c>
      <c r="Z31" s="5">
        <v>71.901589999999999</v>
      </c>
      <c r="AA31" s="5">
        <v>68.534289999999999</v>
      </c>
      <c r="AB31" s="6">
        <v>-1.29881</v>
      </c>
      <c r="AC31" s="6">
        <v>1.3748800000000001</v>
      </c>
      <c r="AD31" s="6">
        <v>1.8290979999999999</v>
      </c>
      <c r="AE31" s="6">
        <v>1.6954210000000001</v>
      </c>
      <c r="AF31" s="6">
        <v>4.0266250000000001</v>
      </c>
      <c r="AG31" s="6">
        <v>10.69387</v>
      </c>
    </row>
    <row r="32" spans="1:33" ht="15.5" x14ac:dyDescent="0.35">
      <c r="A32" s="1"/>
      <c r="B32" s="1"/>
      <c r="C32" s="4">
        <v>40</v>
      </c>
      <c r="D32" s="5">
        <v>7.3187689999999996</v>
      </c>
      <c r="E32" s="5">
        <v>3.9643790000000001</v>
      </c>
      <c r="F32" s="5">
        <v>1.9079900000000001</v>
      </c>
      <c r="G32" s="5">
        <v>1.8928160000000001</v>
      </c>
      <c r="H32" s="5">
        <v>4.807245</v>
      </c>
      <c r="I32" s="5">
        <v>2.7656559999999999</v>
      </c>
      <c r="J32" s="5">
        <v>2.3949029999999998</v>
      </c>
      <c r="K32" s="5">
        <v>4.4085931220000001</v>
      </c>
      <c r="L32" s="5">
        <v>1.780192</v>
      </c>
      <c r="M32" s="5">
        <v>1.4241539999999999</v>
      </c>
      <c r="N32" s="5">
        <v>1.7929079999999999</v>
      </c>
      <c r="O32" s="5">
        <v>1.7869740000000001</v>
      </c>
      <c r="P32" s="5">
        <v>1.4136820000000001</v>
      </c>
      <c r="Q32" s="5">
        <v>1.2447959500000001</v>
      </c>
      <c r="R32" s="5">
        <v>276.40649999999999</v>
      </c>
      <c r="S32" s="5">
        <v>72.67</v>
      </c>
      <c r="T32" s="5">
        <v>40.702820000000003</v>
      </c>
      <c r="U32" s="5">
        <v>107.2178</v>
      </c>
      <c r="V32" s="5">
        <v>132.50810000000001</v>
      </c>
      <c r="W32" s="5">
        <v>67.936819999999997</v>
      </c>
      <c r="X32" s="5">
        <v>123.3292</v>
      </c>
      <c r="Y32" s="5">
        <v>219.48070000000001</v>
      </c>
      <c r="Z32" s="5">
        <v>162.32079999999999</v>
      </c>
      <c r="AA32" s="5">
        <v>152.48740000000001</v>
      </c>
      <c r="AB32" s="6">
        <v>5.1770889999999996</v>
      </c>
      <c r="AC32" s="6">
        <v>10.101000000000001</v>
      </c>
      <c r="AD32" s="6">
        <v>12.921060000000001</v>
      </c>
      <c r="AE32" s="6">
        <v>10.986330000000001</v>
      </c>
      <c r="AF32" s="6">
        <v>10.511609999999999</v>
      </c>
      <c r="AG32" s="6">
        <v>19.58211</v>
      </c>
    </row>
    <row r="33" spans="1:33" ht="15.5" x14ac:dyDescent="0.35">
      <c r="A33" s="1"/>
      <c r="B33" s="1"/>
      <c r="C33" s="4">
        <v>60</v>
      </c>
      <c r="D33" s="5">
        <v>7.4413840000000002</v>
      </c>
      <c r="E33" s="5">
        <v>4.0254139999999996</v>
      </c>
      <c r="F33" s="5">
        <v>2.8209529999999998</v>
      </c>
      <c r="G33" s="5">
        <v>4.0581110000000002</v>
      </c>
      <c r="H33" s="5">
        <v>5.0194150000000004</v>
      </c>
      <c r="I33" s="5">
        <v>3.6185130000000001</v>
      </c>
      <c r="J33" s="5">
        <v>3.3249629999999999</v>
      </c>
      <c r="K33" s="5">
        <v>4.601571925</v>
      </c>
      <c r="L33" s="5">
        <v>2.8012589999999999</v>
      </c>
      <c r="M33" s="5">
        <v>2.386911</v>
      </c>
      <c r="N33" s="5">
        <v>2.8165179999999999</v>
      </c>
      <c r="O33" s="5">
        <v>2.982246</v>
      </c>
      <c r="P33" s="5">
        <v>2.5341559999999999</v>
      </c>
      <c r="Q33" s="5">
        <v>2.215201328</v>
      </c>
      <c r="R33" s="5">
        <v>412.46409999999997</v>
      </c>
      <c r="S33" s="5">
        <v>121.371</v>
      </c>
      <c r="T33" s="5">
        <v>63.215890000000002</v>
      </c>
      <c r="U33" s="5">
        <v>154.34180000000001</v>
      </c>
      <c r="V33" s="5">
        <v>195.5196</v>
      </c>
      <c r="W33" s="5">
        <v>145.19319999999999</v>
      </c>
      <c r="X33" s="5">
        <v>226.3768</v>
      </c>
      <c r="Y33" s="5">
        <v>359.3784</v>
      </c>
      <c r="Z33" s="5">
        <v>273.68819999999999</v>
      </c>
      <c r="AA33" s="5">
        <v>253.5787</v>
      </c>
      <c r="AB33" s="6">
        <v>18.419540000000001</v>
      </c>
      <c r="AC33" s="6">
        <v>26.257829999999998</v>
      </c>
      <c r="AD33" s="6">
        <v>34.322490000000002</v>
      </c>
      <c r="AE33" s="6">
        <v>29.551189999999998</v>
      </c>
      <c r="AF33" s="6">
        <v>22.379549999999998</v>
      </c>
      <c r="AG33" s="6">
        <v>31.356809999999999</v>
      </c>
    </row>
    <row r="34" spans="1:33" ht="15.5" x14ac:dyDescent="0.35">
      <c r="A34" s="1"/>
      <c r="B34" s="1"/>
      <c r="C34" s="4">
        <v>80</v>
      </c>
      <c r="D34" s="5">
        <v>7.0735390000000002</v>
      </c>
      <c r="E34" s="5">
        <v>5.2286780000000004</v>
      </c>
      <c r="F34" s="5">
        <v>4.334009</v>
      </c>
      <c r="G34" s="5">
        <v>7.2224930000000001</v>
      </c>
      <c r="H34" s="5">
        <v>5.4931640000000002</v>
      </c>
      <c r="I34" s="5">
        <v>4.6730039999999997</v>
      </c>
      <c r="J34" s="5">
        <v>4.6067010000000002</v>
      </c>
      <c r="K34" s="5">
        <v>5.6218167469999996</v>
      </c>
      <c r="L34" s="5">
        <v>4.252116</v>
      </c>
      <c r="M34" s="5">
        <v>3.631834</v>
      </c>
      <c r="N34" s="5">
        <v>4.787445</v>
      </c>
      <c r="O34" s="5">
        <v>4.7166610000000002</v>
      </c>
      <c r="P34" s="5">
        <v>4.4983510000000004</v>
      </c>
      <c r="Q34" s="5">
        <v>3.4840903029999999</v>
      </c>
      <c r="R34" s="5">
        <v>568.51710000000003</v>
      </c>
      <c r="S34" s="5">
        <v>181.88480000000001</v>
      </c>
      <c r="T34" s="5">
        <v>97.817359999999994</v>
      </c>
      <c r="U34" s="5">
        <v>209.46080000000001</v>
      </c>
      <c r="V34" s="5">
        <v>273.05790000000002</v>
      </c>
      <c r="W34" s="5">
        <v>257.16930000000002</v>
      </c>
      <c r="X34" s="5">
        <v>352.21089999999998</v>
      </c>
      <c r="Y34" s="5">
        <v>520.29920000000004</v>
      </c>
      <c r="Z34" s="5">
        <v>403.08269999999999</v>
      </c>
      <c r="AA34" s="5">
        <v>370.62479999999999</v>
      </c>
      <c r="AB34" s="6">
        <v>41.225969999999997</v>
      </c>
      <c r="AC34" s="6">
        <v>55.432319999999997</v>
      </c>
      <c r="AD34" s="6">
        <v>71.716300000000004</v>
      </c>
      <c r="AE34" s="6">
        <v>61.908290000000001</v>
      </c>
      <c r="AF34" s="6">
        <v>40.849049999999998</v>
      </c>
      <c r="AG34" s="6">
        <v>48.611960000000003</v>
      </c>
    </row>
    <row r="35" spans="1:33" ht="15.5" x14ac:dyDescent="0.35">
      <c r="A35" s="1"/>
      <c r="B35" s="1"/>
      <c r="C35" s="4">
        <v>100</v>
      </c>
      <c r="D35" s="5">
        <v>7.6103209999999999</v>
      </c>
      <c r="E35" s="5">
        <v>7.077172</v>
      </c>
      <c r="F35" s="5">
        <v>7.44475</v>
      </c>
      <c r="G35" s="5">
        <v>11.89096</v>
      </c>
      <c r="H35" s="5">
        <v>6.8562830000000003</v>
      </c>
      <c r="I35" s="5">
        <v>7.032667</v>
      </c>
      <c r="J35" s="5">
        <v>7.3532830000000002</v>
      </c>
      <c r="K35" s="5">
        <v>7.4379115389999999</v>
      </c>
      <c r="L35" s="5">
        <v>6.2128699999999997</v>
      </c>
      <c r="M35" s="5">
        <v>6.1979749999999996</v>
      </c>
      <c r="N35" s="5">
        <v>7.2002410000000001</v>
      </c>
      <c r="O35" s="5">
        <v>7.1953670000000001</v>
      </c>
      <c r="P35" s="5">
        <v>6.4610500000000002</v>
      </c>
      <c r="Q35" s="5">
        <v>5.4101775319999996</v>
      </c>
      <c r="R35" s="5">
        <v>748.02970000000005</v>
      </c>
      <c r="S35" s="5">
        <v>255.77539999999999</v>
      </c>
      <c r="T35" s="5">
        <v>137.47120000000001</v>
      </c>
      <c r="U35" s="5">
        <v>278.4239</v>
      </c>
      <c r="V35" s="5">
        <v>361.0412</v>
      </c>
      <c r="W35" s="5">
        <v>403.1841</v>
      </c>
      <c r="X35" s="5">
        <v>498.56819999999999</v>
      </c>
      <c r="Y35" s="5">
        <v>697.4538</v>
      </c>
      <c r="Z35" s="5">
        <v>549.52340000000004</v>
      </c>
      <c r="AA35" s="5">
        <v>498.62369999999999</v>
      </c>
      <c r="AB35" s="6">
        <v>80.208539999999999</v>
      </c>
      <c r="AC35" s="6">
        <v>100.85899999999999</v>
      </c>
      <c r="AD35" s="6">
        <v>127.8413</v>
      </c>
      <c r="AE35" s="6">
        <v>111.3468</v>
      </c>
      <c r="AF35" s="6">
        <v>72.828919999999997</v>
      </c>
      <c r="AG35" s="6">
        <v>74.119560000000007</v>
      </c>
    </row>
    <row r="36" spans="1:33" ht="15.5" x14ac:dyDescent="0.35">
      <c r="A36" s="1"/>
      <c r="B36" s="1"/>
      <c r="C36" s="4">
        <v>120</v>
      </c>
      <c r="D36" s="5">
        <v>10.76562</v>
      </c>
      <c r="E36" s="5">
        <v>11.45426</v>
      </c>
      <c r="F36" s="5">
        <v>12.548109999999999</v>
      </c>
      <c r="G36" s="5">
        <v>18.488569999999999</v>
      </c>
      <c r="H36" s="5">
        <v>9.4139470000000003</v>
      </c>
      <c r="I36" s="5">
        <v>10.547639999999999</v>
      </c>
      <c r="J36" s="5">
        <v>11.26825</v>
      </c>
      <c r="K36" s="5">
        <v>10.56596375</v>
      </c>
      <c r="L36" s="5">
        <v>9.2659000000000002</v>
      </c>
      <c r="M36" s="5">
        <v>9.1504290000000008</v>
      </c>
      <c r="N36" s="5">
        <v>12.103719999999999</v>
      </c>
      <c r="O36" s="5">
        <v>12.26637</v>
      </c>
      <c r="P36" s="5">
        <v>10.21142</v>
      </c>
      <c r="Q36" s="5">
        <v>8.8594673559999997</v>
      </c>
      <c r="R36" s="5">
        <v>936.47550000000001</v>
      </c>
      <c r="S36" s="5">
        <v>340.4744</v>
      </c>
      <c r="T36" s="5">
        <v>195.55410000000001</v>
      </c>
      <c r="U36" s="5">
        <v>359.9119</v>
      </c>
      <c r="V36" s="5">
        <v>460.86090000000002</v>
      </c>
      <c r="W36" s="5">
        <v>587.38120000000004</v>
      </c>
      <c r="X36" s="5">
        <v>667.572</v>
      </c>
      <c r="Y36" s="5">
        <v>895.33489999999995</v>
      </c>
      <c r="Z36" s="5">
        <v>717.53359999999998</v>
      </c>
      <c r="AA36" s="5">
        <v>645.16390000000001</v>
      </c>
      <c r="AB36" s="6">
        <v>140.92580000000001</v>
      </c>
      <c r="AC36" s="6">
        <v>165.89959999999999</v>
      </c>
      <c r="AD36" s="6">
        <v>208.08680000000001</v>
      </c>
      <c r="AE36" s="6">
        <v>181.54570000000001</v>
      </c>
      <c r="AF36" s="6">
        <v>121.59350000000001</v>
      </c>
      <c r="AG36" s="6">
        <v>111.36369999999999</v>
      </c>
    </row>
    <row r="37" spans="1:33" ht="15.5" x14ac:dyDescent="0.35">
      <c r="A37" s="1"/>
      <c r="B37" s="1"/>
      <c r="C37" s="4">
        <v>140</v>
      </c>
      <c r="D37" s="5">
        <v>16.021730000000002</v>
      </c>
      <c r="E37" s="5">
        <v>17.906549999999999</v>
      </c>
      <c r="F37" s="5">
        <v>20.74682</v>
      </c>
      <c r="G37" s="5">
        <v>30.06345</v>
      </c>
      <c r="H37" s="5">
        <v>14.003209999999999</v>
      </c>
      <c r="I37" s="5">
        <v>15.78467</v>
      </c>
      <c r="J37" s="5">
        <v>17.290389999999999</v>
      </c>
      <c r="K37" s="5">
        <v>15.24831794</v>
      </c>
      <c r="L37" s="5">
        <v>14.55307</v>
      </c>
      <c r="M37" s="5">
        <v>14.153130000000001</v>
      </c>
      <c r="N37" s="5">
        <v>18.755590000000002</v>
      </c>
      <c r="O37" s="5">
        <v>21.372479999999999</v>
      </c>
      <c r="P37" s="5">
        <v>17.448869999999999</v>
      </c>
      <c r="Q37" s="5">
        <v>15.304297200000001</v>
      </c>
      <c r="R37" s="5">
        <v>1146.317</v>
      </c>
      <c r="S37" s="5">
        <v>434.17599999999999</v>
      </c>
      <c r="T37" s="5">
        <v>271.07240000000002</v>
      </c>
      <c r="U37" s="5">
        <v>438.93630000000002</v>
      </c>
      <c r="V37" s="5">
        <v>577.65959999999995</v>
      </c>
      <c r="W37" s="5">
        <v>802.38919999999996</v>
      </c>
      <c r="X37" s="5">
        <v>857.08609999999999</v>
      </c>
      <c r="Y37" s="5">
        <v>1114.2809999999999</v>
      </c>
      <c r="Z37" s="5">
        <v>908.06140000000005</v>
      </c>
      <c r="AA37" s="5">
        <v>803.37519999999995</v>
      </c>
      <c r="AB37" s="6">
        <v>224.21340000000001</v>
      </c>
      <c r="AC37" s="6">
        <v>251.8972</v>
      </c>
      <c r="AD37" s="6">
        <v>313.06920000000002</v>
      </c>
      <c r="AE37" s="6">
        <v>272.79320000000001</v>
      </c>
      <c r="AF37" s="6">
        <v>199.71</v>
      </c>
      <c r="AG37" s="6">
        <v>165.3544</v>
      </c>
    </row>
    <row r="38" spans="1:33" ht="15.5" x14ac:dyDescent="0.35">
      <c r="A38" s="1"/>
      <c r="B38" s="1"/>
      <c r="C38" s="4">
        <v>160</v>
      </c>
      <c r="D38" s="5">
        <v>24.09254</v>
      </c>
      <c r="E38" s="5">
        <v>29.54683</v>
      </c>
      <c r="F38" s="5">
        <v>31.058689999999999</v>
      </c>
      <c r="G38" s="5">
        <v>46.797249999999998</v>
      </c>
      <c r="H38" s="5">
        <v>21.713979999999999</v>
      </c>
      <c r="I38" s="5">
        <v>23.430420000000002</v>
      </c>
      <c r="J38" s="5">
        <v>26.474730000000001</v>
      </c>
      <c r="K38" s="5">
        <v>22.94802138</v>
      </c>
      <c r="L38" s="5">
        <v>22.614799999999999</v>
      </c>
      <c r="M38" s="5">
        <v>23.66929</v>
      </c>
      <c r="N38" s="5">
        <v>29.883379999999999</v>
      </c>
      <c r="O38" s="5">
        <v>33.615110000000001</v>
      </c>
      <c r="P38" s="5">
        <v>27.91311</v>
      </c>
      <c r="Q38" s="5">
        <v>26.075129459999999</v>
      </c>
      <c r="R38" s="5">
        <v>1368.174</v>
      </c>
      <c r="S38" s="5">
        <v>536.52419999999995</v>
      </c>
      <c r="T38" s="5">
        <v>350.9436</v>
      </c>
      <c r="U38" s="5">
        <v>532.88559999999995</v>
      </c>
      <c r="V38" s="5">
        <v>695.25599999999997</v>
      </c>
      <c r="W38" s="5">
        <v>1054.4169999999999</v>
      </c>
      <c r="X38" s="5">
        <v>1069.107</v>
      </c>
      <c r="Y38" s="5">
        <v>1362.271</v>
      </c>
      <c r="Z38" s="5">
        <v>1121.51</v>
      </c>
      <c r="AA38" s="5">
        <v>983.23540000000003</v>
      </c>
      <c r="AB38" s="6">
        <v>337.34640000000002</v>
      </c>
      <c r="AC38" s="6">
        <v>364.5976</v>
      </c>
      <c r="AD38" s="6">
        <v>446.77929999999998</v>
      </c>
      <c r="AE38" s="6">
        <v>391.2099</v>
      </c>
      <c r="AF38" s="6">
        <v>311.76670000000001</v>
      </c>
      <c r="AG38" s="6">
        <v>239.67740000000001</v>
      </c>
    </row>
    <row r="39" spans="1:33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5" x14ac:dyDescent="0.35">
      <c r="A40" s="1"/>
      <c r="B40" s="1"/>
      <c r="C40" s="15" t="s">
        <v>22</v>
      </c>
      <c r="D40" s="16"/>
      <c r="E40" s="16"/>
      <c r="F40" s="1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5" x14ac:dyDescent="0.35">
      <c r="A41" s="1"/>
      <c r="B41" s="1"/>
      <c r="C41" s="3" t="s">
        <v>1</v>
      </c>
      <c r="D41" s="3" t="s">
        <v>2</v>
      </c>
      <c r="E41" s="3" t="s">
        <v>3</v>
      </c>
      <c r="F41" s="3" t="s">
        <v>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5" x14ac:dyDescent="0.35">
      <c r="A42" s="1"/>
      <c r="B42" s="1"/>
      <c r="C42" s="5">
        <v>24.09254</v>
      </c>
      <c r="D42" s="5">
        <v>1368.174</v>
      </c>
      <c r="E42" s="5">
        <v>1054.4169999999999</v>
      </c>
      <c r="F42" s="6">
        <v>337.34640000000002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5" x14ac:dyDescent="0.35">
      <c r="A43" s="1"/>
      <c r="B43" s="1"/>
      <c r="C43" s="5">
        <v>29.54683</v>
      </c>
      <c r="D43" s="5">
        <v>536.52419999999995</v>
      </c>
      <c r="E43" s="5">
        <v>1069.107</v>
      </c>
      <c r="F43" s="6">
        <v>364.5976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5" x14ac:dyDescent="0.35">
      <c r="A44" s="1"/>
      <c r="B44" s="1"/>
      <c r="C44" s="5">
        <v>31.058689999999999</v>
      </c>
      <c r="D44" s="5">
        <v>350.9436</v>
      </c>
      <c r="E44" s="5">
        <v>1362.271</v>
      </c>
      <c r="F44" s="6">
        <v>446.77929999999998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5" x14ac:dyDescent="0.35">
      <c r="A45" s="1"/>
      <c r="B45" s="1"/>
      <c r="C45" s="5">
        <v>46.797249999999998</v>
      </c>
      <c r="D45" s="5">
        <v>532.88559999999995</v>
      </c>
      <c r="E45" s="5">
        <v>1121.51</v>
      </c>
      <c r="F45" s="6">
        <v>391.2099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5" x14ac:dyDescent="0.35">
      <c r="A46" s="1"/>
      <c r="B46" s="1"/>
      <c r="C46" s="5">
        <v>21.713979999999999</v>
      </c>
      <c r="D46" s="5">
        <v>695.25599999999997</v>
      </c>
      <c r="E46" s="5">
        <v>983.23540000000003</v>
      </c>
      <c r="F46" s="6">
        <v>311.76670000000001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5" x14ac:dyDescent="0.35">
      <c r="A47" s="1"/>
      <c r="B47" s="1"/>
      <c r="C47" s="5">
        <v>23.430420000000002</v>
      </c>
      <c r="D47" s="9"/>
      <c r="E47" s="9"/>
      <c r="F47" s="6">
        <v>239.67740000000001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5" x14ac:dyDescent="0.35">
      <c r="A48" s="1"/>
      <c r="B48" s="1"/>
      <c r="C48" s="5">
        <v>26.474730000000001</v>
      </c>
      <c r="D48" s="9"/>
      <c r="E48" s="9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5" x14ac:dyDescent="0.35">
      <c r="A49" s="1"/>
      <c r="B49" s="1"/>
      <c r="C49" s="5">
        <v>22.94802138</v>
      </c>
      <c r="D49" s="9"/>
      <c r="E49" s="9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5" x14ac:dyDescent="0.35">
      <c r="A50" s="1"/>
      <c r="B50" s="1"/>
      <c r="C50" s="5">
        <v>22.614799999999999</v>
      </c>
      <c r="D50" s="9"/>
      <c r="E50" s="9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5" x14ac:dyDescent="0.35">
      <c r="A51" s="1"/>
      <c r="B51" s="1"/>
      <c r="C51" s="5">
        <v>23.66929</v>
      </c>
      <c r="D51" s="9"/>
      <c r="E51" s="9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5" x14ac:dyDescent="0.35">
      <c r="A52" s="1"/>
      <c r="B52" s="1"/>
      <c r="C52" s="5">
        <v>29.883379999999999</v>
      </c>
      <c r="D52" s="9"/>
      <c r="E52" s="9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5" x14ac:dyDescent="0.35">
      <c r="A53" s="1"/>
      <c r="B53" s="1"/>
      <c r="C53" s="5">
        <v>33.615110000000001</v>
      </c>
      <c r="D53" s="9"/>
      <c r="E53" s="9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5" x14ac:dyDescent="0.35">
      <c r="A54" s="1"/>
      <c r="B54" s="1"/>
      <c r="C54" s="5">
        <v>27.91311</v>
      </c>
      <c r="D54" s="9"/>
      <c r="E54" s="9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5" x14ac:dyDescent="0.35">
      <c r="A55" s="1"/>
      <c r="B55" s="1"/>
      <c r="C55" s="5">
        <v>26.075129459999999</v>
      </c>
      <c r="D55" s="9"/>
      <c r="E55" s="9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5" x14ac:dyDescent="0.35">
      <c r="A57" s="1"/>
      <c r="B57" s="18" t="s">
        <v>28</v>
      </c>
      <c r="C57" s="2" t="s">
        <v>5</v>
      </c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5" x14ac:dyDescent="0.35">
      <c r="A58" s="1"/>
      <c r="B58" s="18"/>
      <c r="C58" s="3" t="s">
        <v>1</v>
      </c>
      <c r="D58" s="3" t="s">
        <v>2</v>
      </c>
      <c r="E58" s="3" t="s">
        <v>3</v>
      </c>
      <c r="F58" s="3" t="s">
        <v>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5" x14ac:dyDescent="0.35">
      <c r="A59" s="1"/>
      <c r="B59" s="6" t="s">
        <v>6</v>
      </c>
      <c r="C59" s="6">
        <f>COUNT(C42:C55)</f>
        <v>14</v>
      </c>
      <c r="D59" s="6">
        <f t="shared" ref="D59:E59" si="0">COUNT(D42:D55)</f>
        <v>5</v>
      </c>
      <c r="E59" s="6">
        <f t="shared" si="0"/>
        <v>5</v>
      </c>
      <c r="F59" s="6">
        <f>COUNT(F42:F55)</f>
        <v>6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5" x14ac:dyDescent="0.35">
      <c r="A60" s="1"/>
      <c r="B60" s="6" t="s">
        <v>7</v>
      </c>
      <c r="C60" s="9">
        <f>_xlfn.STDEV.S(C42:C55)/(SQRT(C59))</f>
        <v>1.7459631864026568</v>
      </c>
      <c r="D60" s="9">
        <f t="shared" ref="D60:E60" si="1">_xlfn.STDEV.S(D42:D55)/(SQRT(D59))</f>
        <v>176.48205779099015</v>
      </c>
      <c r="E60" s="9">
        <f t="shared" si="1"/>
        <v>64.913559402380542</v>
      </c>
      <c r="F60" s="9">
        <f>_xlfn.STDEV.S(F42:F55)/(SQRT(F59))</f>
        <v>28.901073658826913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5" x14ac:dyDescent="0.35">
      <c r="A61" s="1"/>
      <c r="B61" s="6" t="s">
        <v>8</v>
      </c>
      <c r="C61" s="9">
        <f>AVERAGE(C42:C55)+C60</f>
        <v>29.591197532116947</v>
      </c>
      <c r="D61" s="9">
        <f t="shared" ref="D61:E61" si="2">AVERAGE(D42:D55)+D60</f>
        <v>873.23873779099017</v>
      </c>
      <c r="E61" s="9">
        <f t="shared" si="2"/>
        <v>1183.0216394023805</v>
      </c>
      <c r="F61" s="9">
        <f>AVERAGE(F42:F55)+F60</f>
        <v>377.46395699216026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5" x14ac:dyDescent="0.35">
      <c r="A62" s="1"/>
      <c r="B62" s="6" t="s">
        <v>9</v>
      </c>
      <c r="C62" s="9">
        <f>AVERAGE(C42:C55)-C60</f>
        <v>26.09927115931163</v>
      </c>
      <c r="D62" s="9">
        <f t="shared" ref="D62:E62" si="3">AVERAGE(D42:D55)-D60</f>
        <v>520.27462220900975</v>
      </c>
      <c r="E62" s="9">
        <f t="shared" si="3"/>
        <v>1053.1945205976194</v>
      </c>
      <c r="F62" s="9">
        <f>AVERAGE(F42:F55)-F60</f>
        <v>319.6618096745064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5" x14ac:dyDescent="0.35">
      <c r="A63" s="1"/>
      <c r="B63" s="6" t="s">
        <v>10</v>
      </c>
      <c r="C63" s="6"/>
      <c r="D63" s="4">
        <v>1.9300000000000001E-2</v>
      </c>
      <c r="E63" s="10" t="s">
        <v>23</v>
      </c>
      <c r="F63" s="10" t="s">
        <v>23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5" x14ac:dyDescent="0.35">
      <c r="A64" s="1"/>
      <c r="B64" s="6" t="s">
        <v>11</v>
      </c>
      <c r="C64" s="6"/>
      <c r="D64" s="4" t="s">
        <v>12</v>
      </c>
      <c r="E64" s="4" t="s">
        <v>24</v>
      </c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5" x14ac:dyDescent="0.35">
      <c r="A65" s="1"/>
      <c r="B65" s="6" t="s">
        <v>14</v>
      </c>
      <c r="C65" s="6"/>
      <c r="D65" s="4">
        <v>3.79</v>
      </c>
      <c r="E65" s="4">
        <v>16.79</v>
      </c>
      <c r="F65" s="6">
        <v>11.08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5" x14ac:dyDescent="0.35">
      <c r="A66" s="1"/>
      <c r="B66" s="6" t="s">
        <v>15</v>
      </c>
      <c r="C66" s="6"/>
      <c r="D66" s="6">
        <v>4.0010000000000003</v>
      </c>
      <c r="E66" s="6">
        <v>4.0060000000000002</v>
      </c>
      <c r="F66" s="6">
        <v>5.0369999999999999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5" x14ac:dyDescent="0.35">
      <c r="A67" s="1"/>
      <c r="B67" s="11" t="s">
        <v>16</v>
      </c>
      <c r="C67" s="6"/>
      <c r="D67" s="10" t="s">
        <v>25</v>
      </c>
      <c r="E67" s="10" t="s">
        <v>26</v>
      </c>
      <c r="F67" s="19" t="s">
        <v>27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5" x14ac:dyDescent="0.35">
      <c r="A68" s="1"/>
      <c r="B68" s="11" t="s">
        <v>19</v>
      </c>
      <c r="C68" s="6"/>
      <c r="D68" s="5">
        <v>0.78220000000000001</v>
      </c>
      <c r="E68" s="5">
        <v>0.98599999999999999</v>
      </c>
      <c r="F68" s="6">
        <v>0.96060000000000001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</sheetData>
  <mergeCells count="11">
    <mergeCell ref="C40:F40"/>
    <mergeCell ref="B57:B58"/>
    <mergeCell ref="C57:F57"/>
    <mergeCell ref="C2:F2"/>
    <mergeCell ref="B10:B11"/>
    <mergeCell ref="C10:F10"/>
    <mergeCell ref="C23:AG23"/>
    <mergeCell ref="D24:Q24"/>
    <mergeCell ref="R24:V24"/>
    <mergeCell ref="W24:AA24"/>
    <mergeCell ref="AB24:A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2024-10-09T15:56:19Z</dcterms:created>
  <dcterms:modified xsi:type="dcterms:W3CDTF">2024-10-09T15:57:51Z</dcterms:modified>
</cp:coreProperties>
</file>